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9-Quantitative Risk Analysis/"/>
    </mc:Choice>
  </mc:AlternateContent>
  <xr:revisionPtr revIDLastSave="366" documentId="8_{09DB6DF4-78A7-46C5-BC6B-B679118D45D0}" xr6:coauthVersionLast="47" xr6:coauthVersionMax="47" xr10:uidLastSave="{46070972-57A2-46A6-B9A4-5CDD991CA335}"/>
  <bookViews>
    <workbookView xWindow="-120" yWindow="-120" windowWidth="51840" windowHeight="21120" tabRatio="795" activeTab="8" xr2:uid="{00000000-000D-0000-FFFF-FFFF00000000}"/>
  </bookViews>
  <sheets>
    <sheet name="Instructions" sheetId="8" r:id="rId1"/>
    <sheet name="Manager Page" sheetId="4" r:id="rId2"/>
    <sheet name="Conceptual Model" sheetId="2" r:id="rId3"/>
    <sheet name="Distributions" sheetId="15" r:id="rId4"/>
    <sheet name="Model" sheetId="1" r:id="rId5"/>
    <sheet name="Simulated Output" sheetId="16" r:id="rId6"/>
    <sheet name="Simulated Output-constant value" sheetId="11" r:id="rId7"/>
    <sheet name="Output Summary" sheetId="13" r:id="rId8"/>
    <sheet name="Risk Analysis" sheetId="14" r:id="rId9"/>
    <sheet name="Class-Ex1" sheetId="17" r:id="rId10"/>
    <sheet name="Class-Ex 2 " sheetId="18" r:id="rId11"/>
    <sheet name="Class-Ex3" sheetId="19" r:id="rId12"/>
    <sheet name="Revision Ex 1" sheetId="20" r:id="rId13"/>
  </sheets>
  <externalReferences>
    <externalReference r:id="rId14"/>
  </externalReferences>
  <definedNames>
    <definedName name="_xlchart.v1.0" hidden="1">'Simulated Output-constant value'!$G$6:$G$1005</definedName>
    <definedName name="_xlchart.v1.1" hidden="1">'Simulated Output-constant value'!$S$6:$S$1005</definedName>
    <definedName name="Contribution_margin_per_unit" localSheetId="10">[1]Model!$C$4</definedName>
    <definedName name="Contribution_margin_per_unit" localSheetId="9">[1]Model!$C$4</definedName>
    <definedName name="Contribution_margin_per_unit" localSheetId="11">[1]Model!$C$4</definedName>
    <definedName name="Contribution_margin_per_unit" localSheetId="12">[1]Model!$C$4</definedName>
    <definedName name="Contribution_margin_per_unit">Model!$C$4</definedName>
    <definedName name="Cost_of_parts_per_unit" localSheetId="10">[1]Model!$H$5</definedName>
    <definedName name="Cost_of_parts_per_unit" localSheetId="9">[1]Model!$H$5</definedName>
    <definedName name="Cost_of_parts_per_unit" localSheetId="11">[1]Model!$H$5</definedName>
    <definedName name="Cost_of_parts_per_unit" localSheetId="12">[1]Model!$H$5</definedName>
    <definedName name="Cost_of_parts_per_unit">Model!$H$5</definedName>
    <definedName name="Demand" localSheetId="10">[1]Model!$H$6</definedName>
    <definedName name="Demand" localSheetId="9">[1]Model!$H$6</definedName>
    <definedName name="Demand" localSheetId="11">[1]Model!$H$6</definedName>
    <definedName name="Demand" localSheetId="12">[1]Model!$H$6</definedName>
    <definedName name="Demand">Model!$H$6</definedName>
    <definedName name="Direct_labour_cost_per_unit" localSheetId="10">[1]Model!$H$4</definedName>
    <definedName name="Direct_labour_cost_per_unit" localSheetId="9">[1]Model!$H$4</definedName>
    <definedName name="Direct_labour_cost_per_unit" localSheetId="11">[1]Model!$H$4</definedName>
    <definedName name="Direct_labour_cost_per_unit" localSheetId="12">[1]Model!$H$4</definedName>
    <definedName name="Direct_labour_cost_per_unit">Model!$H$4</definedName>
    <definedName name="First_year_profit" localSheetId="10">[1]Model!$C$6</definedName>
    <definedName name="First_year_profit" localSheetId="9">[1]Model!$C$6</definedName>
    <definedName name="First_year_profit" localSheetId="11">[1]Model!$C$6</definedName>
    <definedName name="First_year_profit" localSheetId="12">[1]Model!$C$6</definedName>
    <definedName name="First_year_profit">Model!$C$6</definedName>
    <definedName name="Selling_price_per_unit" localSheetId="10">[1]Model!$H$10</definedName>
    <definedName name="Selling_price_per_unit" localSheetId="9">[1]Model!$H$10</definedName>
    <definedName name="Selling_price_per_unit" localSheetId="11">[1]Model!$H$10</definedName>
    <definedName name="Selling_price_per_unit" localSheetId="12">[1]Model!$H$10</definedName>
    <definedName name="Selling_price_per_unit">Model!$H$10</definedName>
    <definedName name="solver_adj" localSheetId="4" hidden="1">Model!$H$10</definedName>
    <definedName name="solver_cvg" localSheetId="4" hidden="1">0.0001</definedName>
    <definedName name="solver_drv" localSheetId="4" hidden="1">1</definedName>
    <definedName name="solver_eng" localSheetId="4" hidden="1">1</definedName>
    <definedName name="solver_est" localSheetId="4" hidden="1">1</definedName>
    <definedName name="solver_itr" localSheetId="4" hidden="1">2147483647</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0</definedName>
    <definedName name="solver_nwt" localSheetId="4" hidden="1">1</definedName>
    <definedName name="solver_opt" localSheetId="4" hidden="1">Model!$C$6</definedName>
    <definedName name="solver_pre" localSheetId="4" hidden="1">0.000001</definedName>
    <definedName name="solver_rbv" localSheetId="4" hidden="1">1</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1</definedName>
    <definedName name="solver_val" localSheetId="4" hidden="1">0</definedName>
    <definedName name="solver_ver" localSheetId="4"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2" i="20" l="1"/>
  <c r="B23" i="20" s="1"/>
  <c r="E19" i="20"/>
  <c r="F18" i="20"/>
  <c r="F17" i="20"/>
  <c r="F16" i="20"/>
  <c r="F15" i="20"/>
  <c r="F14" i="20"/>
  <c r="F13" i="20"/>
  <c r="F12" i="20"/>
  <c r="F19" i="20" s="1"/>
  <c r="C8" i="20"/>
  <c r="B8" i="20"/>
  <c r="C7" i="20"/>
  <c r="C6" i="20"/>
  <c r="C5" i="20"/>
  <c r="C4" i="20"/>
  <c r="C3" i="20"/>
  <c r="D3" i="20" s="1"/>
  <c r="D4" i="20" s="1"/>
  <c r="D5" i="20" s="1"/>
  <c r="D6" i="20" s="1"/>
  <c r="D7" i="20" s="1"/>
  <c r="D16" i="19"/>
  <c r="D17" i="19" s="1"/>
  <c r="D18" i="19" s="1"/>
  <c r="B7" i="19"/>
  <c r="C6" i="19"/>
  <c r="C5" i="19"/>
  <c r="C4" i="19"/>
  <c r="C3" i="19"/>
  <c r="C7" i="19" s="1"/>
  <c r="B22" i="18"/>
  <c r="B23" i="18" s="1"/>
  <c r="E17" i="18"/>
  <c r="F16" i="18"/>
  <c r="F15" i="18"/>
  <c r="F14" i="18"/>
  <c r="F13" i="18"/>
  <c r="F12" i="18"/>
  <c r="F17" i="18" s="1"/>
  <c r="B8" i="18"/>
  <c r="C7" i="18"/>
  <c r="C8" i="18" s="1"/>
  <c r="C6" i="18"/>
  <c r="C5" i="18"/>
  <c r="C4" i="18"/>
  <c r="C3" i="18"/>
  <c r="D3" i="18" s="1"/>
  <c r="D4" i="18" s="1"/>
  <c r="D5" i="18" s="1"/>
  <c r="D6" i="18" s="1"/>
  <c r="D7" i="18" s="1"/>
  <c r="B9" i="17"/>
  <c r="C8" i="17" s="1"/>
  <c r="D3" i="19" l="1"/>
  <c r="D4" i="19" s="1"/>
  <c r="D5" i="19" s="1"/>
  <c r="D6" i="19" s="1"/>
  <c r="C3" i="17"/>
  <c r="C4" i="17"/>
  <c r="C5" i="17"/>
  <c r="C6" i="17"/>
  <c r="C7" i="17"/>
  <c r="D3" i="17" l="1"/>
  <c r="D4" i="17" s="1"/>
  <c r="D5" i="17" s="1"/>
  <c r="D6" i="17" s="1"/>
  <c r="D7" i="17" s="1"/>
  <c r="D8" i="17" s="1"/>
  <c r="C9" i="17"/>
  <c r="J1005" i="16" l="1"/>
  <c r="I1005" i="16"/>
  <c r="J1004" i="16"/>
  <c r="I1004" i="16"/>
  <c r="J1003" i="16"/>
  <c r="I1003" i="16"/>
  <c r="J1002" i="16"/>
  <c r="I1002" i="16"/>
  <c r="J1001" i="16"/>
  <c r="I1001" i="16"/>
  <c r="J1000" i="16"/>
  <c r="I1000" i="16"/>
  <c r="J999" i="16"/>
  <c r="I999" i="16"/>
  <c r="J998" i="16"/>
  <c r="I998" i="16"/>
  <c r="J997" i="16"/>
  <c r="I997" i="16"/>
  <c r="J996" i="16"/>
  <c r="I996" i="16"/>
  <c r="J995" i="16"/>
  <c r="I995" i="16"/>
  <c r="J994" i="16"/>
  <c r="I994" i="16"/>
  <c r="J993" i="16"/>
  <c r="I993" i="16"/>
  <c r="J992" i="16"/>
  <c r="I992" i="16"/>
  <c r="J991" i="16"/>
  <c r="I991" i="16"/>
  <c r="J990" i="16"/>
  <c r="I990" i="16"/>
  <c r="J989" i="16"/>
  <c r="I989" i="16"/>
  <c r="J988" i="16"/>
  <c r="I988" i="16"/>
  <c r="J987" i="16"/>
  <c r="I987" i="16"/>
  <c r="J986" i="16"/>
  <c r="I986" i="16"/>
  <c r="J985" i="16"/>
  <c r="I985" i="16"/>
  <c r="J984" i="16"/>
  <c r="I984" i="16"/>
  <c r="J983" i="16"/>
  <c r="I983" i="16"/>
  <c r="J982" i="16"/>
  <c r="I982" i="16"/>
  <c r="J981" i="16"/>
  <c r="I981" i="16"/>
  <c r="J980" i="16"/>
  <c r="I980" i="16"/>
  <c r="J979" i="16"/>
  <c r="I979" i="16"/>
  <c r="J978" i="16"/>
  <c r="I978" i="16"/>
  <c r="J977" i="16"/>
  <c r="I977" i="16"/>
  <c r="J976" i="16"/>
  <c r="I976" i="16"/>
  <c r="J975" i="16"/>
  <c r="I975" i="16"/>
  <c r="J974" i="16"/>
  <c r="I974" i="16"/>
  <c r="J973" i="16"/>
  <c r="I973" i="16"/>
  <c r="J972" i="16"/>
  <c r="I972" i="16"/>
  <c r="J971" i="16"/>
  <c r="I971" i="16"/>
  <c r="J970" i="16"/>
  <c r="I970" i="16"/>
  <c r="J969" i="16"/>
  <c r="I969" i="16"/>
  <c r="J968" i="16"/>
  <c r="I968" i="16"/>
  <c r="J967" i="16"/>
  <c r="I967" i="16"/>
  <c r="J966" i="16"/>
  <c r="I966" i="16"/>
  <c r="J965" i="16"/>
  <c r="I965" i="16"/>
  <c r="J964" i="16"/>
  <c r="I964" i="16"/>
  <c r="J963" i="16"/>
  <c r="I963" i="16"/>
  <c r="J962" i="16"/>
  <c r="I962" i="16"/>
  <c r="J961" i="16"/>
  <c r="I961" i="16"/>
  <c r="J960" i="16"/>
  <c r="I960" i="16"/>
  <c r="J959" i="16"/>
  <c r="I959" i="16"/>
  <c r="J958" i="16"/>
  <c r="I958" i="16"/>
  <c r="J957" i="16"/>
  <c r="I957" i="16"/>
  <c r="J956" i="16"/>
  <c r="I956" i="16"/>
  <c r="J955" i="16"/>
  <c r="I955" i="16"/>
  <c r="J954" i="16"/>
  <c r="I954" i="16"/>
  <c r="J953" i="16"/>
  <c r="I953" i="16"/>
  <c r="J952" i="16"/>
  <c r="I952" i="16"/>
  <c r="J951" i="16"/>
  <c r="I951" i="16"/>
  <c r="J950" i="16"/>
  <c r="I950" i="16"/>
  <c r="J949" i="16"/>
  <c r="I949" i="16"/>
  <c r="J948" i="16"/>
  <c r="I948" i="16"/>
  <c r="J947" i="16"/>
  <c r="I947" i="16"/>
  <c r="J946" i="16"/>
  <c r="I946" i="16"/>
  <c r="J945" i="16"/>
  <c r="I945" i="16"/>
  <c r="J944" i="16"/>
  <c r="I944" i="16"/>
  <c r="J943" i="16"/>
  <c r="I943" i="16"/>
  <c r="J942" i="16"/>
  <c r="I942" i="16"/>
  <c r="J941" i="16"/>
  <c r="I941" i="16"/>
  <c r="J940" i="16"/>
  <c r="I940" i="16"/>
  <c r="J939" i="16"/>
  <c r="I939" i="16"/>
  <c r="J938" i="16"/>
  <c r="I938" i="16"/>
  <c r="J937" i="16"/>
  <c r="I937" i="16"/>
  <c r="J936" i="16"/>
  <c r="I936" i="16"/>
  <c r="J935" i="16"/>
  <c r="I935" i="16"/>
  <c r="J934" i="16"/>
  <c r="I934" i="16"/>
  <c r="J933" i="16"/>
  <c r="I933" i="16"/>
  <c r="J932" i="16"/>
  <c r="I932" i="16"/>
  <c r="J931" i="16"/>
  <c r="I931" i="16"/>
  <c r="J930" i="16"/>
  <c r="I930" i="16"/>
  <c r="J929" i="16"/>
  <c r="I929" i="16"/>
  <c r="J928" i="16"/>
  <c r="I928" i="16"/>
  <c r="J927" i="16"/>
  <c r="I927" i="16"/>
  <c r="J926" i="16"/>
  <c r="I926" i="16"/>
  <c r="J925" i="16"/>
  <c r="I925" i="16"/>
  <c r="J924" i="16"/>
  <c r="I924" i="16"/>
  <c r="J923" i="16"/>
  <c r="I923" i="16"/>
  <c r="J922" i="16"/>
  <c r="I922" i="16"/>
  <c r="J921" i="16"/>
  <c r="I921" i="16"/>
  <c r="J920" i="16"/>
  <c r="I920" i="16"/>
  <c r="J919" i="16"/>
  <c r="I919" i="16"/>
  <c r="J918" i="16"/>
  <c r="I918" i="16"/>
  <c r="J917" i="16"/>
  <c r="I917" i="16"/>
  <c r="J916" i="16"/>
  <c r="I916" i="16"/>
  <c r="J915" i="16"/>
  <c r="I915" i="16"/>
  <c r="J914" i="16"/>
  <c r="I914" i="16"/>
  <c r="J913" i="16"/>
  <c r="I913" i="16"/>
  <c r="J912" i="16"/>
  <c r="I912" i="16"/>
  <c r="J911" i="16"/>
  <c r="I911" i="16"/>
  <c r="J910" i="16"/>
  <c r="I910" i="16"/>
  <c r="J909" i="16"/>
  <c r="I909" i="16"/>
  <c r="J908" i="16"/>
  <c r="I908" i="16"/>
  <c r="J907" i="16"/>
  <c r="I907" i="16"/>
  <c r="J906" i="16"/>
  <c r="I906" i="16"/>
  <c r="J905" i="16"/>
  <c r="I905" i="16"/>
  <c r="J904" i="16"/>
  <c r="I904" i="16"/>
  <c r="J903" i="16"/>
  <c r="I903" i="16"/>
  <c r="J902" i="16"/>
  <c r="I902" i="16"/>
  <c r="J901" i="16"/>
  <c r="I901" i="16"/>
  <c r="J900" i="16"/>
  <c r="I900" i="16"/>
  <c r="J899" i="16"/>
  <c r="I899" i="16"/>
  <c r="J898" i="16"/>
  <c r="I898" i="16"/>
  <c r="J897" i="16"/>
  <c r="I897" i="16"/>
  <c r="J896" i="16"/>
  <c r="I896" i="16"/>
  <c r="J895" i="16"/>
  <c r="I895" i="16"/>
  <c r="J894" i="16"/>
  <c r="I894" i="16"/>
  <c r="J893" i="16"/>
  <c r="I893" i="16"/>
  <c r="J892" i="16"/>
  <c r="I892" i="16"/>
  <c r="J891" i="16"/>
  <c r="I891" i="16"/>
  <c r="J890" i="16"/>
  <c r="I890" i="16"/>
  <c r="J889" i="16"/>
  <c r="I889" i="16"/>
  <c r="J888" i="16"/>
  <c r="I888" i="16"/>
  <c r="J887" i="16"/>
  <c r="I887" i="16"/>
  <c r="J886" i="16"/>
  <c r="I886" i="16"/>
  <c r="J885" i="16"/>
  <c r="I885" i="16"/>
  <c r="J884" i="16"/>
  <c r="I884" i="16"/>
  <c r="J883" i="16"/>
  <c r="I883" i="16"/>
  <c r="J882" i="16"/>
  <c r="I882" i="16"/>
  <c r="J881" i="16"/>
  <c r="I881" i="16"/>
  <c r="J880" i="16"/>
  <c r="I880" i="16"/>
  <c r="J879" i="16"/>
  <c r="I879" i="16"/>
  <c r="J878" i="16"/>
  <c r="I878" i="16"/>
  <c r="J877" i="16"/>
  <c r="I877" i="16"/>
  <c r="J876" i="16"/>
  <c r="I876" i="16"/>
  <c r="J875" i="16"/>
  <c r="I875" i="16"/>
  <c r="J874" i="16"/>
  <c r="I874" i="16"/>
  <c r="J873" i="16"/>
  <c r="I873" i="16"/>
  <c r="J872" i="16"/>
  <c r="I872" i="16"/>
  <c r="J871" i="16"/>
  <c r="I871" i="16"/>
  <c r="J870" i="16"/>
  <c r="I870" i="16"/>
  <c r="J869" i="16"/>
  <c r="I869" i="16"/>
  <c r="J868" i="16"/>
  <c r="I868" i="16"/>
  <c r="J867" i="16"/>
  <c r="I867" i="16"/>
  <c r="J866" i="16"/>
  <c r="I866" i="16"/>
  <c r="J865" i="16"/>
  <c r="I865" i="16"/>
  <c r="J864" i="16"/>
  <c r="I864" i="16"/>
  <c r="J863" i="16"/>
  <c r="I863" i="16"/>
  <c r="J862" i="16"/>
  <c r="I862" i="16"/>
  <c r="J861" i="16"/>
  <c r="I861" i="16"/>
  <c r="J860" i="16"/>
  <c r="I860" i="16"/>
  <c r="J859" i="16"/>
  <c r="I859" i="16"/>
  <c r="J858" i="16"/>
  <c r="I858" i="16"/>
  <c r="J857" i="16"/>
  <c r="I857" i="16"/>
  <c r="J856" i="16"/>
  <c r="I856" i="16"/>
  <c r="J855" i="16"/>
  <c r="I855" i="16"/>
  <c r="J854" i="16"/>
  <c r="I854" i="16"/>
  <c r="J853" i="16"/>
  <c r="I853" i="16"/>
  <c r="J852" i="16"/>
  <c r="I852" i="16"/>
  <c r="J851" i="16"/>
  <c r="I851" i="16"/>
  <c r="J850" i="16"/>
  <c r="I850" i="16"/>
  <c r="J849" i="16"/>
  <c r="I849" i="16"/>
  <c r="J848" i="16"/>
  <c r="I848" i="16"/>
  <c r="J847" i="16"/>
  <c r="I847" i="16"/>
  <c r="J846" i="16"/>
  <c r="I846" i="16"/>
  <c r="J845" i="16"/>
  <c r="I845" i="16"/>
  <c r="J844" i="16"/>
  <c r="I844" i="16"/>
  <c r="J843" i="16"/>
  <c r="I843" i="16"/>
  <c r="J842" i="16"/>
  <c r="I842" i="16"/>
  <c r="J841" i="16"/>
  <c r="I841" i="16"/>
  <c r="J840" i="16"/>
  <c r="I840" i="16"/>
  <c r="J839" i="16"/>
  <c r="I839" i="16"/>
  <c r="J838" i="16"/>
  <c r="I838" i="16"/>
  <c r="J837" i="16"/>
  <c r="I837" i="16"/>
  <c r="J836" i="16"/>
  <c r="I836" i="16"/>
  <c r="J835" i="16"/>
  <c r="I835" i="16"/>
  <c r="J834" i="16"/>
  <c r="I834" i="16"/>
  <c r="J833" i="16"/>
  <c r="I833" i="16"/>
  <c r="J832" i="16"/>
  <c r="I832" i="16"/>
  <c r="J831" i="16"/>
  <c r="I831" i="16"/>
  <c r="J830" i="16"/>
  <c r="I830" i="16"/>
  <c r="J829" i="16"/>
  <c r="I829" i="16"/>
  <c r="J828" i="16"/>
  <c r="I828" i="16"/>
  <c r="J827" i="16"/>
  <c r="I827" i="16"/>
  <c r="J826" i="16"/>
  <c r="I826" i="16"/>
  <c r="J825" i="16"/>
  <c r="I825" i="16"/>
  <c r="J824" i="16"/>
  <c r="I824" i="16"/>
  <c r="J823" i="16"/>
  <c r="I823" i="16"/>
  <c r="J822" i="16"/>
  <c r="I822" i="16"/>
  <c r="J821" i="16"/>
  <c r="I821" i="16"/>
  <c r="J820" i="16"/>
  <c r="I820" i="16"/>
  <c r="J819" i="16"/>
  <c r="I819" i="16"/>
  <c r="J818" i="16"/>
  <c r="I818" i="16"/>
  <c r="J817" i="16"/>
  <c r="I817" i="16"/>
  <c r="J816" i="16"/>
  <c r="I816" i="16"/>
  <c r="J815" i="16"/>
  <c r="I815" i="16"/>
  <c r="J814" i="16"/>
  <c r="I814" i="16"/>
  <c r="J813" i="16"/>
  <c r="I813" i="16"/>
  <c r="J812" i="16"/>
  <c r="I812" i="16"/>
  <c r="J811" i="16"/>
  <c r="I811" i="16"/>
  <c r="J810" i="16"/>
  <c r="I810" i="16"/>
  <c r="J809" i="16"/>
  <c r="I809" i="16"/>
  <c r="J808" i="16"/>
  <c r="I808" i="16"/>
  <c r="J807" i="16"/>
  <c r="I807" i="16"/>
  <c r="J806" i="16"/>
  <c r="I806" i="16"/>
  <c r="J805" i="16"/>
  <c r="I805" i="16"/>
  <c r="J804" i="16"/>
  <c r="I804" i="16"/>
  <c r="J803" i="16"/>
  <c r="I803" i="16"/>
  <c r="J802" i="16"/>
  <c r="I802" i="16"/>
  <c r="J801" i="16"/>
  <c r="I801" i="16"/>
  <c r="J800" i="16"/>
  <c r="I800" i="16"/>
  <c r="J799" i="16"/>
  <c r="I799" i="16"/>
  <c r="J798" i="16"/>
  <c r="I798" i="16"/>
  <c r="J797" i="16"/>
  <c r="I797" i="16"/>
  <c r="J796" i="16"/>
  <c r="I796" i="16"/>
  <c r="J795" i="16"/>
  <c r="I795" i="16"/>
  <c r="J794" i="16"/>
  <c r="I794" i="16"/>
  <c r="J793" i="16"/>
  <c r="I793" i="16"/>
  <c r="J792" i="16"/>
  <c r="I792" i="16"/>
  <c r="J791" i="16"/>
  <c r="I791" i="16"/>
  <c r="J790" i="16"/>
  <c r="I790" i="16"/>
  <c r="J789" i="16"/>
  <c r="I789" i="16"/>
  <c r="J788" i="16"/>
  <c r="I788" i="16"/>
  <c r="J787" i="16"/>
  <c r="I787" i="16"/>
  <c r="J786" i="16"/>
  <c r="I786" i="16"/>
  <c r="J785" i="16"/>
  <c r="I785" i="16"/>
  <c r="J784" i="16"/>
  <c r="I784" i="16"/>
  <c r="J783" i="16"/>
  <c r="I783" i="16"/>
  <c r="J782" i="16"/>
  <c r="I782" i="16"/>
  <c r="J781" i="16"/>
  <c r="I781" i="16"/>
  <c r="J780" i="16"/>
  <c r="I780" i="16"/>
  <c r="J779" i="16"/>
  <c r="I779" i="16"/>
  <c r="J778" i="16"/>
  <c r="I778" i="16"/>
  <c r="J777" i="16"/>
  <c r="I777" i="16"/>
  <c r="J776" i="16"/>
  <c r="I776" i="16"/>
  <c r="J775" i="16"/>
  <c r="I775" i="16"/>
  <c r="J774" i="16"/>
  <c r="I774" i="16"/>
  <c r="J773" i="16"/>
  <c r="I773" i="16"/>
  <c r="J772" i="16"/>
  <c r="I772" i="16"/>
  <c r="J771" i="16"/>
  <c r="I771" i="16"/>
  <c r="J770" i="16"/>
  <c r="I770" i="16"/>
  <c r="J769" i="16"/>
  <c r="I769" i="16"/>
  <c r="J768" i="16"/>
  <c r="I768" i="16"/>
  <c r="J767" i="16"/>
  <c r="I767" i="16"/>
  <c r="J766" i="16"/>
  <c r="I766" i="16"/>
  <c r="J765" i="16"/>
  <c r="I765" i="16"/>
  <c r="J764" i="16"/>
  <c r="I764" i="16"/>
  <c r="J763" i="16"/>
  <c r="I763" i="16"/>
  <c r="J762" i="16"/>
  <c r="I762" i="16"/>
  <c r="J761" i="16"/>
  <c r="I761" i="16"/>
  <c r="J760" i="16"/>
  <c r="I760" i="16"/>
  <c r="J759" i="16"/>
  <c r="I759" i="16"/>
  <c r="J758" i="16"/>
  <c r="I758" i="16"/>
  <c r="J757" i="16"/>
  <c r="I757" i="16"/>
  <c r="J756" i="16"/>
  <c r="I756" i="16"/>
  <c r="J755" i="16"/>
  <c r="I755" i="16"/>
  <c r="J754" i="16"/>
  <c r="I754" i="16"/>
  <c r="J753" i="16"/>
  <c r="I753" i="16"/>
  <c r="J752" i="16"/>
  <c r="I752" i="16"/>
  <c r="J751" i="16"/>
  <c r="I751" i="16"/>
  <c r="J750" i="16"/>
  <c r="I750" i="16"/>
  <c r="J749" i="16"/>
  <c r="I749" i="16"/>
  <c r="J748" i="16"/>
  <c r="I748" i="16"/>
  <c r="J747" i="16"/>
  <c r="I747" i="16"/>
  <c r="J746" i="16"/>
  <c r="I746" i="16"/>
  <c r="J745" i="16"/>
  <c r="I745" i="16"/>
  <c r="J744" i="16"/>
  <c r="I744" i="16"/>
  <c r="J743" i="16"/>
  <c r="I743" i="16"/>
  <c r="J742" i="16"/>
  <c r="I742" i="16"/>
  <c r="J741" i="16"/>
  <c r="I741" i="16"/>
  <c r="J740" i="16"/>
  <c r="I740" i="16"/>
  <c r="J739" i="16"/>
  <c r="I739" i="16"/>
  <c r="J738" i="16"/>
  <c r="I738" i="16"/>
  <c r="J737" i="16"/>
  <c r="I737" i="16"/>
  <c r="J736" i="16"/>
  <c r="I736" i="16"/>
  <c r="J735" i="16"/>
  <c r="I735" i="16"/>
  <c r="J734" i="16"/>
  <c r="I734" i="16"/>
  <c r="J733" i="16"/>
  <c r="I733" i="16"/>
  <c r="J732" i="16"/>
  <c r="I732" i="16"/>
  <c r="J731" i="16"/>
  <c r="I731" i="16"/>
  <c r="J730" i="16"/>
  <c r="I730" i="16"/>
  <c r="J729" i="16"/>
  <c r="I729" i="16"/>
  <c r="J728" i="16"/>
  <c r="I728" i="16"/>
  <c r="J727" i="16"/>
  <c r="I727" i="16"/>
  <c r="J726" i="16"/>
  <c r="I726" i="16"/>
  <c r="J725" i="16"/>
  <c r="I725" i="16"/>
  <c r="J724" i="16"/>
  <c r="I724" i="16"/>
  <c r="J723" i="16"/>
  <c r="I723" i="16"/>
  <c r="J722" i="16"/>
  <c r="I722" i="16"/>
  <c r="J721" i="16"/>
  <c r="I721" i="16"/>
  <c r="J720" i="16"/>
  <c r="I720" i="16"/>
  <c r="J719" i="16"/>
  <c r="I719" i="16"/>
  <c r="J718" i="16"/>
  <c r="I718" i="16"/>
  <c r="J717" i="16"/>
  <c r="I717" i="16"/>
  <c r="J716" i="16"/>
  <c r="I716" i="16"/>
  <c r="J715" i="16"/>
  <c r="I715" i="16"/>
  <c r="J714" i="16"/>
  <c r="I714" i="16"/>
  <c r="J713" i="16"/>
  <c r="I713" i="16"/>
  <c r="J712" i="16"/>
  <c r="I712" i="16"/>
  <c r="J711" i="16"/>
  <c r="I711" i="16"/>
  <c r="J710" i="16"/>
  <c r="I710" i="16"/>
  <c r="J709" i="16"/>
  <c r="I709" i="16"/>
  <c r="J708" i="16"/>
  <c r="I708" i="16"/>
  <c r="J707" i="16"/>
  <c r="I707" i="16"/>
  <c r="J706" i="16"/>
  <c r="I706" i="16"/>
  <c r="J705" i="16"/>
  <c r="I705" i="16"/>
  <c r="J704" i="16"/>
  <c r="I704" i="16"/>
  <c r="J703" i="16"/>
  <c r="I703" i="16"/>
  <c r="J702" i="16"/>
  <c r="I702" i="16"/>
  <c r="J701" i="16"/>
  <c r="I701" i="16"/>
  <c r="J700" i="16"/>
  <c r="I700" i="16"/>
  <c r="J699" i="16"/>
  <c r="I699" i="16"/>
  <c r="J698" i="16"/>
  <c r="I698" i="16"/>
  <c r="J697" i="16"/>
  <c r="I697" i="16"/>
  <c r="J696" i="16"/>
  <c r="I696" i="16"/>
  <c r="J695" i="16"/>
  <c r="I695" i="16"/>
  <c r="J694" i="16"/>
  <c r="I694" i="16"/>
  <c r="J693" i="16"/>
  <c r="I693" i="16"/>
  <c r="J692" i="16"/>
  <c r="I692" i="16"/>
  <c r="J691" i="16"/>
  <c r="I691" i="16"/>
  <c r="J690" i="16"/>
  <c r="I690" i="16"/>
  <c r="J689" i="16"/>
  <c r="I689" i="16"/>
  <c r="J688" i="16"/>
  <c r="I688" i="16"/>
  <c r="J687" i="16"/>
  <c r="I687" i="16"/>
  <c r="J686" i="16"/>
  <c r="I686" i="16"/>
  <c r="J685" i="16"/>
  <c r="I685" i="16"/>
  <c r="J684" i="16"/>
  <c r="I684" i="16"/>
  <c r="J683" i="16"/>
  <c r="I683" i="16"/>
  <c r="J682" i="16"/>
  <c r="I682" i="16"/>
  <c r="J681" i="16"/>
  <c r="I681" i="16"/>
  <c r="J680" i="16"/>
  <c r="I680" i="16"/>
  <c r="J679" i="16"/>
  <c r="I679" i="16"/>
  <c r="J678" i="16"/>
  <c r="I678" i="16"/>
  <c r="J677" i="16"/>
  <c r="I677" i="16"/>
  <c r="J676" i="16"/>
  <c r="I676" i="16"/>
  <c r="J675" i="16"/>
  <c r="I675" i="16"/>
  <c r="J674" i="16"/>
  <c r="I674" i="16"/>
  <c r="J673" i="16"/>
  <c r="I673" i="16"/>
  <c r="J672" i="16"/>
  <c r="I672" i="16"/>
  <c r="J671" i="16"/>
  <c r="I671" i="16"/>
  <c r="J670" i="16"/>
  <c r="I670" i="16"/>
  <c r="J669" i="16"/>
  <c r="I669" i="16"/>
  <c r="J668" i="16"/>
  <c r="I668" i="16"/>
  <c r="J667" i="16"/>
  <c r="I667" i="16"/>
  <c r="J666" i="16"/>
  <c r="I666" i="16"/>
  <c r="J665" i="16"/>
  <c r="I665" i="16"/>
  <c r="J664" i="16"/>
  <c r="I664" i="16"/>
  <c r="J663" i="16"/>
  <c r="I663" i="16"/>
  <c r="J662" i="16"/>
  <c r="I662" i="16"/>
  <c r="J661" i="16"/>
  <c r="I661" i="16"/>
  <c r="J660" i="16"/>
  <c r="I660" i="16"/>
  <c r="J659" i="16"/>
  <c r="I659" i="16"/>
  <c r="J658" i="16"/>
  <c r="I658" i="16"/>
  <c r="J657" i="16"/>
  <c r="I657" i="16"/>
  <c r="J656" i="16"/>
  <c r="I656" i="16"/>
  <c r="J655" i="16"/>
  <c r="I655" i="16"/>
  <c r="J654" i="16"/>
  <c r="I654" i="16"/>
  <c r="J653" i="16"/>
  <c r="I653" i="16"/>
  <c r="J652" i="16"/>
  <c r="I652" i="16"/>
  <c r="J651" i="16"/>
  <c r="I651" i="16"/>
  <c r="J650" i="16"/>
  <c r="I650" i="16"/>
  <c r="J649" i="16"/>
  <c r="I649" i="16"/>
  <c r="J648" i="16"/>
  <c r="I648" i="16"/>
  <c r="J647" i="16"/>
  <c r="I647" i="16"/>
  <c r="J646" i="16"/>
  <c r="I646" i="16"/>
  <c r="J645" i="16"/>
  <c r="I645" i="16"/>
  <c r="J644" i="16"/>
  <c r="I644" i="16"/>
  <c r="J643" i="16"/>
  <c r="I643" i="16"/>
  <c r="J642" i="16"/>
  <c r="I642" i="16"/>
  <c r="J641" i="16"/>
  <c r="I641" i="16"/>
  <c r="J640" i="16"/>
  <c r="I640" i="16"/>
  <c r="J639" i="16"/>
  <c r="I639" i="16"/>
  <c r="J638" i="16"/>
  <c r="I638" i="16"/>
  <c r="J637" i="16"/>
  <c r="I637" i="16"/>
  <c r="J636" i="16"/>
  <c r="I636" i="16"/>
  <c r="J635" i="16"/>
  <c r="I635" i="16"/>
  <c r="J634" i="16"/>
  <c r="I634" i="16"/>
  <c r="J633" i="16"/>
  <c r="I633" i="16"/>
  <c r="J632" i="16"/>
  <c r="I632" i="16"/>
  <c r="J631" i="16"/>
  <c r="I631" i="16"/>
  <c r="J630" i="16"/>
  <c r="I630" i="16"/>
  <c r="J629" i="16"/>
  <c r="I629" i="16"/>
  <c r="J628" i="16"/>
  <c r="I628" i="16"/>
  <c r="J627" i="16"/>
  <c r="I627" i="16"/>
  <c r="J626" i="16"/>
  <c r="I626" i="16"/>
  <c r="J625" i="16"/>
  <c r="I625" i="16"/>
  <c r="J624" i="16"/>
  <c r="I624" i="16"/>
  <c r="J623" i="16"/>
  <c r="I623" i="16"/>
  <c r="J622" i="16"/>
  <c r="I622" i="16"/>
  <c r="J621" i="16"/>
  <c r="I621" i="16"/>
  <c r="J620" i="16"/>
  <c r="I620" i="16"/>
  <c r="J619" i="16"/>
  <c r="I619" i="16"/>
  <c r="J618" i="16"/>
  <c r="I618" i="16"/>
  <c r="J617" i="16"/>
  <c r="I617" i="16"/>
  <c r="J616" i="16"/>
  <c r="I616" i="16"/>
  <c r="J615" i="16"/>
  <c r="I615" i="16"/>
  <c r="J614" i="16"/>
  <c r="I614" i="16"/>
  <c r="J613" i="16"/>
  <c r="I613" i="16"/>
  <c r="J612" i="16"/>
  <c r="I612" i="16"/>
  <c r="J611" i="16"/>
  <c r="I611" i="16"/>
  <c r="J610" i="16"/>
  <c r="I610" i="16"/>
  <c r="J609" i="16"/>
  <c r="I609" i="16"/>
  <c r="J608" i="16"/>
  <c r="I608" i="16"/>
  <c r="J607" i="16"/>
  <c r="I607" i="16"/>
  <c r="J606" i="16"/>
  <c r="I606" i="16"/>
  <c r="J605" i="16"/>
  <c r="I605" i="16"/>
  <c r="J604" i="16"/>
  <c r="I604" i="16"/>
  <c r="J603" i="16"/>
  <c r="I603" i="16"/>
  <c r="J602" i="16"/>
  <c r="I602" i="16"/>
  <c r="J601" i="16"/>
  <c r="I601" i="16"/>
  <c r="J600" i="16"/>
  <c r="I600" i="16"/>
  <c r="J599" i="16"/>
  <c r="I599" i="16"/>
  <c r="J598" i="16"/>
  <c r="I598" i="16"/>
  <c r="J597" i="16"/>
  <c r="I597" i="16"/>
  <c r="J596" i="16"/>
  <c r="I596" i="16"/>
  <c r="J595" i="16"/>
  <c r="I595" i="16"/>
  <c r="J594" i="16"/>
  <c r="I594" i="16"/>
  <c r="J593" i="16"/>
  <c r="I593" i="16"/>
  <c r="J592" i="16"/>
  <c r="I592" i="16"/>
  <c r="J591" i="16"/>
  <c r="I591" i="16"/>
  <c r="J590" i="16"/>
  <c r="I590" i="16"/>
  <c r="J589" i="16"/>
  <c r="I589" i="16"/>
  <c r="J588" i="16"/>
  <c r="I588" i="16"/>
  <c r="J587" i="16"/>
  <c r="I587" i="16"/>
  <c r="J586" i="16"/>
  <c r="I586" i="16"/>
  <c r="J585" i="16"/>
  <c r="I585" i="16"/>
  <c r="J584" i="16"/>
  <c r="I584" i="16"/>
  <c r="J583" i="16"/>
  <c r="I583" i="16"/>
  <c r="J582" i="16"/>
  <c r="I582" i="16"/>
  <c r="J581" i="16"/>
  <c r="I581" i="16"/>
  <c r="J580" i="16"/>
  <c r="I580" i="16"/>
  <c r="J579" i="16"/>
  <c r="I579" i="16"/>
  <c r="J578" i="16"/>
  <c r="I578" i="16"/>
  <c r="J577" i="16"/>
  <c r="I577" i="16"/>
  <c r="J576" i="16"/>
  <c r="I576" i="16"/>
  <c r="J575" i="16"/>
  <c r="I575" i="16"/>
  <c r="J574" i="16"/>
  <c r="I574" i="16"/>
  <c r="J573" i="16"/>
  <c r="I573" i="16"/>
  <c r="J572" i="16"/>
  <c r="I572" i="16"/>
  <c r="J571" i="16"/>
  <c r="I571" i="16"/>
  <c r="J570" i="16"/>
  <c r="I570" i="16"/>
  <c r="J569" i="16"/>
  <c r="I569" i="16"/>
  <c r="J568" i="16"/>
  <c r="I568" i="16"/>
  <c r="J567" i="16"/>
  <c r="I567" i="16"/>
  <c r="J566" i="16"/>
  <c r="I566" i="16"/>
  <c r="J565" i="16"/>
  <c r="I565" i="16"/>
  <c r="J564" i="16"/>
  <c r="I564" i="16"/>
  <c r="J563" i="16"/>
  <c r="I563" i="16"/>
  <c r="J562" i="16"/>
  <c r="I562" i="16"/>
  <c r="J561" i="16"/>
  <c r="I561" i="16"/>
  <c r="J560" i="16"/>
  <c r="I560" i="16"/>
  <c r="J559" i="16"/>
  <c r="I559" i="16"/>
  <c r="J558" i="16"/>
  <c r="I558" i="16"/>
  <c r="J557" i="16"/>
  <c r="I557" i="16"/>
  <c r="J556" i="16"/>
  <c r="I556" i="16"/>
  <c r="J555" i="16"/>
  <c r="I555" i="16"/>
  <c r="J554" i="16"/>
  <c r="I554" i="16"/>
  <c r="J553" i="16"/>
  <c r="I553" i="16"/>
  <c r="J552" i="16"/>
  <c r="I552" i="16"/>
  <c r="J551" i="16"/>
  <c r="I551" i="16"/>
  <c r="J550" i="16"/>
  <c r="I550" i="16"/>
  <c r="J549" i="16"/>
  <c r="I549" i="16"/>
  <c r="J548" i="16"/>
  <c r="I548" i="16"/>
  <c r="J547" i="16"/>
  <c r="I547" i="16"/>
  <c r="J546" i="16"/>
  <c r="I546" i="16"/>
  <c r="J545" i="16"/>
  <c r="I545" i="16"/>
  <c r="J544" i="16"/>
  <c r="I544" i="16"/>
  <c r="J543" i="16"/>
  <c r="I543" i="16"/>
  <c r="J542" i="16"/>
  <c r="I542" i="16"/>
  <c r="J541" i="16"/>
  <c r="I541" i="16"/>
  <c r="J540" i="16"/>
  <c r="I540" i="16"/>
  <c r="J539" i="16"/>
  <c r="I539" i="16"/>
  <c r="J538" i="16"/>
  <c r="I538" i="16"/>
  <c r="J537" i="16"/>
  <c r="I537" i="16"/>
  <c r="J536" i="16"/>
  <c r="I536" i="16"/>
  <c r="J535" i="16"/>
  <c r="I535" i="16"/>
  <c r="J534" i="16"/>
  <c r="I534" i="16"/>
  <c r="J533" i="16"/>
  <c r="I533" i="16"/>
  <c r="J532" i="16"/>
  <c r="I532" i="16"/>
  <c r="J531" i="16"/>
  <c r="I531" i="16"/>
  <c r="J530" i="16"/>
  <c r="I530" i="16"/>
  <c r="J529" i="16"/>
  <c r="I529" i="16"/>
  <c r="J528" i="16"/>
  <c r="I528" i="16"/>
  <c r="J527" i="16"/>
  <c r="I527" i="16"/>
  <c r="J526" i="16"/>
  <c r="I526" i="16"/>
  <c r="J525" i="16"/>
  <c r="I525" i="16"/>
  <c r="J524" i="16"/>
  <c r="I524" i="16"/>
  <c r="J523" i="16"/>
  <c r="I523" i="16"/>
  <c r="J522" i="16"/>
  <c r="I522" i="16"/>
  <c r="J521" i="16"/>
  <c r="I521" i="16"/>
  <c r="J520" i="16"/>
  <c r="I520" i="16"/>
  <c r="J519" i="16"/>
  <c r="I519" i="16"/>
  <c r="J518" i="16"/>
  <c r="I518" i="16"/>
  <c r="J517" i="16"/>
  <c r="I517" i="16"/>
  <c r="J516" i="16"/>
  <c r="I516" i="16"/>
  <c r="J515" i="16"/>
  <c r="I515" i="16"/>
  <c r="J514" i="16"/>
  <c r="I514" i="16"/>
  <c r="J513" i="16"/>
  <c r="I513" i="16"/>
  <c r="J512" i="16"/>
  <c r="I512" i="16"/>
  <c r="J511" i="16"/>
  <c r="I511" i="16"/>
  <c r="J510" i="16"/>
  <c r="I510" i="16"/>
  <c r="J509" i="16"/>
  <c r="I509" i="16"/>
  <c r="J508" i="16"/>
  <c r="I508" i="16"/>
  <c r="J507" i="16"/>
  <c r="I507" i="16"/>
  <c r="J506" i="16"/>
  <c r="I506" i="16"/>
  <c r="J505" i="16"/>
  <c r="I505" i="16"/>
  <c r="J504" i="16"/>
  <c r="I504" i="16"/>
  <c r="J503" i="16"/>
  <c r="I503" i="16"/>
  <c r="J502" i="16"/>
  <c r="I502" i="16"/>
  <c r="J501" i="16"/>
  <c r="I501" i="16"/>
  <c r="J500" i="16"/>
  <c r="I500" i="16"/>
  <c r="J499" i="16"/>
  <c r="I499" i="16"/>
  <c r="J498" i="16"/>
  <c r="I498" i="16"/>
  <c r="J497" i="16"/>
  <c r="I497" i="16"/>
  <c r="J496" i="16"/>
  <c r="I496" i="16"/>
  <c r="J495" i="16"/>
  <c r="I495" i="16"/>
  <c r="J494" i="16"/>
  <c r="I494" i="16"/>
  <c r="J493" i="16"/>
  <c r="I493" i="16"/>
  <c r="J492" i="16"/>
  <c r="I492" i="16"/>
  <c r="J491" i="16"/>
  <c r="I491" i="16"/>
  <c r="J490" i="16"/>
  <c r="I490" i="16"/>
  <c r="J489" i="16"/>
  <c r="I489" i="16"/>
  <c r="J488" i="16"/>
  <c r="I488" i="16"/>
  <c r="J487" i="16"/>
  <c r="I487" i="16"/>
  <c r="J486" i="16"/>
  <c r="I486" i="16"/>
  <c r="J485" i="16"/>
  <c r="I485" i="16"/>
  <c r="J484" i="16"/>
  <c r="I484" i="16"/>
  <c r="J483" i="16"/>
  <c r="I483" i="16"/>
  <c r="J482" i="16"/>
  <c r="I482" i="16"/>
  <c r="J481" i="16"/>
  <c r="I481" i="16"/>
  <c r="J480" i="16"/>
  <c r="I480" i="16"/>
  <c r="J479" i="16"/>
  <c r="I479" i="16"/>
  <c r="J478" i="16"/>
  <c r="I478" i="16"/>
  <c r="J477" i="16"/>
  <c r="I477" i="16"/>
  <c r="J476" i="16"/>
  <c r="I476" i="16"/>
  <c r="J475" i="16"/>
  <c r="I475" i="16"/>
  <c r="J474" i="16"/>
  <c r="I474" i="16"/>
  <c r="J473" i="16"/>
  <c r="I473" i="16"/>
  <c r="J472" i="16"/>
  <c r="I472" i="16"/>
  <c r="J471" i="16"/>
  <c r="I471" i="16"/>
  <c r="J470" i="16"/>
  <c r="I470" i="16"/>
  <c r="J469" i="16"/>
  <c r="I469" i="16"/>
  <c r="J468" i="16"/>
  <c r="I468" i="16"/>
  <c r="J467" i="16"/>
  <c r="I467" i="16"/>
  <c r="J466" i="16"/>
  <c r="I466" i="16"/>
  <c r="J465" i="16"/>
  <c r="I465" i="16"/>
  <c r="J464" i="16"/>
  <c r="I464" i="16"/>
  <c r="J463" i="16"/>
  <c r="I463" i="16"/>
  <c r="J462" i="16"/>
  <c r="I462" i="16"/>
  <c r="J461" i="16"/>
  <c r="I461" i="16"/>
  <c r="J460" i="16"/>
  <c r="I460" i="16"/>
  <c r="J459" i="16"/>
  <c r="I459" i="16"/>
  <c r="J458" i="16"/>
  <c r="I458" i="16"/>
  <c r="J457" i="16"/>
  <c r="I457" i="16"/>
  <c r="J456" i="16"/>
  <c r="I456" i="16"/>
  <c r="J455" i="16"/>
  <c r="I455" i="16"/>
  <c r="J454" i="16"/>
  <c r="I454" i="16"/>
  <c r="J453" i="16"/>
  <c r="I453" i="16"/>
  <c r="J452" i="16"/>
  <c r="I452" i="16"/>
  <c r="J451" i="16"/>
  <c r="I451" i="16"/>
  <c r="J450" i="16"/>
  <c r="I450" i="16"/>
  <c r="J449" i="16"/>
  <c r="I449" i="16"/>
  <c r="J448" i="16"/>
  <c r="I448" i="16"/>
  <c r="J447" i="16"/>
  <c r="I447" i="16"/>
  <c r="J446" i="16"/>
  <c r="I446" i="16"/>
  <c r="J445" i="16"/>
  <c r="I445" i="16"/>
  <c r="J444" i="16"/>
  <c r="I444" i="16"/>
  <c r="J443" i="16"/>
  <c r="I443" i="16"/>
  <c r="J442" i="16"/>
  <c r="I442" i="16"/>
  <c r="J441" i="16"/>
  <c r="I441" i="16"/>
  <c r="J440" i="16"/>
  <c r="I440" i="16"/>
  <c r="J439" i="16"/>
  <c r="I439" i="16"/>
  <c r="J438" i="16"/>
  <c r="I438" i="16"/>
  <c r="J437" i="16"/>
  <c r="I437" i="16"/>
  <c r="J436" i="16"/>
  <c r="I436" i="16"/>
  <c r="J435" i="16"/>
  <c r="I435" i="16"/>
  <c r="J434" i="16"/>
  <c r="I434" i="16"/>
  <c r="J433" i="16"/>
  <c r="I433" i="16"/>
  <c r="J432" i="16"/>
  <c r="I432" i="16"/>
  <c r="J431" i="16"/>
  <c r="I431" i="16"/>
  <c r="J430" i="16"/>
  <c r="I430" i="16"/>
  <c r="J429" i="16"/>
  <c r="I429" i="16"/>
  <c r="J428" i="16"/>
  <c r="I428" i="16"/>
  <c r="J427" i="16"/>
  <c r="I427" i="16"/>
  <c r="J426" i="16"/>
  <c r="I426" i="16"/>
  <c r="J425" i="16"/>
  <c r="I425" i="16"/>
  <c r="J424" i="16"/>
  <c r="I424" i="16"/>
  <c r="J423" i="16"/>
  <c r="I423" i="16"/>
  <c r="J422" i="16"/>
  <c r="I422" i="16"/>
  <c r="J421" i="16"/>
  <c r="I421" i="16"/>
  <c r="J420" i="16"/>
  <c r="I420" i="16"/>
  <c r="J419" i="16"/>
  <c r="I419" i="16"/>
  <c r="J418" i="16"/>
  <c r="I418" i="16"/>
  <c r="J417" i="16"/>
  <c r="I417" i="16"/>
  <c r="J416" i="16"/>
  <c r="I416" i="16"/>
  <c r="J415" i="16"/>
  <c r="I415" i="16"/>
  <c r="J414" i="16"/>
  <c r="I414" i="16"/>
  <c r="J413" i="16"/>
  <c r="I413" i="16"/>
  <c r="J412" i="16"/>
  <c r="I412" i="16"/>
  <c r="J411" i="16"/>
  <c r="I411" i="16"/>
  <c r="J410" i="16"/>
  <c r="I410" i="16"/>
  <c r="J409" i="16"/>
  <c r="I409" i="16"/>
  <c r="J408" i="16"/>
  <c r="I408" i="16"/>
  <c r="J407" i="16"/>
  <c r="I407" i="16"/>
  <c r="J406" i="16"/>
  <c r="I406" i="16"/>
  <c r="J405" i="16"/>
  <c r="I405" i="16"/>
  <c r="J404" i="16"/>
  <c r="I404" i="16"/>
  <c r="J403" i="16"/>
  <c r="I403" i="16"/>
  <c r="J402" i="16"/>
  <c r="I402" i="16"/>
  <c r="J401" i="16"/>
  <c r="I401" i="16"/>
  <c r="J400" i="16"/>
  <c r="I400" i="16"/>
  <c r="J399" i="16"/>
  <c r="I399" i="16"/>
  <c r="J398" i="16"/>
  <c r="I398" i="16"/>
  <c r="J397" i="16"/>
  <c r="I397" i="16"/>
  <c r="J396" i="16"/>
  <c r="I396" i="16"/>
  <c r="J395" i="16"/>
  <c r="I395" i="16"/>
  <c r="J394" i="16"/>
  <c r="I394" i="16"/>
  <c r="J393" i="16"/>
  <c r="I393" i="16"/>
  <c r="J392" i="16"/>
  <c r="I392" i="16"/>
  <c r="J391" i="16"/>
  <c r="I391" i="16"/>
  <c r="J390" i="16"/>
  <c r="I390" i="16"/>
  <c r="J389" i="16"/>
  <c r="I389" i="16"/>
  <c r="J388" i="16"/>
  <c r="I388" i="16"/>
  <c r="J387" i="16"/>
  <c r="I387" i="16"/>
  <c r="J386" i="16"/>
  <c r="I386" i="16"/>
  <c r="J385" i="16"/>
  <c r="I385" i="16"/>
  <c r="J384" i="16"/>
  <c r="I384" i="16"/>
  <c r="J383" i="16"/>
  <c r="I383" i="16"/>
  <c r="J382" i="16"/>
  <c r="I382" i="16"/>
  <c r="J381" i="16"/>
  <c r="I381" i="16"/>
  <c r="J380" i="16"/>
  <c r="I380" i="16"/>
  <c r="J379" i="16"/>
  <c r="I379" i="16"/>
  <c r="J378" i="16"/>
  <c r="I378" i="16"/>
  <c r="J377" i="16"/>
  <c r="I377" i="16"/>
  <c r="J376" i="16"/>
  <c r="I376" i="16"/>
  <c r="J375" i="16"/>
  <c r="I375" i="16"/>
  <c r="J374" i="16"/>
  <c r="I374" i="16"/>
  <c r="J373" i="16"/>
  <c r="I373" i="16"/>
  <c r="J372" i="16"/>
  <c r="I372" i="16"/>
  <c r="J371" i="16"/>
  <c r="I371" i="16"/>
  <c r="J370" i="16"/>
  <c r="I370" i="16"/>
  <c r="J369" i="16"/>
  <c r="I369" i="16"/>
  <c r="J368" i="16"/>
  <c r="I368" i="16"/>
  <c r="J367" i="16"/>
  <c r="I367" i="16"/>
  <c r="J366" i="16"/>
  <c r="I366" i="16"/>
  <c r="J365" i="16"/>
  <c r="I365" i="16"/>
  <c r="J364" i="16"/>
  <c r="I364" i="16"/>
  <c r="J363" i="16"/>
  <c r="I363" i="16"/>
  <c r="J362" i="16"/>
  <c r="I362" i="16"/>
  <c r="J361" i="16"/>
  <c r="I361" i="16"/>
  <c r="J360" i="16"/>
  <c r="I360" i="16"/>
  <c r="J359" i="16"/>
  <c r="I359" i="16"/>
  <c r="J358" i="16"/>
  <c r="I358" i="16"/>
  <c r="J357" i="16"/>
  <c r="I357" i="16"/>
  <c r="J356" i="16"/>
  <c r="I356" i="16"/>
  <c r="J355" i="16"/>
  <c r="I355" i="16"/>
  <c r="J354" i="16"/>
  <c r="I354" i="16"/>
  <c r="J353" i="16"/>
  <c r="I353" i="16"/>
  <c r="J352" i="16"/>
  <c r="I352" i="16"/>
  <c r="J351" i="16"/>
  <c r="I351" i="16"/>
  <c r="J350" i="16"/>
  <c r="I350" i="16"/>
  <c r="J349" i="16"/>
  <c r="I349" i="16"/>
  <c r="J348" i="16"/>
  <c r="I348" i="16"/>
  <c r="J347" i="16"/>
  <c r="I347" i="16"/>
  <c r="J346" i="16"/>
  <c r="I346" i="16"/>
  <c r="J345" i="16"/>
  <c r="I345" i="16"/>
  <c r="J344" i="16"/>
  <c r="I344" i="16"/>
  <c r="J343" i="16"/>
  <c r="I343" i="16"/>
  <c r="J342" i="16"/>
  <c r="I342" i="16"/>
  <c r="J341" i="16"/>
  <c r="I341" i="16"/>
  <c r="J340" i="16"/>
  <c r="I340" i="16"/>
  <c r="J339" i="16"/>
  <c r="I339" i="16"/>
  <c r="J338" i="16"/>
  <c r="I338" i="16"/>
  <c r="J337" i="16"/>
  <c r="I337" i="16"/>
  <c r="J336" i="16"/>
  <c r="I336" i="16"/>
  <c r="J335" i="16"/>
  <c r="I335" i="16"/>
  <c r="J334" i="16"/>
  <c r="I334" i="16"/>
  <c r="J333" i="16"/>
  <c r="I333" i="16"/>
  <c r="J332" i="16"/>
  <c r="I332" i="16"/>
  <c r="J331" i="16"/>
  <c r="I331" i="16"/>
  <c r="J330" i="16"/>
  <c r="I330" i="16"/>
  <c r="J329" i="16"/>
  <c r="I329" i="16"/>
  <c r="J328" i="16"/>
  <c r="I328" i="16"/>
  <c r="J327" i="16"/>
  <c r="I327" i="16"/>
  <c r="J326" i="16"/>
  <c r="I326" i="16"/>
  <c r="J325" i="16"/>
  <c r="I325" i="16"/>
  <c r="J324" i="16"/>
  <c r="I324" i="16"/>
  <c r="J323" i="16"/>
  <c r="I323" i="16"/>
  <c r="J322" i="16"/>
  <c r="I322" i="16"/>
  <c r="J321" i="16"/>
  <c r="I321" i="16"/>
  <c r="J320" i="16"/>
  <c r="I320" i="16"/>
  <c r="J319" i="16"/>
  <c r="I319" i="16"/>
  <c r="J318" i="16"/>
  <c r="I318" i="16"/>
  <c r="J317" i="16"/>
  <c r="I317" i="16"/>
  <c r="J316" i="16"/>
  <c r="I316" i="16"/>
  <c r="J315" i="16"/>
  <c r="I315" i="16"/>
  <c r="J314" i="16"/>
  <c r="I314" i="16"/>
  <c r="J313" i="16"/>
  <c r="I313" i="16"/>
  <c r="J312" i="16"/>
  <c r="I312" i="16"/>
  <c r="J311" i="16"/>
  <c r="I311" i="16"/>
  <c r="J310" i="16"/>
  <c r="I310" i="16"/>
  <c r="J309" i="16"/>
  <c r="I309" i="16"/>
  <c r="J308" i="16"/>
  <c r="I308" i="16"/>
  <c r="J307" i="16"/>
  <c r="I307" i="16"/>
  <c r="J306" i="16"/>
  <c r="I306" i="16"/>
  <c r="J305" i="16"/>
  <c r="I305" i="16"/>
  <c r="J304" i="16"/>
  <c r="I304" i="16"/>
  <c r="J303" i="16"/>
  <c r="I303" i="16"/>
  <c r="J302" i="16"/>
  <c r="I302" i="16"/>
  <c r="J301" i="16"/>
  <c r="I301" i="16"/>
  <c r="J300" i="16"/>
  <c r="I300" i="16"/>
  <c r="J299" i="16"/>
  <c r="I299" i="16"/>
  <c r="J298" i="16"/>
  <c r="I298" i="16"/>
  <c r="J297" i="16"/>
  <c r="I297" i="16"/>
  <c r="J296" i="16"/>
  <c r="I296" i="16"/>
  <c r="J295" i="16"/>
  <c r="I295" i="16"/>
  <c r="J294" i="16"/>
  <c r="I294" i="16"/>
  <c r="J293" i="16"/>
  <c r="I293" i="16"/>
  <c r="J292" i="16"/>
  <c r="I292" i="16"/>
  <c r="J291" i="16"/>
  <c r="I291" i="16"/>
  <c r="J290" i="16"/>
  <c r="I290" i="16"/>
  <c r="J289" i="16"/>
  <c r="I289" i="16"/>
  <c r="J288" i="16"/>
  <c r="I288" i="16"/>
  <c r="J287" i="16"/>
  <c r="I287" i="16"/>
  <c r="J286" i="16"/>
  <c r="I286" i="16"/>
  <c r="J285" i="16"/>
  <c r="I285" i="16"/>
  <c r="J284" i="16"/>
  <c r="I284" i="16"/>
  <c r="J283" i="16"/>
  <c r="I283" i="16"/>
  <c r="J282" i="16"/>
  <c r="I282" i="16"/>
  <c r="J281" i="16"/>
  <c r="I281" i="16"/>
  <c r="J280" i="16"/>
  <c r="I280" i="16"/>
  <c r="J279" i="16"/>
  <c r="I279" i="16"/>
  <c r="J278" i="16"/>
  <c r="I278" i="16"/>
  <c r="J277" i="16"/>
  <c r="I277" i="16"/>
  <c r="J276" i="16"/>
  <c r="I276" i="16"/>
  <c r="J275" i="16"/>
  <c r="I275" i="16"/>
  <c r="J274" i="16"/>
  <c r="I274" i="16"/>
  <c r="J273" i="16"/>
  <c r="I273" i="16"/>
  <c r="J272" i="16"/>
  <c r="I272" i="16"/>
  <c r="J271" i="16"/>
  <c r="I271" i="16"/>
  <c r="J270" i="16"/>
  <c r="I270" i="16"/>
  <c r="J269" i="16"/>
  <c r="I269" i="16"/>
  <c r="J268" i="16"/>
  <c r="I268" i="16"/>
  <c r="J267" i="16"/>
  <c r="I267" i="16"/>
  <c r="J266" i="16"/>
  <c r="I266" i="16"/>
  <c r="J265" i="16"/>
  <c r="I265" i="16"/>
  <c r="J264" i="16"/>
  <c r="I264" i="16"/>
  <c r="J263" i="16"/>
  <c r="I263" i="16"/>
  <c r="J262" i="16"/>
  <c r="I262" i="16"/>
  <c r="J261" i="16"/>
  <c r="I261" i="16"/>
  <c r="J260" i="16"/>
  <c r="I260" i="16"/>
  <c r="J259" i="16"/>
  <c r="I259" i="16"/>
  <c r="J258" i="16"/>
  <c r="I258" i="16"/>
  <c r="J257" i="16"/>
  <c r="I257" i="16"/>
  <c r="J256" i="16"/>
  <c r="I256" i="16"/>
  <c r="J255" i="16"/>
  <c r="I255" i="16"/>
  <c r="J254" i="16"/>
  <c r="I254" i="16"/>
  <c r="J253" i="16"/>
  <c r="I253" i="16"/>
  <c r="J252" i="16"/>
  <c r="I252" i="16"/>
  <c r="J251" i="16"/>
  <c r="I251" i="16"/>
  <c r="J250" i="16"/>
  <c r="I250" i="16"/>
  <c r="J249" i="16"/>
  <c r="I249" i="16"/>
  <c r="J248" i="16"/>
  <c r="I248" i="16"/>
  <c r="J247" i="16"/>
  <c r="I247" i="16"/>
  <c r="J246" i="16"/>
  <c r="I246" i="16"/>
  <c r="J245" i="16"/>
  <c r="I245" i="16"/>
  <c r="J244" i="16"/>
  <c r="I244" i="16"/>
  <c r="J243" i="16"/>
  <c r="I243" i="16"/>
  <c r="J242" i="16"/>
  <c r="I242" i="16"/>
  <c r="J241" i="16"/>
  <c r="I241" i="16"/>
  <c r="J240" i="16"/>
  <c r="I240" i="16"/>
  <c r="J239" i="16"/>
  <c r="I239" i="16"/>
  <c r="J238" i="16"/>
  <c r="I238" i="16"/>
  <c r="J237" i="16"/>
  <c r="I237" i="16"/>
  <c r="J236" i="16"/>
  <c r="I236" i="16"/>
  <c r="J235" i="16"/>
  <c r="I235" i="16"/>
  <c r="J234" i="16"/>
  <c r="I234" i="16"/>
  <c r="J233" i="16"/>
  <c r="I233" i="16"/>
  <c r="J232" i="16"/>
  <c r="I232" i="16"/>
  <c r="J231" i="16"/>
  <c r="I231" i="16"/>
  <c r="J230" i="16"/>
  <c r="I230" i="16"/>
  <c r="J229" i="16"/>
  <c r="I229" i="16"/>
  <c r="J228" i="16"/>
  <c r="I228" i="16"/>
  <c r="J227" i="16"/>
  <c r="I227" i="16"/>
  <c r="J226" i="16"/>
  <c r="I226" i="16"/>
  <c r="J225" i="16"/>
  <c r="I225" i="16"/>
  <c r="J224" i="16"/>
  <c r="I224" i="16"/>
  <c r="J223" i="16"/>
  <c r="I223" i="16"/>
  <c r="J222" i="16"/>
  <c r="I222" i="16"/>
  <c r="J221" i="16"/>
  <c r="I221" i="16"/>
  <c r="J220" i="16"/>
  <c r="I220" i="16"/>
  <c r="J219" i="16"/>
  <c r="I219" i="16"/>
  <c r="J218" i="16"/>
  <c r="I218" i="16"/>
  <c r="J217" i="16"/>
  <c r="I217" i="16"/>
  <c r="J216" i="16"/>
  <c r="I216" i="16"/>
  <c r="J215" i="16"/>
  <c r="I215" i="16"/>
  <c r="J214" i="16"/>
  <c r="I214" i="16"/>
  <c r="J213" i="16"/>
  <c r="I213" i="16"/>
  <c r="J212" i="16"/>
  <c r="I212" i="16"/>
  <c r="J211" i="16"/>
  <c r="I211" i="16"/>
  <c r="J210" i="16"/>
  <c r="I210" i="16"/>
  <c r="J209" i="16"/>
  <c r="I209" i="16"/>
  <c r="J208" i="16"/>
  <c r="I208" i="16"/>
  <c r="J207" i="16"/>
  <c r="I207" i="16"/>
  <c r="J206" i="16"/>
  <c r="I206" i="16"/>
  <c r="J205" i="16"/>
  <c r="I205" i="16"/>
  <c r="J204" i="16"/>
  <c r="I204" i="16"/>
  <c r="J203" i="16"/>
  <c r="I203" i="16"/>
  <c r="J202" i="16"/>
  <c r="I202" i="16"/>
  <c r="J201" i="16"/>
  <c r="I201" i="16"/>
  <c r="J200" i="16"/>
  <c r="I200" i="16"/>
  <c r="J199" i="16"/>
  <c r="I199" i="16"/>
  <c r="J198" i="16"/>
  <c r="I198" i="16"/>
  <c r="J197" i="16"/>
  <c r="I197" i="16"/>
  <c r="J196" i="16"/>
  <c r="I196" i="16"/>
  <c r="J195" i="16"/>
  <c r="I195" i="16"/>
  <c r="J194" i="16"/>
  <c r="I194" i="16"/>
  <c r="J193" i="16"/>
  <c r="I193" i="16"/>
  <c r="J192" i="16"/>
  <c r="I192" i="16"/>
  <c r="J191" i="16"/>
  <c r="I191" i="16"/>
  <c r="J190" i="16"/>
  <c r="I190" i="16"/>
  <c r="J189" i="16"/>
  <c r="I189" i="16"/>
  <c r="J188" i="16"/>
  <c r="I188" i="16"/>
  <c r="J187" i="16"/>
  <c r="I187" i="16"/>
  <c r="J186" i="16"/>
  <c r="I186" i="16"/>
  <c r="J185" i="16"/>
  <c r="I185" i="16"/>
  <c r="J184" i="16"/>
  <c r="I184" i="16"/>
  <c r="J183" i="16"/>
  <c r="I183" i="16"/>
  <c r="J182" i="16"/>
  <c r="I182" i="16"/>
  <c r="J181" i="16"/>
  <c r="I181" i="16"/>
  <c r="J180" i="16"/>
  <c r="I180" i="16"/>
  <c r="J179" i="16"/>
  <c r="I179" i="16"/>
  <c r="J178" i="16"/>
  <c r="I178" i="16"/>
  <c r="J177" i="16"/>
  <c r="I177" i="16"/>
  <c r="J176" i="16"/>
  <c r="I176" i="16"/>
  <c r="J175" i="16"/>
  <c r="I175" i="16"/>
  <c r="J174" i="16"/>
  <c r="I174" i="16"/>
  <c r="J173" i="16"/>
  <c r="I173" i="16"/>
  <c r="J172" i="16"/>
  <c r="I172" i="16"/>
  <c r="J171" i="16"/>
  <c r="I171" i="16"/>
  <c r="J170" i="16"/>
  <c r="I170" i="16"/>
  <c r="J169" i="16"/>
  <c r="I169" i="16"/>
  <c r="J168" i="16"/>
  <c r="I168" i="16"/>
  <c r="J167" i="16"/>
  <c r="I167" i="16"/>
  <c r="J166" i="16"/>
  <c r="I166" i="16"/>
  <c r="J165" i="16"/>
  <c r="I165" i="16"/>
  <c r="J164" i="16"/>
  <c r="I164" i="16"/>
  <c r="J163" i="16"/>
  <c r="I163" i="16"/>
  <c r="J162" i="16"/>
  <c r="I162" i="16"/>
  <c r="J161" i="16"/>
  <c r="I161" i="16"/>
  <c r="J160" i="16"/>
  <c r="I160" i="16"/>
  <c r="J159" i="16"/>
  <c r="I159" i="16"/>
  <c r="J158" i="16"/>
  <c r="I158" i="16"/>
  <c r="J157" i="16"/>
  <c r="I157" i="16"/>
  <c r="J156" i="16"/>
  <c r="I156" i="16"/>
  <c r="J155" i="16"/>
  <c r="I155" i="16"/>
  <c r="J154" i="16"/>
  <c r="I154" i="16"/>
  <c r="J153" i="16"/>
  <c r="I153" i="16"/>
  <c r="J152" i="16"/>
  <c r="I152" i="16"/>
  <c r="J151" i="16"/>
  <c r="I151" i="16"/>
  <c r="J150" i="16"/>
  <c r="I150" i="16"/>
  <c r="J149" i="16"/>
  <c r="I149" i="16"/>
  <c r="J148" i="16"/>
  <c r="I148" i="16"/>
  <c r="J147" i="16"/>
  <c r="I147" i="16"/>
  <c r="J146" i="16"/>
  <c r="I146" i="16"/>
  <c r="J145" i="16"/>
  <c r="I145" i="16"/>
  <c r="J144" i="16"/>
  <c r="I144" i="16"/>
  <c r="J143" i="16"/>
  <c r="I143" i="16"/>
  <c r="J142" i="16"/>
  <c r="I142" i="16"/>
  <c r="J141" i="16"/>
  <c r="I141" i="16"/>
  <c r="J140" i="16"/>
  <c r="I140" i="16"/>
  <c r="J139" i="16"/>
  <c r="I139" i="16"/>
  <c r="J138" i="16"/>
  <c r="I138" i="16"/>
  <c r="J137" i="16"/>
  <c r="I137" i="16"/>
  <c r="J136" i="16"/>
  <c r="I136" i="16"/>
  <c r="J135" i="16"/>
  <c r="I135" i="16"/>
  <c r="J134" i="16"/>
  <c r="I134" i="16"/>
  <c r="J133" i="16"/>
  <c r="I133" i="16"/>
  <c r="J132" i="16"/>
  <c r="I132" i="16"/>
  <c r="J131" i="16"/>
  <c r="I131" i="16"/>
  <c r="J130" i="16"/>
  <c r="I130" i="16"/>
  <c r="J129" i="16"/>
  <c r="I129" i="16"/>
  <c r="J128" i="16"/>
  <c r="I128" i="16"/>
  <c r="J127" i="16"/>
  <c r="I127" i="16"/>
  <c r="J126" i="16"/>
  <c r="I126" i="16"/>
  <c r="J125" i="16"/>
  <c r="I125" i="16"/>
  <c r="J124" i="16"/>
  <c r="I124" i="16"/>
  <c r="J123" i="16"/>
  <c r="I123" i="16"/>
  <c r="J122" i="16"/>
  <c r="I122" i="16"/>
  <c r="J121" i="16"/>
  <c r="I121" i="16"/>
  <c r="J120" i="16"/>
  <c r="I120" i="16"/>
  <c r="J119" i="16"/>
  <c r="I119" i="16"/>
  <c r="J118" i="16"/>
  <c r="I118" i="16"/>
  <c r="J117" i="16"/>
  <c r="I117" i="16"/>
  <c r="J116" i="16"/>
  <c r="I116" i="16"/>
  <c r="J115" i="16"/>
  <c r="I115" i="16"/>
  <c r="J114" i="16"/>
  <c r="I114" i="16"/>
  <c r="J113" i="16"/>
  <c r="I113" i="16"/>
  <c r="J112" i="16"/>
  <c r="I112" i="16"/>
  <c r="J111" i="16"/>
  <c r="I111" i="16"/>
  <c r="J110" i="16"/>
  <c r="I110" i="16"/>
  <c r="J109" i="16"/>
  <c r="I109" i="16"/>
  <c r="J108" i="16"/>
  <c r="I108" i="16"/>
  <c r="J107" i="16"/>
  <c r="I107" i="16"/>
  <c r="J106" i="16"/>
  <c r="I106" i="16"/>
  <c r="J105" i="16"/>
  <c r="I105" i="16"/>
  <c r="J104" i="16"/>
  <c r="I104" i="16"/>
  <c r="J103" i="16"/>
  <c r="I103" i="16"/>
  <c r="J102" i="16"/>
  <c r="I102" i="16"/>
  <c r="J101" i="16"/>
  <c r="I101" i="16"/>
  <c r="J100" i="16"/>
  <c r="I100" i="16"/>
  <c r="J99" i="16"/>
  <c r="I99" i="16"/>
  <c r="J98" i="16"/>
  <c r="I98" i="16"/>
  <c r="J97" i="16"/>
  <c r="I97" i="16"/>
  <c r="J96" i="16"/>
  <c r="I96" i="16"/>
  <c r="J95" i="16"/>
  <c r="I95" i="16"/>
  <c r="J94" i="16"/>
  <c r="I94" i="16"/>
  <c r="J93" i="16"/>
  <c r="I93" i="16"/>
  <c r="J92" i="16"/>
  <c r="I92" i="16"/>
  <c r="J91" i="16"/>
  <c r="I91" i="16"/>
  <c r="J90" i="16"/>
  <c r="I90" i="16"/>
  <c r="J89" i="16"/>
  <c r="I89" i="16"/>
  <c r="J88" i="16"/>
  <c r="I88" i="16"/>
  <c r="J87" i="16"/>
  <c r="I87" i="16"/>
  <c r="J86" i="16"/>
  <c r="I86" i="16"/>
  <c r="J85" i="16"/>
  <c r="I85" i="16"/>
  <c r="J84" i="16"/>
  <c r="I84" i="16"/>
  <c r="J83" i="16"/>
  <c r="I83" i="16"/>
  <c r="J82" i="16"/>
  <c r="I82" i="16"/>
  <c r="J81" i="16"/>
  <c r="I81" i="16"/>
  <c r="J80" i="16"/>
  <c r="I80" i="16"/>
  <c r="J79" i="16"/>
  <c r="I79" i="16"/>
  <c r="J78" i="16"/>
  <c r="I78" i="16"/>
  <c r="J77" i="16"/>
  <c r="I77" i="16"/>
  <c r="J76" i="16"/>
  <c r="I76" i="16"/>
  <c r="J75" i="16"/>
  <c r="I75" i="16"/>
  <c r="J74" i="16"/>
  <c r="I74" i="16"/>
  <c r="J73" i="16"/>
  <c r="I73" i="16"/>
  <c r="J72" i="16"/>
  <c r="I72" i="16"/>
  <c r="J71" i="16"/>
  <c r="I71" i="16"/>
  <c r="J70" i="16"/>
  <c r="I70" i="16"/>
  <c r="J69" i="16"/>
  <c r="I69" i="16"/>
  <c r="J68" i="16"/>
  <c r="I68" i="16"/>
  <c r="J67" i="16"/>
  <c r="I67" i="16"/>
  <c r="J66" i="16"/>
  <c r="I66" i="16"/>
  <c r="J65" i="16"/>
  <c r="I65" i="16"/>
  <c r="J64" i="16"/>
  <c r="I64" i="16"/>
  <c r="J63" i="16"/>
  <c r="I63" i="16"/>
  <c r="J62" i="16"/>
  <c r="I62" i="16"/>
  <c r="J61" i="16"/>
  <c r="I61" i="16"/>
  <c r="J60" i="16"/>
  <c r="I60" i="16"/>
  <c r="J59" i="16"/>
  <c r="I59" i="16"/>
  <c r="J58" i="16"/>
  <c r="I58" i="16"/>
  <c r="J57" i="16"/>
  <c r="I57" i="16"/>
  <c r="J56" i="16"/>
  <c r="I56" i="16"/>
  <c r="J55" i="16"/>
  <c r="I55" i="16"/>
  <c r="J54" i="16"/>
  <c r="I54" i="16"/>
  <c r="J53" i="16"/>
  <c r="I53" i="16"/>
  <c r="J52" i="16"/>
  <c r="I52" i="16"/>
  <c r="J51" i="16"/>
  <c r="I51" i="16"/>
  <c r="J50" i="16"/>
  <c r="I50" i="16"/>
  <c r="J49" i="16"/>
  <c r="I49" i="16"/>
  <c r="J48" i="16"/>
  <c r="I48" i="16"/>
  <c r="J47" i="16"/>
  <c r="I47" i="16"/>
  <c r="J46" i="16"/>
  <c r="I46" i="16"/>
  <c r="J45" i="16"/>
  <c r="I45" i="16"/>
  <c r="J44" i="16"/>
  <c r="I44" i="16"/>
  <c r="J43" i="16"/>
  <c r="I43" i="16"/>
  <c r="J42" i="16"/>
  <c r="I42" i="16"/>
  <c r="J41" i="16"/>
  <c r="I41" i="16"/>
  <c r="J40" i="16"/>
  <c r="I40" i="16"/>
  <c r="J39" i="16"/>
  <c r="I39" i="16"/>
  <c r="J38" i="16"/>
  <c r="I38" i="16"/>
  <c r="J37" i="16"/>
  <c r="I37" i="16"/>
  <c r="J36" i="16"/>
  <c r="I36" i="16"/>
  <c r="J35" i="16"/>
  <c r="I35" i="16"/>
  <c r="J34" i="16"/>
  <c r="I34" i="16"/>
  <c r="J33" i="16"/>
  <c r="I33" i="16"/>
  <c r="J32" i="16"/>
  <c r="I32" i="16"/>
  <c r="J31" i="16"/>
  <c r="I31" i="16"/>
  <c r="J30" i="16"/>
  <c r="I30" i="16"/>
  <c r="J29" i="16"/>
  <c r="I29" i="16"/>
  <c r="J28" i="16"/>
  <c r="I28" i="16"/>
  <c r="J27" i="16"/>
  <c r="I27" i="16"/>
  <c r="J26" i="16"/>
  <c r="I26" i="16"/>
  <c r="J25" i="16"/>
  <c r="I25" i="16"/>
  <c r="J24" i="16"/>
  <c r="I24" i="16"/>
  <c r="J23" i="16"/>
  <c r="I23" i="16"/>
  <c r="J22" i="16"/>
  <c r="I22" i="16"/>
  <c r="J21" i="16"/>
  <c r="I21" i="16"/>
  <c r="J20" i="16"/>
  <c r="I20" i="16"/>
  <c r="J19" i="16"/>
  <c r="I19" i="16"/>
  <c r="J18" i="16"/>
  <c r="I18" i="16"/>
  <c r="J17" i="16"/>
  <c r="I17" i="16"/>
  <c r="J16" i="16"/>
  <c r="I16" i="16"/>
  <c r="J15" i="16"/>
  <c r="I15" i="16"/>
  <c r="J14" i="16"/>
  <c r="I14" i="16"/>
  <c r="J13" i="16"/>
  <c r="I13" i="16"/>
  <c r="J12" i="16"/>
  <c r="I12" i="16"/>
  <c r="J11" i="16"/>
  <c r="I11" i="16"/>
  <c r="J10" i="16"/>
  <c r="I10" i="16"/>
  <c r="J9" i="16"/>
  <c r="I9" i="16"/>
  <c r="J8" i="16"/>
  <c r="I8" i="16"/>
  <c r="J7" i="16"/>
  <c r="I7" i="16"/>
  <c r="J6" i="16"/>
  <c r="I6" i="16"/>
  <c r="G6" i="14"/>
  <c r="F6" i="14"/>
  <c r="E6" i="14"/>
  <c r="D6" i="14"/>
  <c r="C6" i="14"/>
  <c r="F7" i="14"/>
  <c r="E7" i="14"/>
  <c r="C7" i="14"/>
  <c r="D7" i="14"/>
  <c r="E47" i="13" l="1"/>
  <c r="E48" i="13"/>
  <c r="E49" i="13"/>
  <c r="E50" i="13"/>
  <c r="E51" i="13"/>
  <c r="E52" i="13"/>
  <c r="E53" i="13"/>
  <c r="E54" i="13"/>
  <c r="E55" i="13"/>
  <c r="E56" i="13"/>
  <c r="E57" i="13"/>
  <c r="E58" i="13"/>
  <c r="S47" i="13"/>
  <c r="S48" i="13"/>
  <c r="S49" i="13"/>
  <c r="S50" i="13"/>
  <c r="S51" i="13"/>
  <c r="S52" i="13"/>
  <c r="S53" i="13"/>
  <c r="S54" i="13"/>
  <c r="S55" i="13"/>
  <c r="S56" i="13"/>
  <c r="S57" i="13"/>
  <c r="S58" i="13"/>
  <c r="S59" i="13"/>
  <c r="S60" i="13"/>
  <c r="S61" i="13"/>
  <c r="S62" i="13"/>
  <c r="S63" i="13"/>
  <c r="S64" i="13"/>
  <c r="S46" i="13"/>
  <c r="E46" i="13"/>
  <c r="T47" i="13"/>
  <c r="T48" i="13"/>
  <c r="T49" i="13"/>
  <c r="T50" i="13"/>
  <c r="T51" i="13"/>
  <c r="T52" i="13"/>
  <c r="T53" i="13"/>
  <c r="T54" i="13"/>
  <c r="T55" i="13"/>
  <c r="T56" i="13"/>
  <c r="T57" i="13"/>
  <c r="T58" i="13"/>
  <c r="T59" i="13"/>
  <c r="T60" i="13"/>
  <c r="T61" i="13"/>
  <c r="T62" i="13"/>
  <c r="T63" i="13"/>
  <c r="T64" i="13"/>
  <c r="T46" i="13"/>
  <c r="F46" i="13"/>
  <c r="F47" i="13"/>
  <c r="F48" i="13"/>
  <c r="F49" i="13"/>
  <c r="F50" i="13"/>
  <c r="F51" i="13"/>
  <c r="F52" i="13"/>
  <c r="F53" i="13"/>
  <c r="F54" i="13"/>
  <c r="F55" i="13"/>
  <c r="F56" i="13"/>
  <c r="F57" i="13"/>
  <c r="F58" i="13"/>
  <c r="T65" i="13" l="1"/>
  <c r="F59" i="13"/>
  <c r="G53" i="13" s="1"/>
  <c r="U65" i="13" l="1"/>
  <c r="U52" i="13"/>
  <c r="U60" i="13"/>
  <c r="U50" i="13"/>
  <c r="U47" i="13"/>
  <c r="U56" i="13"/>
  <c r="U55" i="13"/>
  <c r="U64" i="13"/>
  <c r="U54" i="13"/>
  <c r="U48" i="13"/>
  <c r="U59" i="13"/>
  <c r="U53" i="13"/>
  <c r="U62" i="13"/>
  <c r="U63" i="13"/>
  <c r="U58" i="13"/>
  <c r="U61" i="13"/>
  <c r="U51" i="13"/>
  <c r="G47" i="13"/>
  <c r="G59" i="13"/>
  <c r="U57" i="13"/>
  <c r="U46" i="13"/>
  <c r="U49" i="13"/>
  <c r="G52" i="13"/>
  <c r="G46" i="13"/>
  <c r="G54" i="13"/>
  <c r="G55" i="13"/>
  <c r="G48" i="13"/>
  <c r="G56" i="13"/>
  <c r="G49" i="13"/>
  <c r="G57" i="13"/>
  <c r="G50" i="13"/>
  <c r="G58" i="13"/>
  <c r="G51" i="13"/>
  <c r="D33" i="13" l="1"/>
  <c r="N7" i="14" l="1"/>
  <c r="M7" i="14" l="1"/>
  <c r="D26" i="13"/>
  <c r="D25" i="13"/>
  <c r="D23" i="13"/>
  <c r="D22" i="13"/>
  <c r="C26" i="13"/>
  <c r="C25" i="13"/>
  <c r="C23" i="13"/>
  <c r="C22" i="13"/>
  <c r="D24" i="13" l="1"/>
  <c r="C24" i="13"/>
  <c r="P7" i="14" l="1"/>
  <c r="O7" i="14"/>
  <c r="P6" i="14"/>
  <c r="O6" i="14"/>
  <c r="N6" i="14"/>
  <c r="M6" i="14"/>
  <c r="Q6" i="14"/>
  <c r="H6" i="14" l="1"/>
  <c r="R6" i="14"/>
  <c r="D14" i="13"/>
  <c r="D13" i="13"/>
  <c r="D12" i="13"/>
  <c r="D11" i="13"/>
  <c r="D10" i="13"/>
  <c r="C14" i="13"/>
  <c r="C13" i="13"/>
  <c r="C12" i="13"/>
  <c r="C11" i="13"/>
  <c r="C10" i="13"/>
  <c r="D19" i="13" l="1"/>
  <c r="D18" i="13"/>
  <c r="C18" i="13"/>
  <c r="C19" i="13"/>
  <c r="U7" i="11"/>
  <c r="V7" i="11"/>
  <c r="U8" i="11"/>
  <c r="V8" i="11"/>
  <c r="U9" i="11"/>
  <c r="V9" i="11"/>
  <c r="U10" i="11"/>
  <c r="V10" i="11"/>
  <c r="U11" i="11"/>
  <c r="V11" i="11"/>
  <c r="U12" i="11"/>
  <c r="V12" i="11"/>
  <c r="U13" i="11"/>
  <c r="V13" i="11"/>
  <c r="U14" i="11"/>
  <c r="V14" i="11"/>
  <c r="U15" i="11"/>
  <c r="V15" i="11"/>
  <c r="U16" i="11"/>
  <c r="V16" i="11"/>
  <c r="U17" i="11"/>
  <c r="V17" i="11"/>
  <c r="U18" i="11"/>
  <c r="V18" i="11"/>
  <c r="U19" i="11"/>
  <c r="V19" i="11"/>
  <c r="U20" i="11"/>
  <c r="V20" i="11"/>
  <c r="U21" i="11"/>
  <c r="V21" i="11"/>
  <c r="U22" i="11"/>
  <c r="V22" i="11"/>
  <c r="U23" i="11"/>
  <c r="V23" i="11"/>
  <c r="U24" i="11"/>
  <c r="V24" i="11"/>
  <c r="U25" i="11"/>
  <c r="V25" i="11"/>
  <c r="U26" i="11"/>
  <c r="V26" i="11"/>
  <c r="U27" i="11"/>
  <c r="V27" i="11"/>
  <c r="U28" i="11"/>
  <c r="V28" i="11"/>
  <c r="U29" i="11"/>
  <c r="V29" i="11"/>
  <c r="U30" i="11"/>
  <c r="V30" i="11"/>
  <c r="U31" i="11"/>
  <c r="V31" i="11"/>
  <c r="U32" i="11"/>
  <c r="V32" i="11"/>
  <c r="U33" i="11"/>
  <c r="V33" i="11"/>
  <c r="U34" i="11"/>
  <c r="V34" i="11"/>
  <c r="U35" i="11"/>
  <c r="V35" i="11"/>
  <c r="U36" i="11"/>
  <c r="V36" i="11"/>
  <c r="U37" i="11"/>
  <c r="V37" i="11"/>
  <c r="U38" i="11"/>
  <c r="V38" i="11"/>
  <c r="U39" i="11"/>
  <c r="V39" i="11"/>
  <c r="U40" i="11"/>
  <c r="V40" i="11"/>
  <c r="U41" i="11"/>
  <c r="V41" i="11"/>
  <c r="U42" i="11"/>
  <c r="V42" i="11"/>
  <c r="U43" i="11"/>
  <c r="V43" i="11"/>
  <c r="U44" i="11"/>
  <c r="V44" i="11"/>
  <c r="U45" i="11"/>
  <c r="V45" i="11"/>
  <c r="U46" i="11"/>
  <c r="V46" i="11"/>
  <c r="U47" i="11"/>
  <c r="V47" i="11"/>
  <c r="U48" i="11"/>
  <c r="V48" i="11"/>
  <c r="U49" i="11"/>
  <c r="V49" i="11"/>
  <c r="U50" i="11"/>
  <c r="V50" i="11"/>
  <c r="U51" i="11"/>
  <c r="V51" i="11"/>
  <c r="U52" i="11"/>
  <c r="V52" i="11"/>
  <c r="U53" i="11"/>
  <c r="V53" i="11"/>
  <c r="U54" i="11"/>
  <c r="V54" i="11"/>
  <c r="U55" i="11"/>
  <c r="V55" i="11"/>
  <c r="U56" i="11"/>
  <c r="V56" i="11"/>
  <c r="U57" i="11"/>
  <c r="V57" i="11"/>
  <c r="U58" i="11"/>
  <c r="V58" i="11"/>
  <c r="U59" i="11"/>
  <c r="V59" i="11"/>
  <c r="U60" i="11"/>
  <c r="V60" i="11"/>
  <c r="U61" i="11"/>
  <c r="V61" i="11"/>
  <c r="U62" i="11"/>
  <c r="V62" i="11"/>
  <c r="U63" i="11"/>
  <c r="V63" i="11"/>
  <c r="U64" i="11"/>
  <c r="V64" i="11"/>
  <c r="U65" i="11"/>
  <c r="V65" i="11"/>
  <c r="U66" i="11"/>
  <c r="V66" i="11"/>
  <c r="U67" i="11"/>
  <c r="V67" i="11"/>
  <c r="U68" i="11"/>
  <c r="V68" i="11"/>
  <c r="U69" i="11"/>
  <c r="V69" i="11"/>
  <c r="U70" i="11"/>
  <c r="V70" i="11"/>
  <c r="U71" i="11"/>
  <c r="V71" i="11"/>
  <c r="U72" i="11"/>
  <c r="V72" i="11"/>
  <c r="U73" i="11"/>
  <c r="V73" i="11"/>
  <c r="U74" i="11"/>
  <c r="V74" i="11"/>
  <c r="U75" i="11"/>
  <c r="V75" i="11"/>
  <c r="U76" i="11"/>
  <c r="V76" i="11"/>
  <c r="U77" i="11"/>
  <c r="V77" i="11"/>
  <c r="U78" i="11"/>
  <c r="V78" i="11"/>
  <c r="U79" i="11"/>
  <c r="V79" i="11"/>
  <c r="U80" i="11"/>
  <c r="V80" i="11"/>
  <c r="U81" i="11"/>
  <c r="V81" i="11"/>
  <c r="U82" i="11"/>
  <c r="V82" i="11"/>
  <c r="U83" i="11"/>
  <c r="V83" i="11"/>
  <c r="U84" i="11"/>
  <c r="V84" i="11"/>
  <c r="U85" i="11"/>
  <c r="V85" i="11"/>
  <c r="U86" i="11"/>
  <c r="V86" i="11"/>
  <c r="U87" i="11"/>
  <c r="V87" i="11"/>
  <c r="U88" i="11"/>
  <c r="V88" i="11"/>
  <c r="U89" i="11"/>
  <c r="V89" i="11"/>
  <c r="U90" i="11"/>
  <c r="V90" i="11"/>
  <c r="U91" i="11"/>
  <c r="V91" i="11"/>
  <c r="U92" i="11"/>
  <c r="V92" i="11"/>
  <c r="U93" i="11"/>
  <c r="V93" i="11"/>
  <c r="U94" i="11"/>
  <c r="V94" i="11"/>
  <c r="U95" i="11"/>
  <c r="V95" i="11"/>
  <c r="U96" i="11"/>
  <c r="V96" i="11"/>
  <c r="U97" i="11"/>
  <c r="V97" i="11"/>
  <c r="U98" i="11"/>
  <c r="V98" i="11"/>
  <c r="U99" i="11"/>
  <c r="V99" i="11"/>
  <c r="U100" i="11"/>
  <c r="V100" i="11"/>
  <c r="U101" i="11"/>
  <c r="V101" i="11"/>
  <c r="U102" i="11"/>
  <c r="V102" i="11"/>
  <c r="U103" i="11"/>
  <c r="V103" i="11"/>
  <c r="U104" i="11"/>
  <c r="V104" i="11"/>
  <c r="U105" i="11"/>
  <c r="V105" i="11"/>
  <c r="U106" i="11"/>
  <c r="V106" i="11"/>
  <c r="U107" i="11"/>
  <c r="V107" i="11"/>
  <c r="U108" i="11"/>
  <c r="V108" i="11"/>
  <c r="U109" i="11"/>
  <c r="V109" i="11"/>
  <c r="U110" i="11"/>
  <c r="V110" i="11"/>
  <c r="U111" i="11"/>
  <c r="V111" i="11"/>
  <c r="U112" i="11"/>
  <c r="V112" i="11"/>
  <c r="U113" i="11"/>
  <c r="V113" i="11"/>
  <c r="U114" i="11"/>
  <c r="V114" i="11"/>
  <c r="U115" i="11"/>
  <c r="V115" i="11"/>
  <c r="U116" i="11"/>
  <c r="V116" i="11"/>
  <c r="U117" i="11"/>
  <c r="V117" i="11"/>
  <c r="U118" i="11"/>
  <c r="V118" i="11"/>
  <c r="U119" i="11"/>
  <c r="V119" i="11"/>
  <c r="U120" i="11"/>
  <c r="V120" i="11"/>
  <c r="U121" i="11"/>
  <c r="V121" i="11"/>
  <c r="U122" i="11"/>
  <c r="V122" i="11"/>
  <c r="U123" i="11"/>
  <c r="V123" i="11"/>
  <c r="U124" i="11"/>
  <c r="V124" i="11"/>
  <c r="U125" i="11"/>
  <c r="V125" i="11"/>
  <c r="U126" i="11"/>
  <c r="V126" i="11"/>
  <c r="U127" i="11"/>
  <c r="V127" i="11"/>
  <c r="U128" i="11"/>
  <c r="V128" i="11"/>
  <c r="U129" i="11"/>
  <c r="V129" i="11"/>
  <c r="U130" i="11"/>
  <c r="V130" i="11"/>
  <c r="U131" i="11"/>
  <c r="V131" i="11"/>
  <c r="U132" i="11"/>
  <c r="V132" i="11"/>
  <c r="U133" i="11"/>
  <c r="V133" i="11"/>
  <c r="U134" i="11"/>
  <c r="V134" i="11"/>
  <c r="U135" i="11"/>
  <c r="V135" i="11"/>
  <c r="U136" i="11"/>
  <c r="V136" i="11"/>
  <c r="U137" i="11"/>
  <c r="V137" i="11"/>
  <c r="U138" i="11"/>
  <c r="V138" i="11"/>
  <c r="U139" i="11"/>
  <c r="V139" i="11"/>
  <c r="U140" i="11"/>
  <c r="V140" i="11"/>
  <c r="U141" i="11"/>
  <c r="V141" i="11"/>
  <c r="U142" i="11"/>
  <c r="V142" i="11"/>
  <c r="U143" i="11"/>
  <c r="V143" i="11"/>
  <c r="U144" i="11"/>
  <c r="V144" i="11"/>
  <c r="U145" i="11"/>
  <c r="V145" i="11"/>
  <c r="U146" i="11"/>
  <c r="V146" i="11"/>
  <c r="U147" i="11"/>
  <c r="V147" i="11"/>
  <c r="U148" i="11"/>
  <c r="V148" i="11"/>
  <c r="U149" i="11"/>
  <c r="V149" i="11"/>
  <c r="U150" i="11"/>
  <c r="V150" i="11"/>
  <c r="U151" i="11"/>
  <c r="V151" i="11"/>
  <c r="U152" i="11"/>
  <c r="V152" i="11"/>
  <c r="U153" i="11"/>
  <c r="V153" i="11"/>
  <c r="U154" i="11"/>
  <c r="V154" i="11"/>
  <c r="U155" i="11"/>
  <c r="V155" i="11"/>
  <c r="U156" i="11"/>
  <c r="V156" i="11"/>
  <c r="U157" i="11"/>
  <c r="V157" i="11"/>
  <c r="U158" i="11"/>
  <c r="V158" i="11"/>
  <c r="U159" i="11"/>
  <c r="V159" i="11"/>
  <c r="U160" i="11"/>
  <c r="V160" i="11"/>
  <c r="U161" i="11"/>
  <c r="V161" i="11"/>
  <c r="U162" i="11"/>
  <c r="V162" i="11"/>
  <c r="U163" i="11"/>
  <c r="V163" i="11"/>
  <c r="U164" i="11"/>
  <c r="V164" i="11"/>
  <c r="U165" i="11"/>
  <c r="V165" i="11"/>
  <c r="U166" i="11"/>
  <c r="V166" i="11"/>
  <c r="U167" i="11"/>
  <c r="V167" i="11"/>
  <c r="U168" i="11"/>
  <c r="V168" i="11"/>
  <c r="U169" i="11"/>
  <c r="V169" i="11"/>
  <c r="U170" i="11"/>
  <c r="V170" i="11"/>
  <c r="U171" i="11"/>
  <c r="V171" i="11"/>
  <c r="U172" i="11"/>
  <c r="V172" i="11"/>
  <c r="U173" i="11"/>
  <c r="V173" i="11"/>
  <c r="U174" i="11"/>
  <c r="V174" i="11"/>
  <c r="U175" i="11"/>
  <c r="V175" i="11"/>
  <c r="U176" i="11"/>
  <c r="V176" i="11"/>
  <c r="U177" i="11"/>
  <c r="V177" i="11"/>
  <c r="U178" i="11"/>
  <c r="V178" i="11"/>
  <c r="U179" i="11"/>
  <c r="V179" i="11"/>
  <c r="U180" i="11"/>
  <c r="V180" i="11"/>
  <c r="U181" i="11"/>
  <c r="V181" i="11"/>
  <c r="U182" i="11"/>
  <c r="V182" i="11"/>
  <c r="U183" i="11"/>
  <c r="V183" i="11"/>
  <c r="U184" i="11"/>
  <c r="V184" i="11"/>
  <c r="U185" i="11"/>
  <c r="V185" i="11"/>
  <c r="U186" i="11"/>
  <c r="V186" i="11"/>
  <c r="U187" i="11"/>
  <c r="V187" i="11"/>
  <c r="U188" i="11"/>
  <c r="V188" i="11"/>
  <c r="U189" i="11"/>
  <c r="V189" i="11"/>
  <c r="U190" i="11"/>
  <c r="V190" i="11"/>
  <c r="U191" i="11"/>
  <c r="V191" i="11"/>
  <c r="U192" i="11"/>
  <c r="V192" i="11"/>
  <c r="U193" i="11"/>
  <c r="V193" i="11"/>
  <c r="U194" i="11"/>
  <c r="V194" i="11"/>
  <c r="U195" i="11"/>
  <c r="V195" i="11"/>
  <c r="U196" i="11"/>
  <c r="V196" i="11"/>
  <c r="U197" i="11"/>
  <c r="V197" i="11"/>
  <c r="U198" i="11"/>
  <c r="V198" i="11"/>
  <c r="U199" i="11"/>
  <c r="V199" i="11"/>
  <c r="U200" i="11"/>
  <c r="V200" i="11"/>
  <c r="U201" i="11"/>
  <c r="V201" i="11"/>
  <c r="U202" i="11"/>
  <c r="V202" i="11"/>
  <c r="U203" i="11"/>
  <c r="V203" i="11"/>
  <c r="U204" i="11"/>
  <c r="V204" i="11"/>
  <c r="U205" i="11"/>
  <c r="V205" i="11"/>
  <c r="U206" i="11"/>
  <c r="V206" i="11"/>
  <c r="U207" i="11"/>
  <c r="V207" i="11"/>
  <c r="U208" i="11"/>
  <c r="V208" i="11"/>
  <c r="U209" i="11"/>
  <c r="V209" i="11"/>
  <c r="U210" i="11"/>
  <c r="V210" i="11"/>
  <c r="U211" i="11"/>
  <c r="V211" i="11"/>
  <c r="U212" i="11"/>
  <c r="V212" i="11"/>
  <c r="U213" i="11"/>
  <c r="V213" i="11"/>
  <c r="U214" i="11"/>
  <c r="V214" i="11"/>
  <c r="U215" i="11"/>
  <c r="V215" i="11"/>
  <c r="U216" i="11"/>
  <c r="V216" i="11"/>
  <c r="U217" i="11"/>
  <c r="V217" i="11"/>
  <c r="U218" i="11"/>
  <c r="V218" i="11"/>
  <c r="U219" i="11"/>
  <c r="V219" i="11"/>
  <c r="U220" i="11"/>
  <c r="V220" i="11"/>
  <c r="U221" i="11"/>
  <c r="V221" i="11"/>
  <c r="U222" i="11"/>
  <c r="V222" i="11"/>
  <c r="U223" i="11"/>
  <c r="V223" i="11"/>
  <c r="U224" i="11"/>
  <c r="V224" i="11"/>
  <c r="U225" i="11"/>
  <c r="V225" i="11"/>
  <c r="U226" i="11"/>
  <c r="V226" i="11"/>
  <c r="U227" i="11"/>
  <c r="V227" i="11"/>
  <c r="U228" i="11"/>
  <c r="V228" i="11"/>
  <c r="U229" i="11"/>
  <c r="V229" i="11"/>
  <c r="U230" i="11"/>
  <c r="V230" i="11"/>
  <c r="U231" i="11"/>
  <c r="V231" i="11"/>
  <c r="U232" i="11"/>
  <c r="V232" i="11"/>
  <c r="U233" i="11"/>
  <c r="V233" i="11"/>
  <c r="U234" i="11"/>
  <c r="V234" i="11"/>
  <c r="U235" i="11"/>
  <c r="V235" i="11"/>
  <c r="U236" i="11"/>
  <c r="V236" i="11"/>
  <c r="U237" i="11"/>
  <c r="V237" i="11"/>
  <c r="U238" i="11"/>
  <c r="V238" i="11"/>
  <c r="U239" i="11"/>
  <c r="V239" i="11"/>
  <c r="U240" i="11"/>
  <c r="V240" i="11"/>
  <c r="U241" i="11"/>
  <c r="V241" i="11"/>
  <c r="U242" i="11"/>
  <c r="V242" i="11"/>
  <c r="U243" i="11"/>
  <c r="V243" i="11"/>
  <c r="U244" i="11"/>
  <c r="V244" i="11"/>
  <c r="U245" i="11"/>
  <c r="V245" i="11"/>
  <c r="U246" i="11"/>
  <c r="V246" i="11"/>
  <c r="U247" i="11"/>
  <c r="V247" i="11"/>
  <c r="U248" i="11"/>
  <c r="V248" i="11"/>
  <c r="U249" i="11"/>
  <c r="V249" i="11"/>
  <c r="U250" i="11"/>
  <c r="V250" i="11"/>
  <c r="U251" i="11"/>
  <c r="V251" i="11"/>
  <c r="U252" i="11"/>
  <c r="V252" i="11"/>
  <c r="U253" i="11"/>
  <c r="V253" i="11"/>
  <c r="U254" i="11"/>
  <c r="V254" i="11"/>
  <c r="U255" i="11"/>
  <c r="V255" i="11"/>
  <c r="U256" i="11"/>
  <c r="V256" i="11"/>
  <c r="U257" i="11"/>
  <c r="V257" i="11"/>
  <c r="U258" i="11"/>
  <c r="V258" i="11"/>
  <c r="U259" i="11"/>
  <c r="V259" i="11"/>
  <c r="U260" i="11"/>
  <c r="V260" i="11"/>
  <c r="U261" i="11"/>
  <c r="V261" i="11"/>
  <c r="U262" i="11"/>
  <c r="V262" i="11"/>
  <c r="U263" i="11"/>
  <c r="V263" i="11"/>
  <c r="U264" i="11"/>
  <c r="V264" i="11"/>
  <c r="U265" i="11"/>
  <c r="V265" i="11"/>
  <c r="U266" i="11"/>
  <c r="V266" i="11"/>
  <c r="U267" i="11"/>
  <c r="V267" i="11"/>
  <c r="U268" i="11"/>
  <c r="V268" i="11"/>
  <c r="U269" i="11"/>
  <c r="V269" i="11"/>
  <c r="U270" i="11"/>
  <c r="V270" i="11"/>
  <c r="U271" i="11"/>
  <c r="V271" i="11"/>
  <c r="U272" i="11"/>
  <c r="V272" i="11"/>
  <c r="U273" i="11"/>
  <c r="V273" i="11"/>
  <c r="U274" i="11"/>
  <c r="V274" i="11"/>
  <c r="U275" i="11"/>
  <c r="V275" i="11"/>
  <c r="U276" i="11"/>
  <c r="V276" i="11"/>
  <c r="U277" i="11"/>
  <c r="V277" i="11"/>
  <c r="U278" i="11"/>
  <c r="V278" i="11"/>
  <c r="U279" i="11"/>
  <c r="V279" i="11"/>
  <c r="U280" i="11"/>
  <c r="V280" i="11"/>
  <c r="U281" i="11"/>
  <c r="V281" i="11"/>
  <c r="U282" i="11"/>
  <c r="V282" i="11"/>
  <c r="U283" i="11"/>
  <c r="V283" i="11"/>
  <c r="U284" i="11"/>
  <c r="V284" i="11"/>
  <c r="U285" i="11"/>
  <c r="V285" i="11"/>
  <c r="U286" i="11"/>
  <c r="V286" i="11"/>
  <c r="U287" i="11"/>
  <c r="V287" i="11"/>
  <c r="U288" i="11"/>
  <c r="V288" i="11"/>
  <c r="U289" i="11"/>
  <c r="V289" i="11"/>
  <c r="U290" i="11"/>
  <c r="V290" i="11"/>
  <c r="U291" i="11"/>
  <c r="V291" i="11"/>
  <c r="U292" i="11"/>
  <c r="V292" i="11"/>
  <c r="U293" i="11"/>
  <c r="V293" i="11"/>
  <c r="U294" i="11"/>
  <c r="V294" i="11"/>
  <c r="U295" i="11"/>
  <c r="V295" i="11"/>
  <c r="U296" i="11"/>
  <c r="V296" i="11"/>
  <c r="U297" i="11"/>
  <c r="V297" i="11"/>
  <c r="U298" i="11"/>
  <c r="V298" i="11"/>
  <c r="U299" i="11"/>
  <c r="V299" i="11"/>
  <c r="U300" i="11"/>
  <c r="V300" i="11"/>
  <c r="U301" i="11"/>
  <c r="V301" i="11"/>
  <c r="U302" i="11"/>
  <c r="V302" i="11"/>
  <c r="U303" i="11"/>
  <c r="V303" i="11"/>
  <c r="U304" i="11"/>
  <c r="V304" i="11"/>
  <c r="U305" i="11"/>
  <c r="V305" i="11"/>
  <c r="U306" i="11"/>
  <c r="V306" i="11"/>
  <c r="U307" i="11"/>
  <c r="V307" i="11"/>
  <c r="U308" i="11"/>
  <c r="V308" i="11"/>
  <c r="U309" i="11"/>
  <c r="V309" i="11"/>
  <c r="U310" i="11"/>
  <c r="V310" i="11"/>
  <c r="U311" i="11"/>
  <c r="V311" i="11"/>
  <c r="U312" i="11"/>
  <c r="V312" i="11"/>
  <c r="U313" i="11"/>
  <c r="V313" i="11"/>
  <c r="U314" i="11"/>
  <c r="V314" i="11"/>
  <c r="U315" i="11"/>
  <c r="V315" i="11"/>
  <c r="U316" i="11"/>
  <c r="V316" i="11"/>
  <c r="U317" i="11"/>
  <c r="V317" i="11"/>
  <c r="U318" i="11"/>
  <c r="V318" i="11"/>
  <c r="U319" i="11"/>
  <c r="V319" i="11"/>
  <c r="U320" i="11"/>
  <c r="V320" i="11"/>
  <c r="U321" i="11"/>
  <c r="V321" i="11"/>
  <c r="U322" i="11"/>
  <c r="V322" i="11"/>
  <c r="U323" i="11"/>
  <c r="V323" i="11"/>
  <c r="U324" i="11"/>
  <c r="V324" i="11"/>
  <c r="U325" i="11"/>
  <c r="V325" i="11"/>
  <c r="U326" i="11"/>
  <c r="V326" i="11"/>
  <c r="U327" i="11"/>
  <c r="V327" i="11"/>
  <c r="U328" i="11"/>
  <c r="V328" i="11"/>
  <c r="U329" i="11"/>
  <c r="V329" i="11"/>
  <c r="U330" i="11"/>
  <c r="V330" i="11"/>
  <c r="U331" i="11"/>
  <c r="V331" i="11"/>
  <c r="U332" i="11"/>
  <c r="V332" i="11"/>
  <c r="U333" i="11"/>
  <c r="V333" i="11"/>
  <c r="U334" i="11"/>
  <c r="V334" i="11"/>
  <c r="U335" i="11"/>
  <c r="V335" i="11"/>
  <c r="U336" i="11"/>
  <c r="V336" i="11"/>
  <c r="U337" i="11"/>
  <c r="V337" i="11"/>
  <c r="U338" i="11"/>
  <c r="V338" i="11"/>
  <c r="U339" i="11"/>
  <c r="V339" i="11"/>
  <c r="U340" i="11"/>
  <c r="V340" i="11"/>
  <c r="U341" i="11"/>
  <c r="V341" i="11"/>
  <c r="U342" i="11"/>
  <c r="V342" i="11"/>
  <c r="U343" i="11"/>
  <c r="V343" i="11"/>
  <c r="U344" i="11"/>
  <c r="V344" i="11"/>
  <c r="U345" i="11"/>
  <c r="V345" i="11"/>
  <c r="U346" i="11"/>
  <c r="V346" i="11"/>
  <c r="U347" i="11"/>
  <c r="V347" i="11"/>
  <c r="U348" i="11"/>
  <c r="V348" i="11"/>
  <c r="U349" i="11"/>
  <c r="V349" i="11"/>
  <c r="U350" i="11"/>
  <c r="V350" i="11"/>
  <c r="U351" i="11"/>
  <c r="V351" i="11"/>
  <c r="U352" i="11"/>
  <c r="V352" i="11"/>
  <c r="U353" i="11"/>
  <c r="V353" i="11"/>
  <c r="U354" i="11"/>
  <c r="V354" i="11"/>
  <c r="U355" i="11"/>
  <c r="V355" i="11"/>
  <c r="U356" i="11"/>
  <c r="V356" i="11"/>
  <c r="U357" i="11"/>
  <c r="V357" i="11"/>
  <c r="U358" i="11"/>
  <c r="V358" i="11"/>
  <c r="U359" i="11"/>
  <c r="V359" i="11"/>
  <c r="U360" i="11"/>
  <c r="V360" i="11"/>
  <c r="U361" i="11"/>
  <c r="V361" i="11"/>
  <c r="U362" i="11"/>
  <c r="V362" i="11"/>
  <c r="U363" i="11"/>
  <c r="V363" i="11"/>
  <c r="U364" i="11"/>
  <c r="V364" i="11"/>
  <c r="U365" i="11"/>
  <c r="V365" i="11"/>
  <c r="U366" i="11"/>
  <c r="V366" i="11"/>
  <c r="U367" i="11"/>
  <c r="V367" i="11"/>
  <c r="U368" i="11"/>
  <c r="V368" i="11"/>
  <c r="U369" i="11"/>
  <c r="V369" i="11"/>
  <c r="U370" i="11"/>
  <c r="V370" i="11"/>
  <c r="U371" i="11"/>
  <c r="V371" i="11"/>
  <c r="U372" i="11"/>
  <c r="V372" i="11"/>
  <c r="U373" i="11"/>
  <c r="V373" i="11"/>
  <c r="U374" i="11"/>
  <c r="V374" i="11"/>
  <c r="U375" i="11"/>
  <c r="V375" i="11"/>
  <c r="U376" i="11"/>
  <c r="V376" i="11"/>
  <c r="U377" i="11"/>
  <c r="V377" i="11"/>
  <c r="U378" i="11"/>
  <c r="V378" i="11"/>
  <c r="U379" i="11"/>
  <c r="V379" i="11"/>
  <c r="U380" i="11"/>
  <c r="V380" i="11"/>
  <c r="U381" i="11"/>
  <c r="V381" i="11"/>
  <c r="U382" i="11"/>
  <c r="V382" i="11"/>
  <c r="U383" i="11"/>
  <c r="V383" i="11"/>
  <c r="U384" i="11"/>
  <c r="V384" i="11"/>
  <c r="U385" i="11"/>
  <c r="V385" i="11"/>
  <c r="U386" i="11"/>
  <c r="V386" i="11"/>
  <c r="U387" i="11"/>
  <c r="V387" i="11"/>
  <c r="U388" i="11"/>
  <c r="V388" i="11"/>
  <c r="U389" i="11"/>
  <c r="V389" i="11"/>
  <c r="U390" i="11"/>
  <c r="V390" i="11"/>
  <c r="U391" i="11"/>
  <c r="V391" i="11"/>
  <c r="U392" i="11"/>
  <c r="V392" i="11"/>
  <c r="U393" i="11"/>
  <c r="V393" i="11"/>
  <c r="U394" i="11"/>
  <c r="V394" i="11"/>
  <c r="U395" i="11"/>
  <c r="V395" i="11"/>
  <c r="U396" i="11"/>
  <c r="V396" i="11"/>
  <c r="U397" i="11"/>
  <c r="V397" i="11"/>
  <c r="U398" i="11"/>
  <c r="V398" i="11"/>
  <c r="U399" i="11"/>
  <c r="V399" i="11"/>
  <c r="U400" i="11"/>
  <c r="V400" i="11"/>
  <c r="U401" i="11"/>
  <c r="V401" i="11"/>
  <c r="U402" i="11"/>
  <c r="V402" i="11"/>
  <c r="U403" i="11"/>
  <c r="V403" i="11"/>
  <c r="U404" i="11"/>
  <c r="V404" i="11"/>
  <c r="U405" i="11"/>
  <c r="V405" i="11"/>
  <c r="U406" i="11"/>
  <c r="V406" i="11"/>
  <c r="U407" i="11"/>
  <c r="V407" i="11"/>
  <c r="U408" i="11"/>
  <c r="V408" i="11"/>
  <c r="U409" i="11"/>
  <c r="V409" i="11"/>
  <c r="U410" i="11"/>
  <c r="V410" i="11"/>
  <c r="U411" i="11"/>
  <c r="V411" i="11"/>
  <c r="U412" i="11"/>
  <c r="V412" i="11"/>
  <c r="U413" i="11"/>
  <c r="V413" i="11"/>
  <c r="U414" i="11"/>
  <c r="V414" i="11"/>
  <c r="U415" i="11"/>
  <c r="V415" i="11"/>
  <c r="U416" i="11"/>
  <c r="V416" i="11"/>
  <c r="U417" i="11"/>
  <c r="V417" i="11"/>
  <c r="U418" i="11"/>
  <c r="V418" i="11"/>
  <c r="U419" i="11"/>
  <c r="V419" i="11"/>
  <c r="U420" i="11"/>
  <c r="V420" i="11"/>
  <c r="U421" i="11"/>
  <c r="V421" i="11"/>
  <c r="U422" i="11"/>
  <c r="V422" i="11"/>
  <c r="U423" i="11"/>
  <c r="V423" i="11"/>
  <c r="U424" i="11"/>
  <c r="V424" i="11"/>
  <c r="U425" i="11"/>
  <c r="V425" i="11"/>
  <c r="U426" i="11"/>
  <c r="V426" i="11"/>
  <c r="U427" i="11"/>
  <c r="V427" i="11"/>
  <c r="U428" i="11"/>
  <c r="V428" i="11"/>
  <c r="U429" i="11"/>
  <c r="V429" i="11"/>
  <c r="U430" i="11"/>
  <c r="V430" i="11"/>
  <c r="U431" i="11"/>
  <c r="V431" i="11"/>
  <c r="U432" i="11"/>
  <c r="V432" i="11"/>
  <c r="U433" i="11"/>
  <c r="V433" i="11"/>
  <c r="U434" i="11"/>
  <c r="V434" i="11"/>
  <c r="U435" i="11"/>
  <c r="V435" i="11"/>
  <c r="U436" i="11"/>
  <c r="V436" i="11"/>
  <c r="U437" i="11"/>
  <c r="V437" i="11"/>
  <c r="U438" i="11"/>
  <c r="V438" i="11"/>
  <c r="U439" i="11"/>
  <c r="V439" i="11"/>
  <c r="U440" i="11"/>
  <c r="V440" i="11"/>
  <c r="U441" i="11"/>
  <c r="V441" i="11"/>
  <c r="U442" i="11"/>
  <c r="V442" i="11"/>
  <c r="U443" i="11"/>
  <c r="V443" i="11"/>
  <c r="U444" i="11"/>
  <c r="V444" i="11"/>
  <c r="U445" i="11"/>
  <c r="V445" i="11"/>
  <c r="U446" i="11"/>
  <c r="V446" i="11"/>
  <c r="U447" i="11"/>
  <c r="V447" i="11"/>
  <c r="U448" i="11"/>
  <c r="V448" i="11"/>
  <c r="U449" i="11"/>
  <c r="V449" i="11"/>
  <c r="U450" i="11"/>
  <c r="V450" i="11"/>
  <c r="U451" i="11"/>
  <c r="V451" i="11"/>
  <c r="U452" i="11"/>
  <c r="V452" i="11"/>
  <c r="U453" i="11"/>
  <c r="V453" i="11"/>
  <c r="U454" i="11"/>
  <c r="V454" i="11"/>
  <c r="U455" i="11"/>
  <c r="V455" i="11"/>
  <c r="U456" i="11"/>
  <c r="V456" i="11"/>
  <c r="U457" i="11"/>
  <c r="V457" i="11"/>
  <c r="U458" i="11"/>
  <c r="V458" i="11"/>
  <c r="U459" i="11"/>
  <c r="V459" i="11"/>
  <c r="U460" i="11"/>
  <c r="V460" i="11"/>
  <c r="U461" i="11"/>
  <c r="V461" i="11"/>
  <c r="U462" i="11"/>
  <c r="V462" i="11"/>
  <c r="U463" i="11"/>
  <c r="V463" i="11"/>
  <c r="U464" i="11"/>
  <c r="V464" i="11"/>
  <c r="U465" i="11"/>
  <c r="V465" i="11"/>
  <c r="U466" i="11"/>
  <c r="V466" i="11"/>
  <c r="U467" i="11"/>
  <c r="V467" i="11"/>
  <c r="U468" i="11"/>
  <c r="V468" i="11"/>
  <c r="U469" i="11"/>
  <c r="V469" i="11"/>
  <c r="U470" i="11"/>
  <c r="V470" i="11"/>
  <c r="U471" i="11"/>
  <c r="V471" i="11"/>
  <c r="U472" i="11"/>
  <c r="V472" i="11"/>
  <c r="U473" i="11"/>
  <c r="V473" i="11"/>
  <c r="U474" i="11"/>
  <c r="V474" i="11"/>
  <c r="U475" i="11"/>
  <c r="V475" i="11"/>
  <c r="U476" i="11"/>
  <c r="V476" i="11"/>
  <c r="U477" i="11"/>
  <c r="V477" i="11"/>
  <c r="U478" i="11"/>
  <c r="V478" i="11"/>
  <c r="U479" i="11"/>
  <c r="V479" i="11"/>
  <c r="U480" i="11"/>
  <c r="V480" i="11"/>
  <c r="U481" i="11"/>
  <c r="V481" i="11"/>
  <c r="U482" i="11"/>
  <c r="V482" i="11"/>
  <c r="U483" i="11"/>
  <c r="V483" i="11"/>
  <c r="U484" i="11"/>
  <c r="V484" i="11"/>
  <c r="U485" i="11"/>
  <c r="V485" i="11"/>
  <c r="U486" i="11"/>
  <c r="V486" i="11"/>
  <c r="U487" i="11"/>
  <c r="V487" i="11"/>
  <c r="U488" i="11"/>
  <c r="V488" i="11"/>
  <c r="U489" i="11"/>
  <c r="V489" i="11"/>
  <c r="U490" i="11"/>
  <c r="V490" i="11"/>
  <c r="U491" i="11"/>
  <c r="V491" i="11"/>
  <c r="U492" i="11"/>
  <c r="V492" i="11"/>
  <c r="U493" i="11"/>
  <c r="V493" i="11"/>
  <c r="U494" i="11"/>
  <c r="V494" i="11"/>
  <c r="U495" i="11"/>
  <c r="V495" i="11"/>
  <c r="U496" i="11"/>
  <c r="V496" i="11"/>
  <c r="U497" i="11"/>
  <c r="V497" i="11"/>
  <c r="U498" i="11"/>
  <c r="V498" i="11"/>
  <c r="U499" i="11"/>
  <c r="V499" i="11"/>
  <c r="U500" i="11"/>
  <c r="V500" i="11"/>
  <c r="U501" i="11"/>
  <c r="V501" i="11"/>
  <c r="U502" i="11"/>
  <c r="V502" i="11"/>
  <c r="U503" i="11"/>
  <c r="V503" i="11"/>
  <c r="U504" i="11"/>
  <c r="V504" i="11"/>
  <c r="U505" i="11"/>
  <c r="V505" i="11"/>
  <c r="U506" i="11"/>
  <c r="V506" i="11"/>
  <c r="U507" i="11"/>
  <c r="V507" i="11"/>
  <c r="U508" i="11"/>
  <c r="V508" i="11"/>
  <c r="U509" i="11"/>
  <c r="V509" i="11"/>
  <c r="U510" i="11"/>
  <c r="V510" i="11"/>
  <c r="U511" i="11"/>
  <c r="V511" i="11"/>
  <c r="U512" i="11"/>
  <c r="V512" i="11"/>
  <c r="U513" i="11"/>
  <c r="V513" i="11"/>
  <c r="U514" i="11"/>
  <c r="V514" i="11"/>
  <c r="U515" i="11"/>
  <c r="V515" i="11"/>
  <c r="U516" i="11"/>
  <c r="V516" i="11"/>
  <c r="U517" i="11"/>
  <c r="V517" i="11"/>
  <c r="U518" i="11"/>
  <c r="V518" i="11"/>
  <c r="U519" i="11"/>
  <c r="V519" i="11"/>
  <c r="U520" i="11"/>
  <c r="V520" i="11"/>
  <c r="U521" i="11"/>
  <c r="V521" i="11"/>
  <c r="U522" i="11"/>
  <c r="V522" i="11"/>
  <c r="U523" i="11"/>
  <c r="V523" i="11"/>
  <c r="U524" i="11"/>
  <c r="V524" i="11"/>
  <c r="U525" i="11"/>
  <c r="V525" i="11"/>
  <c r="U526" i="11"/>
  <c r="V526" i="11"/>
  <c r="U527" i="11"/>
  <c r="V527" i="11"/>
  <c r="U528" i="11"/>
  <c r="V528" i="11"/>
  <c r="U529" i="11"/>
  <c r="V529" i="11"/>
  <c r="U530" i="11"/>
  <c r="V530" i="11"/>
  <c r="U531" i="11"/>
  <c r="V531" i="11"/>
  <c r="U532" i="11"/>
  <c r="V532" i="11"/>
  <c r="U533" i="11"/>
  <c r="V533" i="11"/>
  <c r="U534" i="11"/>
  <c r="V534" i="11"/>
  <c r="U535" i="11"/>
  <c r="V535" i="11"/>
  <c r="U536" i="11"/>
  <c r="V536" i="11"/>
  <c r="U537" i="11"/>
  <c r="V537" i="11"/>
  <c r="U538" i="11"/>
  <c r="V538" i="11"/>
  <c r="U539" i="11"/>
  <c r="V539" i="11"/>
  <c r="U540" i="11"/>
  <c r="V540" i="11"/>
  <c r="U541" i="11"/>
  <c r="V541" i="11"/>
  <c r="U542" i="11"/>
  <c r="V542" i="11"/>
  <c r="U543" i="11"/>
  <c r="V543" i="11"/>
  <c r="U544" i="11"/>
  <c r="V544" i="11"/>
  <c r="U545" i="11"/>
  <c r="V545" i="11"/>
  <c r="U546" i="11"/>
  <c r="V546" i="11"/>
  <c r="U547" i="11"/>
  <c r="V547" i="11"/>
  <c r="U548" i="11"/>
  <c r="V548" i="11"/>
  <c r="U549" i="11"/>
  <c r="V549" i="11"/>
  <c r="U550" i="11"/>
  <c r="V550" i="11"/>
  <c r="U551" i="11"/>
  <c r="V551" i="11"/>
  <c r="U552" i="11"/>
  <c r="V552" i="11"/>
  <c r="U553" i="11"/>
  <c r="V553" i="11"/>
  <c r="U554" i="11"/>
  <c r="V554" i="11"/>
  <c r="U555" i="11"/>
  <c r="V555" i="11"/>
  <c r="U556" i="11"/>
  <c r="V556" i="11"/>
  <c r="U557" i="11"/>
  <c r="V557" i="11"/>
  <c r="U558" i="11"/>
  <c r="V558" i="11"/>
  <c r="U559" i="11"/>
  <c r="V559" i="11"/>
  <c r="U560" i="11"/>
  <c r="V560" i="11"/>
  <c r="U561" i="11"/>
  <c r="V561" i="11"/>
  <c r="U562" i="11"/>
  <c r="V562" i="11"/>
  <c r="U563" i="11"/>
  <c r="V563" i="11"/>
  <c r="U564" i="11"/>
  <c r="V564" i="11"/>
  <c r="U565" i="11"/>
  <c r="V565" i="11"/>
  <c r="U566" i="11"/>
  <c r="V566" i="11"/>
  <c r="U567" i="11"/>
  <c r="V567" i="11"/>
  <c r="U568" i="11"/>
  <c r="V568" i="11"/>
  <c r="U569" i="11"/>
  <c r="V569" i="11"/>
  <c r="U570" i="11"/>
  <c r="V570" i="11"/>
  <c r="U571" i="11"/>
  <c r="V571" i="11"/>
  <c r="U572" i="11"/>
  <c r="V572" i="11"/>
  <c r="U573" i="11"/>
  <c r="V573" i="11"/>
  <c r="U574" i="11"/>
  <c r="V574" i="11"/>
  <c r="U575" i="11"/>
  <c r="V575" i="11"/>
  <c r="U576" i="11"/>
  <c r="V576" i="11"/>
  <c r="U577" i="11"/>
  <c r="V577" i="11"/>
  <c r="U578" i="11"/>
  <c r="V578" i="11"/>
  <c r="U579" i="11"/>
  <c r="V579" i="11"/>
  <c r="U580" i="11"/>
  <c r="V580" i="11"/>
  <c r="U581" i="11"/>
  <c r="V581" i="11"/>
  <c r="U582" i="11"/>
  <c r="V582" i="11"/>
  <c r="U583" i="11"/>
  <c r="V583" i="11"/>
  <c r="U584" i="11"/>
  <c r="V584" i="11"/>
  <c r="U585" i="11"/>
  <c r="V585" i="11"/>
  <c r="U586" i="11"/>
  <c r="V586" i="11"/>
  <c r="U587" i="11"/>
  <c r="V587" i="11"/>
  <c r="U588" i="11"/>
  <c r="V588" i="11"/>
  <c r="U589" i="11"/>
  <c r="V589" i="11"/>
  <c r="U590" i="11"/>
  <c r="V590" i="11"/>
  <c r="U591" i="11"/>
  <c r="V591" i="11"/>
  <c r="U592" i="11"/>
  <c r="V592" i="11"/>
  <c r="U593" i="11"/>
  <c r="V593" i="11"/>
  <c r="U594" i="11"/>
  <c r="V594" i="11"/>
  <c r="U595" i="11"/>
  <c r="V595" i="11"/>
  <c r="U596" i="11"/>
  <c r="V596" i="11"/>
  <c r="U597" i="11"/>
  <c r="V597" i="11"/>
  <c r="U598" i="11"/>
  <c r="V598" i="11"/>
  <c r="U599" i="11"/>
  <c r="V599" i="11"/>
  <c r="U600" i="11"/>
  <c r="V600" i="11"/>
  <c r="U601" i="11"/>
  <c r="V601" i="11"/>
  <c r="U602" i="11"/>
  <c r="V602" i="11"/>
  <c r="U603" i="11"/>
  <c r="V603" i="11"/>
  <c r="U604" i="11"/>
  <c r="V604" i="11"/>
  <c r="U605" i="11"/>
  <c r="V605" i="11"/>
  <c r="U606" i="11"/>
  <c r="V606" i="11"/>
  <c r="U607" i="11"/>
  <c r="V607" i="11"/>
  <c r="U608" i="11"/>
  <c r="V608" i="11"/>
  <c r="U609" i="11"/>
  <c r="V609" i="11"/>
  <c r="U610" i="11"/>
  <c r="V610" i="11"/>
  <c r="U611" i="11"/>
  <c r="V611" i="11"/>
  <c r="U612" i="11"/>
  <c r="V612" i="11"/>
  <c r="U613" i="11"/>
  <c r="V613" i="11"/>
  <c r="U614" i="11"/>
  <c r="V614" i="11"/>
  <c r="U615" i="11"/>
  <c r="V615" i="11"/>
  <c r="U616" i="11"/>
  <c r="V616" i="11"/>
  <c r="U617" i="11"/>
  <c r="V617" i="11"/>
  <c r="U618" i="11"/>
  <c r="V618" i="11"/>
  <c r="U619" i="11"/>
  <c r="V619" i="11"/>
  <c r="U620" i="11"/>
  <c r="V620" i="11"/>
  <c r="U621" i="11"/>
  <c r="V621" i="11"/>
  <c r="U622" i="11"/>
  <c r="V622" i="11"/>
  <c r="U623" i="11"/>
  <c r="V623" i="11"/>
  <c r="U624" i="11"/>
  <c r="V624" i="11"/>
  <c r="U625" i="11"/>
  <c r="V625" i="11"/>
  <c r="U626" i="11"/>
  <c r="V626" i="11"/>
  <c r="U627" i="11"/>
  <c r="V627" i="11"/>
  <c r="U628" i="11"/>
  <c r="V628" i="11"/>
  <c r="U629" i="11"/>
  <c r="V629" i="11"/>
  <c r="U630" i="11"/>
  <c r="V630" i="11"/>
  <c r="U631" i="11"/>
  <c r="V631" i="11"/>
  <c r="U632" i="11"/>
  <c r="V632" i="11"/>
  <c r="U633" i="11"/>
  <c r="V633" i="11"/>
  <c r="U634" i="11"/>
  <c r="V634" i="11"/>
  <c r="U635" i="11"/>
  <c r="V635" i="11"/>
  <c r="U636" i="11"/>
  <c r="V636" i="11"/>
  <c r="U637" i="11"/>
  <c r="V637" i="11"/>
  <c r="U638" i="11"/>
  <c r="V638" i="11"/>
  <c r="U639" i="11"/>
  <c r="V639" i="11"/>
  <c r="U640" i="11"/>
  <c r="V640" i="11"/>
  <c r="U641" i="11"/>
  <c r="V641" i="11"/>
  <c r="U642" i="11"/>
  <c r="V642" i="11"/>
  <c r="U643" i="11"/>
  <c r="V643" i="11"/>
  <c r="U644" i="11"/>
  <c r="V644" i="11"/>
  <c r="U645" i="11"/>
  <c r="V645" i="11"/>
  <c r="U646" i="11"/>
  <c r="V646" i="11"/>
  <c r="U647" i="11"/>
  <c r="V647" i="11"/>
  <c r="U648" i="11"/>
  <c r="V648" i="11"/>
  <c r="U649" i="11"/>
  <c r="V649" i="11"/>
  <c r="U650" i="11"/>
  <c r="V650" i="11"/>
  <c r="U651" i="11"/>
  <c r="V651" i="11"/>
  <c r="U652" i="11"/>
  <c r="V652" i="11"/>
  <c r="U653" i="11"/>
  <c r="V653" i="11"/>
  <c r="U654" i="11"/>
  <c r="V654" i="11"/>
  <c r="U655" i="11"/>
  <c r="V655" i="11"/>
  <c r="U656" i="11"/>
  <c r="V656" i="11"/>
  <c r="U657" i="11"/>
  <c r="V657" i="11"/>
  <c r="U658" i="11"/>
  <c r="V658" i="11"/>
  <c r="U659" i="11"/>
  <c r="V659" i="11"/>
  <c r="U660" i="11"/>
  <c r="V660" i="11"/>
  <c r="U661" i="11"/>
  <c r="V661" i="11"/>
  <c r="U662" i="11"/>
  <c r="V662" i="11"/>
  <c r="U663" i="11"/>
  <c r="V663" i="11"/>
  <c r="U664" i="11"/>
  <c r="V664" i="11"/>
  <c r="U665" i="11"/>
  <c r="V665" i="11"/>
  <c r="U666" i="11"/>
  <c r="V666" i="11"/>
  <c r="U667" i="11"/>
  <c r="V667" i="11"/>
  <c r="U668" i="11"/>
  <c r="V668" i="11"/>
  <c r="U669" i="11"/>
  <c r="V669" i="11"/>
  <c r="U670" i="11"/>
  <c r="V670" i="11"/>
  <c r="U671" i="11"/>
  <c r="V671" i="11"/>
  <c r="U672" i="11"/>
  <c r="V672" i="11"/>
  <c r="U673" i="11"/>
  <c r="V673" i="11"/>
  <c r="U674" i="11"/>
  <c r="V674" i="11"/>
  <c r="U675" i="11"/>
  <c r="V675" i="11"/>
  <c r="U676" i="11"/>
  <c r="V676" i="11"/>
  <c r="U677" i="11"/>
  <c r="V677" i="11"/>
  <c r="U678" i="11"/>
  <c r="V678" i="11"/>
  <c r="U679" i="11"/>
  <c r="V679" i="11"/>
  <c r="U680" i="11"/>
  <c r="V680" i="11"/>
  <c r="U681" i="11"/>
  <c r="V681" i="11"/>
  <c r="U682" i="11"/>
  <c r="V682" i="11"/>
  <c r="U683" i="11"/>
  <c r="V683" i="11"/>
  <c r="U684" i="11"/>
  <c r="V684" i="11"/>
  <c r="U685" i="11"/>
  <c r="V685" i="11"/>
  <c r="U686" i="11"/>
  <c r="V686" i="11"/>
  <c r="U687" i="11"/>
  <c r="V687" i="11"/>
  <c r="U688" i="11"/>
  <c r="V688" i="11"/>
  <c r="U689" i="11"/>
  <c r="V689" i="11"/>
  <c r="U690" i="11"/>
  <c r="V690" i="11"/>
  <c r="U691" i="11"/>
  <c r="V691" i="11"/>
  <c r="U692" i="11"/>
  <c r="V692" i="11"/>
  <c r="U693" i="11"/>
  <c r="V693" i="11"/>
  <c r="U694" i="11"/>
  <c r="V694" i="11"/>
  <c r="U695" i="11"/>
  <c r="V695" i="11"/>
  <c r="U696" i="11"/>
  <c r="V696" i="11"/>
  <c r="U697" i="11"/>
  <c r="V697" i="11"/>
  <c r="U698" i="11"/>
  <c r="V698" i="11"/>
  <c r="U699" i="11"/>
  <c r="V699" i="11"/>
  <c r="U700" i="11"/>
  <c r="V700" i="11"/>
  <c r="U701" i="11"/>
  <c r="V701" i="11"/>
  <c r="U702" i="11"/>
  <c r="V702" i="11"/>
  <c r="U703" i="11"/>
  <c r="V703" i="11"/>
  <c r="U704" i="11"/>
  <c r="V704" i="11"/>
  <c r="U705" i="11"/>
  <c r="V705" i="11"/>
  <c r="U706" i="11"/>
  <c r="V706" i="11"/>
  <c r="U707" i="11"/>
  <c r="V707" i="11"/>
  <c r="U708" i="11"/>
  <c r="V708" i="11"/>
  <c r="U709" i="11"/>
  <c r="V709" i="11"/>
  <c r="U710" i="11"/>
  <c r="V710" i="11"/>
  <c r="U711" i="11"/>
  <c r="V711" i="11"/>
  <c r="U712" i="11"/>
  <c r="V712" i="11"/>
  <c r="U713" i="11"/>
  <c r="V713" i="11"/>
  <c r="U714" i="11"/>
  <c r="V714" i="11"/>
  <c r="U715" i="11"/>
  <c r="V715" i="11"/>
  <c r="U716" i="11"/>
  <c r="V716" i="11"/>
  <c r="U717" i="11"/>
  <c r="V717" i="11"/>
  <c r="U718" i="11"/>
  <c r="V718" i="11"/>
  <c r="U719" i="11"/>
  <c r="V719" i="11"/>
  <c r="U720" i="11"/>
  <c r="V720" i="11"/>
  <c r="U721" i="11"/>
  <c r="V721" i="11"/>
  <c r="U722" i="11"/>
  <c r="V722" i="11"/>
  <c r="U723" i="11"/>
  <c r="V723" i="11"/>
  <c r="U724" i="11"/>
  <c r="V724" i="11"/>
  <c r="U725" i="11"/>
  <c r="V725" i="11"/>
  <c r="U726" i="11"/>
  <c r="V726" i="11"/>
  <c r="U727" i="11"/>
  <c r="V727" i="11"/>
  <c r="U728" i="11"/>
  <c r="V728" i="11"/>
  <c r="U729" i="11"/>
  <c r="V729" i="11"/>
  <c r="U730" i="11"/>
  <c r="V730" i="11"/>
  <c r="U731" i="11"/>
  <c r="V731" i="11"/>
  <c r="U732" i="11"/>
  <c r="V732" i="11"/>
  <c r="U733" i="11"/>
  <c r="V733" i="11"/>
  <c r="U734" i="11"/>
  <c r="V734" i="11"/>
  <c r="U735" i="11"/>
  <c r="V735" i="11"/>
  <c r="U736" i="11"/>
  <c r="V736" i="11"/>
  <c r="U737" i="11"/>
  <c r="V737" i="11"/>
  <c r="U738" i="11"/>
  <c r="V738" i="11"/>
  <c r="U739" i="11"/>
  <c r="V739" i="11"/>
  <c r="U740" i="11"/>
  <c r="V740" i="11"/>
  <c r="U741" i="11"/>
  <c r="V741" i="11"/>
  <c r="U742" i="11"/>
  <c r="V742" i="11"/>
  <c r="U743" i="11"/>
  <c r="V743" i="11"/>
  <c r="U744" i="11"/>
  <c r="V744" i="11"/>
  <c r="U745" i="11"/>
  <c r="V745" i="11"/>
  <c r="U746" i="11"/>
  <c r="V746" i="11"/>
  <c r="U747" i="11"/>
  <c r="V747" i="11"/>
  <c r="U748" i="11"/>
  <c r="V748" i="11"/>
  <c r="U749" i="11"/>
  <c r="V749" i="11"/>
  <c r="U750" i="11"/>
  <c r="V750" i="11"/>
  <c r="U751" i="11"/>
  <c r="V751" i="11"/>
  <c r="U752" i="11"/>
  <c r="V752" i="11"/>
  <c r="U753" i="11"/>
  <c r="V753" i="11"/>
  <c r="U754" i="11"/>
  <c r="V754" i="11"/>
  <c r="U755" i="11"/>
  <c r="V755" i="11"/>
  <c r="U756" i="11"/>
  <c r="V756" i="11"/>
  <c r="U757" i="11"/>
  <c r="V757" i="11"/>
  <c r="U758" i="11"/>
  <c r="V758" i="11"/>
  <c r="U759" i="11"/>
  <c r="V759" i="11"/>
  <c r="U760" i="11"/>
  <c r="V760" i="11"/>
  <c r="U761" i="11"/>
  <c r="V761" i="11"/>
  <c r="U762" i="11"/>
  <c r="V762" i="11"/>
  <c r="U763" i="11"/>
  <c r="V763" i="11"/>
  <c r="U764" i="11"/>
  <c r="V764" i="11"/>
  <c r="U765" i="11"/>
  <c r="V765" i="11"/>
  <c r="U766" i="11"/>
  <c r="V766" i="11"/>
  <c r="U767" i="11"/>
  <c r="V767" i="11"/>
  <c r="U768" i="11"/>
  <c r="V768" i="11"/>
  <c r="U769" i="11"/>
  <c r="V769" i="11"/>
  <c r="U770" i="11"/>
  <c r="V770" i="11"/>
  <c r="U771" i="11"/>
  <c r="V771" i="11"/>
  <c r="U772" i="11"/>
  <c r="V772" i="11"/>
  <c r="U773" i="11"/>
  <c r="V773" i="11"/>
  <c r="U774" i="11"/>
  <c r="V774" i="11"/>
  <c r="U775" i="11"/>
  <c r="V775" i="11"/>
  <c r="U776" i="11"/>
  <c r="V776" i="11"/>
  <c r="U777" i="11"/>
  <c r="V777" i="11"/>
  <c r="U778" i="11"/>
  <c r="V778" i="11"/>
  <c r="U779" i="11"/>
  <c r="V779" i="11"/>
  <c r="U780" i="11"/>
  <c r="V780" i="11"/>
  <c r="U781" i="11"/>
  <c r="V781" i="11"/>
  <c r="U782" i="11"/>
  <c r="V782" i="11"/>
  <c r="U783" i="11"/>
  <c r="V783" i="11"/>
  <c r="U784" i="11"/>
  <c r="V784" i="11"/>
  <c r="U785" i="11"/>
  <c r="V785" i="11"/>
  <c r="U786" i="11"/>
  <c r="V786" i="11"/>
  <c r="U787" i="11"/>
  <c r="V787" i="11"/>
  <c r="U788" i="11"/>
  <c r="V788" i="11"/>
  <c r="U789" i="11"/>
  <c r="V789" i="11"/>
  <c r="U790" i="11"/>
  <c r="V790" i="11"/>
  <c r="U791" i="11"/>
  <c r="V791" i="11"/>
  <c r="U792" i="11"/>
  <c r="V792" i="11"/>
  <c r="U793" i="11"/>
  <c r="V793" i="11"/>
  <c r="U794" i="11"/>
  <c r="V794" i="11"/>
  <c r="U795" i="11"/>
  <c r="V795" i="11"/>
  <c r="U796" i="11"/>
  <c r="V796" i="11"/>
  <c r="U797" i="11"/>
  <c r="V797" i="11"/>
  <c r="U798" i="11"/>
  <c r="V798" i="11"/>
  <c r="U799" i="11"/>
  <c r="V799" i="11"/>
  <c r="U800" i="11"/>
  <c r="V800" i="11"/>
  <c r="U801" i="11"/>
  <c r="V801" i="11"/>
  <c r="U802" i="11"/>
  <c r="V802" i="11"/>
  <c r="U803" i="11"/>
  <c r="V803" i="11"/>
  <c r="U804" i="11"/>
  <c r="V804" i="11"/>
  <c r="U805" i="11"/>
  <c r="V805" i="11"/>
  <c r="U806" i="11"/>
  <c r="V806" i="11"/>
  <c r="U807" i="11"/>
  <c r="V807" i="11"/>
  <c r="U808" i="11"/>
  <c r="V808" i="11"/>
  <c r="U809" i="11"/>
  <c r="V809" i="11"/>
  <c r="U810" i="11"/>
  <c r="V810" i="11"/>
  <c r="U811" i="11"/>
  <c r="V811" i="11"/>
  <c r="U812" i="11"/>
  <c r="V812" i="11"/>
  <c r="U813" i="11"/>
  <c r="V813" i="11"/>
  <c r="U814" i="11"/>
  <c r="V814" i="11"/>
  <c r="U815" i="11"/>
  <c r="V815" i="11"/>
  <c r="U816" i="11"/>
  <c r="V816" i="11"/>
  <c r="U817" i="11"/>
  <c r="V817" i="11"/>
  <c r="U818" i="11"/>
  <c r="V818" i="11"/>
  <c r="U819" i="11"/>
  <c r="V819" i="11"/>
  <c r="U820" i="11"/>
  <c r="V820" i="11"/>
  <c r="U821" i="11"/>
  <c r="V821" i="11"/>
  <c r="U822" i="11"/>
  <c r="V822" i="11"/>
  <c r="U823" i="11"/>
  <c r="V823" i="11"/>
  <c r="U824" i="11"/>
  <c r="V824" i="11"/>
  <c r="U825" i="11"/>
  <c r="V825" i="11"/>
  <c r="U826" i="11"/>
  <c r="V826" i="11"/>
  <c r="U827" i="11"/>
  <c r="V827" i="11"/>
  <c r="U828" i="11"/>
  <c r="V828" i="11"/>
  <c r="U829" i="11"/>
  <c r="V829" i="11"/>
  <c r="U830" i="11"/>
  <c r="V830" i="11"/>
  <c r="U831" i="11"/>
  <c r="V831" i="11"/>
  <c r="U832" i="11"/>
  <c r="V832" i="11"/>
  <c r="U833" i="11"/>
  <c r="V833" i="11"/>
  <c r="U834" i="11"/>
  <c r="V834" i="11"/>
  <c r="U835" i="11"/>
  <c r="V835" i="11"/>
  <c r="U836" i="11"/>
  <c r="V836" i="11"/>
  <c r="U837" i="11"/>
  <c r="V837" i="11"/>
  <c r="U838" i="11"/>
  <c r="V838" i="11"/>
  <c r="U839" i="11"/>
  <c r="V839" i="11"/>
  <c r="U840" i="11"/>
  <c r="V840" i="11"/>
  <c r="U841" i="11"/>
  <c r="V841" i="11"/>
  <c r="U842" i="11"/>
  <c r="V842" i="11"/>
  <c r="U843" i="11"/>
  <c r="V843" i="11"/>
  <c r="U844" i="11"/>
  <c r="V844" i="11"/>
  <c r="U845" i="11"/>
  <c r="V845" i="11"/>
  <c r="U846" i="11"/>
  <c r="V846" i="11"/>
  <c r="U847" i="11"/>
  <c r="V847" i="11"/>
  <c r="U848" i="11"/>
  <c r="V848" i="11"/>
  <c r="U849" i="11"/>
  <c r="V849" i="11"/>
  <c r="U850" i="11"/>
  <c r="V850" i="11"/>
  <c r="U851" i="11"/>
  <c r="V851" i="11"/>
  <c r="U852" i="11"/>
  <c r="V852" i="11"/>
  <c r="U853" i="11"/>
  <c r="V853" i="11"/>
  <c r="U854" i="11"/>
  <c r="V854" i="11"/>
  <c r="U855" i="11"/>
  <c r="V855" i="11"/>
  <c r="U856" i="11"/>
  <c r="V856" i="11"/>
  <c r="U857" i="11"/>
  <c r="V857" i="11"/>
  <c r="U858" i="11"/>
  <c r="V858" i="11"/>
  <c r="U859" i="11"/>
  <c r="V859" i="11"/>
  <c r="U860" i="11"/>
  <c r="V860" i="11"/>
  <c r="U861" i="11"/>
  <c r="V861" i="11"/>
  <c r="U862" i="11"/>
  <c r="V862" i="11"/>
  <c r="U863" i="11"/>
  <c r="V863" i="11"/>
  <c r="U864" i="11"/>
  <c r="V864" i="11"/>
  <c r="U865" i="11"/>
  <c r="V865" i="11"/>
  <c r="U866" i="11"/>
  <c r="V866" i="11"/>
  <c r="U867" i="11"/>
  <c r="V867" i="11"/>
  <c r="U868" i="11"/>
  <c r="V868" i="11"/>
  <c r="U869" i="11"/>
  <c r="V869" i="11"/>
  <c r="U870" i="11"/>
  <c r="V870" i="11"/>
  <c r="U871" i="11"/>
  <c r="V871" i="11"/>
  <c r="U872" i="11"/>
  <c r="V872" i="11"/>
  <c r="U873" i="11"/>
  <c r="V873" i="11"/>
  <c r="U874" i="11"/>
  <c r="V874" i="11"/>
  <c r="U875" i="11"/>
  <c r="V875" i="11"/>
  <c r="U876" i="11"/>
  <c r="V876" i="11"/>
  <c r="U877" i="11"/>
  <c r="V877" i="11"/>
  <c r="U878" i="11"/>
  <c r="V878" i="11"/>
  <c r="U879" i="11"/>
  <c r="V879" i="11"/>
  <c r="U880" i="11"/>
  <c r="V880" i="11"/>
  <c r="U881" i="11"/>
  <c r="V881" i="11"/>
  <c r="U882" i="11"/>
  <c r="V882" i="11"/>
  <c r="U883" i="11"/>
  <c r="V883" i="11"/>
  <c r="U884" i="11"/>
  <c r="V884" i="11"/>
  <c r="U885" i="11"/>
  <c r="V885" i="11"/>
  <c r="U886" i="11"/>
  <c r="V886" i="11"/>
  <c r="U887" i="11"/>
  <c r="V887" i="11"/>
  <c r="U888" i="11"/>
  <c r="V888" i="11"/>
  <c r="U889" i="11"/>
  <c r="V889" i="11"/>
  <c r="U890" i="11"/>
  <c r="V890" i="11"/>
  <c r="U891" i="11"/>
  <c r="V891" i="11"/>
  <c r="U892" i="11"/>
  <c r="V892" i="11"/>
  <c r="U893" i="11"/>
  <c r="V893" i="11"/>
  <c r="U894" i="11"/>
  <c r="V894" i="11"/>
  <c r="U895" i="11"/>
  <c r="V895" i="11"/>
  <c r="U896" i="11"/>
  <c r="V896" i="11"/>
  <c r="U897" i="11"/>
  <c r="V897" i="11"/>
  <c r="U898" i="11"/>
  <c r="V898" i="11"/>
  <c r="U899" i="11"/>
  <c r="V899" i="11"/>
  <c r="U900" i="11"/>
  <c r="V900" i="11"/>
  <c r="U901" i="11"/>
  <c r="V901" i="11"/>
  <c r="U902" i="11"/>
  <c r="V902" i="11"/>
  <c r="U903" i="11"/>
  <c r="V903" i="11"/>
  <c r="U904" i="11"/>
  <c r="V904" i="11"/>
  <c r="U905" i="11"/>
  <c r="V905" i="11"/>
  <c r="U906" i="11"/>
  <c r="V906" i="11"/>
  <c r="U907" i="11"/>
  <c r="V907" i="11"/>
  <c r="U908" i="11"/>
  <c r="V908" i="11"/>
  <c r="U909" i="11"/>
  <c r="V909" i="11"/>
  <c r="U910" i="11"/>
  <c r="V910" i="11"/>
  <c r="U911" i="11"/>
  <c r="V911" i="11"/>
  <c r="U912" i="11"/>
  <c r="V912" i="11"/>
  <c r="U913" i="11"/>
  <c r="V913" i="11"/>
  <c r="U914" i="11"/>
  <c r="V914" i="11"/>
  <c r="U915" i="11"/>
  <c r="V915" i="11"/>
  <c r="U916" i="11"/>
  <c r="V916" i="11"/>
  <c r="U917" i="11"/>
  <c r="V917" i="11"/>
  <c r="U918" i="11"/>
  <c r="V918" i="11"/>
  <c r="U919" i="11"/>
  <c r="V919" i="11"/>
  <c r="U920" i="11"/>
  <c r="V920" i="11"/>
  <c r="U921" i="11"/>
  <c r="V921" i="11"/>
  <c r="U922" i="11"/>
  <c r="V922" i="11"/>
  <c r="U923" i="11"/>
  <c r="V923" i="11"/>
  <c r="U924" i="11"/>
  <c r="V924" i="11"/>
  <c r="U925" i="11"/>
  <c r="V925" i="11"/>
  <c r="U926" i="11"/>
  <c r="V926" i="11"/>
  <c r="U927" i="11"/>
  <c r="V927" i="11"/>
  <c r="U928" i="11"/>
  <c r="V928" i="11"/>
  <c r="U929" i="11"/>
  <c r="V929" i="11"/>
  <c r="U930" i="11"/>
  <c r="V930" i="11"/>
  <c r="U931" i="11"/>
  <c r="V931" i="11"/>
  <c r="U932" i="11"/>
  <c r="V932" i="11"/>
  <c r="U933" i="11"/>
  <c r="V933" i="11"/>
  <c r="U934" i="11"/>
  <c r="V934" i="11"/>
  <c r="U935" i="11"/>
  <c r="V935" i="11"/>
  <c r="U936" i="11"/>
  <c r="V936" i="11"/>
  <c r="U937" i="11"/>
  <c r="V937" i="11"/>
  <c r="U938" i="11"/>
  <c r="V938" i="11"/>
  <c r="U939" i="11"/>
  <c r="V939" i="11"/>
  <c r="U940" i="11"/>
  <c r="V940" i="11"/>
  <c r="U941" i="11"/>
  <c r="V941" i="11"/>
  <c r="U942" i="11"/>
  <c r="V942" i="11"/>
  <c r="U943" i="11"/>
  <c r="V943" i="11"/>
  <c r="U944" i="11"/>
  <c r="V944" i="11"/>
  <c r="U945" i="11"/>
  <c r="V945" i="11"/>
  <c r="U946" i="11"/>
  <c r="V946" i="11"/>
  <c r="U947" i="11"/>
  <c r="V947" i="11"/>
  <c r="U948" i="11"/>
  <c r="V948" i="11"/>
  <c r="U949" i="11"/>
  <c r="V949" i="11"/>
  <c r="U950" i="11"/>
  <c r="V950" i="11"/>
  <c r="U951" i="11"/>
  <c r="V951" i="11"/>
  <c r="U952" i="11"/>
  <c r="V952" i="11"/>
  <c r="U953" i="11"/>
  <c r="V953" i="11"/>
  <c r="U954" i="11"/>
  <c r="V954" i="11"/>
  <c r="U955" i="11"/>
  <c r="V955" i="11"/>
  <c r="U956" i="11"/>
  <c r="V956" i="11"/>
  <c r="U957" i="11"/>
  <c r="V957" i="11"/>
  <c r="U958" i="11"/>
  <c r="V958" i="11"/>
  <c r="U959" i="11"/>
  <c r="V959" i="11"/>
  <c r="U960" i="11"/>
  <c r="V960" i="11"/>
  <c r="U961" i="11"/>
  <c r="V961" i="11"/>
  <c r="U962" i="11"/>
  <c r="V962" i="11"/>
  <c r="U963" i="11"/>
  <c r="V963" i="11"/>
  <c r="U964" i="11"/>
  <c r="V964" i="11"/>
  <c r="U965" i="11"/>
  <c r="V965" i="11"/>
  <c r="U966" i="11"/>
  <c r="V966" i="11"/>
  <c r="U967" i="11"/>
  <c r="V967" i="11"/>
  <c r="U968" i="11"/>
  <c r="V968" i="11"/>
  <c r="U969" i="11"/>
  <c r="V969" i="11"/>
  <c r="U970" i="11"/>
  <c r="V970" i="11"/>
  <c r="U971" i="11"/>
  <c r="V971" i="11"/>
  <c r="U972" i="11"/>
  <c r="V972" i="11"/>
  <c r="U973" i="11"/>
  <c r="V973" i="11"/>
  <c r="U974" i="11"/>
  <c r="V974" i="11"/>
  <c r="U975" i="11"/>
  <c r="V975" i="11"/>
  <c r="U976" i="11"/>
  <c r="V976" i="11"/>
  <c r="U977" i="11"/>
  <c r="V977" i="11"/>
  <c r="U978" i="11"/>
  <c r="V978" i="11"/>
  <c r="U979" i="11"/>
  <c r="V979" i="11"/>
  <c r="U980" i="11"/>
  <c r="V980" i="11"/>
  <c r="U981" i="11"/>
  <c r="V981" i="11"/>
  <c r="U982" i="11"/>
  <c r="V982" i="11"/>
  <c r="U983" i="11"/>
  <c r="V983" i="11"/>
  <c r="U984" i="11"/>
  <c r="V984" i="11"/>
  <c r="U985" i="11"/>
  <c r="V985" i="11"/>
  <c r="U986" i="11"/>
  <c r="V986" i="11"/>
  <c r="U987" i="11"/>
  <c r="V987" i="11"/>
  <c r="U988" i="11"/>
  <c r="V988" i="11"/>
  <c r="U989" i="11"/>
  <c r="V989" i="11"/>
  <c r="U990" i="11"/>
  <c r="V990" i="11"/>
  <c r="U991" i="11"/>
  <c r="V991" i="11"/>
  <c r="U992" i="11"/>
  <c r="V992" i="11"/>
  <c r="U993" i="11"/>
  <c r="V993" i="11"/>
  <c r="U994" i="11"/>
  <c r="V994" i="11"/>
  <c r="U995" i="11"/>
  <c r="V995" i="11"/>
  <c r="U996" i="11"/>
  <c r="V996" i="11"/>
  <c r="U997" i="11"/>
  <c r="V997" i="11"/>
  <c r="U998" i="11"/>
  <c r="V998" i="11"/>
  <c r="U999" i="11"/>
  <c r="V999" i="11"/>
  <c r="U1000" i="11"/>
  <c r="V1000" i="11"/>
  <c r="U1001" i="11"/>
  <c r="V1001" i="11"/>
  <c r="U1002" i="11"/>
  <c r="V1002" i="11"/>
  <c r="U1003" i="11"/>
  <c r="V1003" i="11"/>
  <c r="U1004" i="11"/>
  <c r="V1004" i="11"/>
  <c r="U1005" i="11"/>
  <c r="V1005" i="11"/>
  <c r="V6" i="11"/>
  <c r="U6" i="11"/>
  <c r="I7" i="11"/>
  <c r="J7" i="11"/>
  <c r="I8" i="11"/>
  <c r="J8" i="11"/>
  <c r="I9" i="11"/>
  <c r="J9" i="11"/>
  <c r="I10" i="11"/>
  <c r="J10" i="11"/>
  <c r="I11" i="11"/>
  <c r="J11" i="11"/>
  <c r="I12" i="11"/>
  <c r="J12" i="11"/>
  <c r="I13" i="11"/>
  <c r="J13" i="11"/>
  <c r="I14" i="11"/>
  <c r="J14" i="11"/>
  <c r="I15" i="11"/>
  <c r="J15" i="11"/>
  <c r="I16" i="11"/>
  <c r="J16" i="11"/>
  <c r="I17" i="11"/>
  <c r="J17" i="11"/>
  <c r="I18" i="11"/>
  <c r="J18" i="11"/>
  <c r="I19" i="11"/>
  <c r="J19" i="11"/>
  <c r="I20" i="11"/>
  <c r="J20" i="11"/>
  <c r="I21" i="11"/>
  <c r="J21" i="11"/>
  <c r="I22" i="11"/>
  <c r="J22" i="11"/>
  <c r="I23" i="11"/>
  <c r="J23" i="11"/>
  <c r="I24" i="11"/>
  <c r="J24" i="11"/>
  <c r="I25" i="11"/>
  <c r="J25" i="11"/>
  <c r="I26" i="11"/>
  <c r="J26" i="11"/>
  <c r="I27" i="11"/>
  <c r="J27" i="11"/>
  <c r="I28" i="11"/>
  <c r="J28" i="11"/>
  <c r="I29" i="11"/>
  <c r="J29" i="11"/>
  <c r="I30" i="11"/>
  <c r="J30" i="11"/>
  <c r="I31" i="11"/>
  <c r="J31" i="11"/>
  <c r="I32" i="11"/>
  <c r="J32" i="11"/>
  <c r="I33" i="11"/>
  <c r="J33" i="11"/>
  <c r="I34" i="11"/>
  <c r="J34" i="11"/>
  <c r="I35" i="11"/>
  <c r="J35" i="11"/>
  <c r="I36" i="11"/>
  <c r="J36" i="11"/>
  <c r="I37" i="11"/>
  <c r="J37" i="11"/>
  <c r="I38" i="11"/>
  <c r="J38" i="11"/>
  <c r="I39" i="11"/>
  <c r="J39" i="11"/>
  <c r="I40" i="11"/>
  <c r="J40" i="11"/>
  <c r="I41" i="11"/>
  <c r="J41" i="11"/>
  <c r="I42" i="11"/>
  <c r="J42" i="11"/>
  <c r="I43" i="11"/>
  <c r="J43" i="11"/>
  <c r="I44" i="11"/>
  <c r="J44" i="11"/>
  <c r="I45" i="11"/>
  <c r="J45" i="11"/>
  <c r="I46" i="11"/>
  <c r="J46" i="11"/>
  <c r="I47" i="11"/>
  <c r="J47" i="11"/>
  <c r="I48" i="11"/>
  <c r="J48" i="11"/>
  <c r="I49" i="11"/>
  <c r="J49" i="11"/>
  <c r="I50" i="11"/>
  <c r="J50" i="11"/>
  <c r="I51" i="11"/>
  <c r="J51" i="11"/>
  <c r="I52" i="11"/>
  <c r="J52" i="11"/>
  <c r="I53" i="11"/>
  <c r="J53" i="11"/>
  <c r="I54" i="11"/>
  <c r="J54" i="11"/>
  <c r="I55" i="11"/>
  <c r="J55" i="11"/>
  <c r="I56" i="11"/>
  <c r="J56" i="11"/>
  <c r="I57" i="11"/>
  <c r="J57" i="11"/>
  <c r="I58" i="11"/>
  <c r="J58" i="11"/>
  <c r="I59" i="11"/>
  <c r="J59" i="11"/>
  <c r="I60" i="11"/>
  <c r="J60" i="11"/>
  <c r="I61" i="11"/>
  <c r="J61" i="11"/>
  <c r="I62" i="11"/>
  <c r="J62" i="11"/>
  <c r="I63" i="11"/>
  <c r="J63" i="11"/>
  <c r="I64" i="11"/>
  <c r="J64" i="11"/>
  <c r="I65" i="11"/>
  <c r="J65" i="11"/>
  <c r="I66" i="11"/>
  <c r="J66" i="11"/>
  <c r="I67" i="11"/>
  <c r="J67" i="11"/>
  <c r="I68" i="11"/>
  <c r="J68" i="11"/>
  <c r="I69" i="11"/>
  <c r="J69" i="11"/>
  <c r="I70" i="11"/>
  <c r="J70" i="11"/>
  <c r="I71" i="11"/>
  <c r="J71" i="11"/>
  <c r="I72" i="11"/>
  <c r="J72" i="11"/>
  <c r="I73" i="11"/>
  <c r="J73" i="11"/>
  <c r="I74" i="11"/>
  <c r="J74" i="11"/>
  <c r="I75" i="11"/>
  <c r="J75" i="11"/>
  <c r="I76" i="11"/>
  <c r="J76" i="11"/>
  <c r="I77" i="11"/>
  <c r="J77" i="11"/>
  <c r="I78" i="11"/>
  <c r="J78" i="11"/>
  <c r="I79" i="11"/>
  <c r="J79" i="11"/>
  <c r="I80" i="11"/>
  <c r="J80" i="11"/>
  <c r="I81" i="11"/>
  <c r="J81" i="11"/>
  <c r="I82" i="11"/>
  <c r="J82" i="11"/>
  <c r="I83" i="11"/>
  <c r="J83" i="11"/>
  <c r="I84" i="11"/>
  <c r="J84" i="11"/>
  <c r="I85" i="11"/>
  <c r="J85" i="11"/>
  <c r="I86" i="11"/>
  <c r="J86" i="11"/>
  <c r="I87" i="11"/>
  <c r="J87" i="11"/>
  <c r="I88" i="11"/>
  <c r="J88" i="11"/>
  <c r="I89" i="11"/>
  <c r="J89" i="11"/>
  <c r="I90" i="11"/>
  <c r="J90" i="11"/>
  <c r="I91" i="11"/>
  <c r="J91" i="11"/>
  <c r="I92" i="11"/>
  <c r="J92" i="11"/>
  <c r="I93" i="11"/>
  <c r="J93" i="11"/>
  <c r="I94" i="11"/>
  <c r="J94" i="11"/>
  <c r="I95" i="11"/>
  <c r="J95" i="11"/>
  <c r="I96" i="11"/>
  <c r="J96" i="11"/>
  <c r="I97" i="11"/>
  <c r="J97" i="11"/>
  <c r="I98" i="11"/>
  <c r="J98" i="11"/>
  <c r="I99" i="11"/>
  <c r="J99" i="11"/>
  <c r="I100" i="11"/>
  <c r="J100" i="11"/>
  <c r="I101" i="11"/>
  <c r="J101" i="11"/>
  <c r="I102" i="11"/>
  <c r="J102" i="11"/>
  <c r="I103" i="11"/>
  <c r="J103" i="11"/>
  <c r="I104" i="11"/>
  <c r="J104" i="11"/>
  <c r="I105" i="11"/>
  <c r="J105" i="11"/>
  <c r="I106" i="11"/>
  <c r="J106" i="11"/>
  <c r="I107" i="11"/>
  <c r="J107" i="11"/>
  <c r="I108" i="11"/>
  <c r="J108" i="11"/>
  <c r="I109" i="11"/>
  <c r="J109" i="11"/>
  <c r="I110" i="11"/>
  <c r="J110" i="11"/>
  <c r="I111" i="11"/>
  <c r="J111" i="11"/>
  <c r="I112" i="11"/>
  <c r="J112" i="11"/>
  <c r="I113" i="11"/>
  <c r="J113" i="11"/>
  <c r="I114" i="11"/>
  <c r="J114" i="11"/>
  <c r="I115" i="11"/>
  <c r="J115" i="11"/>
  <c r="I116" i="11"/>
  <c r="J116" i="11"/>
  <c r="I117" i="11"/>
  <c r="J117" i="11"/>
  <c r="I118" i="11"/>
  <c r="J118" i="11"/>
  <c r="I119" i="11"/>
  <c r="J119" i="11"/>
  <c r="I120" i="11"/>
  <c r="J120" i="11"/>
  <c r="I121" i="11"/>
  <c r="J121" i="11"/>
  <c r="I122" i="11"/>
  <c r="J122" i="11"/>
  <c r="I123" i="11"/>
  <c r="J123" i="11"/>
  <c r="I124" i="11"/>
  <c r="J124" i="11"/>
  <c r="I125" i="11"/>
  <c r="J125" i="11"/>
  <c r="I126" i="11"/>
  <c r="J126" i="11"/>
  <c r="I127" i="11"/>
  <c r="J127" i="11"/>
  <c r="I128" i="11"/>
  <c r="J128" i="11"/>
  <c r="I129" i="11"/>
  <c r="J129" i="11"/>
  <c r="I130" i="11"/>
  <c r="J130" i="11"/>
  <c r="I131" i="11"/>
  <c r="J131" i="11"/>
  <c r="I132" i="11"/>
  <c r="J132" i="11"/>
  <c r="I133" i="11"/>
  <c r="J133" i="11"/>
  <c r="I134" i="11"/>
  <c r="J134" i="11"/>
  <c r="I135" i="11"/>
  <c r="J135" i="11"/>
  <c r="I136" i="11"/>
  <c r="J136" i="11"/>
  <c r="I137" i="11"/>
  <c r="J137" i="11"/>
  <c r="I138" i="11"/>
  <c r="J138" i="11"/>
  <c r="I139" i="11"/>
  <c r="J139" i="11"/>
  <c r="I140" i="11"/>
  <c r="J140" i="11"/>
  <c r="I141" i="11"/>
  <c r="J141" i="11"/>
  <c r="I142" i="11"/>
  <c r="J142" i="11"/>
  <c r="I143" i="11"/>
  <c r="J143" i="11"/>
  <c r="I144" i="11"/>
  <c r="J144" i="11"/>
  <c r="I145" i="11"/>
  <c r="J145" i="11"/>
  <c r="I146" i="11"/>
  <c r="J146" i="11"/>
  <c r="I147" i="11"/>
  <c r="J147" i="11"/>
  <c r="I148" i="11"/>
  <c r="J148" i="11"/>
  <c r="I149" i="11"/>
  <c r="J149" i="11"/>
  <c r="I150" i="11"/>
  <c r="J150" i="11"/>
  <c r="I151" i="11"/>
  <c r="J151" i="11"/>
  <c r="I152" i="11"/>
  <c r="J152" i="11"/>
  <c r="I153" i="11"/>
  <c r="J153" i="11"/>
  <c r="I154" i="11"/>
  <c r="J154" i="11"/>
  <c r="I155" i="11"/>
  <c r="J155" i="11"/>
  <c r="I156" i="11"/>
  <c r="J156" i="11"/>
  <c r="I157" i="11"/>
  <c r="J157" i="11"/>
  <c r="I158" i="11"/>
  <c r="J158" i="11"/>
  <c r="I159" i="11"/>
  <c r="J159" i="11"/>
  <c r="I160" i="11"/>
  <c r="J160" i="11"/>
  <c r="I161" i="11"/>
  <c r="J161" i="11"/>
  <c r="I162" i="11"/>
  <c r="J162" i="11"/>
  <c r="I163" i="11"/>
  <c r="J163" i="11"/>
  <c r="I164" i="11"/>
  <c r="J164" i="11"/>
  <c r="I165" i="11"/>
  <c r="J165" i="11"/>
  <c r="I166" i="11"/>
  <c r="J166" i="11"/>
  <c r="I167" i="11"/>
  <c r="J167" i="11"/>
  <c r="I168" i="11"/>
  <c r="J168" i="11"/>
  <c r="I169" i="11"/>
  <c r="J169" i="11"/>
  <c r="I170" i="11"/>
  <c r="J170" i="11"/>
  <c r="I171" i="11"/>
  <c r="J171" i="11"/>
  <c r="I172" i="11"/>
  <c r="J172" i="11"/>
  <c r="I173" i="11"/>
  <c r="J173" i="11"/>
  <c r="I174" i="11"/>
  <c r="J174" i="11"/>
  <c r="I175" i="11"/>
  <c r="J175" i="11"/>
  <c r="I176" i="11"/>
  <c r="J176" i="11"/>
  <c r="I177" i="11"/>
  <c r="J177" i="11"/>
  <c r="I178" i="11"/>
  <c r="J178" i="11"/>
  <c r="I179" i="11"/>
  <c r="J179" i="11"/>
  <c r="I180" i="11"/>
  <c r="J180" i="11"/>
  <c r="I181" i="11"/>
  <c r="J181" i="11"/>
  <c r="I182" i="11"/>
  <c r="J182" i="11"/>
  <c r="I183" i="11"/>
  <c r="J183" i="11"/>
  <c r="I184" i="11"/>
  <c r="J184" i="11"/>
  <c r="I185" i="11"/>
  <c r="J185" i="11"/>
  <c r="I186" i="11"/>
  <c r="J186" i="11"/>
  <c r="I187" i="11"/>
  <c r="J187" i="11"/>
  <c r="I188" i="11"/>
  <c r="J188" i="11"/>
  <c r="I189" i="11"/>
  <c r="J189" i="11"/>
  <c r="I190" i="11"/>
  <c r="J190" i="11"/>
  <c r="I191" i="11"/>
  <c r="J191" i="11"/>
  <c r="I192" i="11"/>
  <c r="J192" i="11"/>
  <c r="I193" i="11"/>
  <c r="J193" i="11"/>
  <c r="I194" i="11"/>
  <c r="J194" i="11"/>
  <c r="I195" i="11"/>
  <c r="J195" i="11"/>
  <c r="I196" i="11"/>
  <c r="J196" i="11"/>
  <c r="I197" i="11"/>
  <c r="J197" i="11"/>
  <c r="I198" i="11"/>
  <c r="J198" i="11"/>
  <c r="I199" i="11"/>
  <c r="J199" i="11"/>
  <c r="I200" i="11"/>
  <c r="J200" i="11"/>
  <c r="I201" i="11"/>
  <c r="J201" i="11"/>
  <c r="I202" i="11"/>
  <c r="J202" i="11"/>
  <c r="I203" i="11"/>
  <c r="J203" i="11"/>
  <c r="I204" i="11"/>
  <c r="J204" i="11"/>
  <c r="I205" i="11"/>
  <c r="J205" i="11"/>
  <c r="I206" i="11"/>
  <c r="J206" i="11"/>
  <c r="I207" i="11"/>
  <c r="J207" i="11"/>
  <c r="I208" i="11"/>
  <c r="J208" i="11"/>
  <c r="I209" i="11"/>
  <c r="J209" i="11"/>
  <c r="I210" i="11"/>
  <c r="J210" i="11"/>
  <c r="I211" i="11"/>
  <c r="J211" i="11"/>
  <c r="I212" i="11"/>
  <c r="J212" i="11"/>
  <c r="I213" i="11"/>
  <c r="J213" i="11"/>
  <c r="I214" i="11"/>
  <c r="J214" i="11"/>
  <c r="I215" i="11"/>
  <c r="J215" i="11"/>
  <c r="I216" i="11"/>
  <c r="J216" i="11"/>
  <c r="I217" i="11"/>
  <c r="J217" i="11"/>
  <c r="I218" i="11"/>
  <c r="J218" i="11"/>
  <c r="I219" i="11"/>
  <c r="J219" i="11"/>
  <c r="I220" i="11"/>
  <c r="J220" i="11"/>
  <c r="I221" i="11"/>
  <c r="J221" i="11"/>
  <c r="I222" i="11"/>
  <c r="J222" i="11"/>
  <c r="I223" i="11"/>
  <c r="J223" i="11"/>
  <c r="I224" i="11"/>
  <c r="J224" i="11"/>
  <c r="I225" i="11"/>
  <c r="J225" i="11"/>
  <c r="I226" i="11"/>
  <c r="J226" i="11"/>
  <c r="I227" i="11"/>
  <c r="J227" i="11"/>
  <c r="I228" i="11"/>
  <c r="J228" i="11"/>
  <c r="I229" i="11"/>
  <c r="J229" i="11"/>
  <c r="I230" i="11"/>
  <c r="J230" i="11"/>
  <c r="I231" i="11"/>
  <c r="J231" i="11"/>
  <c r="I232" i="11"/>
  <c r="J232" i="11"/>
  <c r="I233" i="11"/>
  <c r="J233" i="11"/>
  <c r="I234" i="11"/>
  <c r="J234" i="11"/>
  <c r="I235" i="11"/>
  <c r="J235" i="11"/>
  <c r="I236" i="11"/>
  <c r="J236" i="11"/>
  <c r="I237" i="11"/>
  <c r="J237" i="11"/>
  <c r="I238" i="11"/>
  <c r="J238" i="11"/>
  <c r="I239" i="11"/>
  <c r="J239" i="11"/>
  <c r="I240" i="11"/>
  <c r="J240" i="11"/>
  <c r="I241" i="11"/>
  <c r="J241" i="11"/>
  <c r="I242" i="11"/>
  <c r="J242" i="11"/>
  <c r="I243" i="11"/>
  <c r="J243" i="11"/>
  <c r="I244" i="11"/>
  <c r="J244" i="11"/>
  <c r="I245" i="11"/>
  <c r="J245" i="11"/>
  <c r="I246" i="11"/>
  <c r="J246" i="11"/>
  <c r="I247" i="11"/>
  <c r="J247" i="11"/>
  <c r="I248" i="11"/>
  <c r="J248" i="11"/>
  <c r="I249" i="11"/>
  <c r="J249" i="11"/>
  <c r="I250" i="11"/>
  <c r="J250" i="11"/>
  <c r="I251" i="11"/>
  <c r="J251" i="11"/>
  <c r="I252" i="11"/>
  <c r="J252" i="11"/>
  <c r="I253" i="11"/>
  <c r="J253" i="11"/>
  <c r="I254" i="11"/>
  <c r="J254" i="11"/>
  <c r="I255" i="11"/>
  <c r="J255" i="11"/>
  <c r="I256" i="11"/>
  <c r="J256" i="11"/>
  <c r="I257" i="11"/>
  <c r="J257" i="11"/>
  <c r="I258" i="11"/>
  <c r="J258" i="11"/>
  <c r="I259" i="11"/>
  <c r="J259" i="11"/>
  <c r="I260" i="11"/>
  <c r="J260" i="11"/>
  <c r="I261" i="11"/>
  <c r="J261" i="11"/>
  <c r="I262" i="11"/>
  <c r="J262" i="11"/>
  <c r="I263" i="11"/>
  <c r="J263" i="11"/>
  <c r="I264" i="11"/>
  <c r="J264" i="11"/>
  <c r="I265" i="11"/>
  <c r="J265" i="11"/>
  <c r="I266" i="11"/>
  <c r="J266" i="11"/>
  <c r="I267" i="11"/>
  <c r="J267" i="11"/>
  <c r="I268" i="11"/>
  <c r="J268" i="11"/>
  <c r="I269" i="11"/>
  <c r="J269" i="11"/>
  <c r="I270" i="11"/>
  <c r="J270" i="11"/>
  <c r="I271" i="11"/>
  <c r="J271" i="11"/>
  <c r="I272" i="11"/>
  <c r="J272" i="11"/>
  <c r="I273" i="11"/>
  <c r="J273" i="11"/>
  <c r="I274" i="11"/>
  <c r="J274" i="11"/>
  <c r="I275" i="11"/>
  <c r="J275" i="11"/>
  <c r="I276" i="11"/>
  <c r="J276" i="11"/>
  <c r="I277" i="11"/>
  <c r="J277" i="11"/>
  <c r="I278" i="11"/>
  <c r="J278" i="11"/>
  <c r="I279" i="11"/>
  <c r="J279" i="11"/>
  <c r="I280" i="11"/>
  <c r="J280" i="11"/>
  <c r="I281" i="11"/>
  <c r="J281" i="11"/>
  <c r="I282" i="11"/>
  <c r="J282" i="11"/>
  <c r="I283" i="11"/>
  <c r="J283" i="11"/>
  <c r="I284" i="11"/>
  <c r="J284" i="11"/>
  <c r="I285" i="11"/>
  <c r="J285" i="11"/>
  <c r="I286" i="11"/>
  <c r="J286" i="11"/>
  <c r="I287" i="11"/>
  <c r="J287" i="11"/>
  <c r="I288" i="11"/>
  <c r="J288" i="11"/>
  <c r="I289" i="11"/>
  <c r="J289" i="11"/>
  <c r="I290" i="11"/>
  <c r="J290" i="11"/>
  <c r="I291" i="11"/>
  <c r="J291" i="11"/>
  <c r="I292" i="11"/>
  <c r="J292" i="11"/>
  <c r="I293" i="11"/>
  <c r="J293" i="11"/>
  <c r="I294" i="11"/>
  <c r="J294" i="11"/>
  <c r="I295" i="11"/>
  <c r="J295" i="11"/>
  <c r="I296" i="11"/>
  <c r="J296" i="11"/>
  <c r="I297" i="11"/>
  <c r="J297" i="11"/>
  <c r="I298" i="11"/>
  <c r="J298" i="11"/>
  <c r="I299" i="11"/>
  <c r="J299" i="11"/>
  <c r="I300" i="11"/>
  <c r="J300" i="11"/>
  <c r="I301" i="11"/>
  <c r="J301" i="11"/>
  <c r="I302" i="11"/>
  <c r="J302" i="11"/>
  <c r="I303" i="11"/>
  <c r="J303" i="11"/>
  <c r="I304" i="11"/>
  <c r="J304" i="11"/>
  <c r="I305" i="11"/>
  <c r="J305" i="11"/>
  <c r="I306" i="11"/>
  <c r="J306" i="11"/>
  <c r="I307" i="11"/>
  <c r="J307" i="11"/>
  <c r="I308" i="11"/>
  <c r="J308" i="11"/>
  <c r="I309" i="11"/>
  <c r="J309" i="11"/>
  <c r="I310" i="11"/>
  <c r="J310" i="11"/>
  <c r="I311" i="11"/>
  <c r="J311" i="11"/>
  <c r="I312" i="11"/>
  <c r="J312" i="11"/>
  <c r="I313" i="11"/>
  <c r="J313" i="11"/>
  <c r="I314" i="11"/>
  <c r="J314" i="11"/>
  <c r="I315" i="11"/>
  <c r="J315" i="11"/>
  <c r="I316" i="11"/>
  <c r="J316" i="11"/>
  <c r="I317" i="11"/>
  <c r="J317" i="11"/>
  <c r="I318" i="11"/>
  <c r="J318" i="11"/>
  <c r="I319" i="11"/>
  <c r="J319" i="11"/>
  <c r="I320" i="11"/>
  <c r="J320" i="11"/>
  <c r="I321" i="11"/>
  <c r="J321" i="11"/>
  <c r="I322" i="11"/>
  <c r="J322" i="11"/>
  <c r="I323" i="11"/>
  <c r="J323" i="11"/>
  <c r="I324" i="11"/>
  <c r="J324" i="11"/>
  <c r="I325" i="11"/>
  <c r="J325" i="11"/>
  <c r="I326" i="11"/>
  <c r="J326" i="11"/>
  <c r="I327" i="11"/>
  <c r="J327" i="11"/>
  <c r="I328" i="11"/>
  <c r="J328" i="11"/>
  <c r="I329" i="11"/>
  <c r="J329" i="11"/>
  <c r="I330" i="11"/>
  <c r="J330" i="11"/>
  <c r="I331" i="11"/>
  <c r="J331" i="11"/>
  <c r="I332" i="11"/>
  <c r="J332" i="11"/>
  <c r="I333" i="11"/>
  <c r="J333" i="11"/>
  <c r="I334" i="11"/>
  <c r="J334" i="11"/>
  <c r="I335" i="11"/>
  <c r="J335" i="11"/>
  <c r="I336" i="11"/>
  <c r="J336" i="11"/>
  <c r="I337" i="11"/>
  <c r="J337" i="11"/>
  <c r="I338" i="11"/>
  <c r="J338" i="11"/>
  <c r="I339" i="11"/>
  <c r="J339" i="11"/>
  <c r="I340" i="11"/>
  <c r="J340" i="11"/>
  <c r="I341" i="11"/>
  <c r="J341" i="11"/>
  <c r="I342" i="11"/>
  <c r="J342" i="11"/>
  <c r="I343" i="11"/>
  <c r="J343" i="11"/>
  <c r="I344" i="11"/>
  <c r="J344" i="11"/>
  <c r="I345" i="11"/>
  <c r="J345" i="11"/>
  <c r="I346" i="11"/>
  <c r="J346" i="11"/>
  <c r="I347" i="11"/>
  <c r="J347" i="11"/>
  <c r="I348" i="11"/>
  <c r="J348" i="11"/>
  <c r="I349" i="11"/>
  <c r="J349" i="11"/>
  <c r="I350" i="11"/>
  <c r="J350" i="11"/>
  <c r="I351" i="11"/>
  <c r="J351" i="11"/>
  <c r="I352" i="11"/>
  <c r="J352" i="11"/>
  <c r="I353" i="11"/>
  <c r="J353" i="11"/>
  <c r="I354" i="11"/>
  <c r="J354" i="11"/>
  <c r="I355" i="11"/>
  <c r="J355" i="11"/>
  <c r="I356" i="11"/>
  <c r="J356" i="11"/>
  <c r="I357" i="11"/>
  <c r="J357" i="11"/>
  <c r="I358" i="11"/>
  <c r="J358" i="11"/>
  <c r="I359" i="11"/>
  <c r="J359" i="11"/>
  <c r="I360" i="11"/>
  <c r="J360" i="11"/>
  <c r="I361" i="11"/>
  <c r="J361" i="11"/>
  <c r="I362" i="11"/>
  <c r="J362" i="11"/>
  <c r="I363" i="11"/>
  <c r="J363" i="11"/>
  <c r="I364" i="11"/>
  <c r="J364" i="11"/>
  <c r="I365" i="11"/>
  <c r="J365" i="11"/>
  <c r="I366" i="11"/>
  <c r="J366" i="11"/>
  <c r="I367" i="11"/>
  <c r="J367" i="11"/>
  <c r="I368" i="11"/>
  <c r="J368" i="11"/>
  <c r="I369" i="11"/>
  <c r="J369" i="11"/>
  <c r="I370" i="11"/>
  <c r="J370" i="11"/>
  <c r="I371" i="11"/>
  <c r="J371" i="11"/>
  <c r="I372" i="11"/>
  <c r="J372" i="11"/>
  <c r="I373" i="11"/>
  <c r="J373" i="11"/>
  <c r="I374" i="11"/>
  <c r="J374" i="11"/>
  <c r="I375" i="11"/>
  <c r="J375" i="11"/>
  <c r="I376" i="11"/>
  <c r="J376" i="11"/>
  <c r="I377" i="11"/>
  <c r="J377" i="11"/>
  <c r="I378" i="11"/>
  <c r="J378" i="11"/>
  <c r="I379" i="11"/>
  <c r="J379" i="11"/>
  <c r="I380" i="11"/>
  <c r="J380" i="11"/>
  <c r="I381" i="11"/>
  <c r="J381" i="11"/>
  <c r="I382" i="11"/>
  <c r="J382" i="11"/>
  <c r="I383" i="11"/>
  <c r="J383" i="11"/>
  <c r="I384" i="11"/>
  <c r="J384" i="11"/>
  <c r="I385" i="11"/>
  <c r="J385" i="11"/>
  <c r="I386" i="11"/>
  <c r="J386" i="11"/>
  <c r="I387" i="11"/>
  <c r="J387" i="11"/>
  <c r="I388" i="11"/>
  <c r="J388" i="11"/>
  <c r="I389" i="11"/>
  <c r="J389" i="11"/>
  <c r="I390" i="11"/>
  <c r="J390" i="11"/>
  <c r="I391" i="11"/>
  <c r="J391" i="11"/>
  <c r="I392" i="11"/>
  <c r="J392" i="11"/>
  <c r="I393" i="11"/>
  <c r="J393" i="11"/>
  <c r="I394" i="11"/>
  <c r="J394" i="11"/>
  <c r="I395" i="11"/>
  <c r="J395" i="11"/>
  <c r="I396" i="11"/>
  <c r="J396" i="11"/>
  <c r="I397" i="11"/>
  <c r="J397" i="11"/>
  <c r="I398" i="11"/>
  <c r="J398" i="11"/>
  <c r="I399" i="11"/>
  <c r="J399" i="11"/>
  <c r="I400" i="11"/>
  <c r="J400" i="11"/>
  <c r="I401" i="11"/>
  <c r="J401" i="11"/>
  <c r="I402" i="11"/>
  <c r="J402" i="11"/>
  <c r="I403" i="11"/>
  <c r="J403" i="11"/>
  <c r="I404" i="11"/>
  <c r="J404" i="11"/>
  <c r="I405" i="11"/>
  <c r="J405" i="11"/>
  <c r="I406" i="11"/>
  <c r="J406" i="11"/>
  <c r="I407" i="11"/>
  <c r="J407" i="11"/>
  <c r="I408" i="11"/>
  <c r="J408" i="11"/>
  <c r="I409" i="11"/>
  <c r="J409" i="11"/>
  <c r="I410" i="11"/>
  <c r="J410" i="11"/>
  <c r="I411" i="11"/>
  <c r="J411" i="11"/>
  <c r="I412" i="11"/>
  <c r="J412" i="11"/>
  <c r="I413" i="11"/>
  <c r="J413" i="11"/>
  <c r="I414" i="11"/>
  <c r="J414" i="11"/>
  <c r="I415" i="11"/>
  <c r="J415" i="11"/>
  <c r="I416" i="11"/>
  <c r="J416" i="11"/>
  <c r="I417" i="11"/>
  <c r="J417" i="11"/>
  <c r="I418" i="11"/>
  <c r="J418" i="11"/>
  <c r="I419" i="11"/>
  <c r="J419" i="11"/>
  <c r="I420" i="11"/>
  <c r="J420" i="11"/>
  <c r="I421" i="11"/>
  <c r="J421" i="11"/>
  <c r="I422" i="11"/>
  <c r="J422" i="11"/>
  <c r="I423" i="11"/>
  <c r="J423" i="11"/>
  <c r="I424" i="11"/>
  <c r="J424" i="11"/>
  <c r="I425" i="11"/>
  <c r="J425" i="11"/>
  <c r="I426" i="11"/>
  <c r="J426" i="11"/>
  <c r="I427" i="11"/>
  <c r="J427" i="11"/>
  <c r="I428" i="11"/>
  <c r="J428" i="11"/>
  <c r="I429" i="11"/>
  <c r="J429" i="11"/>
  <c r="I430" i="11"/>
  <c r="J430" i="11"/>
  <c r="I431" i="11"/>
  <c r="J431" i="11"/>
  <c r="I432" i="11"/>
  <c r="J432" i="11"/>
  <c r="I433" i="11"/>
  <c r="J433" i="11"/>
  <c r="I434" i="11"/>
  <c r="J434" i="11"/>
  <c r="I435" i="11"/>
  <c r="J435" i="11"/>
  <c r="I436" i="11"/>
  <c r="J436" i="11"/>
  <c r="I437" i="11"/>
  <c r="J437" i="11"/>
  <c r="I438" i="11"/>
  <c r="J438" i="11"/>
  <c r="I439" i="11"/>
  <c r="J439" i="11"/>
  <c r="I440" i="11"/>
  <c r="J440" i="11"/>
  <c r="I441" i="11"/>
  <c r="J441" i="11"/>
  <c r="I442" i="11"/>
  <c r="J442" i="11"/>
  <c r="I443" i="11"/>
  <c r="J443" i="11"/>
  <c r="I444" i="11"/>
  <c r="J444" i="11"/>
  <c r="I445" i="11"/>
  <c r="J445" i="11"/>
  <c r="I446" i="11"/>
  <c r="J446" i="11"/>
  <c r="I447" i="11"/>
  <c r="J447" i="11"/>
  <c r="I448" i="11"/>
  <c r="J448" i="11"/>
  <c r="I449" i="11"/>
  <c r="J449" i="11"/>
  <c r="I450" i="11"/>
  <c r="J450" i="11"/>
  <c r="I451" i="11"/>
  <c r="J451" i="11"/>
  <c r="I452" i="11"/>
  <c r="J452" i="11"/>
  <c r="I453" i="11"/>
  <c r="J453" i="11"/>
  <c r="I454" i="11"/>
  <c r="J454" i="11"/>
  <c r="I455" i="11"/>
  <c r="J455" i="11"/>
  <c r="I456" i="11"/>
  <c r="J456" i="11"/>
  <c r="I457" i="11"/>
  <c r="J457" i="11"/>
  <c r="I458" i="11"/>
  <c r="J458" i="11"/>
  <c r="I459" i="11"/>
  <c r="J459" i="11"/>
  <c r="I460" i="11"/>
  <c r="J460" i="11"/>
  <c r="I461" i="11"/>
  <c r="J461" i="11"/>
  <c r="I462" i="11"/>
  <c r="J462" i="11"/>
  <c r="I463" i="11"/>
  <c r="J463" i="11"/>
  <c r="I464" i="11"/>
  <c r="J464" i="11"/>
  <c r="I465" i="11"/>
  <c r="J465" i="11"/>
  <c r="I466" i="11"/>
  <c r="J466" i="11"/>
  <c r="I467" i="11"/>
  <c r="J467" i="11"/>
  <c r="I468" i="11"/>
  <c r="J468" i="11"/>
  <c r="I469" i="11"/>
  <c r="J469" i="11"/>
  <c r="I470" i="11"/>
  <c r="J470" i="11"/>
  <c r="I471" i="11"/>
  <c r="J471" i="11"/>
  <c r="I472" i="11"/>
  <c r="J472" i="11"/>
  <c r="I473" i="11"/>
  <c r="J473" i="11"/>
  <c r="I474" i="11"/>
  <c r="J474" i="11"/>
  <c r="I475" i="11"/>
  <c r="J475" i="11"/>
  <c r="I476" i="11"/>
  <c r="J476" i="11"/>
  <c r="I477" i="11"/>
  <c r="J477" i="11"/>
  <c r="I478" i="11"/>
  <c r="J478" i="11"/>
  <c r="I479" i="11"/>
  <c r="J479" i="11"/>
  <c r="I480" i="11"/>
  <c r="J480" i="11"/>
  <c r="I481" i="11"/>
  <c r="J481" i="11"/>
  <c r="I482" i="11"/>
  <c r="J482" i="11"/>
  <c r="I483" i="11"/>
  <c r="J483" i="11"/>
  <c r="I484" i="11"/>
  <c r="J484" i="11"/>
  <c r="I485" i="11"/>
  <c r="J485" i="11"/>
  <c r="I486" i="11"/>
  <c r="J486" i="11"/>
  <c r="I487" i="11"/>
  <c r="J487" i="11"/>
  <c r="I488" i="11"/>
  <c r="J488" i="11"/>
  <c r="I489" i="11"/>
  <c r="J489" i="11"/>
  <c r="I490" i="11"/>
  <c r="J490" i="11"/>
  <c r="I491" i="11"/>
  <c r="J491" i="11"/>
  <c r="I492" i="11"/>
  <c r="J492" i="11"/>
  <c r="I493" i="11"/>
  <c r="J493" i="11"/>
  <c r="I494" i="11"/>
  <c r="J494" i="11"/>
  <c r="I495" i="11"/>
  <c r="J495" i="11"/>
  <c r="I496" i="11"/>
  <c r="J496" i="11"/>
  <c r="I497" i="11"/>
  <c r="J497" i="11"/>
  <c r="I498" i="11"/>
  <c r="J498" i="11"/>
  <c r="I499" i="11"/>
  <c r="J499" i="11"/>
  <c r="I500" i="11"/>
  <c r="J500" i="11"/>
  <c r="I501" i="11"/>
  <c r="J501" i="11"/>
  <c r="I502" i="11"/>
  <c r="J502" i="11"/>
  <c r="I503" i="11"/>
  <c r="J503" i="11"/>
  <c r="I504" i="11"/>
  <c r="J504" i="11"/>
  <c r="I505" i="11"/>
  <c r="J505" i="11"/>
  <c r="I506" i="11"/>
  <c r="J506" i="11"/>
  <c r="I507" i="11"/>
  <c r="J507" i="11"/>
  <c r="I508" i="11"/>
  <c r="J508" i="11"/>
  <c r="I509" i="11"/>
  <c r="J509" i="11"/>
  <c r="I510" i="11"/>
  <c r="J510" i="11"/>
  <c r="I511" i="11"/>
  <c r="J511" i="11"/>
  <c r="I512" i="11"/>
  <c r="J512" i="11"/>
  <c r="I513" i="11"/>
  <c r="J513" i="11"/>
  <c r="I514" i="11"/>
  <c r="J514" i="11"/>
  <c r="I515" i="11"/>
  <c r="J515" i="11"/>
  <c r="I516" i="11"/>
  <c r="J516" i="11"/>
  <c r="I517" i="11"/>
  <c r="J517" i="11"/>
  <c r="I518" i="11"/>
  <c r="J518" i="11"/>
  <c r="I519" i="11"/>
  <c r="J519" i="11"/>
  <c r="I520" i="11"/>
  <c r="J520" i="11"/>
  <c r="I521" i="11"/>
  <c r="J521" i="11"/>
  <c r="I522" i="11"/>
  <c r="J522" i="11"/>
  <c r="I523" i="11"/>
  <c r="J523" i="11"/>
  <c r="I524" i="11"/>
  <c r="J524" i="11"/>
  <c r="I525" i="11"/>
  <c r="J525" i="11"/>
  <c r="I526" i="11"/>
  <c r="J526" i="11"/>
  <c r="I527" i="11"/>
  <c r="J527" i="11"/>
  <c r="I528" i="11"/>
  <c r="J528" i="11"/>
  <c r="I529" i="11"/>
  <c r="J529" i="11"/>
  <c r="I530" i="11"/>
  <c r="J530" i="11"/>
  <c r="I531" i="11"/>
  <c r="J531" i="11"/>
  <c r="I532" i="11"/>
  <c r="J532" i="11"/>
  <c r="I533" i="11"/>
  <c r="J533" i="11"/>
  <c r="I534" i="11"/>
  <c r="J534" i="11"/>
  <c r="I535" i="11"/>
  <c r="J535" i="11"/>
  <c r="I536" i="11"/>
  <c r="J536" i="11"/>
  <c r="I537" i="11"/>
  <c r="J537" i="11"/>
  <c r="I538" i="11"/>
  <c r="J538" i="11"/>
  <c r="I539" i="11"/>
  <c r="J539" i="11"/>
  <c r="I540" i="11"/>
  <c r="J540" i="11"/>
  <c r="I541" i="11"/>
  <c r="J541" i="11"/>
  <c r="I542" i="11"/>
  <c r="J542" i="11"/>
  <c r="I543" i="11"/>
  <c r="J543" i="11"/>
  <c r="I544" i="11"/>
  <c r="J544" i="11"/>
  <c r="I545" i="11"/>
  <c r="J545" i="11"/>
  <c r="I546" i="11"/>
  <c r="J546" i="11"/>
  <c r="I547" i="11"/>
  <c r="J547" i="11"/>
  <c r="I548" i="11"/>
  <c r="J548" i="11"/>
  <c r="I549" i="11"/>
  <c r="J549" i="11"/>
  <c r="I550" i="11"/>
  <c r="J550" i="11"/>
  <c r="I551" i="11"/>
  <c r="J551" i="11"/>
  <c r="I552" i="11"/>
  <c r="J552" i="11"/>
  <c r="I553" i="11"/>
  <c r="J553" i="11"/>
  <c r="I554" i="11"/>
  <c r="J554" i="11"/>
  <c r="I555" i="11"/>
  <c r="J555" i="11"/>
  <c r="I556" i="11"/>
  <c r="J556" i="11"/>
  <c r="I557" i="11"/>
  <c r="J557" i="11"/>
  <c r="I558" i="11"/>
  <c r="J558" i="11"/>
  <c r="I559" i="11"/>
  <c r="J559" i="11"/>
  <c r="I560" i="11"/>
  <c r="J560" i="11"/>
  <c r="I561" i="11"/>
  <c r="J561" i="11"/>
  <c r="I562" i="11"/>
  <c r="J562" i="11"/>
  <c r="I563" i="11"/>
  <c r="J563" i="11"/>
  <c r="I564" i="11"/>
  <c r="J564" i="11"/>
  <c r="I565" i="11"/>
  <c r="J565" i="11"/>
  <c r="I566" i="11"/>
  <c r="J566" i="11"/>
  <c r="I567" i="11"/>
  <c r="J567" i="11"/>
  <c r="I568" i="11"/>
  <c r="J568" i="11"/>
  <c r="I569" i="11"/>
  <c r="J569" i="11"/>
  <c r="I570" i="11"/>
  <c r="J570" i="11"/>
  <c r="I571" i="11"/>
  <c r="J571" i="11"/>
  <c r="I572" i="11"/>
  <c r="J572" i="11"/>
  <c r="I573" i="11"/>
  <c r="J573" i="11"/>
  <c r="I574" i="11"/>
  <c r="J574" i="11"/>
  <c r="I575" i="11"/>
  <c r="J575" i="11"/>
  <c r="I576" i="11"/>
  <c r="J576" i="11"/>
  <c r="I577" i="11"/>
  <c r="J577" i="11"/>
  <c r="I578" i="11"/>
  <c r="J578" i="11"/>
  <c r="I579" i="11"/>
  <c r="J579" i="11"/>
  <c r="I580" i="11"/>
  <c r="J580" i="11"/>
  <c r="I581" i="11"/>
  <c r="J581" i="11"/>
  <c r="I582" i="11"/>
  <c r="J582" i="11"/>
  <c r="I583" i="11"/>
  <c r="J583" i="11"/>
  <c r="I584" i="11"/>
  <c r="J584" i="11"/>
  <c r="I585" i="11"/>
  <c r="J585" i="11"/>
  <c r="I586" i="11"/>
  <c r="J586" i="11"/>
  <c r="I587" i="11"/>
  <c r="J587" i="11"/>
  <c r="I588" i="11"/>
  <c r="J588" i="11"/>
  <c r="I589" i="11"/>
  <c r="J589" i="11"/>
  <c r="I590" i="11"/>
  <c r="J590" i="11"/>
  <c r="I591" i="11"/>
  <c r="J591" i="11"/>
  <c r="I592" i="11"/>
  <c r="J592" i="11"/>
  <c r="I593" i="11"/>
  <c r="J593" i="11"/>
  <c r="I594" i="11"/>
  <c r="J594" i="11"/>
  <c r="I595" i="11"/>
  <c r="J595" i="11"/>
  <c r="I596" i="11"/>
  <c r="J596" i="11"/>
  <c r="I597" i="11"/>
  <c r="J597" i="11"/>
  <c r="I598" i="11"/>
  <c r="J598" i="11"/>
  <c r="I599" i="11"/>
  <c r="J599" i="11"/>
  <c r="I600" i="11"/>
  <c r="J600" i="11"/>
  <c r="I601" i="11"/>
  <c r="J601" i="11"/>
  <c r="I602" i="11"/>
  <c r="J602" i="11"/>
  <c r="I603" i="11"/>
  <c r="J603" i="11"/>
  <c r="I604" i="11"/>
  <c r="J604" i="11"/>
  <c r="I605" i="11"/>
  <c r="J605" i="11"/>
  <c r="I606" i="11"/>
  <c r="J606" i="11"/>
  <c r="I607" i="11"/>
  <c r="J607" i="11"/>
  <c r="I608" i="11"/>
  <c r="J608" i="11"/>
  <c r="I609" i="11"/>
  <c r="J609" i="11"/>
  <c r="I610" i="11"/>
  <c r="J610" i="11"/>
  <c r="I611" i="11"/>
  <c r="J611" i="11"/>
  <c r="I612" i="11"/>
  <c r="J612" i="11"/>
  <c r="I613" i="11"/>
  <c r="J613" i="11"/>
  <c r="I614" i="11"/>
  <c r="J614" i="11"/>
  <c r="I615" i="11"/>
  <c r="J615" i="11"/>
  <c r="I616" i="11"/>
  <c r="J616" i="11"/>
  <c r="I617" i="11"/>
  <c r="J617" i="11"/>
  <c r="I618" i="11"/>
  <c r="J618" i="11"/>
  <c r="I619" i="11"/>
  <c r="J619" i="11"/>
  <c r="I620" i="11"/>
  <c r="J620" i="11"/>
  <c r="I621" i="11"/>
  <c r="J621" i="11"/>
  <c r="I622" i="11"/>
  <c r="J622" i="11"/>
  <c r="I623" i="11"/>
  <c r="J623" i="11"/>
  <c r="I624" i="11"/>
  <c r="J624" i="11"/>
  <c r="I625" i="11"/>
  <c r="J625" i="11"/>
  <c r="I626" i="11"/>
  <c r="J626" i="11"/>
  <c r="I627" i="11"/>
  <c r="J627" i="11"/>
  <c r="I628" i="11"/>
  <c r="J628" i="11"/>
  <c r="I629" i="11"/>
  <c r="J629" i="11"/>
  <c r="I630" i="11"/>
  <c r="J630" i="11"/>
  <c r="I631" i="11"/>
  <c r="J631" i="11"/>
  <c r="I632" i="11"/>
  <c r="J632" i="11"/>
  <c r="I633" i="11"/>
  <c r="J633" i="11"/>
  <c r="I634" i="11"/>
  <c r="J634" i="11"/>
  <c r="I635" i="11"/>
  <c r="J635" i="11"/>
  <c r="I636" i="11"/>
  <c r="J636" i="11"/>
  <c r="I637" i="11"/>
  <c r="J637" i="11"/>
  <c r="I638" i="11"/>
  <c r="J638" i="11"/>
  <c r="I639" i="11"/>
  <c r="J639" i="11"/>
  <c r="I640" i="11"/>
  <c r="J640" i="11"/>
  <c r="I641" i="11"/>
  <c r="J641" i="11"/>
  <c r="I642" i="11"/>
  <c r="J642" i="11"/>
  <c r="I643" i="11"/>
  <c r="J643" i="11"/>
  <c r="I644" i="11"/>
  <c r="J644" i="11"/>
  <c r="I645" i="11"/>
  <c r="J645" i="11"/>
  <c r="I646" i="11"/>
  <c r="J646" i="11"/>
  <c r="I647" i="11"/>
  <c r="J647" i="11"/>
  <c r="I648" i="11"/>
  <c r="J648" i="11"/>
  <c r="I649" i="11"/>
  <c r="J649" i="11"/>
  <c r="I650" i="11"/>
  <c r="J650" i="11"/>
  <c r="I651" i="11"/>
  <c r="J651" i="11"/>
  <c r="I652" i="11"/>
  <c r="J652" i="11"/>
  <c r="I653" i="11"/>
  <c r="J653" i="11"/>
  <c r="I654" i="11"/>
  <c r="J654" i="11"/>
  <c r="I655" i="11"/>
  <c r="J655" i="11"/>
  <c r="I656" i="11"/>
  <c r="J656" i="11"/>
  <c r="I657" i="11"/>
  <c r="J657" i="11"/>
  <c r="I658" i="11"/>
  <c r="J658" i="11"/>
  <c r="I659" i="11"/>
  <c r="J659" i="11"/>
  <c r="I660" i="11"/>
  <c r="J660" i="11"/>
  <c r="I661" i="11"/>
  <c r="J661" i="11"/>
  <c r="I662" i="11"/>
  <c r="J662" i="11"/>
  <c r="I663" i="11"/>
  <c r="J663" i="11"/>
  <c r="I664" i="11"/>
  <c r="J664" i="11"/>
  <c r="I665" i="11"/>
  <c r="J665" i="11"/>
  <c r="I666" i="11"/>
  <c r="J666" i="11"/>
  <c r="I667" i="11"/>
  <c r="J667" i="11"/>
  <c r="I668" i="11"/>
  <c r="J668" i="11"/>
  <c r="I669" i="11"/>
  <c r="J669" i="11"/>
  <c r="I670" i="11"/>
  <c r="J670" i="11"/>
  <c r="I671" i="11"/>
  <c r="J671" i="11"/>
  <c r="I672" i="11"/>
  <c r="J672" i="11"/>
  <c r="I673" i="11"/>
  <c r="J673" i="11"/>
  <c r="I674" i="11"/>
  <c r="J674" i="11"/>
  <c r="I675" i="11"/>
  <c r="J675" i="11"/>
  <c r="I676" i="11"/>
  <c r="J676" i="11"/>
  <c r="I677" i="11"/>
  <c r="J677" i="11"/>
  <c r="I678" i="11"/>
  <c r="J678" i="11"/>
  <c r="I679" i="11"/>
  <c r="J679" i="11"/>
  <c r="I680" i="11"/>
  <c r="J680" i="11"/>
  <c r="I681" i="11"/>
  <c r="J681" i="11"/>
  <c r="I682" i="11"/>
  <c r="J682" i="11"/>
  <c r="I683" i="11"/>
  <c r="J683" i="11"/>
  <c r="I684" i="11"/>
  <c r="J684" i="11"/>
  <c r="I685" i="11"/>
  <c r="J685" i="11"/>
  <c r="I686" i="11"/>
  <c r="J686" i="11"/>
  <c r="I687" i="11"/>
  <c r="J687" i="11"/>
  <c r="I688" i="11"/>
  <c r="J688" i="11"/>
  <c r="I689" i="11"/>
  <c r="J689" i="11"/>
  <c r="I690" i="11"/>
  <c r="J690" i="11"/>
  <c r="I691" i="11"/>
  <c r="J691" i="11"/>
  <c r="I692" i="11"/>
  <c r="J692" i="11"/>
  <c r="I693" i="11"/>
  <c r="J693" i="11"/>
  <c r="I694" i="11"/>
  <c r="J694" i="11"/>
  <c r="I695" i="11"/>
  <c r="J695" i="11"/>
  <c r="I696" i="11"/>
  <c r="J696" i="11"/>
  <c r="I697" i="11"/>
  <c r="J697" i="11"/>
  <c r="I698" i="11"/>
  <c r="J698" i="11"/>
  <c r="I699" i="11"/>
  <c r="J699" i="11"/>
  <c r="I700" i="11"/>
  <c r="J700" i="11"/>
  <c r="I701" i="11"/>
  <c r="J701" i="11"/>
  <c r="I702" i="11"/>
  <c r="J702" i="11"/>
  <c r="I703" i="11"/>
  <c r="J703" i="11"/>
  <c r="I704" i="11"/>
  <c r="J704" i="11"/>
  <c r="I705" i="11"/>
  <c r="J705" i="11"/>
  <c r="I706" i="11"/>
  <c r="J706" i="11"/>
  <c r="I707" i="11"/>
  <c r="J707" i="11"/>
  <c r="I708" i="11"/>
  <c r="J708" i="11"/>
  <c r="I709" i="11"/>
  <c r="J709" i="11"/>
  <c r="I710" i="11"/>
  <c r="J710" i="11"/>
  <c r="I711" i="11"/>
  <c r="J711" i="11"/>
  <c r="I712" i="11"/>
  <c r="J712" i="11"/>
  <c r="I713" i="11"/>
  <c r="J713" i="11"/>
  <c r="I714" i="11"/>
  <c r="J714" i="11"/>
  <c r="I715" i="11"/>
  <c r="J715" i="11"/>
  <c r="I716" i="11"/>
  <c r="J716" i="11"/>
  <c r="I717" i="11"/>
  <c r="J717" i="11"/>
  <c r="I718" i="11"/>
  <c r="J718" i="11"/>
  <c r="I719" i="11"/>
  <c r="J719" i="11"/>
  <c r="I720" i="11"/>
  <c r="J720" i="11"/>
  <c r="I721" i="11"/>
  <c r="J721" i="11"/>
  <c r="I722" i="11"/>
  <c r="J722" i="11"/>
  <c r="I723" i="11"/>
  <c r="J723" i="11"/>
  <c r="I724" i="11"/>
  <c r="J724" i="11"/>
  <c r="I725" i="11"/>
  <c r="J725" i="11"/>
  <c r="I726" i="11"/>
  <c r="J726" i="11"/>
  <c r="I727" i="11"/>
  <c r="J727" i="11"/>
  <c r="I728" i="11"/>
  <c r="J728" i="11"/>
  <c r="I729" i="11"/>
  <c r="J729" i="11"/>
  <c r="I730" i="11"/>
  <c r="J730" i="11"/>
  <c r="I731" i="11"/>
  <c r="J731" i="11"/>
  <c r="I732" i="11"/>
  <c r="J732" i="11"/>
  <c r="I733" i="11"/>
  <c r="J733" i="11"/>
  <c r="I734" i="11"/>
  <c r="J734" i="11"/>
  <c r="I735" i="11"/>
  <c r="J735" i="11"/>
  <c r="I736" i="11"/>
  <c r="J736" i="11"/>
  <c r="I737" i="11"/>
  <c r="J737" i="11"/>
  <c r="I738" i="11"/>
  <c r="J738" i="11"/>
  <c r="I739" i="11"/>
  <c r="J739" i="11"/>
  <c r="I740" i="11"/>
  <c r="J740" i="11"/>
  <c r="I741" i="11"/>
  <c r="J741" i="11"/>
  <c r="I742" i="11"/>
  <c r="J742" i="11"/>
  <c r="I743" i="11"/>
  <c r="J743" i="11"/>
  <c r="I744" i="11"/>
  <c r="J744" i="11"/>
  <c r="I745" i="11"/>
  <c r="J745" i="11"/>
  <c r="I746" i="11"/>
  <c r="J746" i="11"/>
  <c r="I747" i="11"/>
  <c r="J747" i="11"/>
  <c r="I748" i="11"/>
  <c r="J748" i="11"/>
  <c r="I749" i="11"/>
  <c r="J749" i="11"/>
  <c r="I750" i="11"/>
  <c r="J750" i="11"/>
  <c r="I751" i="11"/>
  <c r="J751" i="11"/>
  <c r="I752" i="11"/>
  <c r="J752" i="11"/>
  <c r="I753" i="11"/>
  <c r="J753" i="11"/>
  <c r="I754" i="11"/>
  <c r="J754" i="11"/>
  <c r="I755" i="11"/>
  <c r="J755" i="11"/>
  <c r="I756" i="11"/>
  <c r="J756" i="11"/>
  <c r="I757" i="11"/>
  <c r="J757" i="11"/>
  <c r="I758" i="11"/>
  <c r="J758" i="11"/>
  <c r="I759" i="11"/>
  <c r="J759" i="11"/>
  <c r="I760" i="11"/>
  <c r="J760" i="11"/>
  <c r="I761" i="11"/>
  <c r="J761" i="11"/>
  <c r="I762" i="11"/>
  <c r="J762" i="11"/>
  <c r="I763" i="11"/>
  <c r="J763" i="11"/>
  <c r="I764" i="11"/>
  <c r="J764" i="11"/>
  <c r="I765" i="11"/>
  <c r="J765" i="11"/>
  <c r="I766" i="11"/>
  <c r="J766" i="11"/>
  <c r="I767" i="11"/>
  <c r="J767" i="11"/>
  <c r="I768" i="11"/>
  <c r="J768" i="11"/>
  <c r="I769" i="11"/>
  <c r="J769" i="11"/>
  <c r="I770" i="11"/>
  <c r="J770" i="11"/>
  <c r="I771" i="11"/>
  <c r="J771" i="11"/>
  <c r="I772" i="11"/>
  <c r="J772" i="11"/>
  <c r="I773" i="11"/>
  <c r="J773" i="11"/>
  <c r="I774" i="11"/>
  <c r="J774" i="11"/>
  <c r="I775" i="11"/>
  <c r="J775" i="11"/>
  <c r="I776" i="11"/>
  <c r="J776" i="11"/>
  <c r="I777" i="11"/>
  <c r="J777" i="11"/>
  <c r="I778" i="11"/>
  <c r="J778" i="11"/>
  <c r="I779" i="11"/>
  <c r="J779" i="11"/>
  <c r="I780" i="11"/>
  <c r="J780" i="11"/>
  <c r="I781" i="11"/>
  <c r="J781" i="11"/>
  <c r="I782" i="11"/>
  <c r="J782" i="11"/>
  <c r="I783" i="11"/>
  <c r="J783" i="11"/>
  <c r="I784" i="11"/>
  <c r="J784" i="11"/>
  <c r="I785" i="11"/>
  <c r="J785" i="11"/>
  <c r="I786" i="11"/>
  <c r="J786" i="11"/>
  <c r="I787" i="11"/>
  <c r="J787" i="11"/>
  <c r="I788" i="11"/>
  <c r="J788" i="11"/>
  <c r="I789" i="11"/>
  <c r="J789" i="11"/>
  <c r="I790" i="11"/>
  <c r="J790" i="11"/>
  <c r="I791" i="11"/>
  <c r="J791" i="11"/>
  <c r="I792" i="11"/>
  <c r="J792" i="11"/>
  <c r="I793" i="11"/>
  <c r="J793" i="11"/>
  <c r="I794" i="11"/>
  <c r="J794" i="11"/>
  <c r="I795" i="11"/>
  <c r="J795" i="11"/>
  <c r="I796" i="11"/>
  <c r="J796" i="11"/>
  <c r="I797" i="11"/>
  <c r="J797" i="11"/>
  <c r="I798" i="11"/>
  <c r="J798" i="11"/>
  <c r="I799" i="11"/>
  <c r="J799" i="11"/>
  <c r="I800" i="11"/>
  <c r="J800" i="11"/>
  <c r="I801" i="11"/>
  <c r="J801" i="11"/>
  <c r="I802" i="11"/>
  <c r="J802" i="11"/>
  <c r="I803" i="11"/>
  <c r="J803" i="11"/>
  <c r="I804" i="11"/>
  <c r="J804" i="11"/>
  <c r="I805" i="11"/>
  <c r="J805" i="11"/>
  <c r="I806" i="11"/>
  <c r="J806" i="11"/>
  <c r="I807" i="11"/>
  <c r="J807" i="11"/>
  <c r="I808" i="11"/>
  <c r="J808" i="11"/>
  <c r="I809" i="11"/>
  <c r="J809" i="11"/>
  <c r="I810" i="11"/>
  <c r="J810" i="11"/>
  <c r="I811" i="11"/>
  <c r="J811" i="11"/>
  <c r="I812" i="11"/>
  <c r="J812" i="11"/>
  <c r="I813" i="11"/>
  <c r="J813" i="11"/>
  <c r="I814" i="11"/>
  <c r="J814" i="11"/>
  <c r="I815" i="11"/>
  <c r="J815" i="11"/>
  <c r="I816" i="11"/>
  <c r="J816" i="11"/>
  <c r="I817" i="11"/>
  <c r="J817" i="11"/>
  <c r="I818" i="11"/>
  <c r="J818" i="11"/>
  <c r="I819" i="11"/>
  <c r="J819" i="11"/>
  <c r="I820" i="11"/>
  <c r="J820" i="11"/>
  <c r="I821" i="11"/>
  <c r="J821" i="11"/>
  <c r="I822" i="11"/>
  <c r="J822" i="11"/>
  <c r="I823" i="11"/>
  <c r="J823" i="11"/>
  <c r="I824" i="11"/>
  <c r="J824" i="11"/>
  <c r="I825" i="11"/>
  <c r="J825" i="11"/>
  <c r="I826" i="11"/>
  <c r="J826" i="11"/>
  <c r="I827" i="11"/>
  <c r="J827" i="11"/>
  <c r="I828" i="11"/>
  <c r="J828" i="11"/>
  <c r="I829" i="11"/>
  <c r="J829" i="11"/>
  <c r="I830" i="11"/>
  <c r="J830" i="11"/>
  <c r="I831" i="11"/>
  <c r="J831" i="11"/>
  <c r="I832" i="11"/>
  <c r="J832" i="11"/>
  <c r="I833" i="11"/>
  <c r="J833" i="11"/>
  <c r="I834" i="11"/>
  <c r="J834" i="11"/>
  <c r="I835" i="11"/>
  <c r="J835" i="11"/>
  <c r="I836" i="11"/>
  <c r="J836" i="11"/>
  <c r="I837" i="11"/>
  <c r="J837" i="11"/>
  <c r="I838" i="11"/>
  <c r="J838" i="11"/>
  <c r="I839" i="11"/>
  <c r="J839" i="11"/>
  <c r="I840" i="11"/>
  <c r="J840" i="11"/>
  <c r="I841" i="11"/>
  <c r="J841" i="11"/>
  <c r="I842" i="11"/>
  <c r="J842" i="11"/>
  <c r="I843" i="11"/>
  <c r="J843" i="11"/>
  <c r="I844" i="11"/>
  <c r="J844" i="11"/>
  <c r="I845" i="11"/>
  <c r="J845" i="11"/>
  <c r="I846" i="11"/>
  <c r="J846" i="11"/>
  <c r="I847" i="11"/>
  <c r="J847" i="11"/>
  <c r="I848" i="11"/>
  <c r="J848" i="11"/>
  <c r="I849" i="11"/>
  <c r="J849" i="11"/>
  <c r="I850" i="11"/>
  <c r="J850" i="11"/>
  <c r="I851" i="11"/>
  <c r="J851" i="11"/>
  <c r="I852" i="11"/>
  <c r="J852" i="11"/>
  <c r="I853" i="11"/>
  <c r="J853" i="11"/>
  <c r="I854" i="11"/>
  <c r="J854" i="11"/>
  <c r="I855" i="11"/>
  <c r="J855" i="11"/>
  <c r="I856" i="11"/>
  <c r="J856" i="11"/>
  <c r="I857" i="11"/>
  <c r="J857" i="11"/>
  <c r="I858" i="11"/>
  <c r="J858" i="11"/>
  <c r="I859" i="11"/>
  <c r="J859" i="11"/>
  <c r="I860" i="11"/>
  <c r="J860" i="11"/>
  <c r="I861" i="11"/>
  <c r="J861" i="11"/>
  <c r="I862" i="11"/>
  <c r="J862" i="11"/>
  <c r="I863" i="11"/>
  <c r="J863" i="11"/>
  <c r="I864" i="11"/>
  <c r="J864" i="11"/>
  <c r="I865" i="11"/>
  <c r="J865" i="11"/>
  <c r="I866" i="11"/>
  <c r="J866" i="11"/>
  <c r="I867" i="11"/>
  <c r="J867" i="11"/>
  <c r="I868" i="11"/>
  <c r="J868" i="11"/>
  <c r="I869" i="11"/>
  <c r="J869" i="11"/>
  <c r="I870" i="11"/>
  <c r="J870" i="11"/>
  <c r="I871" i="11"/>
  <c r="J871" i="11"/>
  <c r="I872" i="11"/>
  <c r="J872" i="11"/>
  <c r="I873" i="11"/>
  <c r="J873" i="11"/>
  <c r="I874" i="11"/>
  <c r="J874" i="11"/>
  <c r="I875" i="11"/>
  <c r="J875" i="11"/>
  <c r="I876" i="11"/>
  <c r="J876" i="11"/>
  <c r="I877" i="11"/>
  <c r="J877" i="11"/>
  <c r="I878" i="11"/>
  <c r="J878" i="11"/>
  <c r="I879" i="11"/>
  <c r="J879" i="11"/>
  <c r="I880" i="11"/>
  <c r="J880" i="11"/>
  <c r="I881" i="11"/>
  <c r="J881" i="11"/>
  <c r="I882" i="11"/>
  <c r="J882" i="11"/>
  <c r="I883" i="11"/>
  <c r="J883" i="11"/>
  <c r="I884" i="11"/>
  <c r="J884" i="11"/>
  <c r="I885" i="11"/>
  <c r="J885" i="11"/>
  <c r="I886" i="11"/>
  <c r="J886" i="11"/>
  <c r="I887" i="11"/>
  <c r="J887" i="11"/>
  <c r="I888" i="11"/>
  <c r="J888" i="11"/>
  <c r="I889" i="11"/>
  <c r="J889" i="11"/>
  <c r="I890" i="11"/>
  <c r="J890" i="11"/>
  <c r="I891" i="11"/>
  <c r="J891" i="11"/>
  <c r="I892" i="11"/>
  <c r="J892" i="11"/>
  <c r="I893" i="11"/>
  <c r="J893" i="11"/>
  <c r="I894" i="11"/>
  <c r="J894" i="11"/>
  <c r="I895" i="11"/>
  <c r="J895" i="11"/>
  <c r="I896" i="11"/>
  <c r="J896" i="11"/>
  <c r="I897" i="11"/>
  <c r="J897" i="11"/>
  <c r="I898" i="11"/>
  <c r="J898" i="11"/>
  <c r="I899" i="11"/>
  <c r="J899" i="11"/>
  <c r="I900" i="11"/>
  <c r="J900" i="11"/>
  <c r="I901" i="11"/>
  <c r="J901" i="11"/>
  <c r="I902" i="11"/>
  <c r="J902" i="11"/>
  <c r="I903" i="11"/>
  <c r="J903" i="11"/>
  <c r="I904" i="11"/>
  <c r="J904" i="11"/>
  <c r="I905" i="11"/>
  <c r="J905" i="11"/>
  <c r="I906" i="11"/>
  <c r="J906" i="11"/>
  <c r="I907" i="11"/>
  <c r="J907" i="11"/>
  <c r="I908" i="11"/>
  <c r="J908" i="11"/>
  <c r="I909" i="11"/>
  <c r="J909" i="11"/>
  <c r="I910" i="11"/>
  <c r="J910" i="11"/>
  <c r="I911" i="11"/>
  <c r="J911" i="11"/>
  <c r="I912" i="11"/>
  <c r="J912" i="11"/>
  <c r="I913" i="11"/>
  <c r="J913" i="11"/>
  <c r="I914" i="11"/>
  <c r="J914" i="11"/>
  <c r="I915" i="11"/>
  <c r="J915" i="11"/>
  <c r="I916" i="11"/>
  <c r="J916" i="11"/>
  <c r="I917" i="11"/>
  <c r="J917" i="11"/>
  <c r="I918" i="11"/>
  <c r="J918" i="11"/>
  <c r="I919" i="11"/>
  <c r="J919" i="11"/>
  <c r="I920" i="11"/>
  <c r="J920" i="11"/>
  <c r="I921" i="11"/>
  <c r="J921" i="11"/>
  <c r="I922" i="11"/>
  <c r="J922" i="11"/>
  <c r="I923" i="11"/>
  <c r="J923" i="11"/>
  <c r="I924" i="11"/>
  <c r="J924" i="11"/>
  <c r="I925" i="11"/>
  <c r="J925" i="11"/>
  <c r="I926" i="11"/>
  <c r="J926" i="11"/>
  <c r="I927" i="11"/>
  <c r="J927" i="11"/>
  <c r="I928" i="11"/>
  <c r="J928" i="11"/>
  <c r="I929" i="11"/>
  <c r="J929" i="11"/>
  <c r="I930" i="11"/>
  <c r="J930" i="11"/>
  <c r="I931" i="11"/>
  <c r="J931" i="11"/>
  <c r="I932" i="11"/>
  <c r="J932" i="11"/>
  <c r="I933" i="11"/>
  <c r="J933" i="11"/>
  <c r="I934" i="11"/>
  <c r="J934" i="11"/>
  <c r="I935" i="11"/>
  <c r="J935" i="11"/>
  <c r="I936" i="11"/>
  <c r="J936" i="11"/>
  <c r="I937" i="11"/>
  <c r="J937" i="11"/>
  <c r="I938" i="11"/>
  <c r="J938" i="11"/>
  <c r="I939" i="11"/>
  <c r="J939" i="11"/>
  <c r="I940" i="11"/>
  <c r="J940" i="11"/>
  <c r="I941" i="11"/>
  <c r="J941" i="11"/>
  <c r="I942" i="11"/>
  <c r="J942" i="11"/>
  <c r="I943" i="11"/>
  <c r="J943" i="11"/>
  <c r="I944" i="11"/>
  <c r="J944" i="11"/>
  <c r="I945" i="11"/>
  <c r="J945" i="11"/>
  <c r="I946" i="11"/>
  <c r="J946" i="11"/>
  <c r="I947" i="11"/>
  <c r="J947" i="11"/>
  <c r="I948" i="11"/>
  <c r="J948" i="11"/>
  <c r="I949" i="11"/>
  <c r="J949" i="11"/>
  <c r="I950" i="11"/>
  <c r="J950" i="11"/>
  <c r="I951" i="11"/>
  <c r="J951" i="11"/>
  <c r="I952" i="11"/>
  <c r="J952" i="11"/>
  <c r="I953" i="11"/>
  <c r="J953" i="11"/>
  <c r="I954" i="11"/>
  <c r="J954" i="11"/>
  <c r="I955" i="11"/>
  <c r="J955" i="11"/>
  <c r="I956" i="11"/>
  <c r="J956" i="11"/>
  <c r="I957" i="11"/>
  <c r="J957" i="11"/>
  <c r="I958" i="11"/>
  <c r="J958" i="11"/>
  <c r="I959" i="11"/>
  <c r="J959" i="11"/>
  <c r="I960" i="11"/>
  <c r="J960" i="11"/>
  <c r="I961" i="11"/>
  <c r="J961" i="11"/>
  <c r="I962" i="11"/>
  <c r="J962" i="11"/>
  <c r="I963" i="11"/>
  <c r="J963" i="11"/>
  <c r="I964" i="11"/>
  <c r="J964" i="11"/>
  <c r="I965" i="11"/>
  <c r="J965" i="11"/>
  <c r="I966" i="11"/>
  <c r="J966" i="11"/>
  <c r="I967" i="11"/>
  <c r="J967" i="11"/>
  <c r="I968" i="11"/>
  <c r="J968" i="11"/>
  <c r="I969" i="11"/>
  <c r="J969" i="11"/>
  <c r="I970" i="11"/>
  <c r="J970" i="11"/>
  <c r="I971" i="11"/>
  <c r="J971" i="11"/>
  <c r="I972" i="11"/>
  <c r="J972" i="11"/>
  <c r="I973" i="11"/>
  <c r="J973" i="11"/>
  <c r="I974" i="11"/>
  <c r="J974" i="11"/>
  <c r="I975" i="11"/>
  <c r="J975" i="11"/>
  <c r="I976" i="11"/>
  <c r="J976" i="11"/>
  <c r="I977" i="11"/>
  <c r="J977" i="11"/>
  <c r="I978" i="11"/>
  <c r="J978" i="11"/>
  <c r="I979" i="11"/>
  <c r="J979" i="11"/>
  <c r="I980" i="11"/>
  <c r="J980" i="11"/>
  <c r="I981" i="11"/>
  <c r="J981" i="11"/>
  <c r="I982" i="11"/>
  <c r="J982" i="11"/>
  <c r="I983" i="11"/>
  <c r="J983" i="11"/>
  <c r="I984" i="11"/>
  <c r="J984" i="11"/>
  <c r="I985" i="11"/>
  <c r="J985" i="11"/>
  <c r="I986" i="11"/>
  <c r="J986" i="11"/>
  <c r="I987" i="11"/>
  <c r="J987" i="11"/>
  <c r="I988" i="11"/>
  <c r="J988" i="11"/>
  <c r="I989" i="11"/>
  <c r="J989" i="11"/>
  <c r="I990" i="11"/>
  <c r="J990" i="11"/>
  <c r="I991" i="11"/>
  <c r="J991" i="11"/>
  <c r="I992" i="11"/>
  <c r="J992" i="11"/>
  <c r="I993" i="11"/>
  <c r="J993" i="11"/>
  <c r="I994" i="11"/>
  <c r="J994" i="11"/>
  <c r="I995" i="11"/>
  <c r="J995" i="11"/>
  <c r="I996" i="11"/>
  <c r="J996" i="11"/>
  <c r="I997" i="11"/>
  <c r="J997" i="11"/>
  <c r="I998" i="11"/>
  <c r="J998" i="11"/>
  <c r="I999" i="11"/>
  <c r="J999" i="11"/>
  <c r="I1000" i="11"/>
  <c r="J1000" i="11"/>
  <c r="I1001" i="11"/>
  <c r="J1001" i="11"/>
  <c r="I1002" i="11"/>
  <c r="J1002" i="11"/>
  <c r="I1003" i="11"/>
  <c r="J1003" i="11"/>
  <c r="I1004" i="11"/>
  <c r="J1004" i="11"/>
  <c r="I1005" i="11"/>
  <c r="J1005" i="11"/>
  <c r="J6" i="11"/>
  <c r="I6" i="11"/>
  <c r="H6" i="1" l="1"/>
  <c r="E5" i="16" l="1"/>
  <c r="E5" i="11"/>
  <c r="Q5" i="11"/>
  <c r="H5" i="1"/>
  <c r="H13" i="15"/>
  <c r="D13" i="15"/>
  <c r="H12" i="15"/>
  <c r="D12" i="15"/>
  <c r="H11" i="15"/>
  <c r="H4" i="1" s="1"/>
  <c r="D11" i="15"/>
  <c r="H10" i="15"/>
  <c r="D10" i="15"/>
  <c r="H9" i="15"/>
  <c r="D9" i="15"/>
  <c r="G9" i="15" s="1"/>
  <c r="F10" i="15" s="1"/>
  <c r="G10" i="15" s="1"/>
  <c r="F11" i="15" s="1"/>
  <c r="G11" i="15" s="1"/>
  <c r="F12" i="15" s="1"/>
  <c r="G12" i="15" s="1"/>
  <c r="F13" i="15" s="1"/>
  <c r="G13" i="15" s="1"/>
  <c r="D5" i="16" l="1"/>
  <c r="C5" i="16"/>
  <c r="D5" i="11"/>
  <c r="P5" i="11"/>
  <c r="C5" i="11"/>
  <c r="O5" i="11"/>
  <c r="C4" i="1"/>
  <c r="F5" i="11" s="1"/>
  <c r="R5" i="11" l="1"/>
  <c r="F5" i="16"/>
  <c r="C6" i="1"/>
  <c r="G5" i="11" s="1"/>
  <c r="S5" i="11" l="1"/>
  <c r="G5" i="16"/>
</calcChain>
</file>

<file path=xl/sharedStrings.xml><?xml version="1.0" encoding="utf-8"?>
<sst xmlns="http://schemas.openxmlformats.org/spreadsheetml/2006/main" count="284" uniqueCount="178">
  <si>
    <t>Profit</t>
  </si>
  <si>
    <t>COMPUTED VALUES AND OUTPUT</t>
  </si>
  <si>
    <t>INPUTS</t>
  </si>
  <si>
    <t>Stochastic inputs</t>
  </si>
  <si>
    <t>Contribution margin per unit ($)</t>
  </si>
  <si>
    <t>Direct labour cost per unit</t>
  </si>
  <si>
    <t>Cost of parts per unit</t>
  </si>
  <si>
    <t>Demand</t>
  </si>
  <si>
    <t>Decision variables</t>
  </si>
  <si>
    <t>Fixed inputs</t>
  </si>
  <si>
    <t>Key output</t>
  </si>
  <si>
    <t>Key inputs</t>
  </si>
  <si>
    <t>Management decision variable</t>
  </si>
  <si>
    <t xml:space="preserve">Selling price per unit </t>
  </si>
  <si>
    <t>Uncertain inputs subject to random variation</t>
  </si>
  <si>
    <t>Cost of direct labour</t>
  </si>
  <si>
    <t>Cost of parts</t>
  </si>
  <si>
    <t>Tasks</t>
  </si>
  <si>
    <t>Given distribution</t>
  </si>
  <si>
    <t>Cost</t>
  </si>
  <si>
    <t>Probability</t>
  </si>
  <si>
    <t xml:space="preserve">Cumulative </t>
  </si>
  <si>
    <t>probability</t>
  </si>
  <si>
    <t>Uniform</t>
  </si>
  <si>
    <t>Upper</t>
  </si>
  <si>
    <t>Lower</t>
  </si>
  <si>
    <t>limit</t>
  </si>
  <si>
    <t>Mean</t>
  </si>
  <si>
    <t>Standard</t>
  </si>
  <si>
    <t>deviation</t>
  </si>
  <si>
    <t>Random number range</t>
  </si>
  <si>
    <t>Simulation trial</t>
  </si>
  <si>
    <t>Parts cost per unit</t>
  </si>
  <si>
    <t>Uniform distribution</t>
  </si>
  <si>
    <t>Price $249</t>
  </si>
  <si>
    <t>Price $299</t>
  </si>
  <si>
    <t>PROBABILITY DISTRIBUTIONS</t>
  </si>
  <si>
    <t>Notes:</t>
  </si>
  <si>
    <t>SIMULATION OF 1,000 TRIALS AT PRICE $249</t>
  </si>
  <si>
    <t>SIMULATION OF 1,000 TRIALS AT PRICE $299</t>
  </si>
  <si>
    <t xml:space="preserve">Administrative costs </t>
  </si>
  <si>
    <t xml:space="preserve">Advertising costs </t>
  </si>
  <si>
    <t>First year Profit</t>
  </si>
  <si>
    <r>
      <t>Cost of parts per unit</t>
    </r>
    <r>
      <rPr>
        <b/>
        <sz val="14"/>
        <color theme="1"/>
        <rFont val="Calibri"/>
        <family val="2"/>
        <scheme val="minor"/>
      </rPr>
      <t>: Uniform</t>
    </r>
  </si>
  <si>
    <r>
      <t>Demand</t>
    </r>
    <r>
      <rPr>
        <b/>
        <sz val="14"/>
        <color theme="1"/>
        <rFont val="Calibri"/>
        <family val="2"/>
        <scheme val="minor"/>
      </rPr>
      <t>: Normal</t>
    </r>
  </si>
  <si>
    <t xml:space="preserve">and perform a risk analysis. </t>
  </si>
  <si>
    <t>(Note that you should not expect to get exactly the same answers to those given in the Solutions spreadsheet.)</t>
  </si>
  <si>
    <t>1a</t>
  </si>
  <si>
    <r>
      <t xml:space="preserve">Step 3: Select the </t>
    </r>
    <r>
      <rPr>
        <b/>
        <sz val="12"/>
        <color theme="1"/>
        <rFont val="Calibri"/>
        <family val="2"/>
        <scheme val="minor"/>
      </rPr>
      <t>DATA</t>
    </r>
    <r>
      <rPr>
        <sz val="12"/>
        <color theme="1"/>
        <rFont val="Calibri"/>
        <family val="2"/>
        <scheme val="minor"/>
      </rPr>
      <t xml:space="preserve"> tab in the ribbon </t>
    </r>
  </si>
  <si>
    <r>
      <t xml:space="preserve">Step 4: Click </t>
    </r>
    <r>
      <rPr>
        <b/>
        <sz val="12"/>
        <color theme="1"/>
        <rFont val="Calibri"/>
        <family val="2"/>
        <scheme val="minor"/>
      </rPr>
      <t>What-If Analysis</t>
    </r>
    <r>
      <rPr>
        <sz val="12"/>
        <color theme="1"/>
        <rFont val="Calibri"/>
        <family val="2"/>
        <scheme val="minor"/>
      </rPr>
      <t xml:space="preserve"> in the </t>
    </r>
    <r>
      <rPr>
        <b/>
        <sz val="12"/>
        <color theme="1"/>
        <rFont val="Calibri"/>
        <family val="2"/>
        <scheme val="minor"/>
      </rPr>
      <t>Data Tools</t>
    </r>
    <r>
      <rPr>
        <sz val="12"/>
        <color theme="1"/>
        <rFont val="Calibri"/>
        <family val="2"/>
        <scheme val="minor"/>
      </rPr>
      <t xml:space="preserve"> group and select </t>
    </r>
    <r>
      <rPr>
        <b/>
        <sz val="12"/>
        <color theme="1"/>
        <rFont val="Calibri"/>
        <family val="2"/>
        <scheme val="minor"/>
      </rPr>
      <t>Data Table</t>
    </r>
  </si>
  <si>
    <r>
      <t xml:space="preserve">Step 5: In the </t>
    </r>
    <r>
      <rPr>
        <b/>
        <sz val="12"/>
        <color theme="1"/>
        <rFont val="Calibri"/>
        <family val="2"/>
        <scheme val="minor"/>
      </rPr>
      <t>Data Table</t>
    </r>
    <r>
      <rPr>
        <sz val="12"/>
        <color theme="1"/>
        <rFont val="Calibri"/>
        <family val="2"/>
        <scheme val="minor"/>
      </rPr>
      <t xml:space="preserve"> dialog box, leave the </t>
    </r>
    <r>
      <rPr>
        <b/>
        <sz val="12"/>
        <color theme="1"/>
        <rFont val="Calibri"/>
        <family val="2"/>
        <scheme val="minor"/>
      </rPr>
      <t>Row input cell</t>
    </r>
    <r>
      <rPr>
        <sz val="12"/>
        <color theme="1"/>
        <rFont val="Calibri"/>
        <family val="2"/>
        <scheme val="minor"/>
      </rPr>
      <t xml:space="preserve"> blank</t>
    </r>
  </si>
  <si>
    <r>
      <t xml:space="preserve">              and enter any empty cell in the spreadsheet (e.g. A1) into the </t>
    </r>
    <r>
      <rPr>
        <b/>
        <sz val="12"/>
        <color theme="1"/>
        <rFont val="Calibri"/>
        <family val="2"/>
        <scheme val="minor"/>
      </rPr>
      <t xml:space="preserve">Column input cell </t>
    </r>
    <r>
      <rPr>
        <sz val="12"/>
        <color theme="1"/>
        <rFont val="Calibri"/>
        <family val="2"/>
        <scheme val="minor"/>
      </rPr>
      <t>box</t>
    </r>
  </si>
  <si>
    <r>
      <t xml:space="preserve">Step 6: Click </t>
    </r>
    <r>
      <rPr>
        <b/>
        <sz val="12"/>
        <color theme="1"/>
        <rFont val="Calibri"/>
        <family val="2"/>
        <scheme val="minor"/>
      </rPr>
      <t>OK</t>
    </r>
  </si>
  <si>
    <t>&lt;- an empty cell</t>
  </si>
  <si>
    <t>1b</t>
  </si>
  <si>
    <t xml:space="preserve">Notice that each time you press F9 the tables recalculate and the charts are revised. </t>
  </si>
  <si>
    <t xml:space="preserve">The purpose of this seminar is to run many simulations trials (i.e. replications) so we can analyse the output </t>
  </si>
  <si>
    <t>Creating a data table for columns B:G</t>
  </si>
  <si>
    <r>
      <t xml:space="preserve">Step 1: Set each of the cells C5:G5 equal to the corresponding cell in the </t>
    </r>
    <r>
      <rPr>
        <b/>
        <sz val="12"/>
        <color theme="1"/>
        <rFont val="Calibri"/>
        <family val="2"/>
        <scheme val="minor"/>
      </rPr>
      <t>Model worksheet</t>
    </r>
  </si>
  <si>
    <t>TRACKING CONVERGENCE OF OUTPUT MEANS</t>
  </si>
  <si>
    <t>To stop this from happening, save your simulated output as values (copy &gt; paste as values)</t>
  </si>
  <si>
    <t>Standard Deviation</t>
  </si>
  <si>
    <t>Minimum</t>
  </si>
  <si>
    <t>Maximum</t>
  </si>
  <si>
    <t>Probability of loss</t>
  </si>
  <si>
    <t>Remember to first save your simulated output as values</t>
  </si>
  <si>
    <t>95% Confidence limits for the mean</t>
  </si>
  <si>
    <t>UCL</t>
  </si>
  <si>
    <t>LCL</t>
  </si>
  <si>
    <t>Mean contribution margin per unit ($)</t>
  </si>
  <si>
    <t>Mean First year Profit</t>
  </si>
  <si>
    <t>Over $2M</t>
  </si>
  <si>
    <t>$1M to $2M</t>
  </si>
  <si>
    <t>$0 to $1M</t>
  </si>
  <si>
    <t>Total</t>
  </si>
  <si>
    <t>Max demand</t>
  </si>
  <si>
    <t>First Year Profit intervals when Selling Price is $249</t>
  </si>
  <si>
    <t>First Year Profit intervals when Selling Price is $299</t>
  </si>
  <si>
    <t>The formulas used for finding maximum values involve an array of cells satisfying a condition/s. These formulas must be entered by placing the cursor at the end of the formula and pressing Cntl+Shift+Enter.</t>
  </si>
  <si>
    <t>-$0.5M to $0</t>
  </si>
  <si>
    <t>-$1M to -$0.5M</t>
  </si>
  <si>
    <t>First-year profit</t>
  </si>
  <si>
    <t>Contribution margin per unit</t>
  </si>
  <si>
    <t>Administrative costs ($M)</t>
  </si>
  <si>
    <t>Advertising costs ($M)</t>
  </si>
  <si>
    <t>Selling price per unit</t>
  </si>
  <si>
    <r>
      <t xml:space="preserve">Using the Data Table, simulate 1,000 replications of the variables listed in the table in columns B:G of the </t>
    </r>
    <r>
      <rPr>
        <b/>
        <sz val="12"/>
        <color theme="1"/>
        <rFont val="Calibri"/>
        <family val="2"/>
        <scheme val="minor"/>
      </rPr>
      <t>Simulated Output worksheet</t>
    </r>
    <r>
      <rPr>
        <sz val="12"/>
        <color theme="1"/>
        <rFont val="Calibri"/>
        <family val="2"/>
        <scheme val="minor"/>
      </rPr>
      <t>. Then do the same for columns N:S.</t>
    </r>
  </si>
  <si>
    <r>
      <rPr>
        <b/>
        <sz val="12"/>
        <color theme="1"/>
        <rFont val="Calibri"/>
        <family val="2"/>
        <scheme val="minor"/>
      </rPr>
      <t>worksheet</t>
    </r>
    <r>
      <rPr>
        <sz val="12"/>
        <color theme="1"/>
        <rFont val="Calibri"/>
        <family val="2"/>
        <scheme val="minor"/>
      </rPr>
      <t xml:space="preserve"> and add a chart for each of the columns of output means. What can you conclude?</t>
    </r>
  </si>
  <si>
    <r>
      <t xml:space="preserve">Now complete the tables headed 'Tracking convergence of output means' in the </t>
    </r>
    <r>
      <rPr>
        <b/>
        <sz val="12"/>
        <color theme="1"/>
        <rFont val="Calibri"/>
        <family val="2"/>
        <scheme val="minor"/>
      </rPr>
      <t>Simulated output</t>
    </r>
  </si>
  <si>
    <t>In this worksheet you should try to identify what might be the main drivers of the key output variable.</t>
  </si>
  <si>
    <t>Complete the tables provided in the worksheet using Excel built in functions, COUNTIF, MAX and IF.</t>
  </si>
  <si>
    <r>
      <rPr>
        <b/>
        <sz val="12"/>
        <color theme="1"/>
        <rFont val="Calibri"/>
        <family val="2"/>
        <scheme val="minor"/>
      </rPr>
      <t>Risk Analysis worksheet</t>
    </r>
    <r>
      <rPr>
        <sz val="12"/>
        <color theme="1"/>
        <rFont val="Calibri"/>
        <family val="2"/>
        <scheme val="minor"/>
      </rPr>
      <t xml:space="preserve"> </t>
    </r>
  </si>
  <si>
    <t>Note that for continuous variables the histogram should not have any gaps between the bars.</t>
  </si>
  <si>
    <t xml:space="preserve">The minimum and maximum values will help you to decide on your bins. </t>
  </si>
  <si>
    <t>Determine the probability of loss using the COUNTIF built-in function.</t>
  </si>
  <si>
    <t>for each variable of interest.</t>
  </si>
  <si>
    <r>
      <t xml:space="preserve">In the </t>
    </r>
    <r>
      <rPr>
        <b/>
        <sz val="12"/>
        <color theme="1"/>
        <rFont val="Calibri"/>
        <family val="2"/>
        <scheme val="minor"/>
      </rPr>
      <t>Output Summary worksheet</t>
    </r>
    <r>
      <rPr>
        <sz val="12"/>
        <color theme="1"/>
        <rFont val="Calibri"/>
        <family val="2"/>
        <scheme val="minor"/>
      </rPr>
      <t xml:space="preserve"> summarise the simulation output and create a histogram</t>
    </r>
  </si>
  <si>
    <t>mean, standard deviation, minimum and maximum.</t>
  </si>
  <si>
    <t>The data analysis toolbox (Data &gt; Data Analysis) can be used to produce descriptive statistics.</t>
  </si>
  <si>
    <t xml:space="preserve">Alternatively, there are built-in formulas for the more important summary statistics, such as </t>
  </si>
  <si>
    <t xml:space="preserve">Use the mean, standard deviation, and sample size (i.e number of simulation trials) to produce </t>
  </si>
  <si>
    <t>upper and lower 95% confidence limits (UCL and LCL) on the mean.</t>
  </si>
  <si>
    <t xml:space="preserve">The data analysis toolbox can also be used to produce a histogram. </t>
  </si>
  <si>
    <t>Step 2: Select the table range B5:G1005</t>
  </si>
  <si>
    <t>Lower Quartile</t>
  </si>
  <si>
    <t>Upper Quartile</t>
  </si>
  <si>
    <t>IQR</t>
  </si>
  <si>
    <t xml:space="preserve">90th Percentile </t>
  </si>
  <si>
    <t xml:space="preserve">10th Percentile </t>
  </si>
  <si>
    <t xml:space="preserve">First year Profit </t>
  </si>
  <si>
    <t xml:space="preserve">Frequency </t>
  </si>
  <si>
    <t>% Frequency</t>
  </si>
  <si>
    <t>Bin</t>
  </si>
  <si>
    <t>More</t>
  </si>
  <si>
    <t>Frequency</t>
  </si>
  <si>
    <t>Standard Error</t>
  </si>
  <si>
    <t>Median</t>
  </si>
  <si>
    <t>Mode</t>
  </si>
  <si>
    <t>Sample Variance</t>
  </si>
  <si>
    <t>Kurtosis</t>
  </si>
  <si>
    <t>Skewness</t>
  </si>
  <si>
    <t>Range</t>
  </si>
  <si>
    <t>Sum</t>
  </si>
  <si>
    <t>Count</t>
  </si>
  <si>
    <t xml:space="preserve">First Year Profit ($'000) when Selling Price is </t>
  </si>
  <si>
    <t>Selling Price is $249</t>
  </si>
  <si>
    <t>Selling Price is $299</t>
  </si>
  <si>
    <t>Formula for calculating confidence interval for a mean</t>
  </si>
  <si>
    <r>
      <rPr>
        <sz val="12"/>
        <color theme="1"/>
        <rFont val="Calibri"/>
        <family val="2"/>
        <scheme val="minor"/>
      </rPr>
      <t xml:space="preserve">where </t>
    </r>
    <r>
      <rPr>
        <b/>
        <i/>
        <sz val="12"/>
        <color theme="1"/>
        <rFont val="Calibri"/>
        <family val="2"/>
        <scheme val="minor"/>
      </rPr>
      <t>t</t>
    </r>
    <r>
      <rPr>
        <b/>
        <vertAlign val="subscript"/>
        <sz val="12"/>
        <color theme="1"/>
        <rFont val="Calibri"/>
        <family val="2"/>
        <scheme val="minor"/>
      </rPr>
      <t>n-1</t>
    </r>
    <r>
      <rPr>
        <b/>
        <sz val="12"/>
        <color theme="1"/>
        <rFont val="Calibri"/>
        <family val="2"/>
        <scheme val="minor"/>
      </rPr>
      <t xml:space="preserve"> =</t>
    </r>
  </si>
  <si>
    <t>Bins ($M)</t>
  </si>
  <si>
    <r>
      <t>Normal distribution</t>
    </r>
    <r>
      <rPr>
        <b/>
        <sz val="16"/>
        <color rgb="FF0000FF"/>
        <rFont val="Calibri"/>
        <family val="2"/>
        <scheme val="minor"/>
      </rPr>
      <t>*</t>
    </r>
  </si>
  <si>
    <r>
      <rPr>
        <b/>
        <i/>
        <sz val="18"/>
        <color rgb="FF0000FF"/>
        <rFont val="Calibri"/>
        <family val="2"/>
        <scheme val="minor"/>
      </rPr>
      <t>*</t>
    </r>
    <r>
      <rPr>
        <i/>
        <sz val="14"/>
        <color theme="1"/>
        <rFont val="Calibri"/>
        <family val="2"/>
        <scheme val="minor"/>
      </rPr>
      <t xml:space="preserve"> Should be a non-negative integer. Can do this by using ROUND built-in formula, but this complication is unnecessary for decision making</t>
    </r>
  </si>
  <si>
    <t>Interpretation based on when selling price is $249</t>
  </si>
  <si>
    <t>Interpretation based on when selling price is $299</t>
  </si>
  <si>
    <t>Units Sold</t>
  </si>
  <si>
    <t>No. of Days</t>
  </si>
  <si>
    <t>Relative Frequency</t>
  </si>
  <si>
    <t>Cumulative Relative Frequency</t>
  </si>
  <si>
    <t>Interval of Random Numbers*</t>
  </si>
  <si>
    <t>0.00-0.18</t>
  </si>
  <si>
    <t>0.18-0.57</t>
  </si>
  <si>
    <t>0.57-0.81</t>
  </si>
  <si>
    <t>0.81-0.95</t>
  </si>
  <si>
    <t>0.95-0.99</t>
  </si>
  <si>
    <t>0.99-1.00</t>
  </si>
  <si>
    <t>No. of Times</t>
  </si>
  <si>
    <r>
      <t xml:space="preserve">Relative frequesncy / Probability </t>
    </r>
    <r>
      <rPr>
        <b/>
        <sz val="16"/>
        <color theme="5"/>
        <rFont val="Gill Sans MT"/>
        <family val="2"/>
      </rPr>
      <t>(a)</t>
    </r>
  </si>
  <si>
    <t>0.000-0.160</t>
  </si>
  <si>
    <t>0.160-0.400</t>
  </si>
  <si>
    <t>0.400-0.700</t>
  </si>
  <si>
    <t>0.700-0.900</t>
  </si>
  <si>
    <t>0.900-1.000</t>
  </si>
  <si>
    <t>Random Numbers</t>
  </si>
  <si>
    <t>Relative frequesncy / Probability</t>
  </si>
  <si>
    <t>total</t>
  </si>
  <si>
    <t>Average</t>
  </si>
  <si>
    <t>DESCRIPTIVE STATISTICS   (based on SIMULATED OUTPUT -constant values)</t>
  </si>
  <si>
    <t>Sales Category ($’000)</t>
  </si>
  <si>
    <t>No. of Weeks Sold</t>
  </si>
  <si>
    <t xml:space="preserve">  5-10</t>
  </si>
  <si>
    <t>0.00-0.19</t>
  </si>
  <si>
    <t>11-20</t>
  </si>
  <si>
    <t>0.19-0.46</t>
  </si>
  <si>
    <t>21-30</t>
  </si>
  <si>
    <t>0.46-0.77</t>
  </si>
  <si>
    <t>31-40</t>
  </si>
  <si>
    <t>0.77-1.00</t>
  </si>
  <si>
    <t>Week</t>
  </si>
  <si>
    <t>Random Number</t>
  </si>
  <si>
    <t>Sales Category</t>
  </si>
  <si>
    <t>Sales Category Average</t>
  </si>
  <si>
    <t xml:space="preserve"> 0.13 </t>
  </si>
  <si>
    <r>
      <t>Average</t>
    </r>
    <r>
      <rPr>
        <b/>
        <sz val="16"/>
        <color theme="5"/>
        <rFont val="Gill Sans MT"/>
        <family val="2"/>
      </rPr>
      <t xml:space="preserve"> </t>
    </r>
  </si>
  <si>
    <t>No. of A/C failures per month (x)</t>
  </si>
  <si>
    <t>No. of apartment buildings</t>
  </si>
  <si>
    <r>
      <t>No. of A/C failures per month</t>
    </r>
    <r>
      <rPr>
        <b/>
        <sz val="14"/>
        <color theme="5"/>
        <rFont val="Gill Sans MT"/>
        <family val="2"/>
      </rPr>
      <t xml:space="preserve"> (b) </t>
    </r>
  </si>
  <si>
    <r>
      <t>Average</t>
    </r>
    <r>
      <rPr>
        <b/>
        <sz val="16"/>
        <color theme="5"/>
        <rFont val="Gill Sans MT"/>
        <family val="2"/>
      </rPr>
      <t xml:space="preserve"> ( c  )</t>
    </r>
  </si>
  <si>
    <t>RISK PROFILING                                                                              (Based on SIMULATED OUTPUT-on constant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</si>
</sst>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Red]\-&quot;$&quot;#,##0"/>
    <numFmt numFmtId="165" formatCode="_-&quot;$&quot;* #,##0.00_-;\-&quot;$&quot;* #,##0.00_-;_-&quot;$&quot;* &quot;-&quot;??_-;_-@_-"/>
    <numFmt numFmtId="166" formatCode="_-* #,##0.00_-;\-* #,##0.00_-;_-* &quot;-&quot;??_-;_-@_-"/>
    <numFmt numFmtId="167" formatCode="&quot;$&quot;#,##0.00"/>
    <numFmt numFmtId="168" formatCode="&quot;$&quot;#,##0"/>
    <numFmt numFmtId="169" formatCode="0.0"/>
    <numFmt numFmtId="170" formatCode="0.0%"/>
    <numFmt numFmtId="171" formatCode="_-* #,##0_-;\-* #,##0_-;_-* &quot;-&quot;??_-;_-@_-"/>
    <numFmt numFmtId="172" formatCode="&quot;$&quot;#,##0.0"/>
  </numFmts>
  <fonts count="43" x14ac:knownFonts="1">
    <font>
      <sz val="11"/>
      <color theme="1"/>
      <name val="Calibri"/>
      <family val="2"/>
      <scheme val="minor"/>
    </font>
    <font>
      <sz val="11"/>
      <color theme="1"/>
      <name val="Calibri"/>
      <family val="2"/>
      <scheme val="minor"/>
    </font>
    <font>
      <sz val="12"/>
      <color theme="1"/>
      <name val="Times New Roman"/>
      <family val="1"/>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b/>
      <sz val="18"/>
      <color theme="1"/>
      <name val="Calibri"/>
      <family val="2"/>
      <scheme val="minor"/>
    </font>
    <font>
      <sz val="10"/>
      <name val="Arial"/>
      <family val="2"/>
    </font>
    <font>
      <b/>
      <sz val="11"/>
      <color theme="1"/>
      <name val="Calibri"/>
      <family val="2"/>
      <scheme val="minor"/>
    </font>
    <font>
      <i/>
      <sz val="10"/>
      <color theme="1"/>
      <name val="Calibri"/>
      <family val="2"/>
      <scheme val="minor"/>
    </font>
    <font>
      <b/>
      <sz val="11"/>
      <color theme="0"/>
      <name val="Calibri"/>
      <family val="2"/>
      <scheme val="minor"/>
    </font>
    <font>
      <b/>
      <u/>
      <sz val="14"/>
      <color theme="1"/>
      <name val="Calibri"/>
      <family val="2"/>
      <scheme val="minor"/>
    </font>
    <font>
      <b/>
      <u/>
      <sz val="14"/>
      <name val="Calibri"/>
      <family val="2"/>
      <scheme val="minor"/>
    </font>
    <font>
      <b/>
      <u/>
      <sz val="12"/>
      <color rgb="FFFF0000"/>
      <name val="Calibri"/>
      <family val="2"/>
      <scheme val="minor"/>
    </font>
    <font>
      <sz val="12"/>
      <color rgb="FFFF0000"/>
      <name val="Calibri"/>
      <family val="2"/>
      <scheme val="minor"/>
    </font>
    <font>
      <b/>
      <sz val="12"/>
      <color rgb="FFFF0000"/>
      <name val="Calibri"/>
      <family val="2"/>
      <scheme val="minor"/>
    </font>
    <font>
      <b/>
      <sz val="16"/>
      <color theme="1"/>
      <name val="Calibri"/>
      <family val="2"/>
      <scheme val="minor"/>
    </font>
    <font>
      <b/>
      <sz val="11"/>
      <color rgb="FFFF0000"/>
      <name val="Calibri"/>
      <family val="2"/>
      <scheme val="minor"/>
    </font>
    <font>
      <i/>
      <sz val="11"/>
      <color theme="1"/>
      <name val="Calibri"/>
      <family val="2"/>
      <scheme val="minor"/>
    </font>
    <font>
      <b/>
      <i/>
      <sz val="11"/>
      <color theme="1"/>
      <name val="Calibri"/>
      <family val="2"/>
      <scheme val="minor"/>
    </font>
    <font>
      <b/>
      <vertAlign val="subscript"/>
      <sz val="12"/>
      <color theme="1"/>
      <name val="Calibri"/>
      <family val="2"/>
      <scheme val="minor"/>
    </font>
    <font>
      <b/>
      <i/>
      <sz val="12"/>
      <color theme="1"/>
      <name val="Calibri"/>
      <family val="2"/>
      <scheme val="minor"/>
    </font>
    <font>
      <b/>
      <sz val="14"/>
      <color rgb="FF0000FF"/>
      <name val="Calibri"/>
      <family val="2"/>
      <scheme val="minor"/>
    </font>
    <font>
      <sz val="11"/>
      <color rgb="FF0000FF"/>
      <name val="Calibri"/>
      <family val="2"/>
      <scheme val="minor"/>
    </font>
    <font>
      <b/>
      <sz val="11"/>
      <color rgb="FF0000FF"/>
      <name val="Calibri"/>
      <family val="2"/>
      <scheme val="minor"/>
    </font>
    <font>
      <sz val="14"/>
      <color theme="1"/>
      <name val="Times New Roman"/>
      <family val="1"/>
    </font>
    <font>
      <b/>
      <sz val="14"/>
      <color theme="0"/>
      <name val="Calibri"/>
      <family val="2"/>
      <scheme val="minor"/>
    </font>
    <font>
      <i/>
      <sz val="14"/>
      <color theme="1"/>
      <name val="Calibri"/>
      <family val="2"/>
      <scheme val="minor"/>
    </font>
    <font>
      <b/>
      <sz val="16"/>
      <color rgb="FF0000FF"/>
      <name val="Calibri"/>
      <family val="2"/>
      <scheme val="minor"/>
    </font>
    <font>
      <b/>
      <i/>
      <sz val="18"/>
      <color rgb="FF0000FF"/>
      <name val="Calibri"/>
      <family val="2"/>
      <scheme val="minor"/>
    </font>
    <font>
      <b/>
      <sz val="16"/>
      <color rgb="FFFFFFFF"/>
      <name val="Gill Sans MT"/>
      <family val="2"/>
    </font>
    <font>
      <b/>
      <sz val="18"/>
      <color rgb="FF373636"/>
      <name val="Calibri"/>
      <family val="2"/>
    </font>
    <font>
      <b/>
      <sz val="18"/>
      <color theme="8" tint="-0.249977111117893"/>
      <name val="Calibri"/>
      <family val="2"/>
    </font>
    <font>
      <b/>
      <sz val="16"/>
      <color theme="5"/>
      <name val="Gill Sans MT"/>
      <family val="2"/>
    </font>
    <font>
      <b/>
      <sz val="14"/>
      <color rgb="FFFFFFFF"/>
      <name val="Gill Sans MT"/>
      <family val="2"/>
    </font>
    <font>
      <sz val="24"/>
      <color theme="1"/>
      <name val="Calibri"/>
      <family val="2"/>
      <scheme val="minor"/>
    </font>
    <font>
      <b/>
      <sz val="18"/>
      <color rgb="FFFFFFFF"/>
      <name val="Calibri"/>
      <family val="2"/>
    </font>
    <font>
      <b/>
      <sz val="14"/>
      <color theme="5"/>
      <name val="Gill Sans MT"/>
      <family val="2"/>
    </font>
    <font>
      <b/>
      <sz val="18"/>
      <name val="Calibri"/>
      <family val="2"/>
      <scheme val="minor"/>
    </font>
    <font>
      <sz val="14"/>
      <name val="Calibri"/>
      <family val="2"/>
      <scheme val="minor"/>
    </font>
    <font>
      <sz val="11"/>
      <color rgb="FF0070C0"/>
      <name val="Calibri"/>
      <family val="2"/>
      <scheme val="minor"/>
    </font>
  </fonts>
  <fills count="22">
    <fill>
      <patternFill patternType="none"/>
    </fill>
    <fill>
      <patternFill patternType="gray125"/>
    </fill>
    <fill>
      <patternFill patternType="solid">
        <fgColor rgb="FFFFFFCC"/>
      </patternFill>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rgb="FFFF5050"/>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rgb="FF007D9B"/>
        <bgColor indexed="64"/>
      </patternFill>
    </fill>
    <fill>
      <patternFill patternType="solid">
        <fgColor rgb="FFCBD7DE"/>
        <bgColor indexed="64"/>
      </patternFill>
    </fill>
    <fill>
      <patternFill patternType="solid">
        <fgColor rgb="FFE7ECEF"/>
        <bgColor indexed="64"/>
      </patternFill>
    </fill>
  </fills>
  <borders count="1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6">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9" fillId="0" borderId="0"/>
  </cellStyleXfs>
  <cellXfs count="181">
    <xf numFmtId="0" fontId="0" fillId="0" borderId="0" xfId="0"/>
    <xf numFmtId="0" fontId="2" fillId="0" borderId="0" xfId="0" applyFont="1"/>
    <xf numFmtId="0" fontId="3" fillId="0" borderId="0" xfId="0" applyFont="1"/>
    <xf numFmtId="0" fontId="4" fillId="0" borderId="0" xfId="0" applyFont="1"/>
    <xf numFmtId="0" fontId="4" fillId="3" borderId="0" xfId="0" applyFont="1" applyFill="1"/>
    <xf numFmtId="0" fontId="3" fillId="0" borderId="0" xfId="0" applyFont="1" applyAlignment="1">
      <alignment horizontal="left"/>
    </xf>
    <xf numFmtId="0" fontId="2" fillId="3" borderId="0" xfId="0" applyFont="1" applyFill="1"/>
    <xf numFmtId="0" fontId="5" fillId="0" borderId="0" xfId="0" applyFont="1"/>
    <xf numFmtId="0" fontId="6" fillId="0" borderId="0" xfId="0" applyFont="1"/>
    <xf numFmtId="0" fontId="8" fillId="9" borderId="0" xfId="0" applyFont="1" applyFill="1"/>
    <xf numFmtId="0" fontId="6" fillId="9" borderId="0" xfId="0" applyFont="1" applyFill="1" applyAlignment="1">
      <alignment vertical="top"/>
    </xf>
    <xf numFmtId="0" fontId="7" fillId="9" borderId="0" xfId="0" applyFont="1" applyFill="1" applyAlignment="1">
      <alignment vertical="top" wrapText="1"/>
    </xf>
    <xf numFmtId="168" fontId="0" fillId="0" borderId="0" xfId="0" applyNumberFormat="1"/>
    <xf numFmtId="0" fontId="0" fillId="0" borderId="2" xfId="0" applyBorder="1"/>
    <xf numFmtId="0" fontId="11" fillId="0" borderId="0" xfId="0" applyFont="1" applyAlignment="1">
      <alignment vertical="top"/>
    </xf>
    <xf numFmtId="0" fontId="6" fillId="0" borderId="0" xfId="4" applyFont="1" applyFill="1" applyBorder="1" applyAlignment="1">
      <alignment vertical="top"/>
    </xf>
    <xf numFmtId="0" fontId="6" fillId="0" borderId="0" xfId="4" applyFont="1" applyFill="1" applyBorder="1" applyAlignment="1">
      <alignment vertical="top" wrapText="1"/>
    </xf>
    <xf numFmtId="168" fontId="0" fillId="0" borderId="2" xfId="0" applyNumberFormat="1" applyBorder="1" applyAlignment="1">
      <alignment horizontal="right"/>
    </xf>
    <xf numFmtId="1" fontId="0" fillId="0" borderId="2" xfId="0" applyNumberFormat="1" applyBorder="1" applyAlignment="1">
      <alignment horizontal="right"/>
    </xf>
    <xf numFmtId="0" fontId="7" fillId="9" borderId="0" xfId="0" applyFont="1" applyFill="1" applyAlignment="1">
      <alignment horizontal="left" vertical="top" wrapText="1"/>
    </xf>
    <xf numFmtId="0" fontId="12" fillId="6" borderId="2" xfId="0" applyFont="1" applyFill="1" applyBorder="1" applyAlignment="1">
      <alignment horizontal="right" wrapText="1"/>
    </xf>
    <xf numFmtId="0" fontId="10" fillId="0" borderId="2" xfId="0" applyFont="1" applyBorder="1" applyAlignment="1">
      <alignment horizontal="right" wrapText="1"/>
    </xf>
    <xf numFmtId="0" fontId="6" fillId="0" borderId="0" xfId="0" applyFont="1" applyAlignment="1">
      <alignment horizontal="center"/>
    </xf>
    <xf numFmtId="0" fontId="13" fillId="0" borderId="0" xfId="0" applyFont="1"/>
    <xf numFmtId="0" fontId="14" fillId="0" borderId="0" xfId="5" applyFont="1"/>
    <xf numFmtId="0" fontId="5" fillId="0" borderId="0" xfId="0" applyFont="1" applyAlignment="1">
      <alignment horizontal="left"/>
    </xf>
    <xf numFmtId="0" fontId="6" fillId="0" borderId="0" xfId="0" applyFont="1" applyAlignment="1">
      <alignment horizontal="left"/>
    </xf>
    <xf numFmtId="0" fontId="0" fillId="9" borderId="0" xfId="0" applyFill="1"/>
    <xf numFmtId="0" fontId="6" fillId="0" borderId="0" xfId="0" applyFont="1" applyAlignment="1">
      <alignment vertical="top" wrapText="1"/>
    </xf>
    <xf numFmtId="0" fontId="15" fillId="9" borderId="0" xfId="0" applyFont="1" applyFill="1"/>
    <xf numFmtId="0" fontId="6" fillId="9" borderId="0" xfId="0" applyFont="1" applyFill="1"/>
    <xf numFmtId="0" fontId="16" fillId="9" borderId="0" xfId="0" quotePrefix="1" applyFont="1" applyFill="1" applyAlignment="1">
      <alignment vertical="center"/>
    </xf>
    <xf numFmtId="0" fontId="6" fillId="0" borderId="0" xfId="0" applyFont="1" applyAlignment="1">
      <alignment vertical="top"/>
    </xf>
    <xf numFmtId="0" fontId="17" fillId="0" borderId="0" xfId="0" applyFont="1"/>
    <xf numFmtId="0" fontId="0" fillId="0" borderId="0" xfId="0" applyAlignment="1">
      <alignment vertical="top"/>
    </xf>
    <xf numFmtId="170" fontId="0" fillId="0" borderId="0" xfId="3" applyNumberFormat="1" applyFont="1"/>
    <xf numFmtId="0" fontId="6" fillId="0" borderId="0" xfId="0" applyFont="1" applyAlignment="1">
      <alignment horizontal="right"/>
    </xf>
    <xf numFmtId="0" fontId="5" fillId="0" borderId="0" xfId="0" applyFont="1" applyAlignment="1">
      <alignment horizontal="right"/>
    </xf>
    <xf numFmtId="1" fontId="0" fillId="0" borderId="0" xfId="0" applyNumberFormat="1"/>
    <xf numFmtId="170" fontId="0" fillId="0" borderId="0" xfId="0" applyNumberFormat="1"/>
    <xf numFmtId="170" fontId="6" fillId="0" borderId="2" xfId="3" applyNumberFormat="1" applyFont="1" applyBorder="1"/>
    <xf numFmtId="170" fontId="6" fillId="0" borderId="0" xfId="0" applyNumberFormat="1" applyFont="1"/>
    <xf numFmtId="0" fontId="7" fillId="0" borderId="0" xfId="0" applyFont="1" applyAlignment="1">
      <alignment horizontal="right" wrapText="1"/>
    </xf>
    <xf numFmtId="0" fontId="7" fillId="0" borderId="0" xfId="0" applyFont="1" applyAlignment="1">
      <alignment vertical="top"/>
    </xf>
    <xf numFmtId="0" fontId="10" fillId="0" borderId="0" xfId="0" applyFont="1"/>
    <xf numFmtId="0" fontId="17" fillId="0" borderId="0" xfId="0" applyFont="1" applyAlignment="1">
      <alignment horizontal="left"/>
    </xf>
    <xf numFmtId="0" fontId="19" fillId="0" borderId="0" xfId="0" applyFont="1"/>
    <xf numFmtId="0" fontId="17" fillId="9" borderId="0" xfId="0" applyFont="1" applyFill="1" applyAlignment="1">
      <alignment vertical="top" wrapText="1"/>
    </xf>
    <xf numFmtId="172" fontId="6" fillId="0" borderId="2" xfId="0" applyNumberFormat="1" applyFont="1" applyBorder="1"/>
    <xf numFmtId="172" fontId="0" fillId="0" borderId="2" xfId="0" applyNumberFormat="1" applyBorder="1"/>
    <xf numFmtId="1" fontId="10" fillId="13" borderId="2" xfId="0" applyNumberFormat="1" applyFont="1" applyFill="1" applyBorder="1" applyAlignment="1">
      <alignment horizontal="right"/>
    </xf>
    <xf numFmtId="0" fontId="10" fillId="13" borderId="2" xfId="0" applyFont="1" applyFill="1" applyBorder="1" applyAlignment="1">
      <alignment horizontal="right"/>
    </xf>
    <xf numFmtId="0" fontId="0" fillId="0" borderId="8" xfId="0" applyBorder="1"/>
    <xf numFmtId="170" fontId="0" fillId="0" borderId="2" xfId="3" applyNumberFormat="1" applyFont="1" applyBorder="1"/>
    <xf numFmtId="168" fontId="0" fillId="0" borderId="2" xfId="2" applyNumberFormat="1" applyFont="1" applyBorder="1" applyAlignment="1">
      <alignment vertical="top"/>
    </xf>
    <xf numFmtId="0" fontId="0" fillId="0" borderId="10" xfId="0" applyBorder="1"/>
    <xf numFmtId="170" fontId="0" fillId="0" borderId="2" xfId="0" applyNumberFormat="1" applyBorder="1"/>
    <xf numFmtId="0" fontId="20" fillId="0" borderId="9" xfId="0" applyFont="1" applyBorder="1" applyAlignment="1">
      <alignment horizontal="right"/>
    </xf>
    <xf numFmtId="0" fontId="0" fillId="0" borderId="8" xfId="0" applyBorder="1" applyAlignment="1">
      <alignment horizontal="right"/>
    </xf>
    <xf numFmtId="0" fontId="0" fillId="0" borderId="2" xfId="0" applyBorder="1" applyAlignment="1">
      <alignment horizontal="right"/>
    </xf>
    <xf numFmtId="169" fontId="0" fillId="0" borderId="0" xfId="0" applyNumberFormat="1"/>
    <xf numFmtId="0" fontId="21" fillId="4" borderId="0" xfId="0" applyFont="1" applyFill="1"/>
    <xf numFmtId="2" fontId="17" fillId="0" borderId="0" xfId="0" applyNumberFormat="1" applyFont="1" applyAlignment="1">
      <alignment horizontal="left"/>
    </xf>
    <xf numFmtId="169" fontId="0" fillId="0" borderId="2" xfId="0" applyNumberFormat="1" applyBorder="1"/>
    <xf numFmtId="171" fontId="17" fillId="0" borderId="0" xfId="1" applyNumberFormat="1" applyFont="1" applyBorder="1" applyAlignment="1">
      <alignment vertical="top"/>
    </xf>
    <xf numFmtId="172" fontId="6" fillId="0" borderId="10" xfId="0" applyNumberFormat="1" applyFont="1" applyBorder="1"/>
    <xf numFmtId="164" fontId="5" fillId="0" borderId="11" xfId="0" applyNumberFormat="1" applyFont="1" applyBorder="1"/>
    <xf numFmtId="0" fontId="21" fillId="4" borderId="8" xfId="0" applyFont="1" applyFill="1" applyBorder="1" applyAlignment="1">
      <alignment horizontal="center"/>
    </xf>
    <xf numFmtId="0" fontId="0" fillId="0" borderId="0" xfId="0" applyAlignment="1">
      <alignment horizontal="center"/>
    </xf>
    <xf numFmtId="0" fontId="12" fillId="10" borderId="2" xfId="0" applyFont="1" applyFill="1" applyBorder="1" applyAlignment="1">
      <alignment horizontal="center" wrapText="1"/>
    </xf>
    <xf numFmtId="0" fontId="10" fillId="4" borderId="2" xfId="0" applyFont="1" applyFill="1" applyBorder="1" applyAlignment="1">
      <alignment horizontal="center" wrapText="1"/>
    </xf>
    <xf numFmtId="0" fontId="12" fillId="6" borderId="2" xfId="0" applyFont="1" applyFill="1" applyBorder="1" applyAlignment="1">
      <alignment horizontal="center" wrapText="1"/>
    </xf>
    <xf numFmtId="168" fontId="0" fillId="0" borderId="2" xfId="0" applyNumberFormat="1" applyBorder="1" applyAlignment="1">
      <alignment horizontal="center"/>
    </xf>
    <xf numFmtId="167" fontId="0" fillId="0" borderId="2" xfId="0" applyNumberFormat="1" applyBorder="1" applyAlignment="1">
      <alignment horizontal="center"/>
    </xf>
    <xf numFmtId="1" fontId="0" fillId="0" borderId="2" xfId="0" applyNumberFormat="1" applyBorder="1" applyAlignment="1">
      <alignment horizontal="center"/>
    </xf>
    <xf numFmtId="2" fontId="0" fillId="0" borderId="2" xfId="0" applyNumberFormat="1" applyBorder="1" applyAlignment="1">
      <alignment horizontal="center"/>
    </xf>
    <xf numFmtId="167" fontId="0" fillId="0" borderId="0" xfId="0" applyNumberFormat="1" applyAlignment="1">
      <alignment horizontal="center"/>
    </xf>
    <xf numFmtId="0" fontId="12" fillId="10" borderId="2" xfId="0" applyFont="1" applyFill="1" applyBorder="1" applyAlignment="1">
      <alignment horizontal="center"/>
    </xf>
    <xf numFmtId="0" fontId="0" fillId="11" borderId="2" xfId="0" applyFill="1" applyBorder="1"/>
    <xf numFmtId="168" fontId="24" fillId="11" borderId="2" xfId="0" applyNumberFormat="1" applyFont="1" applyFill="1" applyBorder="1" applyAlignment="1">
      <alignment horizontal="center"/>
    </xf>
    <xf numFmtId="167" fontId="24" fillId="11" borderId="2" xfId="0" applyNumberFormat="1" applyFont="1" applyFill="1" applyBorder="1" applyAlignment="1">
      <alignment horizontal="center"/>
    </xf>
    <xf numFmtId="1" fontId="24" fillId="11" borderId="2" xfId="0" applyNumberFormat="1" applyFont="1" applyFill="1" applyBorder="1" applyAlignment="1">
      <alignment horizontal="center"/>
    </xf>
    <xf numFmtId="167" fontId="0" fillId="11" borderId="2" xfId="0" applyNumberFormat="1" applyFill="1" applyBorder="1" applyAlignment="1">
      <alignment horizontal="center"/>
    </xf>
    <xf numFmtId="0" fontId="0" fillId="14" borderId="0" xfId="0" applyFill="1"/>
    <xf numFmtId="169" fontId="0" fillId="0" borderId="0" xfId="0" applyNumberFormat="1" applyAlignment="1">
      <alignment horizontal="center"/>
    </xf>
    <xf numFmtId="0" fontId="0" fillId="0" borderId="8" xfId="0" applyBorder="1" applyAlignment="1">
      <alignment horizontal="center"/>
    </xf>
    <xf numFmtId="0" fontId="6" fillId="0" borderId="0" xfId="0" applyFont="1" applyAlignment="1">
      <alignment horizontal="left" vertical="top" wrapText="1"/>
    </xf>
    <xf numFmtId="0" fontId="26" fillId="3" borderId="2" xfId="0" applyFont="1" applyFill="1" applyBorder="1" applyAlignment="1">
      <alignment horizontal="center"/>
    </xf>
    <xf numFmtId="168" fontId="26" fillId="3" borderId="2" xfId="0" applyNumberFormat="1" applyFont="1" applyFill="1" applyBorder="1" applyAlignment="1">
      <alignment horizontal="center"/>
    </xf>
    <xf numFmtId="167" fontId="26" fillId="3" borderId="2" xfId="0" applyNumberFormat="1" applyFont="1" applyFill="1" applyBorder="1" applyAlignment="1">
      <alignment horizontal="center"/>
    </xf>
    <xf numFmtId="1" fontId="26" fillId="3" borderId="2" xfId="0" applyNumberFormat="1" applyFont="1" applyFill="1" applyBorder="1" applyAlignment="1">
      <alignment horizontal="center"/>
    </xf>
    <xf numFmtId="0" fontId="4" fillId="14" borderId="0" xfId="0" applyFont="1" applyFill="1"/>
    <xf numFmtId="0" fontId="6" fillId="14" borderId="0" xfId="0" applyFont="1" applyFill="1"/>
    <xf numFmtId="0" fontId="4" fillId="4" borderId="2" xfId="0" applyFont="1" applyFill="1" applyBorder="1" applyAlignment="1">
      <alignment wrapText="1"/>
    </xf>
    <xf numFmtId="0" fontId="27" fillId="0" borderId="0" xfId="0" applyFont="1"/>
    <xf numFmtId="0" fontId="27" fillId="3" borderId="0" xfId="0" applyFont="1" applyFill="1"/>
    <xf numFmtId="0" fontId="4" fillId="5" borderId="2" xfId="0" applyFont="1" applyFill="1" applyBorder="1"/>
    <xf numFmtId="0" fontId="4" fillId="2" borderId="0" xfId="4" applyFont="1" applyBorder="1" applyAlignment="1">
      <alignment vertical="top"/>
    </xf>
    <xf numFmtId="0" fontId="27" fillId="0" borderId="3" xfId="0" applyFont="1" applyBorder="1"/>
    <xf numFmtId="0" fontId="4" fillId="2" borderId="0" xfId="4" applyFont="1" applyBorder="1" applyAlignment="1">
      <alignment vertical="top" wrapText="1"/>
    </xf>
    <xf numFmtId="0" fontId="28" fillId="6" borderId="4" xfId="0" applyFont="1" applyFill="1" applyBorder="1" applyAlignment="1">
      <alignment vertical="center" wrapText="1"/>
    </xf>
    <xf numFmtId="0" fontId="4" fillId="7" borderId="6" xfId="0" applyFont="1" applyFill="1" applyBorder="1"/>
    <xf numFmtId="0" fontId="4" fillId="8" borderId="6" xfId="0" applyFont="1" applyFill="1" applyBorder="1"/>
    <xf numFmtId="0" fontId="5" fillId="0" borderId="0" xfId="0" applyFont="1" applyAlignment="1">
      <alignment horizontal="center"/>
    </xf>
    <xf numFmtId="0" fontId="2" fillId="14" borderId="0" xfId="0" applyFont="1" applyFill="1"/>
    <xf numFmtId="0" fontId="5" fillId="18" borderId="2" xfId="0" quotePrefix="1" applyFont="1" applyFill="1" applyBorder="1" applyAlignment="1">
      <alignment horizontal="center"/>
    </xf>
    <xf numFmtId="0" fontId="5" fillId="18" borderId="2" xfId="0" applyFont="1" applyFill="1" applyBorder="1" applyAlignment="1">
      <alignment horizontal="center"/>
    </xf>
    <xf numFmtId="170" fontId="3" fillId="0" borderId="2" xfId="3" applyNumberFormat="1" applyFont="1" applyBorder="1" applyAlignment="1">
      <alignment horizontal="center"/>
    </xf>
    <xf numFmtId="171" fontId="3" fillId="0" borderId="2" xfId="1" applyNumberFormat="1" applyFont="1" applyBorder="1" applyAlignment="1">
      <alignment horizontal="center" vertical="center"/>
    </xf>
    <xf numFmtId="171" fontId="3" fillId="0" borderId="2" xfId="1" quotePrefix="1" applyNumberFormat="1" applyFont="1" applyBorder="1" applyAlignment="1">
      <alignment horizontal="center" vertical="center"/>
    </xf>
    <xf numFmtId="0" fontId="3" fillId="12" borderId="2" xfId="0" applyFont="1" applyFill="1" applyBorder="1" applyAlignment="1">
      <alignment horizontal="center"/>
    </xf>
    <xf numFmtId="170" fontId="5" fillId="0" borderId="2" xfId="3" applyNumberFormat="1" applyFont="1" applyBorder="1" applyAlignment="1">
      <alignment horizontal="center"/>
    </xf>
    <xf numFmtId="170" fontId="5" fillId="0" borderId="0" xfId="0" applyNumberFormat="1" applyFont="1"/>
    <xf numFmtId="171" fontId="5" fillId="0" borderId="2" xfId="1" applyNumberFormat="1" applyFont="1" applyBorder="1" applyAlignment="1">
      <alignment horizontal="center" vertical="center"/>
    </xf>
    <xf numFmtId="0" fontId="5" fillId="12" borderId="2" xfId="0" applyFont="1" applyFill="1" applyBorder="1" applyAlignment="1">
      <alignment horizontal="center"/>
    </xf>
    <xf numFmtId="171" fontId="17" fillId="0" borderId="0" xfId="1" applyNumberFormat="1" applyFont="1" applyBorder="1" applyAlignment="1">
      <alignment horizontal="center" vertical="top"/>
    </xf>
    <xf numFmtId="0" fontId="7" fillId="0" borderId="0" xfId="0" applyFont="1" applyAlignment="1">
      <alignment horizontal="center" wrapText="1"/>
    </xf>
    <xf numFmtId="168" fontId="3" fillId="4" borderId="2" xfId="0" applyNumberFormat="1" applyFont="1" applyFill="1" applyBorder="1" applyAlignment="1">
      <alignment horizontal="center" vertical="center"/>
    </xf>
    <xf numFmtId="168" fontId="28" fillId="6" borderId="5" xfId="0" applyNumberFormat="1" applyFont="1" applyFill="1" applyBorder="1" applyAlignment="1">
      <alignment horizontal="center" vertical="center"/>
    </xf>
    <xf numFmtId="168" fontId="3" fillId="5" borderId="2" xfId="3" applyNumberFormat="1" applyFont="1" applyFill="1" applyBorder="1" applyAlignment="1">
      <alignment horizontal="center"/>
    </xf>
    <xf numFmtId="167" fontId="3" fillId="5" borderId="2" xfId="3" applyNumberFormat="1" applyFont="1" applyFill="1" applyBorder="1" applyAlignment="1">
      <alignment horizontal="center"/>
    </xf>
    <xf numFmtId="1" fontId="3" fillId="5" borderId="2" xfId="3" applyNumberFormat="1" applyFont="1" applyFill="1" applyBorder="1" applyAlignment="1">
      <alignment horizontal="center"/>
    </xf>
    <xf numFmtId="168" fontId="3" fillId="7" borderId="2" xfId="1" applyNumberFormat="1" applyFont="1" applyFill="1" applyBorder="1"/>
    <xf numFmtId="167" fontId="3" fillId="8" borderId="2" xfId="2" applyNumberFormat="1" applyFont="1" applyFill="1" applyBorder="1"/>
    <xf numFmtId="0" fontId="32" fillId="19" borderId="12" xfId="0" applyFont="1" applyFill="1" applyBorder="1" applyAlignment="1">
      <alignment horizontal="center" vertical="center" wrapText="1" readingOrder="1"/>
    </xf>
    <xf numFmtId="0" fontId="32" fillId="19" borderId="13" xfId="0" applyFont="1" applyFill="1" applyBorder="1" applyAlignment="1">
      <alignment horizontal="center" vertical="center" wrapText="1" readingOrder="1"/>
    </xf>
    <xf numFmtId="0" fontId="33" fillId="20" borderId="14" xfId="0" applyFont="1" applyFill="1" applyBorder="1" applyAlignment="1">
      <alignment horizontal="center" wrapText="1" readingOrder="1"/>
    </xf>
    <xf numFmtId="0" fontId="33" fillId="20" borderId="14" xfId="0" applyFont="1" applyFill="1" applyBorder="1" applyAlignment="1">
      <alignment horizontal="center" vertical="center" wrapText="1" readingOrder="1"/>
    </xf>
    <xf numFmtId="0" fontId="33" fillId="21" borderId="15" xfId="0" applyFont="1" applyFill="1" applyBorder="1" applyAlignment="1">
      <alignment horizontal="center" vertical="center" wrapText="1" readingOrder="1"/>
    </xf>
    <xf numFmtId="0" fontId="33" fillId="21" borderId="15" xfId="0" applyFont="1" applyFill="1" applyBorder="1" applyAlignment="1">
      <alignment horizontal="center" wrapText="1" readingOrder="1"/>
    </xf>
    <xf numFmtId="0" fontId="34" fillId="21" borderId="15" xfId="0" applyFont="1" applyFill="1" applyBorder="1" applyAlignment="1">
      <alignment horizontal="center" wrapText="1" readingOrder="1"/>
    </xf>
    <xf numFmtId="0" fontId="36" fillId="19" borderId="13" xfId="0" applyFont="1" applyFill="1" applyBorder="1" applyAlignment="1">
      <alignment horizontal="center" vertical="center" wrapText="1" readingOrder="1"/>
    </xf>
    <xf numFmtId="0" fontId="33" fillId="20" borderId="15" xfId="0" applyFont="1" applyFill="1" applyBorder="1" applyAlignment="1">
      <alignment horizontal="center" vertical="center" wrapText="1" readingOrder="1"/>
    </xf>
    <xf numFmtId="0" fontId="33" fillId="20" borderId="15" xfId="0" applyFont="1" applyFill="1" applyBorder="1" applyAlignment="1">
      <alignment horizontal="center" wrapText="1" readingOrder="1"/>
    </xf>
    <xf numFmtId="0" fontId="34" fillId="21" borderId="15" xfId="0" applyFont="1" applyFill="1" applyBorder="1" applyAlignment="1">
      <alignment horizontal="center" vertical="center" wrapText="1" readingOrder="1"/>
    </xf>
    <xf numFmtId="0" fontId="37" fillId="0" borderId="0" xfId="0" applyFont="1"/>
    <xf numFmtId="0" fontId="37" fillId="0" borderId="0" xfId="0" applyFont="1" applyAlignment="1">
      <alignment horizontal="center"/>
    </xf>
    <xf numFmtId="0" fontId="30" fillId="0" borderId="0" xfId="0" applyFont="1" applyAlignment="1">
      <alignment vertical="center"/>
    </xf>
    <xf numFmtId="0" fontId="25" fillId="0" borderId="0" xfId="0" applyFont="1"/>
    <xf numFmtId="168" fontId="25" fillId="0" borderId="0" xfId="0" applyNumberFormat="1" applyFont="1"/>
    <xf numFmtId="165" fontId="25" fillId="0" borderId="0" xfId="2" applyFont="1" applyFill="1" applyBorder="1" applyAlignment="1"/>
    <xf numFmtId="2" fontId="33" fillId="20" borderId="14" xfId="0" applyNumberFormat="1" applyFont="1" applyFill="1" applyBorder="1" applyAlignment="1">
      <alignment horizontal="center" vertical="center" wrapText="1" readingOrder="1"/>
    </xf>
    <xf numFmtId="2" fontId="33" fillId="21" borderId="15" xfId="0" applyNumberFormat="1" applyFont="1" applyFill="1" applyBorder="1" applyAlignment="1">
      <alignment horizontal="center" wrapText="1" readingOrder="1"/>
    </xf>
    <xf numFmtId="0" fontId="38" fillId="19" borderId="12" xfId="0" applyFont="1" applyFill="1" applyBorder="1" applyAlignment="1">
      <alignment horizontal="center" vertical="center" wrapText="1" readingOrder="1"/>
    </xf>
    <xf numFmtId="165" fontId="32" fillId="19" borderId="13" xfId="2" applyFont="1" applyFill="1" applyBorder="1" applyAlignment="1">
      <alignment horizontal="center" vertical="center" wrapText="1" readingOrder="1"/>
    </xf>
    <xf numFmtId="0" fontId="33" fillId="19" borderId="12" xfId="0" applyFont="1" applyFill="1" applyBorder="1" applyAlignment="1">
      <alignment horizontal="center" wrapText="1" readingOrder="1"/>
    </xf>
    <xf numFmtId="171" fontId="17" fillId="0" borderId="0" xfId="1" applyNumberFormat="1" applyFont="1" applyBorder="1" applyAlignment="1">
      <alignment horizontal="left" vertical="top"/>
    </xf>
    <xf numFmtId="0" fontId="6" fillId="0" borderId="0" xfId="0" applyFont="1" applyAlignment="1">
      <alignment horizontal="left" vertical="top" wrapText="1"/>
    </xf>
    <xf numFmtId="0" fontId="29" fillId="0" borderId="0" xfId="0" applyFont="1" applyAlignment="1">
      <alignment horizontal="left" vertical="top" wrapText="1"/>
    </xf>
    <xf numFmtId="0" fontId="5" fillId="0" borderId="0" xfId="0" applyFont="1" applyAlignment="1">
      <alignment horizontal="center" vertical="top" wrapText="1"/>
    </xf>
    <xf numFmtId="0" fontId="5" fillId="0" borderId="7" xfId="0" applyFont="1" applyBorder="1" applyAlignment="1">
      <alignment horizontal="center" vertical="top" wrapText="1"/>
    </xf>
    <xf numFmtId="0" fontId="3" fillId="0" borderId="0" xfId="0" applyFont="1" applyAlignment="1">
      <alignment horizontal="center" vertical="top" wrapText="1"/>
    </xf>
    <xf numFmtId="0" fontId="3" fillId="0" borderId="7" xfId="0" applyFont="1" applyBorder="1" applyAlignment="1">
      <alignment horizontal="center" vertical="top" wrapText="1"/>
    </xf>
    <xf numFmtId="0" fontId="21" fillId="4" borderId="8" xfId="0" applyFont="1" applyFill="1" applyBorder="1" applyAlignment="1">
      <alignment horizontal="center"/>
    </xf>
    <xf numFmtId="0" fontId="21" fillId="4" borderId="7" xfId="0" applyFont="1" applyFill="1" applyBorder="1" applyAlignment="1">
      <alignment horizontal="center"/>
    </xf>
    <xf numFmtId="0" fontId="5" fillId="0" borderId="2" xfId="0" applyFont="1" applyBorder="1" applyAlignment="1">
      <alignment horizontal="center" wrapText="1"/>
    </xf>
    <xf numFmtId="0" fontId="13" fillId="18" borderId="0" xfId="0" applyFont="1" applyFill="1" applyAlignment="1">
      <alignment horizontal="center" vertical="center" wrapText="1"/>
    </xf>
    <xf numFmtId="0" fontId="40" fillId="3" borderId="8" xfId="0" applyFont="1" applyFill="1" applyBorder="1" applyAlignment="1">
      <alignment horizontal="center" vertical="center"/>
    </xf>
    <xf numFmtId="0" fontId="30" fillId="18" borderId="0" xfId="0" applyFont="1" applyFill="1" applyAlignment="1">
      <alignment horizontal="center" vertical="center" wrapText="1"/>
    </xf>
    <xf numFmtId="0" fontId="18" fillId="18" borderId="0" xfId="0" applyFont="1" applyFill="1" applyAlignment="1">
      <alignment horizontal="center" vertical="center" wrapText="1"/>
    </xf>
    <xf numFmtId="0" fontId="40" fillId="3" borderId="0" xfId="0" applyFont="1" applyFill="1" applyAlignment="1">
      <alignment horizontal="center" vertical="center"/>
    </xf>
    <xf numFmtId="0" fontId="4" fillId="11" borderId="0" xfId="0" applyFont="1" applyFill="1"/>
    <xf numFmtId="0" fontId="4" fillId="15" borderId="0" xfId="0" applyFont="1" applyFill="1"/>
    <xf numFmtId="0" fontId="4" fillId="16" borderId="0" xfId="0" applyFont="1" applyFill="1"/>
    <xf numFmtId="0" fontId="4" fillId="17" borderId="0" xfId="0" applyFont="1" applyFill="1"/>
    <xf numFmtId="0" fontId="41" fillId="0" borderId="0" xfId="5" applyFont="1" applyAlignment="1">
      <alignment horizontal="left" vertical="top" wrapText="1"/>
    </xf>
    <xf numFmtId="0" fontId="14" fillId="0" borderId="0" xfId="5" applyFont="1" applyAlignment="1">
      <alignment horizontal="center"/>
    </xf>
    <xf numFmtId="0" fontId="4" fillId="0" borderId="0" xfId="0" applyFont="1" applyAlignment="1">
      <alignment horizontal="center"/>
    </xf>
    <xf numFmtId="0" fontId="41" fillId="0" borderId="0" xfId="5" applyFont="1" applyAlignment="1">
      <alignment horizontal="center"/>
    </xf>
    <xf numFmtId="168" fontId="4" fillId="0" borderId="2" xfId="0" applyNumberFormat="1" applyFont="1" applyBorder="1" applyAlignment="1">
      <alignment horizontal="center"/>
    </xf>
    <xf numFmtId="0" fontId="4" fillId="0" borderId="2" xfId="0" applyFont="1" applyBorder="1" applyAlignment="1">
      <alignment horizontal="center"/>
    </xf>
    <xf numFmtId="169" fontId="4" fillId="0" borderId="2" xfId="0" applyNumberFormat="1" applyFont="1" applyBorder="1" applyAlignment="1">
      <alignment horizontal="center"/>
    </xf>
    <xf numFmtId="168" fontId="3" fillId="7" borderId="2" xfId="0" applyNumberFormat="1" applyFont="1" applyFill="1" applyBorder="1" applyAlignment="1">
      <alignment horizontal="center"/>
    </xf>
    <xf numFmtId="168" fontId="4" fillId="0" borderId="0" xfId="0" applyNumberFormat="1" applyFont="1" applyAlignment="1">
      <alignment horizontal="center"/>
    </xf>
    <xf numFmtId="1" fontId="3" fillId="7" borderId="2" xfId="0" applyNumberFormat="1" applyFont="1" applyFill="1" applyBorder="1" applyAlignment="1">
      <alignment horizontal="center"/>
    </xf>
    <xf numFmtId="0" fontId="3" fillId="7" borderId="2" xfId="0" applyFont="1" applyFill="1" applyBorder="1" applyAlignment="1">
      <alignment horizontal="center"/>
    </xf>
    <xf numFmtId="168" fontId="42" fillId="0" borderId="2" xfId="0" applyNumberFormat="1" applyFont="1" applyBorder="1" applyAlignment="1">
      <alignment horizontal="center"/>
    </xf>
    <xf numFmtId="167" fontId="42" fillId="0" borderId="2" xfId="0" applyNumberFormat="1" applyFont="1" applyBorder="1" applyAlignment="1">
      <alignment horizontal="center"/>
    </xf>
    <xf numFmtId="1" fontId="42" fillId="0" borderId="2" xfId="0" applyNumberFormat="1" applyFont="1" applyBorder="1" applyAlignment="1">
      <alignment horizontal="center"/>
    </xf>
    <xf numFmtId="2" fontId="42" fillId="0" borderId="2" xfId="0" applyNumberFormat="1" applyFont="1" applyBorder="1" applyAlignment="1">
      <alignment horizontal="center"/>
    </xf>
    <xf numFmtId="0" fontId="42" fillId="0" borderId="0" xfId="0" applyFont="1" applyAlignment="1">
      <alignment horizontal="center"/>
    </xf>
  </cellXfs>
  <cellStyles count="6">
    <cellStyle name="Comma" xfId="1" builtinId="3"/>
    <cellStyle name="Currency" xfId="2" builtinId="4"/>
    <cellStyle name="Normal" xfId="0" builtinId="0"/>
    <cellStyle name="Normal 3" xfId="5" xr:uid="{00000000-0005-0000-0000-000003000000}"/>
    <cellStyle name="Note" xfId="4" builtinId="10"/>
    <cellStyle name="Percent" xfId="3" builtinId="5"/>
  </cellStyles>
  <dxfs count="0"/>
  <tableStyles count="0" defaultTableStyle="TableStyleMedium2" defaultPivotStyle="PivotStyleLight16"/>
  <colors>
    <mruColors>
      <color rgb="FF0000FF"/>
      <color rgb="FFFF505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Convergence of Mean C</a:t>
            </a:r>
            <a:r>
              <a:rPr lang="en-AU" b="1"/>
              <a:t>ontribution Margin</a:t>
            </a:r>
          </a:p>
          <a:p>
            <a:pPr>
              <a:defRPr/>
            </a:pPr>
            <a:r>
              <a:rPr lang="en-AU" b="1"/>
              <a:t>When Selling</a:t>
            </a:r>
            <a:r>
              <a:rPr lang="en-AU" b="1" baseline="0"/>
              <a:t> Price is $249</a:t>
            </a:r>
            <a:endParaRPr lang="en-AU" b="1"/>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'Simulated Output'!$B$6:$B$1005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Output'!$I$6:$I$1005</c:f>
              <c:numCache>
                <c:formatCode>"$"#,##0.00</c:formatCode>
                <c:ptCount val="1000"/>
                <c:pt idx="0">
                  <c:v>159.1808509231123</c:v>
                </c:pt>
                <c:pt idx="1">
                  <c:v>166.13702732147604</c:v>
                </c:pt>
                <c:pt idx="2">
                  <c:v>167.55809054376164</c:v>
                </c:pt>
                <c:pt idx="3">
                  <c:v>166.34452384076837</c:v>
                </c:pt>
                <c:pt idx="4">
                  <c:v>167.85757854630643</c:v>
                </c:pt>
                <c:pt idx="5">
                  <c:v>168.09434833981308</c:v>
                </c:pt>
                <c:pt idx="6">
                  <c:v>166.4310997058401</c:v>
                </c:pt>
                <c:pt idx="7">
                  <c:v>166.12864898314609</c:v>
                </c:pt>
                <c:pt idx="8">
                  <c:v>166.78115253723331</c:v>
                </c:pt>
                <c:pt idx="9">
                  <c:v>166.646680042425</c:v>
                </c:pt>
                <c:pt idx="10">
                  <c:v>165.53188282230022</c:v>
                </c:pt>
                <c:pt idx="11">
                  <c:v>164.84709953060096</c:v>
                </c:pt>
                <c:pt idx="12">
                  <c:v>164.49969393061684</c:v>
                </c:pt>
                <c:pt idx="13">
                  <c:v>163.99036570132145</c:v>
                </c:pt>
                <c:pt idx="14">
                  <c:v>164.41267608309798</c:v>
                </c:pt>
                <c:pt idx="15">
                  <c:v>164.63124214237914</c:v>
                </c:pt>
                <c:pt idx="16">
                  <c:v>164.7212514734083</c:v>
                </c:pt>
                <c:pt idx="17">
                  <c:v>164.16248464434227</c:v>
                </c:pt>
                <c:pt idx="18">
                  <c:v>163.87703033897512</c:v>
                </c:pt>
                <c:pt idx="19">
                  <c:v>164.02753111633086</c:v>
                </c:pt>
                <c:pt idx="20">
                  <c:v>163.92567697946282</c:v>
                </c:pt>
                <c:pt idx="21">
                  <c:v>163.97951114180654</c:v>
                </c:pt>
                <c:pt idx="22">
                  <c:v>164.2214543041548</c:v>
                </c:pt>
                <c:pt idx="23">
                  <c:v>163.90901657547144</c:v>
                </c:pt>
                <c:pt idx="24">
                  <c:v>164.32137262941981</c:v>
                </c:pt>
                <c:pt idx="25">
                  <c:v>163.99308136748871</c:v>
                </c:pt>
                <c:pt idx="26">
                  <c:v>163.8110410320094</c:v>
                </c:pt>
                <c:pt idx="27">
                  <c:v>163.81163031713663</c:v>
                </c:pt>
                <c:pt idx="28">
                  <c:v>163.88423756867152</c:v>
                </c:pt>
                <c:pt idx="29">
                  <c:v>163.52254947794566</c:v>
                </c:pt>
                <c:pt idx="30">
                  <c:v>163.62597416814941</c:v>
                </c:pt>
                <c:pt idx="31">
                  <c:v>163.34128246823997</c:v>
                </c:pt>
                <c:pt idx="32">
                  <c:v>163.35087219829236</c:v>
                </c:pt>
                <c:pt idx="33">
                  <c:v>163.25159403695267</c:v>
                </c:pt>
                <c:pt idx="34">
                  <c:v>163.12068768261739</c:v>
                </c:pt>
                <c:pt idx="35">
                  <c:v>163.04877817038386</c:v>
                </c:pt>
                <c:pt idx="36">
                  <c:v>163.09003648442086</c:v>
                </c:pt>
                <c:pt idx="37">
                  <c:v>162.9626275972935</c:v>
                </c:pt>
                <c:pt idx="38">
                  <c:v>163.19051341736412</c:v>
                </c:pt>
                <c:pt idx="39">
                  <c:v>162.98880946111598</c:v>
                </c:pt>
                <c:pt idx="40">
                  <c:v>163.2470151720336</c:v>
                </c:pt>
                <c:pt idx="41">
                  <c:v>163.03015370958801</c:v>
                </c:pt>
                <c:pt idx="42">
                  <c:v>163.01855329360427</c:v>
                </c:pt>
                <c:pt idx="43">
                  <c:v>163.23877515468777</c:v>
                </c:pt>
                <c:pt idx="44">
                  <c:v>163.18373184345779</c:v>
                </c:pt>
                <c:pt idx="45">
                  <c:v>163.31056346144047</c:v>
                </c:pt>
                <c:pt idx="46">
                  <c:v>163.43740468309619</c:v>
                </c:pt>
                <c:pt idx="47">
                  <c:v>163.4471911393546</c:v>
                </c:pt>
                <c:pt idx="48">
                  <c:v>163.30531069529641</c:v>
                </c:pt>
                <c:pt idx="49">
                  <c:v>163.27993340295555</c:v>
                </c:pt>
                <c:pt idx="50">
                  <c:v>163.3333853722589</c:v>
                </c:pt>
                <c:pt idx="51">
                  <c:v>163.2999571135266</c:v>
                </c:pt>
                <c:pt idx="52">
                  <c:v>163.24811561808383</c:v>
                </c:pt>
                <c:pt idx="53">
                  <c:v>163.09183664612348</c:v>
                </c:pt>
                <c:pt idx="54">
                  <c:v>162.94984227145861</c:v>
                </c:pt>
                <c:pt idx="55">
                  <c:v>162.90261601589773</c:v>
                </c:pt>
                <c:pt idx="56">
                  <c:v>162.92857843506843</c:v>
                </c:pt>
                <c:pt idx="57">
                  <c:v>162.76199354598882</c:v>
                </c:pt>
                <c:pt idx="58">
                  <c:v>162.66168007898065</c:v>
                </c:pt>
                <c:pt idx="59">
                  <c:v>162.64661710774169</c:v>
                </c:pt>
                <c:pt idx="60">
                  <c:v>162.69434653181378</c:v>
                </c:pt>
                <c:pt idx="61">
                  <c:v>162.54527819727556</c:v>
                </c:pt>
                <c:pt idx="62">
                  <c:v>162.6559898815398</c:v>
                </c:pt>
                <c:pt idx="63">
                  <c:v>162.70028366962543</c:v>
                </c:pt>
                <c:pt idx="64">
                  <c:v>162.69397046248471</c:v>
                </c:pt>
                <c:pt idx="65">
                  <c:v>162.65901361091937</c:v>
                </c:pt>
                <c:pt idx="66">
                  <c:v>162.6908394025009</c:v>
                </c:pt>
                <c:pt idx="67">
                  <c:v>162.83265175489308</c:v>
                </c:pt>
                <c:pt idx="68">
                  <c:v>162.76233806438276</c:v>
                </c:pt>
                <c:pt idx="69">
                  <c:v>162.74843153534059</c:v>
                </c:pt>
                <c:pt idx="70">
                  <c:v>162.8107871201824</c:v>
                </c:pt>
                <c:pt idx="71">
                  <c:v>162.89288689919806</c:v>
                </c:pt>
                <c:pt idx="72">
                  <c:v>162.81964179790307</c:v>
                </c:pt>
                <c:pt idx="73">
                  <c:v>162.98258048931959</c:v>
                </c:pt>
                <c:pt idx="74">
                  <c:v>162.90831176297127</c:v>
                </c:pt>
                <c:pt idx="75">
                  <c:v>162.88342052840179</c:v>
                </c:pt>
                <c:pt idx="76">
                  <c:v>162.9472627360264</c:v>
                </c:pt>
                <c:pt idx="77">
                  <c:v>162.90976669955353</c:v>
                </c:pt>
                <c:pt idx="78">
                  <c:v>162.91925367343856</c:v>
                </c:pt>
                <c:pt idx="79">
                  <c:v>162.95982836231397</c:v>
                </c:pt>
                <c:pt idx="80">
                  <c:v>163.05506582292278</c:v>
                </c:pt>
                <c:pt idx="81">
                  <c:v>163.15888123292092</c:v>
                </c:pt>
                <c:pt idx="82">
                  <c:v>163.30119680098534</c:v>
                </c:pt>
                <c:pt idx="83">
                  <c:v>163.40041610241303</c:v>
                </c:pt>
                <c:pt idx="84">
                  <c:v>163.33810794091477</c:v>
                </c:pt>
                <c:pt idx="85">
                  <c:v>163.29295399376403</c:v>
                </c:pt>
                <c:pt idx="86">
                  <c:v>163.28028944505769</c:v>
                </c:pt>
                <c:pt idx="87">
                  <c:v>163.190250001077</c:v>
                </c:pt>
                <c:pt idx="88">
                  <c:v>163.1394104076445</c:v>
                </c:pt>
                <c:pt idx="89">
                  <c:v>163.08590526394445</c:v>
                </c:pt>
                <c:pt idx="90">
                  <c:v>162.96792272838761</c:v>
                </c:pt>
                <c:pt idx="91">
                  <c:v>163.07666739388821</c:v>
                </c:pt>
                <c:pt idx="92">
                  <c:v>163.04495471089189</c:v>
                </c:pt>
                <c:pt idx="93">
                  <c:v>163.11901333325068</c:v>
                </c:pt>
                <c:pt idx="94">
                  <c:v>163.18741210270906</c:v>
                </c:pt>
                <c:pt idx="95">
                  <c:v>163.28615474985665</c:v>
                </c:pt>
                <c:pt idx="96">
                  <c:v>163.36272587658755</c:v>
                </c:pt>
                <c:pt idx="97">
                  <c:v>163.25872333635388</c:v>
                </c:pt>
                <c:pt idx="98">
                  <c:v>163.25961586868422</c:v>
                </c:pt>
                <c:pt idx="99">
                  <c:v>163.25237816487521</c:v>
                </c:pt>
                <c:pt idx="100">
                  <c:v>163.21823927548331</c:v>
                </c:pt>
                <c:pt idx="101">
                  <c:v>163.14295536773636</c:v>
                </c:pt>
                <c:pt idx="102">
                  <c:v>163.19287593801431</c:v>
                </c:pt>
                <c:pt idx="103">
                  <c:v>163.18796612420681</c:v>
                </c:pt>
                <c:pt idx="104">
                  <c:v>163.11767172693564</c:v>
                </c:pt>
                <c:pt idx="105">
                  <c:v>163.08727820505388</c:v>
                </c:pt>
                <c:pt idx="106">
                  <c:v>163.11842664869698</c:v>
                </c:pt>
                <c:pt idx="107">
                  <c:v>163.14614181761863</c:v>
                </c:pt>
                <c:pt idx="108">
                  <c:v>163.19216405713701</c:v>
                </c:pt>
                <c:pt idx="109">
                  <c:v>163.18895908927072</c:v>
                </c:pt>
                <c:pt idx="110">
                  <c:v>163.10090461639723</c:v>
                </c:pt>
                <c:pt idx="111">
                  <c:v>163.12248344685125</c:v>
                </c:pt>
                <c:pt idx="112">
                  <c:v>163.05733292332681</c:v>
                </c:pt>
                <c:pt idx="113">
                  <c:v>162.98993936397213</c:v>
                </c:pt>
                <c:pt idx="114">
                  <c:v>162.93923003683901</c:v>
                </c:pt>
                <c:pt idx="115">
                  <c:v>162.9205405450472</c:v>
                </c:pt>
                <c:pt idx="116">
                  <c:v>162.91563808163733</c:v>
                </c:pt>
                <c:pt idx="117">
                  <c:v>162.96166230057091</c:v>
                </c:pt>
                <c:pt idx="118">
                  <c:v>162.89165826857766</c:v>
                </c:pt>
                <c:pt idx="119">
                  <c:v>162.87636096611334</c:v>
                </c:pt>
                <c:pt idx="120">
                  <c:v>162.92276103353041</c:v>
                </c:pt>
                <c:pt idx="121">
                  <c:v>162.94567942071066</c:v>
                </c:pt>
                <c:pt idx="122">
                  <c:v>162.93612280195202</c:v>
                </c:pt>
                <c:pt idx="123">
                  <c:v>162.93590506113796</c:v>
                </c:pt>
                <c:pt idx="124">
                  <c:v>162.95821061571664</c:v>
                </c:pt>
                <c:pt idx="125">
                  <c:v>162.97449889981255</c:v>
                </c:pt>
                <c:pt idx="126">
                  <c:v>162.93219653398617</c:v>
                </c:pt>
                <c:pt idx="127">
                  <c:v>162.95252525164452</c:v>
                </c:pt>
                <c:pt idx="128">
                  <c:v>162.93639175598116</c:v>
                </c:pt>
                <c:pt idx="129">
                  <c:v>162.94576524880685</c:v>
                </c:pt>
                <c:pt idx="130">
                  <c:v>162.99037520438497</c:v>
                </c:pt>
                <c:pt idx="131">
                  <c:v>162.98128313731726</c:v>
                </c:pt>
                <c:pt idx="132">
                  <c:v>163.04728305440466</c:v>
                </c:pt>
                <c:pt idx="133">
                  <c:v>163.09370137352818</c:v>
                </c:pt>
                <c:pt idx="134">
                  <c:v>163.07397277647348</c:v>
                </c:pt>
                <c:pt idx="135">
                  <c:v>163.02209616680952</c:v>
                </c:pt>
                <c:pt idx="136">
                  <c:v>163.03490981380418</c:v>
                </c:pt>
                <c:pt idx="137">
                  <c:v>163.06700610032718</c:v>
                </c:pt>
                <c:pt idx="138">
                  <c:v>163.04357356917211</c:v>
                </c:pt>
                <c:pt idx="139">
                  <c:v>163.09614590184106</c:v>
                </c:pt>
                <c:pt idx="140">
                  <c:v>163.15111387737014</c:v>
                </c:pt>
                <c:pt idx="141">
                  <c:v>163.09042759680921</c:v>
                </c:pt>
                <c:pt idx="142">
                  <c:v>163.04436737310658</c:v>
                </c:pt>
                <c:pt idx="143">
                  <c:v>163.06806715624893</c:v>
                </c:pt>
                <c:pt idx="144">
                  <c:v>163.12460157887887</c:v>
                </c:pt>
                <c:pt idx="145">
                  <c:v>163.17975191745452</c:v>
                </c:pt>
                <c:pt idx="146">
                  <c:v>163.18589328246927</c:v>
                </c:pt>
                <c:pt idx="147">
                  <c:v>163.21584820706883</c:v>
                </c:pt>
                <c:pt idx="148">
                  <c:v>163.19317000214045</c:v>
                </c:pt>
                <c:pt idx="149">
                  <c:v>163.18492104542509</c:v>
                </c:pt>
                <c:pt idx="150">
                  <c:v>163.16016597364145</c:v>
                </c:pt>
                <c:pt idx="151">
                  <c:v>163.13425827987862</c:v>
                </c:pt>
                <c:pt idx="152">
                  <c:v>163.16386965426054</c:v>
                </c:pt>
                <c:pt idx="153">
                  <c:v>163.20588775607197</c:v>
                </c:pt>
                <c:pt idx="154">
                  <c:v>163.18051672101376</c:v>
                </c:pt>
                <c:pt idx="155">
                  <c:v>163.18959866969129</c:v>
                </c:pt>
                <c:pt idx="156">
                  <c:v>163.21643961145114</c:v>
                </c:pt>
                <c:pt idx="157">
                  <c:v>163.25140092783235</c:v>
                </c:pt>
                <c:pt idx="158">
                  <c:v>163.20785235752098</c:v>
                </c:pt>
                <c:pt idx="159">
                  <c:v>163.1827239463355</c:v>
                </c:pt>
                <c:pt idx="160">
                  <c:v>163.1710954759975</c:v>
                </c:pt>
                <c:pt idx="161">
                  <c:v>163.17170706686272</c:v>
                </c:pt>
                <c:pt idx="162">
                  <c:v>163.13821736126656</c:v>
                </c:pt>
                <c:pt idx="163">
                  <c:v>163.2081765231907</c:v>
                </c:pt>
                <c:pt idx="164">
                  <c:v>163.24107791223409</c:v>
                </c:pt>
                <c:pt idx="165">
                  <c:v>163.27332555076524</c:v>
                </c:pt>
                <c:pt idx="166">
                  <c:v>163.31033418587953</c:v>
                </c:pt>
                <c:pt idx="167">
                  <c:v>163.33505133408005</c:v>
                </c:pt>
                <c:pt idx="168">
                  <c:v>163.32461148426177</c:v>
                </c:pt>
                <c:pt idx="169">
                  <c:v>163.36477347667662</c:v>
                </c:pt>
                <c:pt idx="170">
                  <c:v>163.35901159805172</c:v>
                </c:pt>
                <c:pt idx="171">
                  <c:v>163.41674696238132</c:v>
                </c:pt>
                <c:pt idx="172">
                  <c:v>163.46681273516353</c:v>
                </c:pt>
                <c:pt idx="173">
                  <c:v>163.47035007050218</c:v>
                </c:pt>
                <c:pt idx="174">
                  <c:v>163.48394422758625</c:v>
                </c:pt>
                <c:pt idx="175">
                  <c:v>163.50887718934553</c:v>
                </c:pt>
                <c:pt idx="176">
                  <c:v>163.52351648752355</c:v>
                </c:pt>
                <c:pt idx="177">
                  <c:v>163.5034211522333</c:v>
                </c:pt>
                <c:pt idx="178">
                  <c:v>163.51855464315153</c:v>
                </c:pt>
                <c:pt idx="179">
                  <c:v>163.5529700926518</c:v>
                </c:pt>
                <c:pt idx="180">
                  <c:v>163.58706047859462</c:v>
                </c:pt>
                <c:pt idx="181">
                  <c:v>163.63377192742394</c:v>
                </c:pt>
                <c:pt idx="182">
                  <c:v>163.61712845086041</c:v>
                </c:pt>
                <c:pt idx="183">
                  <c:v>163.67100095378882</c:v>
                </c:pt>
                <c:pt idx="184">
                  <c:v>163.7134081668512</c:v>
                </c:pt>
                <c:pt idx="185">
                  <c:v>163.67562521695987</c:v>
                </c:pt>
                <c:pt idx="186">
                  <c:v>163.63933008569595</c:v>
                </c:pt>
                <c:pt idx="187">
                  <c:v>163.673349116358</c:v>
                </c:pt>
                <c:pt idx="188">
                  <c:v>163.71276903229398</c:v>
                </c:pt>
                <c:pt idx="189">
                  <c:v>163.74426027238835</c:v>
                </c:pt>
                <c:pt idx="190">
                  <c:v>163.6892888535865</c:v>
                </c:pt>
                <c:pt idx="191">
                  <c:v>163.6416952157206</c:v>
                </c:pt>
                <c:pt idx="192">
                  <c:v>163.61187885455178</c:v>
                </c:pt>
                <c:pt idx="193">
                  <c:v>163.5792857704441</c:v>
                </c:pt>
                <c:pt idx="194">
                  <c:v>163.54017578429102</c:v>
                </c:pt>
                <c:pt idx="195">
                  <c:v>163.56577594646689</c:v>
                </c:pt>
                <c:pt idx="196">
                  <c:v>163.61853409728124</c:v>
                </c:pt>
                <c:pt idx="197">
                  <c:v>163.57422473871458</c:v>
                </c:pt>
                <c:pt idx="198">
                  <c:v>163.57196459765055</c:v>
                </c:pt>
                <c:pt idx="199">
                  <c:v>163.5749052096192</c:v>
                </c:pt>
                <c:pt idx="200">
                  <c:v>163.54034453037389</c:v>
                </c:pt>
                <c:pt idx="201">
                  <c:v>163.58432133990124</c:v>
                </c:pt>
                <c:pt idx="202">
                  <c:v>163.56052499284041</c:v>
                </c:pt>
                <c:pt idx="203">
                  <c:v>163.51420181822164</c:v>
                </c:pt>
                <c:pt idx="204">
                  <c:v>163.55097287820212</c:v>
                </c:pt>
                <c:pt idx="205">
                  <c:v>163.52734470701233</c:v>
                </c:pt>
                <c:pt idx="206">
                  <c:v>163.49249161403651</c:v>
                </c:pt>
                <c:pt idx="207">
                  <c:v>163.4507004875864</c:v>
                </c:pt>
                <c:pt idx="208">
                  <c:v>163.44410711178332</c:v>
                </c:pt>
                <c:pt idx="209">
                  <c:v>163.45028702206034</c:v>
                </c:pt>
                <c:pt idx="210">
                  <c:v>163.47049469321254</c:v>
                </c:pt>
                <c:pt idx="211">
                  <c:v>163.49633923611393</c:v>
                </c:pt>
                <c:pt idx="212">
                  <c:v>163.44758263014324</c:v>
                </c:pt>
                <c:pt idx="213">
                  <c:v>163.4945604255916</c:v>
                </c:pt>
                <c:pt idx="214">
                  <c:v>163.48370051818446</c:v>
                </c:pt>
                <c:pt idx="215">
                  <c:v>163.51131036837475</c:v>
                </c:pt>
                <c:pt idx="216">
                  <c:v>163.50088618864748</c:v>
                </c:pt>
                <c:pt idx="217">
                  <c:v>163.50516090937757</c:v>
                </c:pt>
                <c:pt idx="218">
                  <c:v>163.5233901383161</c:v>
                </c:pt>
                <c:pt idx="219">
                  <c:v>163.54398645781501</c:v>
                </c:pt>
                <c:pt idx="220">
                  <c:v>163.53693616694196</c:v>
                </c:pt>
                <c:pt idx="221">
                  <c:v>163.52426347857059</c:v>
                </c:pt>
                <c:pt idx="222">
                  <c:v>163.53831965421097</c:v>
                </c:pt>
                <c:pt idx="223">
                  <c:v>163.52167849949473</c:v>
                </c:pt>
                <c:pt idx="224">
                  <c:v>163.51853777600527</c:v>
                </c:pt>
                <c:pt idx="225">
                  <c:v>163.55225722527859</c:v>
                </c:pt>
                <c:pt idx="226">
                  <c:v>163.55815491573358</c:v>
                </c:pt>
                <c:pt idx="227">
                  <c:v>163.56047575616242</c:v>
                </c:pt>
                <c:pt idx="228">
                  <c:v>163.531264133984</c:v>
                </c:pt>
                <c:pt idx="229">
                  <c:v>163.5535626766715</c:v>
                </c:pt>
                <c:pt idx="230">
                  <c:v>163.58642550600874</c:v>
                </c:pt>
                <c:pt idx="231">
                  <c:v>163.59722800648331</c:v>
                </c:pt>
                <c:pt idx="232">
                  <c:v>163.62070148098911</c:v>
                </c:pt>
                <c:pt idx="233">
                  <c:v>163.58049534212248</c:v>
                </c:pt>
                <c:pt idx="234">
                  <c:v>163.58098071642021</c:v>
                </c:pt>
                <c:pt idx="235">
                  <c:v>163.54923216702332</c:v>
                </c:pt>
                <c:pt idx="236">
                  <c:v>163.5648939658418</c:v>
                </c:pt>
                <c:pt idx="237">
                  <c:v>163.55941006934907</c:v>
                </c:pt>
                <c:pt idx="238">
                  <c:v>163.52401165401602</c:v>
                </c:pt>
                <c:pt idx="239">
                  <c:v>163.51492204529879</c:v>
                </c:pt>
                <c:pt idx="240">
                  <c:v>163.51592308863835</c:v>
                </c:pt>
                <c:pt idx="241">
                  <c:v>163.49288609958342</c:v>
                </c:pt>
                <c:pt idx="242">
                  <c:v>163.52822364675984</c:v>
                </c:pt>
                <c:pt idx="243">
                  <c:v>163.54660050223819</c:v>
                </c:pt>
                <c:pt idx="244">
                  <c:v>163.50878696152972</c:v>
                </c:pt>
                <c:pt idx="245">
                  <c:v>163.54513736861128</c:v>
                </c:pt>
                <c:pt idx="246">
                  <c:v>163.52444273524057</c:v>
                </c:pt>
                <c:pt idx="247">
                  <c:v>163.54799239948085</c:v>
                </c:pt>
                <c:pt idx="248">
                  <c:v>163.55490635731803</c:v>
                </c:pt>
                <c:pt idx="249">
                  <c:v>163.51863046626832</c:v>
                </c:pt>
                <c:pt idx="250">
                  <c:v>163.4966928084782</c:v>
                </c:pt>
                <c:pt idx="251">
                  <c:v>163.4662381613563</c:v>
                </c:pt>
                <c:pt idx="252">
                  <c:v>163.46370596953739</c:v>
                </c:pt>
                <c:pt idx="253">
                  <c:v>163.44541721915837</c:v>
                </c:pt>
                <c:pt idx="254">
                  <c:v>163.47196339660053</c:v>
                </c:pt>
                <c:pt idx="255">
                  <c:v>163.47576671136324</c:v>
                </c:pt>
                <c:pt idx="256">
                  <c:v>163.45653071450354</c:v>
                </c:pt>
                <c:pt idx="257">
                  <c:v>163.49194429900348</c:v>
                </c:pt>
                <c:pt idx="258">
                  <c:v>163.5176466790513</c:v>
                </c:pt>
                <c:pt idx="259">
                  <c:v>163.54526641513192</c:v>
                </c:pt>
                <c:pt idx="260">
                  <c:v>163.57903205832054</c:v>
                </c:pt>
                <c:pt idx="261">
                  <c:v>163.56719576415449</c:v>
                </c:pt>
                <c:pt idx="262">
                  <c:v>163.59444219071179</c:v>
                </c:pt>
                <c:pt idx="263">
                  <c:v>163.56141190579706</c:v>
                </c:pt>
                <c:pt idx="264">
                  <c:v>163.59857686775064</c:v>
                </c:pt>
                <c:pt idx="265">
                  <c:v>163.63523036297985</c:v>
                </c:pt>
                <c:pt idx="266">
                  <c:v>163.63017887235813</c:v>
                </c:pt>
                <c:pt idx="267">
                  <c:v>163.65607865011734</c:v>
                </c:pt>
                <c:pt idx="268">
                  <c:v>163.67152139531581</c:v>
                </c:pt>
                <c:pt idx="269">
                  <c:v>163.64849059491146</c:v>
                </c:pt>
                <c:pt idx="270">
                  <c:v>163.67752058067947</c:v>
                </c:pt>
                <c:pt idx="271">
                  <c:v>163.70701262327728</c:v>
                </c:pt>
                <c:pt idx="272">
                  <c:v>163.68767557753722</c:v>
                </c:pt>
                <c:pt idx="273">
                  <c:v>163.72586088561914</c:v>
                </c:pt>
                <c:pt idx="274">
                  <c:v>163.75313067068885</c:v>
                </c:pt>
                <c:pt idx="275">
                  <c:v>163.73154063851217</c:v>
                </c:pt>
                <c:pt idx="276">
                  <c:v>163.72697705739378</c:v>
                </c:pt>
                <c:pt idx="277">
                  <c:v>163.70094914580457</c:v>
                </c:pt>
                <c:pt idx="278">
                  <c:v>163.67970625128979</c:v>
                </c:pt>
                <c:pt idx="279">
                  <c:v>163.70078732367074</c:v>
                </c:pt>
                <c:pt idx="280">
                  <c:v>163.70208907975544</c:v>
                </c:pt>
                <c:pt idx="281">
                  <c:v>163.70357648080403</c:v>
                </c:pt>
                <c:pt idx="282">
                  <c:v>163.67123926970419</c:v>
                </c:pt>
                <c:pt idx="283">
                  <c:v>163.69477686933021</c:v>
                </c:pt>
                <c:pt idx="284">
                  <c:v>163.68283309210565</c:v>
                </c:pt>
                <c:pt idx="285">
                  <c:v>163.6998197346839</c:v>
                </c:pt>
                <c:pt idx="286">
                  <c:v>163.70899161250841</c:v>
                </c:pt>
                <c:pt idx="287">
                  <c:v>163.68162897509225</c:v>
                </c:pt>
                <c:pt idx="288">
                  <c:v>163.66545735576022</c:v>
                </c:pt>
                <c:pt idx="289">
                  <c:v>163.64221217111671</c:v>
                </c:pt>
                <c:pt idx="290">
                  <c:v>163.61156958397783</c:v>
                </c:pt>
                <c:pt idx="291">
                  <c:v>163.62916118062427</c:v>
                </c:pt>
                <c:pt idx="292">
                  <c:v>163.61682558362455</c:v>
                </c:pt>
                <c:pt idx="293">
                  <c:v>163.63260135453314</c:v>
                </c:pt>
                <c:pt idx="294">
                  <c:v>163.60576990114228</c:v>
                </c:pt>
                <c:pt idx="295">
                  <c:v>163.62739217093323</c:v>
                </c:pt>
                <c:pt idx="296">
                  <c:v>163.63317680087218</c:v>
                </c:pt>
                <c:pt idx="297">
                  <c:v>163.6045646584781</c:v>
                </c:pt>
                <c:pt idx="298">
                  <c:v>163.62061780970728</c:v>
                </c:pt>
                <c:pt idx="299">
                  <c:v>163.60288264989271</c:v>
                </c:pt>
                <c:pt idx="300">
                  <c:v>163.58486127110285</c:v>
                </c:pt>
                <c:pt idx="301">
                  <c:v>163.61253947562346</c:v>
                </c:pt>
                <c:pt idx="302">
                  <c:v>163.6037683824334</c:v>
                </c:pt>
                <c:pt idx="303">
                  <c:v>163.61545800868808</c:v>
                </c:pt>
                <c:pt idx="304">
                  <c:v>163.58962556084052</c:v>
                </c:pt>
                <c:pt idx="305">
                  <c:v>163.61139392975238</c:v>
                </c:pt>
                <c:pt idx="306">
                  <c:v>163.58469528590007</c:v>
                </c:pt>
                <c:pt idx="307">
                  <c:v>163.5712678210472</c:v>
                </c:pt>
                <c:pt idx="308">
                  <c:v>163.57390141433828</c:v>
                </c:pt>
                <c:pt idx="309">
                  <c:v>163.56471242761086</c:v>
                </c:pt>
                <c:pt idx="310">
                  <c:v>163.55440510691429</c:v>
                </c:pt>
                <c:pt idx="311">
                  <c:v>163.57838067323121</c:v>
                </c:pt>
                <c:pt idx="312">
                  <c:v>163.55440404897439</c:v>
                </c:pt>
                <c:pt idx="313">
                  <c:v>163.53569874148653</c:v>
                </c:pt>
                <c:pt idx="314">
                  <c:v>163.5375510085525</c:v>
                </c:pt>
                <c:pt idx="315">
                  <c:v>163.5504911388324</c:v>
                </c:pt>
                <c:pt idx="316">
                  <c:v>163.54065645262457</c:v>
                </c:pt>
                <c:pt idx="317">
                  <c:v>163.52505168004282</c:v>
                </c:pt>
                <c:pt idx="318">
                  <c:v>163.51249940414959</c:v>
                </c:pt>
                <c:pt idx="319">
                  <c:v>163.47798508133337</c:v>
                </c:pt>
                <c:pt idx="320">
                  <c:v>163.47893024016781</c:v>
                </c:pt>
                <c:pt idx="321">
                  <c:v>163.47370691528258</c:v>
                </c:pt>
                <c:pt idx="322">
                  <c:v>163.45341150953089</c:v>
                </c:pt>
                <c:pt idx="323">
                  <c:v>163.47856526306103</c:v>
                </c:pt>
                <c:pt idx="324">
                  <c:v>163.50930203737923</c:v>
                </c:pt>
                <c:pt idx="325">
                  <c:v>163.50683112518388</c:v>
                </c:pt>
                <c:pt idx="326">
                  <c:v>163.52316702703681</c:v>
                </c:pt>
                <c:pt idx="327">
                  <c:v>163.51149080811396</c:v>
                </c:pt>
                <c:pt idx="328">
                  <c:v>163.50362378436333</c:v>
                </c:pt>
                <c:pt idx="329">
                  <c:v>163.48451344954611</c:v>
                </c:pt>
                <c:pt idx="330">
                  <c:v>163.5047288539229</c:v>
                </c:pt>
                <c:pt idx="331">
                  <c:v>163.53349163785435</c:v>
                </c:pt>
                <c:pt idx="332">
                  <c:v>163.52163436115595</c:v>
                </c:pt>
                <c:pt idx="333">
                  <c:v>163.52414241183808</c:v>
                </c:pt>
                <c:pt idx="334">
                  <c:v>163.55200989590608</c:v>
                </c:pt>
                <c:pt idx="335">
                  <c:v>163.58555124032111</c:v>
                </c:pt>
                <c:pt idx="336">
                  <c:v>163.58595047557296</c:v>
                </c:pt>
                <c:pt idx="337">
                  <c:v>163.59858486232091</c:v>
                </c:pt>
                <c:pt idx="338">
                  <c:v>163.57710237856534</c:v>
                </c:pt>
                <c:pt idx="339">
                  <c:v>163.55500009219685</c:v>
                </c:pt>
                <c:pt idx="340">
                  <c:v>163.555993859202</c:v>
                </c:pt>
                <c:pt idx="341">
                  <c:v>163.57965573116053</c:v>
                </c:pt>
                <c:pt idx="342">
                  <c:v>163.55022486895493</c:v>
                </c:pt>
                <c:pt idx="343">
                  <c:v>163.5377893351903</c:v>
                </c:pt>
                <c:pt idx="344">
                  <c:v>163.54959783863606</c:v>
                </c:pt>
                <c:pt idx="345">
                  <c:v>163.52858366885266</c:v>
                </c:pt>
                <c:pt idx="346">
                  <c:v>163.527346042006</c:v>
                </c:pt>
                <c:pt idx="347">
                  <c:v>163.50564540760487</c:v>
                </c:pt>
                <c:pt idx="348">
                  <c:v>163.49273736141197</c:v>
                </c:pt>
                <c:pt idx="349">
                  <c:v>163.46688021211401</c:v>
                </c:pt>
                <c:pt idx="350">
                  <c:v>163.46936951074332</c:v>
                </c:pt>
                <c:pt idx="351">
                  <c:v>163.47309579655072</c:v>
                </c:pt>
                <c:pt idx="352">
                  <c:v>163.4567820423872</c:v>
                </c:pt>
                <c:pt idx="353">
                  <c:v>163.47458446788366</c:v>
                </c:pt>
                <c:pt idx="354">
                  <c:v>163.45772791954943</c:v>
                </c:pt>
                <c:pt idx="355">
                  <c:v>163.44949793531956</c:v>
                </c:pt>
                <c:pt idx="356">
                  <c:v>163.42679116732887</c:v>
                </c:pt>
                <c:pt idx="357">
                  <c:v>163.41933160132922</c:v>
                </c:pt>
                <c:pt idx="358">
                  <c:v>163.44757753217405</c:v>
                </c:pt>
                <c:pt idx="359">
                  <c:v>163.45157637696607</c:v>
                </c:pt>
                <c:pt idx="360">
                  <c:v>163.42768326603505</c:v>
                </c:pt>
                <c:pt idx="361">
                  <c:v>163.42337875666092</c:v>
                </c:pt>
                <c:pt idx="362">
                  <c:v>163.41804234305596</c:v>
                </c:pt>
                <c:pt idx="363">
                  <c:v>163.41196371410467</c:v>
                </c:pt>
                <c:pt idx="364">
                  <c:v>163.42900224906515</c:v>
                </c:pt>
                <c:pt idx="365">
                  <c:v>163.45234059912585</c:v>
                </c:pt>
                <c:pt idx="366">
                  <c:v>163.47505016540646</c:v>
                </c:pt>
                <c:pt idx="367">
                  <c:v>163.45498578112421</c:v>
                </c:pt>
                <c:pt idx="368">
                  <c:v>163.45856863724055</c:v>
                </c:pt>
                <c:pt idx="369">
                  <c:v>163.47991139556282</c:v>
                </c:pt>
                <c:pt idx="370">
                  <c:v>163.50313504723513</c:v>
                </c:pt>
                <c:pt idx="371">
                  <c:v>163.48364859289705</c:v>
                </c:pt>
                <c:pt idx="372">
                  <c:v>163.46821967532429</c:v>
                </c:pt>
                <c:pt idx="373">
                  <c:v>163.45563202955091</c:v>
                </c:pt>
                <c:pt idx="374">
                  <c:v>163.42521889203479</c:v>
                </c:pt>
                <c:pt idx="375">
                  <c:v>163.40139109617917</c:v>
                </c:pt>
                <c:pt idx="376">
                  <c:v>163.38924904559403</c:v>
                </c:pt>
                <c:pt idx="377">
                  <c:v>163.37762895927372</c:v>
                </c:pt>
                <c:pt idx="378">
                  <c:v>163.37390220113969</c:v>
                </c:pt>
                <c:pt idx="379">
                  <c:v>163.3552624405493</c:v>
                </c:pt>
                <c:pt idx="380">
                  <c:v>163.35489291189421</c:v>
                </c:pt>
                <c:pt idx="381">
                  <c:v>163.34847900652051</c:v>
                </c:pt>
                <c:pt idx="382">
                  <c:v>163.34496800851238</c:v>
                </c:pt>
                <c:pt idx="383">
                  <c:v>163.32577056684204</c:v>
                </c:pt>
                <c:pt idx="384">
                  <c:v>163.30430857062152</c:v>
                </c:pt>
                <c:pt idx="385">
                  <c:v>163.31383674975939</c:v>
                </c:pt>
                <c:pt idx="386">
                  <c:v>163.31121967797554</c:v>
                </c:pt>
                <c:pt idx="387">
                  <c:v>163.29714781278568</c:v>
                </c:pt>
                <c:pt idx="388">
                  <c:v>163.2829861580698</c:v>
                </c:pt>
                <c:pt idx="389">
                  <c:v>163.28650163990909</c:v>
                </c:pt>
                <c:pt idx="390">
                  <c:v>163.28298243961905</c:v>
                </c:pt>
                <c:pt idx="391">
                  <c:v>163.28136294967788</c:v>
                </c:pt>
                <c:pt idx="392">
                  <c:v>163.30450869764255</c:v>
                </c:pt>
                <c:pt idx="393">
                  <c:v>163.31168901700502</c:v>
                </c:pt>
                <c:pt idx="394">
                  <c:v>163.29403610440278</c:v>
                </c:pt>
                <c:pt idx="395">
                  <c:v>163.27730841633226</c:v>
                </c:pt>
                <c:pt idx="396">
                  <c:v>163.28494020192932</c:v>
                </c:pt>
                <c:pt idx="397">
                  <c:v>163.31322535538246</c:v>
                </c:pt>
                <c:pt idx="398">
                  <c:v>163.33043385459123</c:v>
                </c:pt>
                <c:pt idx="399">
                  <c:v>163.31310820435999</c:v>
                </c:pt>
                <c:pt idx="400">
                  <c:v>163.32035507537944</c:v>
                </c:pt>
                <c:pt idx="401">
                  <c:v>163.31742239315855</c:v>
                </c:pt>
                <c:pt idx="402">
                  <c:v>163.30192005854988</c:v>
                </c:pt>
                <c:pt idx="403">
                  <c:v>163.28357167707586</c:v>
                </c:pt>
                <c:pt idx="404">
                  <c:v>163.26343216941646</c:v>
                </c:pt>
                <c:pt idx="405">
                  <c:v>163.28850396949665</c:v>
                </c:pt>
                <c:pt idx="406">
                  <c:v>163.28239950384517</c:v>
                </c:pt>
                <c:pt idx="407">
                  <c:v>163.30098612210784</c:v>
                </c:pt>
                <c:pt idx="408">
                  <c:v>163.31788956542462</c:v>
                </c:pt>
                <c:pt idx="409">
                  <c:v>163.33260198596037</c:v>
                </c:pt>
                <c:pt idx="410">
                  <c:v>163.34916976911353</c:v>
                </c:pt>
                <c:pt idx="411">
                  <c:v>163.37186813587357</c:v>
                </c:pt>
                <c:pt idx="412">
                  <c:v>163.35957158766516</c:v>
                </c:pt>
                <c:pt idx="413">
                  <c:v>163.34467187662725</c:v>
                </c:pt>
                <c:pt idx="414">
                  <c:v>163.35795348898935</c:v>
                </c:pt>
                <c:pt idx="415">
                  <c:v>163.36739177466751</c:v>
                </c:pt>
                <c:pt idx="416">
                  <c:v>163.38824670240083</c:v>
                </c:pt>
                <c:pt idx="417">
                  <c:v>163.3801021437441</c:v>
                </c:pt>
                <c:pt idx="418">
                  <c:v>163.36312357920451</c:v>
                </c:pt>
                <c:pt idx="419">
                  <c:v>163.33892982084555</c:v>
                </c:pt>
                <c:pt idx="420">
                  <c:v>163.35689094616231</c:v>
                </c:pt>
                <c:pt idx="421">
                  <c:v>163.37007719024135</c:v>
                </c:pt>
                <c:pt idx="422">
                  <c:v>163.39146967055564</c:v>
                </c:pt>
                <c:pt idx="423">
                  <c:v>163.3978202216868</c:v>
                </c:pt>
                <c:pt idx="424">
                  <c:v>163.39265286627156</c:v>
                </c:pt>
                <c:pt idx="425">
                  <c:v>163.40560643726235</c:v>
                </c:pt>
                <c:pt idx="426">
                  <c:v>163.43034191407173</c:v>
                </c:pt>
                <c:pt idx="427">
                  <c:v>163.45071576156829</c:v>
                </c:pt>
                <c:pt idx="428">
                  <c:v>163.45554952555094</c:v>
                </c:pt>
                <c:pt idx="429">
                  <c:v>163.48038136010976</c:v>
                </c:pt>
                <c:pt idx="430">
                  <c:v>163.46605945911574</c:v>
                </c:pt>
                <c:pt idx="431">
                  <c:v>163.49070899397341</c:v>
                </c:pt>
                <c:pt idx="432">
                  <c:v>163.51466862641269</c:v>
                </c:pt>
                <c:pt idx="433">
                  <c:v>163.49634726648119</c:v>
                </c:pt>
                <c:pt idx="434">
                  <c:v>163.47727963271265</c:v>
                </c:pt>
                <c:pt idx="435">
                  <c:v>163.49727466776486</c:v>
                </c:pt>
                <c:pt idx="436">
                  <c:v>163.50378738761532</c:v>
                </c:pt>
                <c:pt idx="437">
                  <c:v>163.5061156333976</c:v>
                </c:pt>
                <c:pt idx="438">
                  <c:v>163.52799663917455</c:v>
                </c:pt>
                <c:pt idx="439">
                  <c:v>163.51858609635855</c:v>
                </c:pt>
                <c:pt idx="440">
                  <c:v>163.53587916129015</c:v>
                </c:pt>
                <c:pt idx="441">
                  <c:v>163.55955494152209</c:v>
                </c:pt>
                <c:pt idx="442">
                  <c:v>163.55067882349144</c:v>
                </c:pt>
                <c:pt idx="443">
                  <c:v>163.53004971975693</c:v>
                </c:pt>
                <c:pt idx="444">
                  <c:v>163.54053159427954</c:v>
                </c:pt>
                <c:pt idx="445">
                  <c:v>163.56054603257599</c:v>
                </c:pt>
                <c:pt idx="446">
                  <c:v>163.56753255281504</c:v>
                </c:pt>
                <c:pt idx="447">
                  <c:v>163.56399844182715</c:v>
                </c:pt>
                <c:pt idx="448">
                  <c:v>163.55953654877416</c:v>
                </c:pt>
                <c:pt idx="449">
                  <c:v>163.53833993878447</c:v>
                </c:pt>
                <c:pt idx="450">
                  <c:v>163.5298431905164</c:v>
                </c:pt>
                <c:pt idx="451">
                  <c:v>163.52254375558471</c:v>
                </c:pt>
                <c:pt idx="452">
                  <c:v>163.50888899557103</c:v>
                </c:pt>
                <c:pt idx="453">
                  <c:v>163.52791547802798</c:v>
                </c:pt>
                <c:pt idx="454">
                  <c:v>163.54211782467354</c:v>
                </c:pt>
                <c:pt idx="455">
                  <c:v>163.51734008015688</c:v>
                </c:pt>
                <c:pt idx="456">
                  <c:v>163.52606136948788</c:v>
                </c:pt>
                <c:pt idx="457">
                  <c:v>163.53997439381334</c:v>
                </c:pt>
                <c:pt idx="458">
                  <c:v>163.56035229129486</c:v>
                </c:pt>
                <c:pt idx="459">
                  <c:v>163.57912999967073</c:v>
                </c:pt>
                <c:pt idx="460">
                  <c:v>163.57137933175235</c:v>
                </c:pt>
                <c:pt idx="461">
                  <c:v>163.55223457788446</c:v>
                </c:pt>
                <c:pt idx="462">
                  <c:v>163.55973846350011</c:v>
                </c:pt>
                <c:pt idx="463">
                  <c:v>163.56534870412378</c:v>
                </c:pt>
                <c:pt idx="464">
                  <c:v>163.57138384699348</c:v>
                </c:pt>
                <c:pt idx="465">
                  <c:v>163.58679739821903</c:v>
                </c:pt>
                <c:pt idx="466">
                  <c:v>163.59108859582125</c:v>
                </c:pt>
                <c:pt idx="467">
                  <c:v>163.59394478817237</c:v>
                </c:pt>
                <c:pt idx="468">
                  <c:v>163.5870784670077</c:v>
                </c:pt>
                <c:pt idx="469">
                  <c:v>163.59992375670356</c:v>
                </c:pt>
                <c:pt idx="470">
                  <c:v>163.61026468724998</c:v>
                </c:pt>
                <c:pt idx="471">
                  <c:v>163.62910582501183</c:v>
                </c:pt>
                <c:pt idx="472">
                  <c:v>163.63034438074968</c:v>
                </c:pt>
                <c:pt idx="473">
                  <c:v>163.62971178281396</c:v>
                </c:pt>
                <c:pt idx="474">
                  <c:v>163.61768631416658</c:v>
                </c:pt>
                <c:pt idx="475">
                  <c:v>163.61463583576662</c:v>
                </c:pt>
                <c:pt idx="476">
                  <c:v>163.61860748055318</c:v>
                </c:pt>
                <c:pt idx="477">
                  <c:v>163.62576720050905</c:v>
                </c:pt>
                <c:pt idx="478">
                  <c:v>163.60654375603454</c:v>
                </c:pt>
                <c:pt idx="479">
                  <c:v>163.62093189880807</c:v>
                </c:pt>
                <c:pt idx="480">
                  <c:v>163.61572790623907</c:v>
                </c:pt>
                <c:pt idx="481">
                  <c:v>163.61452934143398</c:v>
                </c:pt>
                <c:pt idx="482">
                  <c:v>163.63032716627782</c:v>
                </c:pt>
                <c:pt idx="483">
                  <c:v>163.63954583482348</c:v>
                </c:pt>
                <c:pt idx="484">
                  <c:v>163.64344909448934</c:v>
                </c:pt>
                <c:pt idx="485">
                  <c:v>163.62783011395754</c:v>
                </c:pt>
                <c:pt idx="486">
                  <c:v>163.62417058015129</c:v>
                </c:pt>
                <c:pt idx="487">
                  <c:v>163.64361191615862</c:v>
                </c:pt>
                <c:pt idx="488">
                  <c:v>163.65158904042394</c:v>
                </c:pt>
                <c:pt idx="489">
                  <c:v>163.67269259217406</c:v>
                </c:pt>
                <c:pt idx="490">
                  <c:v>163.69495729142204</c:v>
                </c:pt>
                <c:pt idx="491">
                  <c:v>163.70131332238151</c:v>
                </c:pt>
                <c:pt idx="492">
                  <c:v>163.69821709259318</c:v>
                </c:pt>
                <c:pt idx="493">
                  <c:v>163.69409833643596</c:v>
                </c:pt>
                <c:pt idx="494">
                  <c:v>163.67867368261989</c:v>
                </c:pt>
                <c:pt idx="495">
                  <c:v>163.68038862474651</c:v>
                </c:pt>
                <c:pt idx="496">
                  <c:v>163.65860797825235</c:v>
                </c:pt>
                <c:pt idx="497">
                  <c:v>163.66055380278425</c:v>
                </c:pt>
                <c:pt idx="498">
                  <c:v>163.63833687522836</c:v>
                </c:pt>
                <c:pt idx="499">
                  <c:v>163.65507669308931</c:v>
                </c:pt>
                <c:pt idx="500">
                  <c:v>163.6660917471489</c:v>
                </c:pt>
                <c:pt idx="501">
                  <c:v>163.66017570186591</c:v>
                </c:pt>
                <c:pt idx="502">
                  <c:v>163.67521522563553</c:v>
                </c:pt>
                <c:pt idx="503">
                  <c:v>163.66557780515387</c:v>
                </c:pt>
                <c:pt idx="504">
                  <c:v>163.64465116787412</c:v>
                </c:pt>
                <c:pt idx="505">
                  <c:v>163.63583844753714</c:v>
                </c:pt>
                <c:pt idx="506">
                  <c:v>163.64266653265619</c:v>
                </c:pt>
                <c:pt idx="507">
                  <c:v>163.66190304127758</c:v>
                </c:pt>
                <c:pt idx="508">
                  <c:v>163.65464950113659</c:v>
                </c:pt>
                <c:pt idx="509">
                  <c:v>163.65906521633968</c:v>
                </c:pt>
                <c:pt idx="510">
                  <c:v>163.67465067917593</c:v>
                </c:pt>
                <c:pt idx="511">
                  <c:v>163.68163996176096</c:v>
                </c:pt>
                <c:pt idx="512">
                  <c:v>163.6636207145462</c:v>
                </c:pt>
                <c:pt idx="513">
                  <c:v>163.67116874009199</c:v>
                </c:pt>
                <c:pt idx="514">
                  <c:v>163.66022213001159</c:v>
                </c:pt>
                <c:pt idx="515">
                  <c:v>163.64895881169932</c:v>
                </c:pt>
                <c:pt idx="516">
                  <c:v>163.66513553874799</c:v>
                </c:pt>
                <c:pt idx="517">
                  <c:v>163.67604997481914</c:v>
                </c:pt>
                <c:pt idx="518">
                  <c:v>163.67653717802273</c:v>
                </c:pt>
                <c:pt idx="519">
                  <c:v>163.66260044064529</c:v>
                </c:pt>
                <c:pt idx="520">
                  <c:v>163.66287886400821</c:v>
                </c:pt>
                <c:pt idx="521">
                  <c:v>163.64728337559353</c:v>
                </c:pt>
                <c:pt idx="522">
                  <c:v>163.65291977371032</c:v>
                </c:pt>
                <c:pt idx="523">
                  <c:v>163.64134300967299</c:v>
                </c:pt>
                <c:pt idx="524">
                  <c:v>163.64551320066076</c:v>
                </c:pt>
                <c:pt idx="525">
                  <c:v>163.65677787030711</c:v>
                </c:pt>
                <c:pt idx="526">
                  <c:v>163.66874431221078</c:v>
                </c:pt>
                <c:pt idx="527">
                  <c:v>163.65635578129064</c:v>
                </c:pt>
                <c:pt idx="528">
                  <c:v>163.64595274163881</c:v>
                </c:pt>
                <c:pt idx="529">
                  <c:v>163.662494001977</c:v>
                </c:pt>
                <c:pt idx="530">
                  <c:v>163.6521233754745</c:v>
                </c:pt>
                <c:pt idx="531">
                  <c:v>163.66130436379154</c:v>
                </c:pt>
                <c:pt idx="532">
                  <c:v>163.67001735348404</c:v>
                </c:pt>
                <c:pt idx="533">
                  <c:v>163.66204700644462</c:v>
                </c:pt>
                <c:pt idx="534">
                  <c:v>163.66963894477661</c:v>
                </c:pt>
                <c:pt idx="535">
                  <c:v>163.65648221092326</c:v>
                </c:pt>
                <c:pt idx="536">
                  <c:v>163.65425214447393</c:v>
                </c:pt>
                <c:pt idx="537">
                  <c:v>163.66636060855751</c:v>
                </c:pt>
                <c:pt idx="538">
                  <c:v>163.67983014876742</c:v>
                </c:pt>
                <c:pt idx="539">
                  <c:v>163.66423947965737</c:v>
                </c:pt>
                <c:pt idx="540">
                  <c:v>163.66189670004138</c:v>
                </c:pt>
                <c:pt idx="541">
                  <c:v>163.6604469181859</c:v>
                </c:pt>
                <c:pt idx="542">
                  <c:v>163.66565174637083</c:v>
                </c:pt>
                <c:pt idx="543">
                  <c:v>163.66996881683644</c:v>
                </c:pt>
                <c:pt idx="544">
                  <c:v>163.65281314879195</c:v>
                </c:pt>
                <c:pt idx="545">
                  <c:v>163.6560610460977</c:v>
                </c:pt>
                <c:pt idx="546">
                  <c:v>163.64506113586171</c:v>
                </c:pt>
                <c:pt idx="547">
                  <c:v>163.64456391233014</c:v>
                </c:pt>
                <c:pt idx="548">
                  <c:v>163.63831732334017</c:v>
                </c:pt>
                <c:pt idx="549">
                  <c:v>163.63292941892706</c:v>
                </c:pt>
                <c:pt idx="550">
                  <c:v>163.6412177688776</c:v>
                </c:pt>
                <c:pt idx="551">
                  <c:v>163.63342006022086</c:v>
                </c:pt>
                <c:pt idx="552">
                  <c:v>163.6438962361749</c:v>
                </c:pt>
                <c:pt idx="553">
                  <c:v>163.6374224350518</c:v>
                </c:pt>
                <c:pt idx="554">
                  <c:v>163.64255076903245</c:v>
                </c:pt>
                <c:pt idx="555">
                  <c:v>163.65325762807325</c:v>
                </c:pt>
                <c:pt idx="556">
                  <c:v>163.65184552153897</c:v>
                </c:pt>
                <c:pt idx="557">
                  <c:v>163.65627495240054</c:v>
                </c:pt>
                <c:pt idx="558">
                  <c:v>163.66232938056541</c:v>
                </c:pt>
                <c:pt idx="559">
                  <c:v>163.66876297061748</c:v>
                </c:pt>
                <c:pt idx="560">
                  <c:v>163.65381266321629</c:v>
                </c:pt>
                <c:pt idx="561">
                  <c:v>163.64184649117408</c:v>
                </c:pt>
                <c:pt idx="562">
                  <c:v>163.63565039873134</c:v>
                </c:pt>
                <c:pt idx="563">
                  <c:v>163.63067231115033</c:v>
                </c:pt>
                <c:pt idx="564">
                  <c:v>163.63756911111821</c:v>
                </c:pt>
                <c:pt idx="565">
                  <c:v>163.62070793798955</c:v>
                </c:pt>
                <c:pt idx="566">
                  <c:v>163.62198649804284</c:v>
                </c:pt>
                <c:pt idx="567">
                  <c:v>163.61642474085951</c:v>
                </c:pt>
                <c:pt idx="568">
                  <c:v>163.60749743478769</c:v>
                </c:pt>
                <c:pt idx="569">
                  <c:v>163.59633753168853</c:v>
                </c:pt>
                <c:pt idx="570">
                  <c:v>163.58517538126958</c:v>
                </c:pt>
                <c:pt idx="571">
                  <c:v>163.60429845398028</c:v>
                </c:pt>
                <c:pt idx="572">
                  <c:v>163.59554650366871</c:v>
                </c:pt>
                <c:pt idx="573">
                  <c:v>163.6087329207154</c:v>
                </c:pt>
                <c:pt idx="574">
                  <c:v>163.62129324828049</c:v>
                </c:pt>
                <c:pt idx="575">
                  <c:v>163.61396291863483</c:v>
                </c:pt>
                <c:pt idx="576">
                  <c:v>163.61790252100087</c:v>
                </c:pt>
                <c:pt idx="577">
                  <c:v>163.61219629090181</c:v>
                </c:pt>
                <c:pt idx="578">
                  <c:v>163.60310588755195</c:v>
                </c:pt>
                <c:pt idx="579">
                  <c:v>163.58969698944054</c:v>
                </c:pt>
                <c:pt idx="580">
                  <c:v>163.57061818505031</c:v>
                </c:pt>
                <c:pt idx="581">
                  <c:v>163.57179919013066</c:v>
                </c:pt>
                <c:pt idx="582">
                  <c:v>163.56061450473979</c:v>
                </c:pt>
                <c:pt idx="583">
                  <c:v>163.54625340222213</c:v>
                </c:pt>
                <c:pt idx="584">
                  <c:v>163.54743113273375</c:v>
                </c:pt>
                <c:pt idx="585">
                  <c:v>163.55925319582798</c:v>
                </c:pt>
                <c:pt idx="586">
                  <c:v>163.57181464868845</c:v>
                </c:pt>
                <c:pt idx="587">
                  <c:v>163.58169378070713</c:v>
                </c:pt>
                <c:pt idx="588">
                  <c:v>163.57530383748647</c:v>
                </c:pt>
                <c:pt idx="589">
                  <c:v>163.57514756602041</c:v>
                </c:pt>
                <c:pt idx="590">
                  <c:v>163.5861433666567</c:v>
                </c:pt>
                <c:pt idx="591">
                  <c:v>163.57207479353536</c:v>
                </c:pt>
                <c:pt idx="592">
                  <c:v>163.55784856782668</c:v>
                </c:pt>
                <c:pt idx="593">
                  <c:v>163.57372190193024</c:v>
                </c:pt>
                <c:pt idx="594">
                  <c:v>163.58815376001033</c:v>
                </c:pt>
                <c:pt idx="595">
                  <c:v>163.58818848928649</c:v>
                </c:pt>
                <c:pt idx="596">
                  <c:v>163.57727258104956</c:v>
                </c:pt>
                <c:pt idx="597">
                  <c:v>163.58562458599462</c:v>
                </c:pt>
                <c:pt idx="598">
                  <c:v>163.57120875212172</c:v>
                </c:pt>
                <c:pt idx="599">
                  <c:v>163.58637508747279</c:v>
                </c:pt>
                <c:pt idx="600">
                  <c:v>163.59442440571181</c:v>
                </c:pt>
                <c:pt idx="601">
                  <c:v>163.61176492616673</c:v>
                </c:pt>
                <c:pt idx="602">
                  <c:v>163.60263574772998</c:v>
                </c:pt>
                <c:pt idx="603">
                  <c:v>163.60858816617528</c:v>
                </c:pt>
                <c:pt idx="604">
                  <c:v>163.61131575992147</c:v>
                </c:pt>
                <c:pt idx="605">
                  <c:v>163.60020965477545</c:v>
                </c:pt>
                <c:pt idx="606">
                  <c:v>163.61127303194939</c:v>
                </c:pt>
                <c:pt idx="607">
                  <c:v>163.61379458252094</c:v>
                </c:pt>
                <c:pt idx="608">
                  <c:v>163.6224475897304</c:v>
                </c:pt>
                <c:pt idx="609">
                  <c:v>163.63876427535575</c:v>
                </c:pt>
                <c:pt idx="610">
                  <c:v>163.63963576441159</c:v>
                </c:pt>
                <c:pt idx="611">
                  <c:v>163.62483741985204</c:v>
                </c:pt>
                <c:pt idx="612">
                  <c:v>163.62173273827545</c:v>
                </c:pt>
                <c:pt idx="613">
                  <c:v>163.62086811497943</c:v>
                </c:pt>
                <c:pt idx="614">
                  <c:v>163.60620792852507</c:v>
                </c:pt>
                <c:pt idx="615">
                  <c:v>163.60308760820033</c:v>
                </c:pt>
                <c:pt idx="616">
                  <c:v>163.60918778953319</c:v>
                </c:pt>
                <c:pt idx="617">
                  <c:v>163.59886296641912</c:v>
                </c:pt>
                <c:pt idx="618">
                  <c:v>163.59689784157649</c:v>
                </c:pt>
                <c:pt idx="619">
                  <c:v>163.61095527685436</c:v>
                </c:pt>
                <c:pt idx="620">
                  <c:v>163.62279853606344</c:v>
                </c:pt>
                <c:pt idx="621">
                  <c:v>163.62573900797383</c:v>
                </c:pt>
                <c:pt idx="622">
                  <c:v>163.64078519979554</c:v>
                </c:pt>
                <c:pt idx="623">
                  <c:v>163.63319708167322</c:v>
                </c:pt>
                <c:pt idx="624">
                  <c:v>163.64775203497078</c:v>
                </c:pt>
                <c:pt idx="625">
                  <c:v>163.65832300186383</c:v>
                </c:pt>
                <c:pt idx="626">
                  <c:v>163.65324259187594</c:v>
                </c:pt>
                <c:pt idx="627">
                  <c:v>163.64786643791101</c:v>
                </c:pt>
                <c:pt idx="628">
                  <c:v>163.64383640109284</c:v>
                </c:pt>
                <c:pt idx="629">
                  <c:v>163.63873755436347</c:v>
                </c:pt>
                <c:pt idx="630">
                  <c:v>163.637567386086</c:v>
                </c:pt>
                <c:pt idx="631">
                  <c:v>163.64822271095653</c:v>
                </c:pt>
                <c:pt idx="632">
                  <c:v>163.63245385175617</c:v>
                </c:pt>
                <c:pt idx="633">
                  <c:v>163.64619450918366</c:v>
                </c:pt>
                <c:pt idx="634">
                  <c:v>163.65394643177328</c:v>
                </c:pt>
                <c:pt idx="635">
                  <c:v>163.66557604832863</c:v>
                </c:pt>
                <c:pt idx="636">
                  <c:v>163.65344784298517</c:v>
                </c:pt>
                <c:pt idx="637">
                  <c:v>163.64512449742577</c:v>
                </c:pt>
                <c:pt idx="638">
                  <c:v>163.65390871161657</c:v>
                </c:pt>
                <c:pt idx="639">
                  <c:v>163.64933359423713</c:v>
                </c:pt>
                <c:pt idx="640">
                  <c:v>163.6544346870995</c:v>
                </c:pt>
                <c:pt idx="641">
                  <c:v>163.65812713457152</c:v>
                </c:pt>
                <c:pt idx="642">
                  <c:v>163.65893795969981</c:v>
                </c:pt>
                <c:pt idx="643">
                  <c:v>163.65240876591423</c:v>
                </c:pt>
                <c:pt idx="644">
                  <c:v>163.66244139147122</c:v>
                </c:pt>
                <c:pt idx="645">
                  <c:v>163.67522937454387</c:v>
                </c:pt>
                <c:pt idx="646">
                  <c:v>163.66308500881965</c:v>
                </c:pt>
                <c:pt idx="647">
                  <c:v>163.6581963408043</c:v>
                </c:pt>
                <c:pt idx="648">
                  <c:v>163.64311542074051</c:v>
                </c:pt>
                <c:pt idx="649">
                  <c:v>163.65383477937777</c:v>
                </c:pt>
                <c:pt idx="650">
                  <c:v>163.66724978990723</c:v>
                </c:pt>
                <c:pt idx="651">
                  <c:v>163.68270264478502</c:v>
                </c:pt>
                <c:pt idx="652">
                  <c:v>163.67031531719101</c:v>
                </c:pt>
                <c:pt idx="653">
                  <c:v>163.66926679385494</c:v>
                </c:pt>
                <c:pt idx="654">
                  <c:v>163.68349817092007</c:v>
                </c:pt>
                <c:pt idx="655">
                  <c:v>163.68496374359853</c:v>
                </c:pt>
                <c:pt idx="656">
                  <c:v>163.6964333221631</c:v>
                </c:pt>
                <c:pt idx="657">
                  <c:v>163.70798061233438</c:v>
                </c:pt>
                <c:pt idx="658">
                  <c:v>163.69999656893611</c:v>
                </c:pt>
                <c:pt idx="659">
                  <c:v>163.68942355776565</c:v>
                </c:pt>
                <c:pt idx="660">
                  <c:v>163.69094161190839</c:v>
                </c:pt>
                <c:pt idx="661">
                  <c:v>163.67739452403558</c:v>
                </c:pt>
                <c:pt idx="662">
                  <c:v>163.6727202000942</c:v>
                </c:pt>
                <c:pt idx="663">
                  <c:v>163.67338973883798</c:v>
                </c:pt>
                <c:pt idx="664">
                  <c:v>163.66744741469813</c:v>
                </c:pt>
                <c:pt idx="665">
                  <c:v>163.66486398670384</c:v>
                </c:pt>
                <c:pt idx="666">
                  <c:v>163.65817380080728</c:v>
                </c:pt>
                <c:pt idx="667">
                  <c:v>163.66121469557589</c:v>
                </c:pt>
                <c:pt idx="668">
                  <c:v>163.6731562368486</c:v>
                </c:pt>
                <c:pt idx="669">
                  <c:v>163.67602805333149</c:v>
                </c:pt>
                <c:pt idx="670">
                  <c:v>163.67885508620151</c:v>
                </c:pt>
                <c:pt idx="671">
                  <c:v>163.67208983974695</c:v>
                </c:pt>
                <c:pt idx="672">
                  <c:v>163.66056989228184</c:v>
                </c:pt>
                <c:pt idx="673">
                  <c:v>163.67163890855664</c:v>
                </c:pt>
                <c:pt idx="674">
                  <c:v>163.67454944017265</c:v>
                </c:pt>
                <c:pt idx="675">
                  <c:v>163.67481015996728</c:v>
                </c:pt>
                <c:pt idx="676">
                  <c:v>163.68118101605651</c:v>
                </c:pt>
                <c:pt idx="677">
                  <c:v>163.69536435679339</c:v>
                </c:pt>
                <c:pt idx="678">
                  <c:v>163.69132639100116</c:v>
                </c:pt>
                <c:pt idx="679">
                  <c:v>163.70338817977745</c:v>
                </c:pt>
                <c:pt idx="680">
                  <c:v>163.70374454507788</c:v>
                </c:pt>
                <c:pt idx="681">
                  <c:v>163.70212486874951</c:v>
                </c:pt>
                <c:pt idx="682">
                  <c:v>163.71268693308897</c:v>
                </c:pt>
                <c:pt idx="683">
                  <c:v>163.725693786633</c:v>
                </c:pt>
                <c:pt idx="684">
                  <c:v>163.73311285667864</c:v>
                </c:pt>
                <c:pt idx="685">
                  <c:v>163.72122748360144</c:v>
                </c:pt>
                <c:pt idx="686">
                  <c:v>163.71683598428956</c:v>
                </c:pt>
                <c:pt idx="687">
                  <c:v>163.73125896164294</c:v>
                </c:pt>
                <c:pt idx="688">
                  <c:v>163.7314624047236</c:v>
                </c:pt>
                <c:pt idx="689">
                  <c:v>163.73680863561776</c:v>
                </c:pt>
                <c:pt idx="690">
                  <c:v>163.74104347447459</c:v>
                </c:pt>
                <c:pt idx="691">
                  <c:v>163.74851439496601</c:v>
                </c:pt>
                <c:pt idx="692">
                  <c:v>163.75598375900515</c:v>
                </c:pt>
                <c:pt idx="693">
                  <c:v>163.7670655740188</c:v>
                </c:pt>
                <c:pt idx="694">
                  <c:v>163.77052525350646</c:v>
                </c:pt>
                <c:pt idx="695">
                  <c:v>163.76485978482336</c:v>
                </c:pt>
                <c:pt idx="696">
                  <c:v>163.75738796986823</c:v>
                </c:pt>
                <c:pt idx="697">
                  <c:v>163.74440899713457</c:v>
                </c:pt>
                <c:pt idx="698">
                  <c:v>163.74605167494053</c:v>
                </c:pt>
                <c:pt idx="699">
                  <c:v>163.7377979461773</c:v>
                </c:pt>
                <c:pt idx="700">
                  <c:v>163.7300205784158</c:v>
                </c:pt>
                <c:pt idx="701">
                  <c:v>163.72167132018731</c:v>
                </c:pt>
                <c:pt idx="702">
                  <c:v>163.71224277991865</c:v>
                </c:pt>
                <c:pt idx="703">
                  <c:v>163.72537537773169</c:v>
                </c:pt>
                <c:pt idx="704">
                  <c:v>163.73267091786579</c:v>
                </c:pt>
                <c:pt idx="705">
                  <c:v>163.73349123873862</c:v>
                </c:pt>
                <c:pt idx="706">
                  <c:v>163.72280045691869</c:v>
                </c:pt>
                <c:pt idx="707">
                  <c:v>163.71704807644221</c:v>
                </c:pt>
                <c:pt idx="708">
                  <c:v>163.70414817368004</c:v>
                </c:pt>
                <c:pt idx="709">
                  <c:v>163.69391395104736</c:v>
                </c:pt>
                <c:pt idx="710">
                  <c:v>163.69626966120012</c:v>
                </c:pt>
                <c:pt idx="711">
                  <c:v>163.70884867441495</c:v>
                </c:pt>
                <c:pt idx="712">
                  <c:v>163.69958307985149</c:v>
                </c:pt>
                <c:pt idx="713">
                  <c:v>163.70574453322794</c:v>
                </c:pt>
                <c:pt idx="714">
                  <c:v>163.71519184315201</c:v>
                </c:pt>
                <c:pt idx="715">
                  <c:v>163.72325068534812</c:v>
                </c:pt>
                <c:pt idx="716">
                  <c:v>163.73586971605337</c:v>
                </c:pt>
                <c:pt idx="717">
                  <c:v>163.72499937691296</c:v>
                </c:pt>
                <c:pt idx="718">
                  <c:v>163.72686264356506</c:v>
                </c:pt>
                <c:pt idx="719">
                  <c:v>163.71339791560351</c:v>
                </c:pt>
                <c:pt idx="720">
                  <c:v>163.70750846308678</c:v>
                </c:pt>
                <c:pt idx="721">
                  <c:v>163.7207945002672</c:v>
                </c:pt>
                <c:pt idx="722">
                  <c:v>163.7282629810615</c:v>
                </c:pt>
                <c:pt idx="723">
                  <c:v>163.71768456286529</c:v>
                </c:pt>
                <c:pt idx="724">
                  <c:v>163.72330906306996</c:v>
                </c:pt>
                <c:pt idx="725">
                  <c:v>163.70863403949122</c:v>
                </c:pt>
                <c:pt idx="726">
                  <c:v>163.72193529823127</c:v>
                </c:pt>
                <c:pt idx="727">
                  <c:v>163.73544780236989</c:v>
                </c:pt>
                <c:pt idx="728">
                  <c:v>163.72468188927178</c:v>
                </c:pt>
                <c:pt idx="729">
                  <c:v>163.72471379765722</c:v>
                </c:pt>
                <c:pt idx="730">
                  <c:v>163.72313428574429</c:v>
                </c:pt>
                <c:pt idx="731">
                  <c:v>163.71546202152052</c:v>
                </c:pt>
                <c:pt idx="732">
                  <c:v>163.7293408766925</c:v>
                </c:pt>
                <c:pt idx="733">
                  <c:v>163.74314312056717</c:v>
                </c:pt>
                <c:pt idx="734">
                  <c:v>163.73174346948733</c:v>
                </c:pt>
                <c:pt idx="735">
                  <c:v>163.7353731547224</c:v>
                </c:pt>
                <c:pt idx="736">
                  <c:v>163.74496772477173</c:v>
                </c:pt>
                <c:pt idx="737">
                  <c:v>163.73500952681454</c:v>
                </c:pt>
                <c:pt idx="738">
                  <c:v>163.73594475470986</c:v>
                </c:pt>
                <c:pt idx="739">
                  <c:v>163.75006006015667</c:v>
                </c:pt>
                <c:pt idx="740">
                  <c:v>163.76026419518581</c:v>
                </c:pt>
                <c:pt idx="741">
                  <c:v>163.74811421259196</c:v>
                </c:pt>
                <c:pt idx="742">
                  <c:v>163.73515314351971</c:v>
                </c:pt>
                <c:pt idx="743">
                  <c:v>163.72630019721322</c:v>
                </c:pt>
                <c:pt idx="744">
                  <c:v>163.71743695552146</c:v>
                </c:pt>
                <c:pt idx="745">
                  <c:v>163.72428289941311</c:v>
                </c:pt>
                <c:pt idx="746">
                  <c:v>163.71913271906004</c:v>
                </c:pt>
                <c:pt idx="747">
                  <c:v>163.72616228220309</c:v>
                </c:pt>
                <c:pt idx="748">
                  <c:v>163.71534223325875</c:v>
                </c:pt>
                <c:pt idx="749">
                  <c:v>163.70148690223192</c:v>
                </c:pt>
                <c:pt idx="750">
                  <c:v>163.71338065876847</c:v>
                </c:pt>
                <c:pt idx="751">
                  <c:v>163.70572010884365</c:v>
                </c:pt>
                <c:pt idx="752">
                  <c:v>163.71069351254314</c:v>
                </c:pt>
                <c:pt idx="753">
                  <c:v>163.72427805833914</c:v>
                </c:pt>
                <c:pt idx="754">
                  <c:v>163.72294402307477</c:v>
                </c:pt>
                <c:pt idx="755">
                  <c:v>163.73042752069472</c:v>
                </c:pt>
                <c:pt idx="756">
                  <c:v>163.72985122337957</c:v>
                </c:pt>
                <c:pt idx="757">
                  <c:v>163.74129180755807</c:v>
                </c:pt>
                <c:pt idx="758">
                  <c:v>163.7433953143867</c:v>
                </c:pt>
                <c:pt idx="759">
                  <c:v>163.73382348297594</c:v>
                </c:pt>
                <c:pt idx="760">
                  <c:v>163.74098758949688</c:v>
                </c:pt>
                <c:pt idx="761">
                  <c:v>163.73893432762978</c:v>
                </c:pt>
                <c:pt idx="762">
                  <c:v>163.73623010808794</c:v>
                </c:pt>
                <c:pt idx="763">
                  <c:v>163.73619073669653</c:v>
                </c:pt>
                <c:pt idx="764">
                  <c:v>163.7306222212213</c:v>
                </c:pt>
                <c:pt idx="765">
                  <c:v>163.73143856610733</c:v>
                </c:pt>
                <c:pt idx="766">
                  <c:v>163.73970569054748</c:v>
                </c:pt>
                <c:pt idx="767">
                  <c:v>163.75245403121912</c:v>
                </c:pt>
                <c:pt idx="768">
                  <c:v>163.74148374339524</c:v>
                </c:pt>
                <c:pt idx="769">
                  <c:v>163.73511751559309</c:v>
                </c:pt>
                <c:pt idx="770">
                  <c:v>163.74733320543845</c:v>
                </c:pt>
                <c:pt idx="771">
                  <c:v>163.75679671694868</c:v>
                </c:pt>
                <c:pt idx="772">
                  <c:v>163.76015872785675</c:v>
                </c:pt>
                <c:pt idx="773">
                  <c:v>163.77128958351756</c:v>
                </c:pt>
                <c:pt idx="774">
                  <c:v>163.7758720473912</c:v>
                </c:pt>
                <c:pt idx="775">
                  <c:v>163.77931493512537</c:v>
                </c:pt>
                <c:pt idx="776">
                  <c:v>163.78246241689578</c:v>
                </c:pt>
                <c:pt idx="777">
                  <c:v>163.77158418745969</c:v>
                </c:pt>
                <c:pt idx="778">
                  <c:v>163.78196712649404</c:v>
                </c:pt>
                <c:pt idx="779">
                  <c:v>163.78985623834996</c:v>
                </c:pt>
                <c:pt idx="780">
                  <c:v>163.77852975284611</c:v>
                </c:pt>
                <c:pt idx="781">
                  <c:v>163.78297836381455</c:v>
                </c:pt>
                <c:pt idx="782">
                  <c:v>163.77377501009605</c:v>
                </c:pt>
                <c:pt idx="783">
                  <c:v>163.7648355780365</c:v>
                </c:pt>
                <c:pt idx="784">
                  <c:v>163.77306921893324</c:v>
                </c:pt>
                <c:pt idx="785">
                  <c:v>163.77309521224751</c:v>
                </c:pt>
                <c:pt idx="786">
                  <c:v>163.77208287384761</c:v>
                </c:pt>
                <c:pt idx="787">
                  <c:v>163.76435116389328</c:v>
                </c:pt>
                <c:pt idx="788">
                  <c:v>163.76345012468948</c:v>
                </c:pt>
                <c:pt idx="789">
                  <c:v>163.77122552958249</c:v>
                </c:pt>
                <c:pt idx="790">
                  <c:v>163.76927655055766</c:v>
                </c:pt>
                <c:pt idx="791">
                  <c:v>163.76694954016349</c:v>
                </c:pt>
                <c:pt idx="792">
                  <c:v>163.76266393955189</c:v>
                </c:pt>
                <c:pt idx="793">
                  <c:v>163.76458007650086</c:v>
                </c:pt>
                <c:pt idx="794">
                  <c:v>163.76135398162037</c:v>
                </c:pt>
                <c:pt idx="795">
                  <c:v>163.75333128779525</c:v>
                </c:pt>
                <c:pt idx="796">
                  <c:v>163.74621376906899</c:v>
                </c:pt>
                <c:pt idx="797">
                  <c:v>163.75445701856674</c:v>
                </c:pt>
                <c:pt idx="798">
                  <c:v>163.76354121219609</c:v>
                </c:pt>
                <c:pt idx="799">
                  <c:v>163.75893017458245</c:v>
                </c:pt>
                <c:pt idx="800">
                  <c:v>163.74883654424201</c:v>
                </c:pt>
                <c:pt idx="801">
                  <c:v>163.74295520174786</c:v>
                </c:pt>
                <c:pt idx="802">
                  <c:v>163.752078658133</c:v>
                </c:pt>
                <c:pt idx="803">
                  <c:v>163.76038897185563</c:v>
                </c:pt>
                <c:pt idx="804">
                  <c:v>163.77260921410456</c:v>
                </c:pt>
                <c:pt idx="805">
                  <c:v>163.77199019608099</c:v>
                </c:pt>
                <c:pt idx="806">
                  <c:v>163.75865402349038</c:v>
                </c:pt>
                <c:pt idx="807">
                  <c:v>163.76772599765309</c:v>
                </c:pt>
                <c:pt idx="808">
                  <c:v>163.75928858362269</c:v>
                </c:pt>
                <c:pt idx="809">
                  <c:v>163.7727934631377</c:v>
                </c:pt>
                <c:pt idx="810">
                  <c:v>163.76318073573324</c:v>
                </c:pt>
                <c:pt idx="811">
                  <c:v>163.77307951679774</c:v>
                </c:pt>
                <c:pt idx="812">
                  <c:v>163.7763626348424</c:v>
                </c:pt>
                <c:pt idx="813">
                  <c:v>163.77665757110958</c:v>
                </c:pt>
                <c:pt idx="814">
                  <c:v>163.78015769667945</c:v>
                </c:pt>
                <c:pt idx="815">
                  <c:v>163.78737789578292</c:v>
                </c:pt>
                <c:pt idx="816">
                  <c:v>163.79522774748546</c:v>
                </c:pt>
                <c:pt idx="817">
                  <c:v>163.79896136303432</c:v>
                </c:pt>
                <c:pt idx="818">
                  <c:v>163.79618220223222</c:v>
                </c:pt>
                <c:pt idx="819">
                  <c:v>163.79959082048697</c:v>
                </c:pt>
                <c:pt idx="820">
                  <c:v>163.81145499646826</c:v>
                </c:pt>
                <c:pt idx="821">
                  <c:v>163.79726797445261</c:v>
                </c:pt>
                <c:pt idx="822">
                  <c:v>163.79891539688103</c:v>
                </c:pt>
                <c:pt idx="823">
                  <c:v>163.79793724960413</c:v>
                </c:pt>
                <c:pt idx="824">
                  <c:v>163.80728672171861</c:v>
                </c:pt>
                <c:pt idx="825">
                  <c:v>163.79744766116323</c:v>
                </c:pt>
                <c:pt idx="826">
                  <c:v>163.79548187430638</c:v>
                </c:pt>
                <c:pt idx="827">
                  <c:v>163.78632645978897</c:v>
                </c:pt>
                <c:pt idx="828">
                  <c:v>163.79521740079286</c:v>
                </c:pt>
                <c:pt idx="829">
                  <c:v>163.78914806379498</c:v>
                </c:pt>
                <c:pt idx="830">
                  <c:v>163.78874729561144</c:v>
                </c:pt>
                <c:pt idx="831">
                  <c:v>163.77643404410205</c:v>
                </c:pt>
                <c:pt idx="832">
                  <c:v>163.7830051665357</c:v>
                </c:pt>
                <c:pt idx="833">
                  <c:v>163.78137365836184</c:v>
                </c:pt>
                <c:pt idx="834">
                  <c:v>163.77129723178288</c:v>
                </c:pt>
                <c:pt idx="835">
                  <c:v>163.77842284032363</c:v>
                </c:pt>
                <c:pt idx="836">
                  <c:v>163.77786310951697</c:v>
                </c:pt>
                <c:pt idx="837">
                  <c:v>163.7879233272142</c:v>
                </c:pt>
                <c:pt idx="838">
                  <c:v>163.78498330640349</c:v>
                </c:pt>
                <c:pt idx="839">
                  <c:v>163.79369523835445</c:v>
                </c:pt>
                <c:pt idx="840">
                  <c:v>163.80310440827492</c:v>
                </c:pt>
                <c:pt idx="841">
                  <c:v>163.81384503408313</c:v>
                </c:pt>
                <c:pt idx="842">
                  <c:v>163.80975722064179</c:v>
                </c:pt>
                <c:pt idx="843">
                  <c:v>163.81812635703201</c:v>
                </c:pt>
                <c:pt idx="844">
                  <c:v>163.82437572045438</c:v>
                </c:pt>
                <c:pt idx="845">
                  <c:v>163.83369555791339</c:v>
                </c:pt>
                <c:pt idx="846">
                  <c:v>163.83023138577877</c:v>
                </c:pt>
                <c:pt idx="847">
                  <c:v>163.83561351391012</c:v>
                </c:pt>
                <c:pt idx="848">
                  <c:v>163.83144024625281</c:v>
                </c:pt>
                <c:pt idx="849">
                  <c:v>163.84175556961313</c:v>
                </c:pt>
                <c:pt idx="850">
                  <c:v>163.85548076748788</c:v>
                </c:pt>
                <c:pt idx="851">
                  <c:v>163.86704907711237</c:v>
                </c:pt>
                <c:pt idx="852">
                  <c:v>163.87407710760232</c:v>
                </c:pt>
                <c:pt idx="853">
                  <c:v>163.86991936980363</c:v>
                </c:pt>
                <c:pt idx="854">
                  <c:v>163.87083645957506</c:v>
                </c:pt>
                <c:pt idx="855">
                  <c:v>163.85896345079888</c:v>
                </c:pt>
                <c:pt idx="856">
                  <c:v>163.85702960765016</c:v>
                </c:pt>
                <c:pt idx="857">
                  <c:v>163.86612861845342</c:v>
                </c:pt>
                <c:pt idx="858">
                  <c:v>163.8637704494268</c:v>
                </c:pt>
                <c:pt idx="859">
                  <c:v>163.87208019484382</c:v>
                </c:pt>
                <c:pt idx="860">
                  <c:v>163.86186331590244</c:v>
                </c:pt>
                <c:pt idx="861">
                  <c:v>163.86064700060567</c:v>
                </c:pt>
                <c:pt idx="862">
                  <c:v>163.86758442264195</c:v>
                </c:pt>
                <c:pt idx="863">
                  <c:v>163.85928540798557</c:v>
                </c:pt>
                <c:pt idx="864">
                  <c:v>163.85193047420364</c:v>
                </c:pt>
                <c:pt idx="865">
                  <c:v>163.85735247743753</c:v>
                </c:pt>
                <c:pt idx="866">
                  <c:v>163.84926877986146</c:v>
                </c:pt>
                <c:pt idx="867">
                  <c:v>163.85241062493736</c:v>
                </c:pt>
                <c:pt idx="868">
                  <c:v>163.85157502152671</c:v>
                </c:pt>
                <c:pt idx="869">
                  <c:v>163.85434700323353</c:v>
                </c:pt>
                <c:pt idx="870">
                  <c:v>163.8451531625395</c:v>
                </c:pt>
                <c:pt idx="871">
                  <c:v>163.84674034375121</c:v>
                </c:pt>
                <c:pt idx="872">
                  <c:v>163.85207160859909</c:v>
                </c:pt>
                <c:pt idx="873">
                  <c:v>163.85080062543551</c:v>
                </c:pt>
                <c:pt idx="874">
                  <c:v>163.85029323037</c:v>
                </c:pt>
                <c:pt idx="875">
                  <c:v>163.84127096191136</c:v>
                </c:pt>
                <c:pt idx="876">
                  <c:v>163.83774944307552</c:v>
                </c:pt>
                <c:pt idx="877">
                  <c:v>163.8349410360907</c:v>
                </c:pt>
                <c:pt idx="878">
                  <c:v>163.83248681282149</c:v>
                </c:pt>
                <c:pt idx="879">
                  <c:v>163.84325293479111</c:v>
                </c:pt>
                <c:pt idx="880">
                  <c:v>163.8507455019656</c:v>
                </c:pt>
                <c:pt idx="881">
                  <c:v>163.85187903829291</c:v>
                </c:pt>
                <c:pt idx="882">
                  <c:v>163.8462890809574</c:v>
                </c:pt>
                <c:pt idx="883">
                  <c:v>163.84426815404282</c:v>
                </c:pt>
                <c:pt idx="884">
                  <c:v>163.8384227064347</c:v>
                </c:pt>
                <c:pt idx="885">
                  <c:v>163.83684299820686</c:v>
                </c:pt>
                <c:pt idx="886">
                  <c:v>163.8426868930342</c:v>
                </c:pt>
                <c:pt idx="887">
                  <c:v>163.83420739697567</c:v>
                </c:pt>
                <c:pt idx="888">
                  <c:v>163.84244580260449</c:v>
                </c:pt>
                <c:pt idx="889">
                  <c:v>163.83573920570112</c:v>
                </c:pt>
                <c:pt idx="890">
                  <c:v>163.83657740942991</c:v>
                </c:pt>
                <c:pt idx="891">
                  <c:v>163.84698438841761</c:v>
                </c:pt>
                <c:pt idx="892">
                  <c:v>163.85682786935197</c:v>
                </c:pt>
                <c:pt idx="893">
                  <c:v>163.85526920222108</c:v>
                </c:pt>
                <c:pt idx="894">
                  <c:v>163.85349429077286</c:v>
                </c:pt>
                <c:pt idx="895">
                  <c:v>163.84984622810978</c:v>
                </c:pt>
                <c:pt idx="896">
                  <c:v>163.85714867385332</c:v>
                </c:pt>
                <c:pt idx="897">
                  <c:v>163.85048230889549</c:v>
                </c:pt>
                <c:pt idx="898">
                  <c:v>163.84363855342247</c:v>
                </c:pt>
                <c:pt idx="899">
                  <c:v>163.85032343091703</c:v>
                </c:pt>
                <c:pt idx="900">
                  <c:v>163.85774952282998</c:v>
                </c:pt>
                <c:pt idx="901">
                  <c:v>163.85113679120809</c:v>
                </c:pt>
                <c:pt idx="902">
                  <c:v>163.84621572544893</c:v>
                </c:pt>
                <c:pt idx="903">
                  <c:v>163.84248906205192</c:v>
                </c:pt>
                <c:pt idx="904">
                  <c:v>163.85545241089127</c:v>
                </c:pt>
                <c:pt idx="905">
                  <c:v>163.84611824935561</c:v>
                </c:pt>
                <c:pt idx="906">
                  <c:v>163.83744131884924</c:v>
                </c:pt>
                <c:pt idx="907">
                  <c:v>163.84394641830298</c:v>
                </c:pt>
                <c:pt idx="908">
                  <c:v>163.84540772962777</c:v>
                </c:pt>
                <c:pt idx="909">
                  <c:v>163.8328743146638</c:v>
                </c:pt>
                <c:pt idx="910">
                  <c:v>163.82493811942996</c:v>
                </c:pt>
                <c:pt idx="911">
                  <c:v>163.83729107908323</c:v>
                </c:pt>
                <c:pt idx="912">
                  <c:v>163.84284458109065</c:v>
                </c:pt>
                <c:pt idx="913">
                  <c:v>163.84552243695344</c:v>
                </c:pt>
                <c:pt idx="914">
                  <c:v>163.8481765496972</c:v>
                </c:pt>
                <c:pt idx="915">
                  <c:v>163.85996065552797</c:v>
                </c:pt>
                <c:pt idx="916">
                  <c:v>163.85021762576207</c:v>
                </c:pt>
                <c:pt idx="917">
                  <c:v>163.84826168027021</c:v>
                </c:pt>
                <c:pt idx="918">
                  <c:v>163.85153316131928</c:v>
                </c:pt>
                <c:pt idx="919">
                  <c:v>163.84392846962743</c:v>
                </c:pt>
                <c:pt idx="920">
                  <c:v>163.84842257155478</c:v>
                </c:pt>
                <c:pt idx="921">
                  <c:v>163.8433052228861</c:v>
                </c:pt>
                <c:pt idx="922">
                  <c:v>163.85138587416682</c:v>
                </c:pt>
                <c:pt idx="923">
                  <c:v>163.85792288571562</c:v>
                </c:pt>
                <c:pt idx="924">
                  <c:v>163.86835933099917</c:v>
                </c:pt>
                <c:pt idx="925">
                  <c:v>163.8588811203289</c:v>
                </c:pt>
                <c:pt idx="926">
                  <c:v>163.8671603031344</c:v>
                </c:pt>
                <c:pt idx="927">
                  <c:v>163.86868659833897</c:v>
                </c:pt>
                <c:pt idx="928">
                  <c:v>163.86023255624002</c:v>
                </c:pt>
                <c:pt idx="929">
                  <c:v>163.86897358129255</c:v>
                </c:pt>
                <c:pt idx="930">
                  <c:v>163.86739040247863</c:v>
                </c:pt>
                <c:pt idx="931">
                  <c:v>163.85964898424183</c:v>
                </c:pt>
                <c:pt idx="932">
                  <c:v>163.85708391813219</c:v>
                </c:pt>
                <c:pt idx="933">
                  <c:v>163.85144757029155</c:v>
                </c:pt>
                <c:pt idx="934">
                  <c:v>163.84340965480789</c:v>
                </c:pt>
                <c:pt idx="935">
                  <c:v>163.84076104451248</c:v>
                </c:pt>
                <c:pt idx="936">
                  <c:v>163.84503548637426</c:v>
                </c:pt>
                <c:pt idx="937">
                  <c:v>163.84973300191044</c:v>
                </c:pt>
                <c:pt idx="938">
                  <c:v>163.84383331993467</c:v>
                </c:pt>
                <c:pt idx="939">
                  <c:v>163.83847338064436</c:v>
                </c:pt>
                <c:pt idx="940">
                  <c:v>163.83771971017975</c:v>
                </c:pt>
                <c:pt idx="941">
                  <c:v>163.83149606503599</c:v>
                </c:pt>
                <c:pt idx="942">
                  <c:v>163.82042955883622</c:v>
                </c:pt>
                <c:pt idx="943">
                  <c:v>163.81684892272196</c:v>
                </c:pt>
                <c:pt idx="944">
                  <c:v>163.82376952857908</c:v>
                </c:pt>
                <c:pt idx="945">
                  <c:v>163.82938073640676</c:v>
                </c:pt>
                <c:pt idx="946">
                  <c:v>163.83480050698276</c:v>
                </c:pt>
                <c:pt idx="947">
                  <c:v>163.84108393968441</c:v>
                </c:pt>
                <c:pt idx="948">
                  <c:v>163.84997935361977</c:v>
                </c:pt>
                <c:pt idx="949">
                  <c:v>163.85559963195732</c:v>
                </c:pt>
                <c:pt idx="950">
                  <c:v>163.85997617492248</c:v>
                </c:pt>
                <c:pt idx="951">
                  <c:v>163.85539591410188</c:v>
                </c:pt>
                <c:pt idx="952">
                  <c:v>163.86209663273775</c:v>
                </c:pt>
                <c:pt idx="953">
                  <c:v>163.85697521808694</c:v>
                </c:pt>
                <c:pt idx="954">
                  <c:v>163.85318139530403</c:v>
                </c:pt>
                <c:pt idx="955">
                  <c:v>163.86100506390378</c:v>
                </c:pt>
                <c:pt idx="956">
                  <c:v>163.86931946606941</c:v>
                </c:pt>
                <c:pt idx="957">
                  <c:v>163.87505071140535</c:v>
                </c:pt>
                <c:pt idx="958">
                  <c:v>163.87309926313591</c:v>
                </c:pt>
                <c:pt idx="959">
                  <c:v>163.87117515227771</c:v>
                </c:pt>
                <c:pt idx="960">
                  <c:v>163.87765175638739</c:v>
                </c:pt>
                <c:pt idx="961">
                  <c:v>163.87098620681621</c:v>
                </c:pt>
                <c:pt idx="962">
                  <c:v>163.87171399548816</c:v>
                </c:pt>
                <c:pt idx="963">
                  <c:v>163.87598224773132</c:v>
                </c:pt>
                <c:pt idx="964">
                  <c:v>163.86787884247548</c:v>
                </c:pt>
                <c:pt idx="965">
                  <c:v>163.86222127263179</c:v>
                </c:pt>
                <c:pt idx="966">
                  <c:v>163.85630318157004</c:v>
                </c:pt>
                <c:pt idx="967">
                  <c:v>163.85029581908006</c:v>
                </c:pt>
                <c:pt idx="968">
                  <c:v>163.84056059935173</c:v>
                </c:pt>
                <c:pt idx="969">
                  <c:v>163.82983705200155</c:v>
                </c:pt>
                <c:pt idx="970">
                  <c:v>163.82803146820663</c:v>
                </c:pt>
                <c:pt idx="971">
                  <c:v>163.83089434184046</c:v>
                </c:pt>
                <c:pt idx="972">
                  <c:v>163.83737035146132</c:v>
                </c:pt>
                <c:pt idx="973">
                  <c:v>163.83553870493014</c:v>
                </c:pt>
                <c:pt idx="974">
                  <c:v>163.83204968618008</c:v>
                </c:pt>
                <c:pt idx="975">
                  <c:v>163.83503467033177</c:v>
                </c:pt>
                <c:pt idx="976">
                  <c:v>163.84500926549251</c:v>
                </c:pt>
                <c:pt idx="977">
                  <c:v>163.8376610173209</c:v>
                </c:pt>
                <c:pt idx="978">
                  <c:v>163.83796238405975</c:v>
                </c:pt>
                <c:pt idx="979">
                  <c:v>163.83092115542331</c:v>
                </c:pt>
                <c:pt idx="980">
                  <c:v>163.83498860729057</c:v>
                </c:pt>
                <c:pt idx="981">
                  <c:v>163.83971039507924</c:v>
                </c:pt>
                <c:pt idx="982">
                  <c:v>163.84302445900659</c:v>
                </c:pt>
                <c:pt idx="983">
                  <c:v>163.83753136587057</c:v>
                </c:pt>
                <c:pt idx="984">
                  <c:v>163.84482104602665</c:v>
                </c:pt>
                <c:pt idx="985">
                  <c:v>163.85189348871901</c:v>
                </c:pt>
                <c:pt idx="986">
                  <c:v>163.85809897761115</c:v>
                </c:pt>
                <c:pt idx="987">
                  <c:v>163.85552296576617</c:v>
                </c:pt>
                <c:pt idx="988">
                  <c:v>163.85976816252946</c:v>
                </c:pt>
                <c:pt idx="989">
                  <c:v>163.8531389609947</c:v>
                </c:pt>
                <c:pt idx="990">
                  <c:v>163.85193666949274</c:v>
                </c:pt>
                <c:pt idx="991">
                  <c:v>163.84919036384085</c:v>
                </c:pt>
                <c:pt idx="992">
                  <c:v>163.85557273521184</c:v>
                </c:pt>
                <c:pt idx="993">
                  <c:v>163.86178762173842</c:v>
                </c:pt>
                <c:pt idx="994">
                  <c:v>163.85467434607571</c:v>
                </c:pt>
                <c:pt idx="995">
                  <c:v>163.8634360860371</c:v>
                </c:pt>
                <c:pt idx="996">
                  <c:v>163.86891939660836</c:v>
                </c:pt>
                <c:pt idx="997">
                  <c:v>163.87106040149516</c:v>
                </c:pt>
                <c:pt idx="998">
                  <c:v>163.87548251890115</c:v>
                </c:pt>
                <c:pt idx="999">
                  <c:v>163.86845401899419</c:v>
                </c:pt>
              </c:numCache>
            </c:numRef>
          </c:yVal>
          <c:smooth val="0"/>
          <c:extLst>
            <c:ext xmlns:c16="http://schemas.microsoft.com/office/drawing/2014/chart" uri="{C3380CC4-5D6E-409C-BE32-E72D297353CC}">
              <c16:uniqueId val="{00000000-AFB5-4D73-B703-2D4871BC3265}"/>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AU" sz="1400" b="1" i="0" u="none" strike="noStrike" baseline="0">
                <a:solidFill>
                  <a:schemeClr val="bg1"/>
                </a:solidFill>
                <a:effectLst/>
              </a:rPr>
              <a:t>Convergence of Mean First Year Profit</a:t>
            </a:r>
            <a:endParaRPr lang="en-AU" b="1">
              <a:solidFill>
                <a:schemeClr val="bg1"/>
              </a:solidFill>
            </a:endParaRPr>
          </a:p>
          <a:p>
            <a:pPr>
              <a:defRPr b="1">
                <a:solidFill>
                  <a:schemeClr val="bg1"/>
                </a:solidFill>
              </a:defRPr>
            </a:pPr>
            <a:r>
              <a:rPr lang="en-AU" b="1">
                <a:solidFill>
                  <a:schemeClr val="bg1"/>
                </a:solidFill>
              </a:rPr>
              <a:t>When Selling</a:t>
            </a:r>
            <a:r>
              <a:rPr lang="en-AU" b="1" baseline="0">
                <a:solidFill>
                  <a:schemeClr val="bg1"/>
                </a:solidFill>
              </a:rPr>
              <a:t> Price is $249</a:t>
            </a:r>
            <a:endParaRPr lang="en-AU" b="1">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AU"/>
        </a:p>
      </c:txPr>
    </c:title>
    <c:autoTitleDeleted val="0"/>
    <c:plotArea>
      <c:layout>
        <c:manualLayout>
          <c:layoutTarget val="inner"/>
          <c:xMode val="edge"/>
          <c:yMode val="edge"/>
          <c:x val="0.17581714785651795"/>
          <c:y val="0.25083333333333335"/>
          <c:w val="0.7682939632545932"/>
          <c:h val="0.54359580052493439"/>
        </c:manualLayout>
      </c:layout>
      <c:scatterChart>
        <c:scatterStyle val="lineMarker"/>
        <c:varyColors val="0"/>
        <c:ser>
          <c:idx val="0"/>
          <c:order val="0"/>
          <c:spPr>
            <a:ln w="19050" cap="rnd">
              <a:solidFill>
                <a:schemeClr val="accent1"/>
              </a:solidFill>
              <a:round/>
            </a:ln>
            <a:effectLst/>
          </c:spPr>
          <c:marker>
            <c:symbol val="none"/>
          </c:marker>
          <c:xVal>
            <c:numRef>
              <c:f>'Simulated Output'!$B$6:$B$1005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Output'!$J$6:$J$1005</c:f>
              <c:numCache>
                <c:formatCode>"$"#,##0</c:formatCode>
                <c:ptCount val="1000"/>
                <c:pt idx="0">
                  <c:v>922090.05274582119</c:v>
                </c:pt>
                <c:pt idx="1">
                  <c:v>417519.82706816483</c:v>
                </c:pt>
                <c:pt idx="2">
                  <c:v>459123.68266199814</c:v>
                </c:pt>
                <c:pt idx="3">
                  <c:v>633810.79483083822</c:v>
                </c:pt>
                <c:pt idx="4">
                  <c:v>937881.33904583252</c:v>
                </c:pt>
                <c:pt idx="5">
                  <c:v>1028387.0487784989</c:v>
                </c:pt>
                <c:pt idx="6">
                  <c:v>1004883.1765268528</c:v>
                </c:pt>
                <c:pt idx="7">
                  <c:v>971092.0743832083</c:v>
                </c:pt>
                <c:pt idx="8">
                  <c:v>1071773.0361054258</c:v>
                </c:pt>
                <c:pt idx="9">
                  <c:v>1057175.5296912584</c:v>
                </c:pt>
                <c:pt idx="10">
                  <c:v>975830.56104215432</c:v>
                </c:pt>
                <c:pt idx="11">
                  <c:v>1002594.2311006347</c:v>
                </c:pt>
                <c:pt idx="12">
                  <c:v>1112020.0119404111</c:v>
                </c:pt>
                <c:pt idx="13">
                  <c:v>971401.23107058578</c:v>
                </c:pt>
                <c:pt idx="14">
                  <c:v>942516.52354113956</c:v>
                </c:pt>
                <c:pt idx="15">
                  <c:v>995566.99128597137</c:v>
                </c:pt>
                <c:pt idx="16">
                  <c:v>1048909.1809233262</c:v>
                </c:pt>
                <c:pt idx="17">
                  <c:v>1031565.2131007705</c:v>
                </c:pt>
                <c:pt idx="18">
                  <c:v>1022072.4800231027</c:v>
                </c:pt>
                <c:pt idx="19">
                  <c:v>1003417.413660832</c:v>
                </c:pt>
                <c:pt idx="20">
                  <c:v>975200.29751555831</c:v>
                </c:pt>
                <c:pt idx="21">
                  <c:v>975927.24593721784</c:v>
                </c:pt>
                <c:pt idx="22">
                  <c:v>982678.58087646065</c:v>
                </c:pt>
                <c:pt idx="23">
                  <c:v>976815.04744727782</c:v>
                </c:pt>
                <c:pt idx="24">
                  <c:v>946554.49024785112</c:v>
                </c:pt>
                <c:pt idx="25">
                  <c:v>925851.7940674983</c:v>
                </c:pt>
                <c:pt idx="26">
                  <c:v>922506.20553328621</c:v>
                </c:pt>
                <c:pt idx="27">
                  <c:v>932626.57703987451</c:v>
                </c:pt>
                <c:pt idx="28">
                  <c:v>969561.51009818655</c:v>
                </c:pt>
                <c:pt idx="29">
                  <c:v>937498.30060893309</c:v>
                </c:pt>
                <c:pt idx="30">
                  <c:v>903484.25559158856</c:v>
                </c:pt>
                <c:pt idx="31">
                  <c:v>931104.40020769124</c:v>
                </c:pt>
                <c:pt idx="32">
                  <c:v>920868.6926026243</c:v>
                </c:pt>
                <c:pt idx="33">
                  <c:v>886173.791682982</c:v>
                </c:pt>
                <c:pt idx="34">
                  <c:v>846993.83734194911</c:v>
                </c:pt>
                <c:pt idx="35">
                  <c:v>890767.75782769942</c:v>
                </c:pt>
                <c:pt idx="36">
                  <c:v>877640.98292139522</c:v>
                </c:pt>
                <c:pt idx="37">
                  <c:v>885162.70499394427</c:v>
                </c:pt>
                <c:pt idx="38">
                  <c:v>902429.52127460204</c:v>
                </c:pt>
                <c:pt idx="39">
                  <c:v>865324.09187920787</c:v>
                </c:pt>
                <c:pt idx="40">
                  <c:v>887057.88969287206</c:v>
                </c:pt>
                <c:pt idx="41">
                  <c:v>872210.52649959014</c:v>
                </c:pt>
                <c:pt idx="42">
                  <c:v>868610.53637179302</c:v>
                </c:pt>
                <c:pt idx="43">
                  <c:v>863048.4403356507</c:v>
                </c:pt>
                <c:pt idx="44">
                  <c:v>868837.18973289616</c:v>
                </c:pt>
                <c:pt idx="45">
                  <c:v>862278.398604688</c:v>
                </c:pt>
                <c:pt idx="46">
                  <c:v>833391.02139738773</c:v>
                </c:pt>
                <c:pt idx="47">
                  <c:v>823091.15389846824</c:v>
                </c:pt>
                <c:pt idx="48">
                  <c:v>827314.13001382444</c:v>
                </c:pt>
                <c:pt idx="49">
                  <c:v>809888.13673173904</c:v>
                </c:pt>
                <c:pt idx="50">
                  <c:v>796234.71823386883</c:v>
                </c:pt>
                <c:pt idx="51">
                  <c:v>798812.07288151071</c:v>
                </c:pt>
                <c:pt idx="52">
                  <c:v>764872.22244978417</c:v>
                </c:pt>
                <c:pt idx="53">
                  <c:v>765416.64886725822</c:v>
                </c:pt>
                <c:pt idx="54">
                  <c:v>777277.40068224596</c:v>
                </c:pt>
                <c:pt idx="55">
                  <c:v>800321.49076312617</c:v>
                </c:pt>
                <c:pt idx="56">
                  <c:v>792419.11475120764</c:v>
                </c:pt>
                <c:pt idx="57">
                  <c:v>805515.60515991331</c:v>
                </c:pt>
                <c:pt idx="58">
                  <c:v>831036.69765866827</c:v>
                </c:pt>
                <c:pt idx="59">
                  <c:v>814236.01665103808</c:v>
                </c:pt>
                <c:pt idx="60">
                  <c:v>833277.97458398552</c:v>
                </c:pt>
                <c:pt idx="61">
                  <c:v>809950.54672435473</c:v>
                </c:pt>
                <c:pt idx="62">
                  <c:v>811707.01281987142</c:v>
                </c:pt>
                <c:pt idx="63">
                  <c:v>816696.76206811646</c:v>
                </c:pt>
                <c:pt idx="64">
                  <c:v>813960.47492401616</c:v>
                </c:pt>
                <c:pt idx="65">
                  <c:v>807865.07422019832</c:v>
                </c:pt>
                <c:pt idx="66">
                  <c:v>811635.23772861564</c:v>
                </c:pt>
                <c:pt idx="67">
                  <c:v>806768.2377556368</c:v>
                </c:pt>
                <c:pt idx="68">
                  <c:v>811013.03260753513</c:v>
                </c:pt>
                <c:pt idx="69">
                  <c:v>808736.48676250339</c:v>
                </c:pt>
                <c:pt idx="70">
                  <c:v>811293.81342261727</c:v>
                </c:pt>
                <c:pt idx="71">
                  <c:v>806701.47245583765</c:v>
                </c:pt>
                <c:pt idx="72">
                  <c:v>810150.73469937872</c:v>
                </c:pt>
                <c:pt idx="73">
                  <c:v>809361.55039452098</c:v>
                </c:pt>
                <c:pt idx="74">
                  <c:v>810456.33251803066</c:v>
                </c:pt>
                <c:pt idx="75">
                  <c:v>805091.36430294882</c:v>
                </c:pt>
                <c:pt idx="76">
                  <c:v>806004.58253240085</c:v>
                </c:pt>
                <c:pt idx="77">
                  <c:v>815501.36323029373</c:v>
                </c:pt>
                <c:pt idx="78">
                  <c:v>831387.7047463113</c:v>
                </c:pt>
                <c:pt idx="79">
                  <c:v>825683.56366710237</c:v>
                </c:pt>
                <c:pt idx="80">
                  <c:v>832108.79259185737</c:v>
                </c:pt>
                <c:pt idx="81">
                  <c:v>838033.59961612872</c:v>
                </c:pt>
                <c:pt idx="82">
                  <c:v>856924.63999951538</c:v>
                </c:pt>
                <c:pt idx="83">
                  <c:v>844527.51949817629</c:v>
                </c:pt>
                <c:pt idx="84">
                  <c:v>851355.2820013304</c:v>
                </c:pt>
                <c:pt idx="85">
                  <c:v>835563.66333371436</c:v>
                </c:pt>
                <c:pt idx="86">
                  <c:v>844264.24954745476</c:v>
                </c:pt>
                <c:pt idx="87">
                  <c:v>840529.03681316553</c:v>
                </c:pt>
                <c:pt idx="88">
                  <c:v>845618.76648616092</c:v>
                </c:pt>
                <c:pt idx="89">
                  <c:v>846230.96512269939</c:v>
                </c:pt>
                <c:pt idx="90">
                  <c:v>851536.16979372269</c:v>
                </c:pt>
                <c:pt idx="91">
                  <c:v>853320.43888348469</c:v>
                </c:pt>
                <c:pt idx="92">
                  <c:v>845011.89826396375</c:v>
                </c:pt>
                <c:pt idx="93">
                  <c:v>843414.89072197338</c:v>
                </c:pt>
                <c:pt idx="94">
                  <c:v>843670.29884016467</c:v>
                </c:pt>
                <c:pt idx="95">
                  <c:v>853945.56329072651</c:v>
                </c:pt>
                <c:pt idx="96">
                  <c:v>853129.58452295919</c:v>
                </c:pt>
                <c:pt idx="97">
                  <c:v>866280.85113084363</c:v>
                </c:pt>
                <c:pt idx="98">
                  <c:v>864845.57396096038</c:v>
                </c:pt>
                <c:pt idx="99">
                  <c:v>859876.07240252127</c:v>
                </c:pt>
                <c:pt idx="100">
                  <c:v>853023.28096472344</c:v>
                </c:pt>
                <c:pt idx="101">
                  <c:v>848481.62932428753</c:v>
                </c:pt>
                <c:pt idx="102">
                  <c:v>849749.06764427666</c:v>
                </c:pt>
                <c:pt idx="103">
                  <c:v>854757.24769015901</c:v>
                </c:pt>
                <c:pt idx="104">
                  <c:v>851895.67371137778</c:v>
                </c:pt>
                <c:pt idx="105">
                  <c:v>868223.21526480047</c:v>
                </c:pt>
                <c:pt idx="106">
                  <c:v>868783.56638711493</c:v>
                </c:pt>
                <c:pt idx="107">
                  <c:v>869372.32092055108</c:v>
                </c:pt>
                <c:pt idx="108">
                  <c:v>862531.0612156773</c:v>
                </c:pt>
                <c:pt idx="109">
                  <c:v>860060.25031840522</c:v>
                </c:pt>
                <c:pt idx="110">
                  <c:v>862288.89397995116</c:v>
                </c:pt>
                <c:pt idx="111">
                  <c:v>857512.36339914345</c:v>
                </c:pt>
                <c:pt idx="112">
                  <c:v>859083.86079042591</c:v>
                </c:pt>
                <c:pt idx="113">
                  <c:v>858154.46726940374</c:v>
                </c:pt>
                <c:pt idx="114">
                  <c:v>855049.02868233528</c:v>
                </c:pt>
                <c:pt idx="115">
                  <c:v>854832.83991249732</c:v>
                </c:pt>
                <c:pt idx="116">
                  <c:v>850749.19580590446</c:v>
                </c:pt>
                <c:pt idx="117">
                  <c:v>846837.15735001408</c:v>
                </c:pt>
                <c:pt idx="118">
                  <c:v>854245.37589304452</c:v>
                </c:pt>
                <c:pt idx="119">
                  <c:v>861570.25524639501</c:v>
                </c:pt>
                <c:pt idx="120">
                  <c:v>857378.31275574234</c:v>
                </c:pt>
                <c:pt idx="121">
                  <c:v>850734.6002301072</c:v>
                </c:pt>
                <c:pt idx="122">
                  <c:v>849936.50549671846</c:v>
                </c:pt>
                <c:pt idx="123">
                  <c:v>848309.48117584758</c:v>
                </c:pt>
                <c:pt idx="124">
                  <c:v>855078.45145115955</c:v>
                </c:pt>
                <c:pt idx="125">
                  <c:v>857265.04087872733</c:v>
                </c:pt>
                <c:pt idx="126">
                  <c:v>854993.65139121015</c:v>
                </c:pt>
                <c:pt idx="127">
                  <c:v>865228.83146106277</c:v>
                </c:pt>
                <c:pt idx="128">
                  <c:v>868307.50819853717</c:v>
                </c:pt>
                <c:pt idx="129">
                  <c:v>876693.03298827552</c:v>
                </c:pt>
                <c:pt idx="130">
                  <c:v>878211.81044069573</c:v>
                </c:pt>
                <c:pt idx="131">
                  <c:v>870756.96209026896</c:v>
                </c:pt>
                <c:pt idx="132">
                  <c:v>864388.19774561154</c:v>
                </c:pt>
                <c:pt idx="133">
                  <c:v>869448.98340278119</c:v>
                </c:pt>
                <c:pt idx="134">
                  <c:v>873841.64870325907</c:v>
                </c:pt>
                <c:pt idx="135">
                  <c:v>874300.02680645825</c:v>
                </c:pt>
                <c:pt idx="136">
                  <c:v>883496.41880710342</c:v>
                </c:pt>
                <c:pt idx="137">
                  <c:v>884220.49710267805</c:v>
                </c:pt>
                <c:pt idx="138">
                  <c:v>893777.45996717887</c:v>
                </c:pt>
                <c:pt idx="139">
                  <c:v>890330.95320253505</c:v>
                </c:pt>
                <c:pt idx="140">
                  <c:v>883993.18258424662</c:v>
                </c:pt>
                <c:pt idx="141">
                  <c:v>881992.51482072938</c:v>
                </c:pt>
                <c:pt idx="142">
                  <c:v>886443.14237352251</c:v>
                </c:pt>
                <c:pt idx="143">
                  <c:v>892245.06027935294</c:v>
                </c:pt>
                <c:pt idx="144">
                  <c:v>886006.81731590978</c:v>
                </c:pt>
                <c:pt idx="145">
                  <c:v>882820.68188091903</c:v>
                </c:pt>
                <c:pt idx="146">
                  <c:v>874278.32089248672</c:v>
                </c:pt>
                <c:pt idx="147">
                  <c:v>873745.50629030634</c:v>
                </c:pt>
                <c:pt idx="148">
                  <c:v>882276.39236898639</c:v>
                </c:pt>
                <c:pt idx="149">
                  <c:v>884237.15915136889</c:v>
                </c:pt>
                <c:pt idx="150">
                  <c:v>882855.51574171148</c:v>
                </c:pt>
                <c:pt idx="151">
                  <c:v>870468.30840130558</c:v>
                </c:pt>
                <c:pt idx="152">
                  <c:v>865758.50984227634</c:v>
                </c:pt>
                <c:pt idx="153">
                  <c:v>874750.66400333866</c:v>
                </c:pt>
                <c:pt idx="154">
                  <c:v>874164.26623737102</c:v>
                </c:pt>
                <c:pt idx="155">
                  <c:v>880050.59975236154</c:v>
                </c:pt>
                <c:pt idx="156">
                  <c:v>881081.92662901047</c:v>
                </c:pt>
                <c:pt idx="157">
                  <c:v>888774.01551994926</c:v>
                </c:pt>
                <c:pt idx="158">
                  <c:v>885076.67436129251</c:v>
                </c:pt>
                <c:pt idx="159">
                  <c:v>886180.82095495961</c:v>
                </c:pt>
                <c:pt idx="160">
                  <c:v>884595.37885806093</c:v>
                </c:pt>
                <c:pt idx="161">
                  <c:v>880881.6538766243</c:v>
                </c:pt>
                <c:pt idx="162">
                  <c:v>880772.89148201235</c:v>
                </c:pt>
                <c:pt idx="163">
                  <c:v>883131.47061923333</c:v>
                </c:pt>
                <c:pt idx="164">
                  <c:v>884835.38656362914</c:v>
                </c:pt>
                <c:pt idx="165">
                  <c:v>880887.51513249369</c:v>
                </c:pt>
                <c:pt idx="166">
                  <c:v>885764.73520476162</c:v>
                </c:pt>
                <c:pt idx="167">
                  <c:v>883153.95348565851</c:v>
                </c:pt>
                <c:pt idx="168">
                  <c:v>878630.1730823582</c:v>
                </c:pt>
                <c:pt idx="169">
                  <c:v>873026.47312037472</c:v>
                </c:pt>
                <c:pt idx="170">
                  <c:v>869982.37271652569</c:v>
                </c:pt>
                <c:pt idx="171">
                  <c:v>868052.89806228119</c:v>
                </c:pt>
                <c:pt idx="172">
                  <c:v>870023.12249515043</c:v>
                </c:pt>
                <c:pt idx="173">
                  <c:v>877823.78644259938</c:v>
                </c:pt>
                <c:pt idx="174">
                  <c:v>873887.33716278966</c:v>
                </c:pt>
                <c:pt idx="175">
                  <c:v>873398.79815220786</c:v>
                </c:pt>
                <c:pt idx="176">
                  <c:v>875379.28410433931</c:v>
                </c:pt>
                <c:pt idx="177">
                  <c:v>875337.12537846726</c:v>
                </c:pt>
                <c:pt idx="178">
                  <c:v>878110.93460265698</c:v>
                </c:pt>
                <c:pt idx="179">
                  <c:v>880511.37520799821</c:v>
                </c:pt>
                <c:pt idx="180">
                  <c:v>874898.77556947037</c:v>
                </c:pt>
                <c:pt idx="181">
                  <c:v>871767.73130887502</c:v>
                </c:pt>
                <c:pt idx="182">
                  <c:v>868895.93616789591</c:v>
                </c:pt>
                <c:pt idx="183">
                  <c:v>872247.14349577355</c:v>
                </c:pt>
                <c:pt idx="184">
                  <c:v>878341.67643316963</c:v>
                </c:pt>
                <c:pt idx="185">
                  <c:v>880235.76472444437</c:v>
                </c:pt>
                <c:pt idx="186">
                  <c:v>879091.46167889831</c:v>
                </c:pt>
                <c:pt idx="187">
                  <c:v>871643.49729329685</c:v>
                </c:pt>
                <c:pt idx="188">
                  <c:v>873968.68076341623</c:v>
                </c:pt>
                <c:pt idx="189">
                  <c:v>872587.57881496742</c:v>
                </c:pt>
                <c:pt idx="190">
                  <c:v>872117.83095824067</c:v>
                </c:pt>
                <c:pt idx="191">
                  <c:v>871660.89055454871</c:v>
                </c:pt>
                <c:pt idx="192">
                  <c:v>876261.44534885418</c:v>
                </c:pt>
                <c:pt idx="193">
                  <c:v>876331.14513753168</c:v>
                </c:pt>
                <c:pt idx="194">
                  <c:v>875406.54386137403</c:v>
                </c:pt>
                <c:pt idx="195">
                  <c:v>877503.0801379378</c:v>
                </c:pt>
                <c:pt idx="196">
                  <c:v>876065.51074156992</c:v>
                </c:pt>
                <c:pt idx="197">
                  <c:v>871844.23227321077</c:v>
                </c:pt>
                <c:pt idx="198">
                  <c:v>874895.60071384476</c:v>
                </c:pt>
                <c:pt idx="199">
                  <c:v>871526.54920186684</c:v>
                </c:pt>
                <c:pt idx="200">
                  <c:v>864716.83804171067</c:v>
                </c:pt>
                <c:pt idx="201">
                  <c:v>866367.91115607496</c:v>
                </c:pt>
                <c:pt idx="202">
                  <c:v>865876.43372108298</c:v>
                </c:pt>
                <c:pt idx="203">
                  <c:v>864937.6319290892</c:v>
                </c:pt>
                <c:pt idx="204">
                  <c:v>866726.66029083473</c:v>
                </c:pt>
                <c:pt idx="205">
                  <c:v>865136.46593743924</c:v>
                </c:pt>
                <c:pt idx="206">
                  <c:v>868428.32038424932</c:v>
                </c:pt>
                <c:pt idx="207">
                  <c:v>870979.86824979691</c:v>
                </c:pt>
                <c:pt idx="208">
                  <c:v>872394.55510622007</c:v>
                </c:pt>
                <c:pt idx="209">
                  <c:v>879714.48281646415</c:v>
                </c:pt>
                <c:pt idx="210">
                  <c:v>882022.06846798072</c:v>
                </c:pt>
                <c:pt idx="211">
                  <c:v>880088.82115940878</c:v>
                </c:pt>
                <c:pt idx="212">
                  <c:v>880116.39871222153</c:v>
                </c:pt>
                <c:pt idx="213">
                  <c:v>885480.34393160918</c:v>
                </c:pt>
                <c:pt idx="214">
                  <c:v>882763.12374783424</c:v>
                </c:pt>
                <c:pt idx="215">
                  <c:v>886106.42472506152</c:v>
                </c:pt>
                <c:pt idx="216">
                  <c:v>886433.07060560246</c:v>
                </c:pt>
                <c:pt idx="217">
                  <c:v>885463.71911530884</c:v>
                </c:pt>
                <c:pt idx="218">
                  <c:v>879401.31336526969</c:v>
                </c:pt>
                <c:pt idx="219">
                  <c:v>873243.82824857172</c:v>
                </c:pt>
                <c:pt idx="220">
                  <c:v>875841.18388722045</c:v>
                </c:pt>
                <c:pt idx="221">
                  <c:v>872991.29415154771</c:v>
                </c:pt>
                <c:pt idx="222">
                  <c:v>881302.34525181178</c:v>
                </c:pt>
                <c:pt idx="223">
                  <c:v>884770.46977129951</c:v>
                </c:pt>
                <c:pt idx="224">
                  <c:v>883701.45217726147</c:v>
                </c:pt>
                <c:pt idx="225">
                  <c:v>886292.77146098216</c:v>
                </c:pt>
                <c:pt idx="226">
                  <c:v>887419.57852045831</c:v>
                </c:pt>
                <c:pt idx="227">
                  <c:v>883092.36021911073</c:v>
                </c:pt>
                <c:pt idx="228">
                  <c:v>878513.97186826589</c:v>
                </c:pt>
                <c:pt idx="229">
                  <c:v>879267.18460406561</c:v>
                </c:pt>
                <c:pt idx="230">
                  <c:v>878612.13311266329</c:v>
                </c:pt>
                <c:pt idx="231">
                  <c:v>877650.73805952736</c:v>
                </c:pt>
                <c:pt idx="232">
                  <c:v>878271.871470585</c:v>
                </c:pt>
                <c:pt idx="233">
                  <c:v>877407.25048104452</c:v>
                </c:pt>
                <c:pt idx="234">
                  <c:v>874956.81803482212</c:v>
                </c:pt>
                <c:pt idx="235">
                  <c:v>873157.42079138185</c:v>
                </c:pt>
                <c:pt idx="236">
                  <c:v>875948.30416527332</c:v>
                </c:pt>
                <c:pt idx="237">
                  <c:v>870526.76055054006</c:v>
                </c:pt>
                <c:pt idx="238">
                  <c:v>869149.78704696556</c:v>
                </c:pt>
                <c:pt idx="239">
                  <c:v>868675.51678004279</c:v>
                </c:pt>
                <c:pt idx="240">
                  <c:v>865402.16041635105</c:v>
                </c:pt>
                <c:pt idx="241">
                  <c:v>865656.93817696266</c:v>
                </c:pt>
                <c:pt idx="242">
                  <c:v>862086.74111811037</c:v>
                </c:pt>
                <c:pt idx="243">
                  <c:v>860991.05043936952</c:v>
                </c:pt>
                <c:pt idx="244">
                  <c:v>859348.95642651292</c:v>
                </c:pt>
                <c:pt idx="245">
                  <c:v>860597.68801959197</c:v>
                </c:pt>
                <c:pt idx="246">
                  <c:v>860512.98133672157</c:v>
                </c:pt>
                <c:pt idx="247">
                  <c:v>859462.6142694318</c:v>
                </c:pt>
                <c:pt idx="248">
                  <c:v>856226.17345861264</c:v>
                </c:pt>
                <c:pt idx="249">
                  <c:v>851752.31883724511</c:v>
                </c:pt>
                <c:pt idx="250">
                  <c:v>844374.81955900905</c:v>
                </c:pt>
                <c:pt idx="251">
                  <c:v>845496.461131091</c:v>
                </c:pt>
                <c:pt idx="252">
                  <c:v>838801.37333764043</c:v>
                </c:pt>
                <c:pt idx="253">
                  <c:v>841134.75428972964</c:v>
                </c:pt>
                <c:pt idx="254">
                  <c:v>839090.07226003031</c:v>
                </c:pt>
                <c:pt idx="255">
                  <c:v>835514.15823673829</c:v>
                </c:pt>
                <c:pt idx="256">
                  <c:v>830635.73900001298</c:v>
                </c:pt>
                <c:pt idx="257">
                  <c:v>826949.21900206944</c:v>
                </c:pt>
                <c:pt idx="258">
                  <c:v>826698.64604272263</c:v>
                </c:pt>
                <c:pt idx="259">
                  <c:v>822457.91431683209</c:v>
                </c:pt>
                <c:pt idx="260">
                  <c:v>825174.73022771499</c:v>
                </c:pt>
                <c:pt idx="261">
                  <c:v>822113.98302430322</c:v>
                </c:pt>
                <c:pt idx="262">
                  <c:v>815680.44162998919</c:v>
                </c:pt>
                <c:pt idx="263">
                  <c:v>814454.22008758481</c:v>
                </c:pt>
                <c:pt idx="264">
                  <c:v>815206.2053845264</c:v>
                </c:pt>
                <c:pt idx="265">
                  <c:v>812742.99869813374</c:v>
                </c:pt>
                <c:pt idx="266">
                  <c:v>815618.81216722308</c:v>
                </c:pt>
                <c:pt idx="267">
                  <c:v>815183.48518093594</c:v>
                </c:pt>
                <c:pt idx="268">
                  <c:v>813253.68088062247</c:v>
                </c:pt>
                <c:pt idx="269">
                  <c:v>811277.34242893558</c:v>
                </c:pt>
                <c:pt idx="270">
                  <c:v>815746.50165135984</c:v>
                </c:pt>
                <c:pt idx="271">
                  <c:v>814805.84298934601</c:v>
                </c:pt>
                <c:pt idx="272">
                  <c:v>814437.9482249521</c:v>
                </c:pt>
                <c:pt idx="273">
                  <c:v>809050.81856880209</c:v>
                </c:pt>
                <c:pt idx="274">
                  <c:v>806796.96218628553</c:v>
                </c:pt>
                <c:pt idx="275">
                  <c:v>809718.30091941403</c:v>
                </c:pt>
                <c:pt idx="276">
                  <c:v>810210.7333900769</c:v>
                </c:pt>
                <c:pt idx="277">
                  <c:v>811456.71340548759</c:v>
                </c:pt>
                <c:pt idx="278">
                  <c:v>809872.51747034339</c:v>
                </c:pt>
                <c:pt idx="279">
                  <c:v>816621.7040484777</c:v>
                </c:pt>
                <c:pt idx="280">
                  <c:v>819904.9661034341</c:v>
                </c:pt>
                <c:pt idx="281">
                  <c:v>818752.97995551885</c:v>
                </c:pt>
                <c:pt idx="282">
                  <c:v>817289.1688550798</c:v>
                </c:pt>
                <c:pt idx="283">
                  <c:v>819565.22046486579</c:v>
                </c:pt>
                <c:pt idx="284">
                  <c:v>823463.09059591067</c:v>
                </c:pt>
                <c:pt idx="285">
                  <c:v>821079.88174857257</c:v>
                </c:pt>
                <c:pt idx="286">
                  <c:v>823499.17348410154</c:v>
                </c:pt>
                <c:pt idx="287">
                  <c:v>825758.68173985416</c:v>
                </c:pt>
                <c:pt idx="288">
                  <c:v>824480.49377992295</c:v>
                </c:pt>
                <c:pt idx="289">
                  <c:v>822250.84258713911</c:v>
                </c:pt>
                <c:pt idx="290">
                  <c:v>823869.20749343582</c:v>
                </c:pt>
                <c:pt idx="291">
                  <c:v>822463.56375843659</c:v>
                </c:pt>
                <c:pt idx="292">
                  <c:v>825359.50877201289</c:v>
                </c:pt>
                <c:pt idx="293">
                  <c:v>819462.50042970607</c:v>
                </c:pt>
                <c:pt idx="294">
                  <c:v>819643.3771296948</c:v>
                </c:pt>
                <c:pt idx="295">
                  <c:v>818967.09835797444</c:v>
                </c:pt>
                <c:pt idx="296">
                  <c:v>820523.54767549783</c:v>
                </c:pt>
                <c:pt idx="297">
                  <c:v>822199.00996323756</c:v>
                </c:pt>
                <c:pt idx="298">
                  <c:v>823365.99629625876</c:v>
                </c:pt>
                <c:pt idx="299">
                  <c:v>823315.50159728923</c:v>
                </c:pt>
                <c:pt idx="300">
                  <c:v>822903.7571308607</c:v>
                </c:pt>
                <c:pt idx="301">
                  <c:v>821725.86449235515</c:v>
                </c:pt>
                <c:pt idx="302">
                  <c:v>823814.11686137854</c:v>
                </c:pt>
                <c:pt idx="303">
                  <c:v>826580.63695165887</c:v>
                </c:pt>
                <c:pt idx="304">
                  <c:v>825861.08320252784</c:v>
                </c:pt>
                <c:pt idx="305">
                  <c:v>828411.00963864033</c:v>
                </c:pt>
                <c:pt idx="306">
                  <c:v>826435.57467211282</c:v>
                </c:pt>
                <c:pt idx="307">
                  <c:v>825389.66757108213</c:v>
                </c:pt>
                <c:pt idx="308">
                  <c:v>826387.61511912581</c:v>
                </c:pt>
                <c:pt idx="309">
                  <c:v>829894.79488501081</c:v>
                </c:pt>
                <c:pt idx="310">
                  <c:v>831744.59233647445</c:v>
                </c:pt>
                <c:pt idx="311">
                  <c:v>832170.31711894274</c:v>
                </c:pt>
                <c:pt idx="312">
                  <c:v>834793.17363444227</c:v>
                </c:pt>
                <c:pt idx="313">
                  <c:v>832013.47718917066</c:v>
                </c:pt>
                <c:pt idx="314">
                  <c:v>833677.19648800511</c:v>
                </c:pt>
                <c:pt idx="315">
                  <c:v>832683.59814868937</c:v>
                </c:pt>
                <c:pt idx="316">
                  <c:v>829951.09465542075</c:v>
                </c:pt>
                <c:pt idx="317">
                  <c:v>834856.6126314376</c:v>
                </c:pt>
                <c:pt idx="318">
                  <c:v>833481.58464820776</c:v>
                </c:pt>
                <c:pt idx="319">
                  <c:v>833880.5161682032</c:v>
                </c:pt>
                <c:pt idx="320">
                  <c:v>833268.53614111547</c:v>
                </c:pt>
                <c:pt idx="321">
                  <c:v>834530.11127577652</c:v>
                </c:pt>
                <c:pt idx="322">
                  <c:v>837642.45319527201</c:v>
                </c:pt>
                <c:pt idx="323">
                  <c:v>839714.39018657396</c:v>
                </c:pt>
                <c:pt idx="324">
                  <c:v>838471.70182435017</c:v>
                </c:pt>
                <c:pt idx="325">
                  <c:v>837714.59870487731</c:v>
                </c:pt>
                <c:pt idx="326">
                  <c:v>837568.71898246906</c:v>
                </c:pt>
                <c:pt idx="327">
                  <c:v>837876.34791963908</c:v>
                </c:pt>
                <c:pt idx="328">
                  <c:v>837344.24966241885</c:v>
                </c:pt>
                <c:pt idx="329">
                  <c:v>836498.10689370148</c:v>
                </c:pt>
                <c:pt idx="330">
                  <c:v>833476.02409507101</c:v>
                </c:pt>
                <c:pt idx="331">
                  <c:v>835178.78192330757</c:v>
                </c:pt>
                <c:pt idx="332">
                  <c:v>836954.68235258025</c:v>
                </c:pt>
                <c:pt idx="333">
                  <c:v>835080.04744742962</c:v>
                </c:pt>
                <c:pt idx="334">
                  <c:v>840841.03116579179</c:v>
                </c:pt>
                <c:pt idx="335">
                  <c:v>840619.42115074629</c:v>
                </c:pt>
                <c:pt idx="336">
                  <c:v>837008.87420832424</c:v>
                </c:pt>
                <c:pt idx="337">
                  <c:v>838398.44839857635</c:v>
                </c:pt>
                <c:pt idx="338">
                  <c:v>839038.88609199005</c:v>
                </c:pt>
                <c:pt idx="339">
                  <c:v>833629.9481917196</c:v>
                </c:pt>
                <c:pt idx="340">
                  <c:v>836655.74845574133</c:v>
                </c:pt>
                <c:pt idx="341">
                  <c:v>834638.68582330865</c:v>
                </c:pt>
                <c:pt idx="342">
                  <c:v>833193.87516914809</c:v>
                </c:pt>
                <c:pt idx="343">
                  <c:v>831885.06615262933</c:v>
                </c:pt>
                <c:pt idx="344">
                  <c:v>832253.33735540276</c:v>
                </c:pt>
                <c:pt idx="345">
                  <c:v>831277.07039329526</c:v>
                </c:pt>
                <c:pt idx="346">
                  <c:v>831993.96350680047</c:v>
                </c:pt>
                <c:pt idx="347">
                  <c:v>830778.26566287805</c:v>
                </c:pt>
                <c:pt idx="348">
                  <c:v>831554.12514367676</c:v>
                </c:pt>
                <c:pt idx="349">
                  <c:v>832018.88265151973</c:v>
                </c:pt>
                <c:pt idx="350">
                  <c:v>830139.07650643995</c:v>
                </c:pt>
                <c:pt idx="351">
                  <c:v>828939.36345209368</c:v>
                </c:pt>
                <c:pt idx="352">
                  <c:v>829806.55681752448</c:v>
                </c:pt>
                <c:pt idx="353">
                  <c:v>831281.35864641774</c:v>
                </c:pt>
                <c:pt idx="354">
                  <c:v>832664.75921396574</c:v>
                </c:pt>
                <c:pt idx="355">
                  <c:v>834171.14306488773</c:v>
                </c:pt>
                <c:pt idx="356">
                  <c:v>835016.16751530755</c:v>
                </c:pt>
                <c:pt idx="357">
                  <c:v>837298.64449318347</c:v>
                </c:pt>
                <c:pt idx="358">
                  <c:v>834791.04974971758</c:v>
                </c:pt>
                <c:pt idx="359">
                  <c:v>836085.77674897283</c:v>
                </c:pt>
                <c:pt idx="360">
                  <c:v>836960.10722821276</c:v>
                </c:pt>
                <c:pt idx="361">
                  <c:v>834166.17292534397</c:v>
                </c:pt>
                <c:pt idx="362">
                  <c:v>832554.02489493438</c:v>
                </c:pt>
                <c:pt idx="363">
                  <c:v>833760.09472550685</c:v>
                </c:pt>
                <c:pt idx="364">
                  <c:v>838886.79957805364</c:v>
                </c:pt>
                <c:pt idx="365">
                  <c:v>841478.80534231092</c:v>
                </c:pt>
                <c:pt idx="366">
                  <c:v>842213.37157349847</c:v>
                </c:pt>
                <c:pt idx="367">
                  <c:v>839953.96158460865</c:v>
                </c:pt>
                <c:pt idx="368">
                  <c:v>839717.02345149615</c:v>
                </c:pt>
                <c:pt idx="369">
                  <c:v>843567.84200697369</c:v>
                </c:pt>
                <c:pt idx="370">
                  <c:v>845653.45745908958</c:v>
                </c:pt>
                <c:pt idx="371">
                  <c:v>845443.52668542613</c:v>
                </c:pt>
                <c:pt idx="372">
                  <c:v>848262.92846185307</c:v>
                </c:pt>
                <c:pt idx="373">
                  <c:v>848854.80396680674</c:v>
                </c:pt>
                <c:pt idx="374">
                  <c:v>848437.90020323498</c:v>
                </c:pt>
                <c:pt idx="375">
                  <c:v>850984.85203123314</c:v>
                </c:pt>
                <c:pt idx="376">
                  <c:v>846075.07788791426</c:v>
                </c:pt>
                <c:pt idx="377">
                  <c:v>847436.87789348385</c:v>
                </c:pt>
                <c:pt idx="378">
                  <c:v>845991.23916577222</c:v>
                </c:pt>
                <c:pt idx="379">
                  <c:v>846731.72587762866</c:v>
                </c:pt>
                <c:pt idx="380">
                  <c:v>847981.24534824828</c:v>
                </c:pt>
                <c:pt idx="381">
                  <c:v>844808.63557651371</c:v>
                </c:pt>
                <c:pt idx="382">
                  <c:v>843691.9539289145</c:v>
                </c:pt>
                <c:pt idx="383">
                  <c:v>842352.99540727737</c:v>
                </c:pt>
                <c:pt idx="384">
                  <c:v>843823.9836484876</c:v>
                </c:pt>
                <c:pt idx="385">
                  <c:v>844461.61727613478</c:v>
                </c:pt>
                <c:pt idx="386">
                  <c:v>846381.44188835321</c:v>
                </c:pt>
                <c:pt idx="387">
                  <c:v>847897.4984948443</c:v>
                </c:pt>
                <c:pt idx="388">
                  <c:v>848769.86068036151</c:v>
                </c:pt>
                <c:pt idx="389">
                  <c:v>844656.31363883859</c:v>
                </c:pt>
                <c:pt idx="390">
                  <c:v>845952.76028741931</c:v>
                </c:pt>
                <c:pt idx="391">
                  <c:v>843995.06091838842</c:v>
                </c:pt>
                <c:pt idx="392">
                  <c:v>848013.4614159161</c:v>
                </c:pt>
                <c:pt idx="393">
                  <c:v>849328.81990188546</c:v>
                </c:pt>
                <c:pt idx="394">
                  <c:v>849554.45849390002</c:v>
                </c:pt>
                <c:pt idx="395">
                  <c:v>848515.68835409381</c:v>
                </c:pt>
                <c:pt idx="396">
                  <c:v>851421.97081753751</c:v>
                </c:pt>
                <c:pt idx="397">
                  <c:v>848409.74745560263</c:v>
                </c:pt>
                <c:pt idx="398">
                  <c:v>850258.22460902797</c:v>
                </c:pt>
                <c:pt idx="399">
                  <c:v>852243.85162498953</c:v>
                </c:pt>
                <c:pt idx="400">
                  <c:v>850273.9909278194</c:v>
                </c:pt>
                <c:pt idx="401">
                  <c:v>849625.19425202603</c:v>
                </c:pt>
                <c:pt idx="402">
                  <c:v>851516.05997849279</c:v>
                </c:pt>
                <c:pt idx="403">
                  <c:v>851740.82781374664</c:v>
                </c:pt>
                <c:pt idx="404">
                  <c:v>853257.51117903762</c:v>
                </c:pt>
                <c:pt idx="405">
                  <c:v>852849.46134265058</c:v>
                </c:pt>
                <c:pt idx="406">
                  <c:v>854630.80638150603</c:v>
                </c:pt>
                <c:pt idx="407">
                  <c:v>852274.97673346859</c:v>
                </c:pt>
                <c:pt idx="408">
                  <c:v>855327.35355028848</c:v>
                </c:pt>
                <c:pt idx="409">
                  <c:v>856932.96400455059</c:v>
                </c:pt>
                <c:pt idx="410">
                  <c:v>855499.86573765706</c:v>
                </c:pt>
                <c:pt idx="411">
                  <c:v>858526.63965045253</c:v>
                </c:pt>
                <c:pt idx="412">
                  <c:v>858603.00569228572</c:v>
                </c:pt>
                <c:pt idx="413">
                  <c:v>857673.40512575628</c:v>
                </c:pt>
                <c:pt idx="414">
                  <c:v>855520.66618253163</c:v>
                </c:pt>
                <c:pt idx="415">
                  <c:v>855281.63410857192</c:v>
                </c:pt>
                <c:pt idx="416">
                  <c:v>855811.54448924644</c:v>
                </c:pt>
                <c:pt idx="417">
                  <c:v>856849.7061430274</c:v>
                </c:pt>
                <c:pt idx="418">
                  <c:v>857633.21689278597</c:v>
                </c:pt>
                <c:pt idx="419">
                  <c:v>856768.37807431235</c:v>
                </c:pt>
                <c:pt idx="420">
                  <c:v>857421.1122547969</c:v>
                </c:pt>
                <c:pt idx="421">
                  <c:v>861131.56825854594</c:v>
                </c:pt>
                <c:pt idx="422">
                  <c:v>860154.23092361388</c:v>
                </c:pt>
                <c:pt idx="423">
                  <c:v>860069.57659725414</c:v>
                </c:pt>
                <c:pt idx="424">
                  <c:v>858526.59694900922</c:v>
                </c:pt>
                <c:pt idx="425">
                  <c:v>858888.76936712861</c:v>
                </c:pt>
                <c:pt idx="426">
                  <c:v>860128.94971644506</c:v>
                </c:pt>
                <c:pt idx="427">
                  <c:v>857065.81712135172</c:v>
                </c:pt>
                <c:pt idx="428">
                  <c:v>857398.50826874631</c:v>
                </c:pt>
                <c:pt idx="429">
                  <c:v>854526.95258902211</c:v>
                </c:pt>
                <c:pt idx="430">
                  <c:v>857390.90032059269</c:v>
                </c:pt>
                <c:pt idx="431">
                  <c:v>854392.37470123544</c:v>
                </c:pt>
                <c:pt idx="432">
                  <c:v>855092.41109597823</c:v>
                </c:pt>
                <c:pt idx="433">
                  <c:v>852897.70308115799</c:v>
                </c:pt>
                <c:pt idx="434">
                  <c:v>849707.90613166324</c:v>
                </c:pt>
                <c:pt idx="435">
                  <c:v>848952.22317002644</c:v>
                </c:pt>
                <c:pt idx="436">
                  <c:v>848594.00277394685</c:v>
                </c:pt>
                <c:pt idx="437">
                  <c:v>851026.26568163489</c:v>
                </c:pt>
                <c:pt idx="438">
                  <c:v>850980.51152269903</c:v>
                </c:pt>
                <c:pt idx="439">
                  <c:v>851882.30328819377</c:v>
                </c:pt>
                <c:pt idx="440">
                  <c:v>851821.79406312725</c:v>
                </c:pt>
                <c:pt idx="441">
                  <c:v>854529.96517810319</c:v>
                </c:pt>
                <c:pt idx="442">
                  <c:v>856125.16683500411</c:v>
                </c:pt>
                <c:pt idx="443">
                  <c:v>856415.83773956227</c:v>
                </c:pt>
                <c:pt idx="444">
                  <c:v>855436.53637898737</c:v>
                </c:pt>
                <c:pt idx="445">
                  <c:v>853979.32301280613</c:v>
                </c:pt>
                <c:pt idx="446">
                  <c:v>855527.79997922725</c:v>
                </c:pt>
                <c:pt idx="447">
                  <c:v>857279.02502868965</c:v>
                </c:pt>
                <c:pt idx="448">
                  <c:v>858804.71398707305</c:v>
                </c:pt>
                <c:pt idx="449">
                  <c:v>858433.33819703979</c:v>
                </c:pt>
                <c:pt idx="450">
                  <c:v>856680.64792971045</c:v>
                </c:pt>
                <c:pt idx="451">
                  <c:v>855738.1649764186</c:v>
                </c:pt>
                <c:pt idx="452">
                  <c:v>858122.20267188211</c:v>
                </c:pt>
                <c:pt idx="453">
                  <c:v>856775.28378737008</c:v>
                </c:pt>
                <c:pt idx="454">
                  <c:v>859609.61515366414</c:v>
                </c:pt>
                <c:pt idx="455">
                  <c:v>859511.04736984672</c:v>
                </c:pt>
                <c:pt idx="456">
                  <c:v>860804.97854324558</c:v>
                </c:pt>
                <c:pt idx="457">
                  <c:v>860248.07019307802</c:v>
                </c:pt>
                <c:pt idx="458">
                  <c:v>862059.97023190092</c:v>
                </c:pt>
                <c:pt idx="459">
                  <c:v>860770.8241792015</c:v>
                </c:pt>
                <c:pt idx="460">
                  <c:v>861720.35718332825</c:v>
                </c:pt>
                <c:pt idx="461">
                  <c:v>861091.78530878457</c:v>
                </c:pt>
                <c:pt idx="462">
                  <c:v>858884.96429449308</c:v>
                </c:pt>
                <c:pt idx="463">
                  <c:v>859354.18463616457</c:v>
                </c:pt>
                <c:pt idx="464">
                  <c:v>857250.77743100515</c:v>
                </c:pt>
                <c:pt idx="465">
                  <c:v>857711.81374255265</c:v>
                </c:pt>
                <c:pt idx="466">
                  <c:v>854500.5002340459</c:v>
                </c:pt>
                <c:pt idx="467">
                  <c:v>858271.92112673272</c:v>
                </c:pt>
                <c:pt idx="468">
                  <c:v>858745.68322358408</c:v>
                </c:pt>
                <c:pt idx="469">
                  <c:v>862302.26334284933</c:v>
                </c:pt>
                <c:pt idx="470">
                  <c:v>859215.42396920943</c:v>
                </c:pt>
                <c:pt idx="471">
                  <c:v>862395.21215778717</c:v>
                </c:pt>
                <c:pt idx="472">
                  <c:v>861355.18785540131</c:v>
                </c:pt>
                <c:pt idx="473">
                  <c:v>860030.59567075642</c:v>
                </c:pt>
                <c:pt idx="474">
                  <c:v>859011.46616361116</c:v>
                </c:pt>
                <c:pt idx="475">
                  <c:v>858659.5512821622</c:v>
                </c:pt>
                <c:pt idx="476">
                  <c:v>854762.99037800671</c:v>
                </c:pt>
                <c:pt idx="477">
                  <c:v>858230.14945434465</c:v>
                </c:pt>
                <c:pt idx="478">
                  <c:v>855854.3406095166</c:v>
                </c:pt>
                <c:pt idx="479">
                  <c:v>853316.33473272214</c:v>
                </c:pt>
                <c:pt idx="480">
                  <c:v>852628.33514655533</c:v>
                </c:pt>
                <c:pt idx="481">
                  <c:v>856220.14434531133</c:v>
                </c:pt>
                <c:pt idx="482">
                  <c:v>856437.80835393094</c:v>
                </c:pt>
                <c:pt idx="483">
                  <c:v>854653.4743956984</c:v>
                </c:pt>
                <c:pt idx="484">
                  <c:v>855234.20498821232</c:v>
                </c:pt>
                <c:pt idx="485">
                  <c:v>855635.43013327813</c:v>
                </c:pt>
                <c:pt idx="486">
                  <c:v>854720.84787943913</c:v>
                </c:pt>
                <c:pt idx="487">
                  <c:v>853317.26125707862</c:v>
                </c:pt>
                <c:pt idx="488">
                  <c:v>854835.04241911403</c:v>
                </c:pt>
                <c:pt idx="489">
                  <c:v>856290.87111888069</c:v>
                </c:pt>
                <c:pt idx="490">
                  <c:v>854955.57252314175</c:v>
                </c:pt>
                <c:pt idx="491">
                  <c:v>853966.22858258733</c:v>
                </c:pt>
                <c:pt idx="492">
                  <c:v>854822.92930815648</c:v>
                </c:pt>
                <c:pt idx="493">
                  <c:v>853614.6587937217</c:v>
                </c:pt>
                <c:pt idx="494">
                  <c:v>854551.4449790722</c:v>
                </c:pt>
                <c:pt idx="495">
                  <c:v>858158.03323388996</c:v>
                </c:pt>
                <c:pt idx="496">
                  <c:v>858547.82977609662</c:v>
                </c:pt>
                <c:pt idx="497">
                  <c:v>860594.15284461726</c:v>
                </c:pt>
                <c:pt idx="498">
                  <c:v>859846.10559567786</c:v>
                </c:pt>
                <c:pt idx="499">
                  <c:v>860448.7342913372</c:v>
                </c:pt>
                <c:pt idx="500">
                  <c:v>859928.85552092432</c:v>
                </c:pt>
                <c:pt idx="501">
                  <c:v>861134.21773701266</c:v>
                </c:pt>
                <c:pt idx="502">
                  <c:v>859603.14596665045</c:v>
                </c:pt>
                <c:pt idx="503">
                  <c:v>858292.72600338375</c:v>
                </c:pt>
                <c:pt idx="504">
                  <c:v>858554.17849782843</c:v>
                </c:pt>
                <c:pt idx="505">
                  <c:v>858202.6927714292</c:v>
                </c:pt>
                <c:pt idx="506">
                  <c:v>858346.21625754971</c:v>
                </c:pt>
                <c:pt idx="507">
                  <c:v>859182.5320325162</c:v>
                </c:pt>
                <c:pt idx="508">
                  <c:v>858215.75177726639</c:v>
                </c:pt>
                <c:pt idx="509">
                  <c:v>856733.10351969115</c:v>
                </c:pt>
                <c:pt idx="510">
                  <c:v>856975.2987907544</c:v>
                </c:pt>
                <c:pt idx="511">
                  <c:v>856601.10787404783</c:v>
                </c:pt>
                <c:pt idx="512">
                  <c:v>853741.45354575431</c:v>
                </c:pt>
                <c:pt idx="513">
                  <c:v>853650.33039364719</c:v>
                </c:pt>
                <c:pt idx="514">
                  <c:v>855259.70240623539</c:v>
                </c:pt>
                <c:pt idx="515">
                  <c:v>854621.35546128138</c:v>
                </c:pt>
                <c:pt idx="516">
                  <c:v>854317.66258408444</c:v>
                </c:pt>
                <c:pt idx="517">
                  <c:v>854325.59793555271</c:v>
                </c:pt>
                <c:pt idx="518">
                  <c:v>852505.16721514519</c:v>
                </c:pt>
                <c:pt idx="519">
                  <c:v>848942.65727819293</c:v>
                </c:pt>
                <c:pt idx="520">
                  <c:v>847976.92207054468</c:v>
                </c:pt>
                <c:pt idx="521">
                  <c:v>846711.09127172281</c:v>
                </c:pt>
                <c:pt idx="522">
                  <c:v>846210.85532119602</c:v>
                </c:pt>
                <c:pt idx="523">
                  <c:v>847081.92854239792</c:v>
                </c:pt>
                <c:pt idx="524">
                  <c:v>845671.73862156493</c:v>
                </c:pt>
                <c:pt idx="525">
                  <c:v>844848.0759940705</c:v>
                </c:pt>
                <c:pt idx="526">
                  <c:v>844636.17649382551</c:v>
                </c:pt>
                <c:pt idx="527">
                  <c:v>846935.28378505958</c:v>
                </c:pt>
                <c:pt idx="528">
                  <c:v>844791.84123390308</c:v>
                </c:pt>
                <c:pt idx="529">
                  <c:v>843694.54556936491</c:v>
                </c:pt>
                <c:pt idx="530">
                  <c:v>842916.9326978008</c:v>
                </c:pt>
                <c:pt idx="531">
                  <c:v>841819.32032759045</c:v>
                </c:pt>
                <c:pt idx="532">
                  <c:v>842581.36036063114</c:v>
                </c:pt>
                <c:pt idx="533">
                  <c:v>841960.58972066245</c:v>
                </c:pt>
                <c:pt idx="534">
                  <c:v>842051.9008892678</c:v>
                </c:pt>
                <c:pt idx="535">
                  <c:v>838615.23689507134</c:v>
                </c:pt>
                <c:pt idx="536">
                  <c:v>837637.56064983155</c:v>
                </c:pt>
                <c:pt idx="537">
                  <c:v>837450.22461650625</c:v>
                </c:pt>
                <c:pt idx="538">
                  <c:v>836306.52802305215</c:v>
                </c:pt>
                <c:pt idx="539">
                  <c:v>836965.19978402776</c:v>
                </c:pt>
                <c:pt idx="540">
                  <c:v>837905.66541314742</c:v>
                </c:pt>
                <c:pt idx="541">
                  <c:v>837493.91100613936</c:v>
                </c:pt>
                <c:pt idx="542">
                  <c:v>838321.22640026093</c:v>
                </c:pt>
                <c:pt idx="543">
                  <c:v>841015.3797048023</c:v>
                </c:pt>
                <c:pt idx="544">
                  <c:v>840536.26005468622</c:v>
                </c:pt>
                <c:pt idx="545">
                  <c:v>841599.45093939162</c:v>
                </c:pt>
                <c:pt idx="546">
                  <c:v>842042.76002634049</c:v>
                </c:pt>
                <c:pt idx="547">
                  <c:v>843383.57091057091</c:v>
                </c:pt>
                <c:pt idx="548">
                  <c:v>844863.47676668433</c:v>
                </c:pt>
                <c:pt idx="549">
                  <c:v>845129.42429691146</c:v>
                </c:pt>
                <c:pt idx="550">
                  <c:v>844398.96312149637</c:v>
                </c:pt>
                <c:pt idx="551">
                  <c:v>843417.26344644628</c:v>
                </c:pt>
                <c:pt idx="552">
                  <c:v>840593.34218941268</c:v>
                </c:pt>
                <c:pt idx="553">
                  <c:v>840318.23204757983</c:v>
                </c:pt>
                <c:pt idx="554">
                  <c:v>842415.43556271691</c:v>
                </c:pt>
                <c:pt idx="555">
                  <c:v>842313.99180887348</c:v>
                </c:pt>
                <c:pt idx="556">
                  <c:v>840983.16976275539</c:v>
                </c:pt>
                <c:pt idx="557">
                  <c:v>838004.513479952</c:v>
                </c:pt>
                <c:pt idx="558">
                  <c:v>836803.8371857279</c:v>
                </c:pt>
                <c:pt idx="559">
                  <c:v>835864.25088415679</c:v>
                </c:pt>
                <c:pt idx="560">
                  <c:v>835601.9630898562</c:v>
                </c:pt>
                <c:pt idx="561">
                  <c:v>835615.99735134246</c:v>
                </c:pt>
                <c:pt idx="562">
                  <c:v>833221.33712948125</c:v>
                </c:pt>
                <c:pt idx="563">
                  <c:v>829970.94468776241</c:v>
                </c:pt>
                <c:pt idx="564">
                  <c:v>828038.98701183754</c:v>
                </c:pt>
                <c:pt idx="565">
                  <c:v>826557.21096322453</c:v>
                </c:pt>
                <c:pt idx="566">
                  <c:v>825233.23011363775</c:v>
                </c:pt>
                <c:pt idx="567">
                  <c:v>826121.10123879299</c:v>
                </c:pt>
                <c:pt idx="568">
                  <c:v>828461.86146896658</c:v>
                </c:pt>
                <c:pt idx="569">
                  <c:v>828121.08776812919</c:v>
                </c:pt>
                <c:pt idx="570">
                  <c:v>828112.09972961224</c:v>
                </c:pt>
                <c:pt idx="571">
                  <c:v>827973.08582185174</c:v>
                </c:pt>
                <c:pt idx="572">
                  <c:v>828351.70416033629</c:v>
                </c:pt>
                <c:pt idx="573">
                  <c:v>825928.42635695229</c:v>
                </c:pt>
                <c:pt idx="574">
                  <c:v>826629.74745976483</c:v>
                </c:pt>
                <c:pt idx="575">
                  <c:v>824945.73851912178</c:v>
                </c:pt>
                <c:pt idx="576">
                  <c:v>825467.36535861832</c:v>
                </c:pt>
                <c:pt idx="577">
                  <c:v>826978.49749841436</c:v>
                </c:pt>
                <c:pt idx="578">
                  <c:v>824847.87093237636</c:v>
                </c:pt>
                <c:pt idx="579">
                  <c:v>821928.8274903429</c:v>
                </c:pt>
                <c:pt idx="580">
                  <c:v>823223.20286902017</c:v>
                </c:pt>
                <c:pt idx="581">
                  <c:v>821473.74918128119</c:v>
                </c:pt>
                <c:pt idx="582">
                  <c:v>823247.29274098296</c:v>
                </c:pt>
                <c:pt idx="583">
                  <c:v>823393.81125731976</c:v>
                </c:pt>
                <c:pt idx="584">
                  <c:v>822268.82844089926</c:v>
                </c:pt>
                <c:pt idx="585">
                  <c:v>822333.42172503762</c:v>
                </c:pt>
                <c:pt idx="586">
                  <c:v>821071.05968431034</c:v>
                </c:pt>
                <c:pt idx="587">
                  <c:v>820979.76185060572</c:v>
                </c:pt>
                <c:pt idx="588">
                  <c:v>820649.33317811287</c:v>
                </c:pt>
                <c:pt idx="589">
                  <c:v>821075.39660962787</c:v>
                </c:pt>
                <c:pt idx="590">
                  <c:v>822245.83605453232</c:v>
                </c:pt>
                <c:pt idx="591">
                  <c:v>821296.47026280081</c:v>
                </c:pt>
                <c:pt idx="592">
                  <c:v>820596.07041230414</c:v>
                </c:pt>
                <c:pt idx="593">
                  <c:v>819370.20915705536</c:v>
                </c:pt>
                <c:pt idx="594">
                  <c:v>820462.23633344949</c:v>
                </c:pt>
                <c:pt idx="595">
                  <c:v>820003.42747096799</c:v>
                </c:pt>
                <c:pt idx="596">
                  <c:v>821645.08462127345</c:v>
                </c:pt>
                <c:pt idx="597">
                  <c:v>821976.21068818984</c:v>
                </c:pt>
                <c:pt idx="598">
                  <c:v>820787.02626516449</c:v>
                </c:pt>
                <c:pt idx="599">
                  <c:v>823087.76651720353</c:v>
                </c:pt>
                <c:pt idx="600">
                  <c:v>822444.30546856043</c:v>
                </c:pt>
                <c:pt idx="601">
                  <c:v>822837.31265072315</c:v>
                </c:pt>
                <c:pt idx="602">
                  <c:v>821666.65113475756</c:v>
                </c:pt>
                <c:pt idx="603">
                  <c:v>819573.7172728288</c:v>
                </c:pt>
                <c:pt idx="604">
                  <c:v>820832.676907524</c:v>
                </c:pt>
                <c:pt idx="605">
                  <c:v>822174.85969915253</c:v>
                </c:pt>
                <c:pt idx="606">
                  <c:v>820143.9424099928</c:v>
                </c:pt>
                <c:pt idx="607">
                  <c:v>818425.43597593764</c:v>
                </c:pt>
                <c:pt idx="608">
                  <c:v>817065.57190170756</c:v>
                </c:pt>
                <c:pt idx="609">
                  <c:v>818089.37705089105</c:v>
                </c:pt>
                <c:pt idx="610">
                  <c:v>820119.23857735936</c:v>
                </c:pt>
                <c:pt idx="611">
                  <c:v>818736.86709912529</c:v>
                </c:pt>
                <c:pt idx="612">
                  <c:v>819559.24516888207</c:v>
                </c:pt>
                <c:pt idx="613">
                  <c:v>817996.91162863397</c:v>
                </c:pt>
                <c:pt idx="614">
                  <c:v>817500.36154841178</c:v>
                </c:pt>
                <c:pt idx="615">
                  <c:v>817407.88745247747</c:v>
                </c:pt>
                <c:pt idx="616">
                  <c:v>817983.76364980906</c:v>
                </c:pt>
                <c:pt idx="617">
                  <c:v>817307.19211036921</c:v>
                </c:pt>
                <c:pt idx="618">
                  <c:v>815392.70052958163</c:v>
                </c:pt>
                <c:pt idx="619">
                  <c:v>815761.90713680664</c:v>
                </c:pt>
                <c:pt idx="620">
                  <c:v>817592.64041798573</c:v>
                </c:pt>
                <c:pt idx="621">
                  <c:v>820109.17793902592</c:v>
                </c:pt>
                <c:pt idx="622">
                  <c:v>819379.43407646311</c:v>
                </c:pt>
                <c:pt idx="623">
                  <c:v>819411.23186542175</c:v>
                </c:pt>
                <c:pt idx="624">
                  <c:v>816867.17445123172</c:v>
                </c:pt>
                <c:pt idx="625">
                  <c:v>816378.97400543175</c:v>
                </c:pt>
                <c:pt idx="626">
                  <c:v>816330.41993091966</c:v>
                </c:pt>
                <c:pt idx="627">
                  <c:v>817560.38187259715</c:v>
                </c:pt>
                <c:pt idx="628">
                  <c:v>818142.62571068783</c:v>
                </c:pt>
                <c:pt idx="629">
                  <c:v>817320.23532875674</c:v>
                </c:pt>
                <c:pt idx="630">
                  <c:v>817601.40151892113</c:v>
                </c:pt>
                <c:pt idx="631">
                  <c:v>816881.22923544317</c:v>
                </c:pt>
                <c:pt idx="632">
                  <c:v>815390.10039172077</c:v>
                </c:pt>
                <c:pt idx="633">
                  <c:v>815439.84257498814</c:v>
                </c:pt>
                <c:pt idx="634">
                  <c:v>816049.23524436844</c:v>
                </c:pt>
                <c:pt idx="635">
                  <c:v>814561.93005630304</c:v>
                </c:pt>
                <c:pt idx="636">
                  <c:v>815832.32592674892</c:v>
                </c:pt>
                <c:pt idx="637">
                  <c:v>816429.30356587388</c:v>
                </c:pt>
                <c:pt idx="638">
                  <c:v>816735.37795243657</c:v>
                </c:pt>
                <c:pt idx="639">
                  <c:v>816117.79610932351</c:v>
                </c:pt>
                <c:pt idx="640">
                  <c:v>817505.79842950183</c:v>
                </c:pt>
                <c:pt idx="641">
                  <c:v>817313.57483892771</c:v>
                </c:pt>
                <c:pt idx="642">
                  <c:v>817304.2883990648</c:v>
                </c:pt>
                <c:pt idx="643">
                  <c:v>817643.97971591121</c:v>
                </c:pt>
                <c:pt idx="644">
                  <c:v>818102.337734862</c:v>
                </c:pt>
                <c:pt idx="645">
                  <c:v>816302.77317767567</c:v>
                </c:pt>
                <c:pt idx="646">
                  <c:v>817074.19366313715</c:v>
                </c:pt>
                <c:pt idx="647">
                  <c:v>817541.1581948105</c:v>
                </c:pt>
                <c:pt idx="648">
                  <c:v>819048.20183789567</c:v>
                </c:pt>
                <c:pt idx="649">
                  <c:v>818152.5993659352</c:v>
                </c:pt>
                <c:pt idx="650">
                  <c:v>820732.51929911156</c:v>
                </c:pt>
                <c:pt idx="651">
                  <c:v>819985.68088167778</c:v>
                </c:pt>
                <c:pt idx="652">
                  <c:v>818382.00786358875</c:v>
                </c:pt>
                <c:pt idx="653">
                  <c:v>819015.31352532946</c:v>
                </c:pt>
                <c:pt idx="654">
                  <c:v>818038.72180833202</c:v>
                </c:pt>
                <c:pt idx="655">
                  <c:v>815800.870559128</c:v>
                </c:pt>
                <c:pt idx="656">
                  <c:v>816065.17595455784</c:v>
                </c:pt>
                <c:pt idx="657">
                  <c:v>816270.11401683395</c:v>
                </c:pt>
                <c:pt idx="658">
                  <c:v>815787.68079609424</c:v>
                </c:pt>
                <c:pt idx="659">
                  <c:v>815460.8100928606</c:v>
                </c:pt>
                <c:pt idx="660">
                  <c:v>816404.96568693104</c:v>
                </c:pt>
                <c:pt idx="661">
                  <c:v>817952.53480078967</c:v>
                </c:pt>
                <c:pt idx="662">
                  <c:v>815938.60787052591</c:v>
                </c:pt>
                <c:pt idx="663">
                  <c:v>814081.56502879981</c:v>
                </c:pt>
                <c:pt idx="664">
                  <c:v>815654.37109455152</c:v>
                </c:pt>
                <c:pt idx="665">
                  <c:v>814207.90629670303</c:v>
                </c:pt>
                <c:pt idx="666">
                  <c:v>814979.95360843732</c:v>
                </c:pt>
                <c:pt idx="667">
                  <c:v>815420.41897852812</c:v>
                </c:pt>
                <c:pt idx="668">
                  <c:v>814349.56231058994</c:v>
                </c:pt>
                <c:pt idx="669">
                  <c:v>814177.8202066212</c:v>
                </c:pt>
                <c:pt idx="670">
                  <c:v>815664.48901712522</c:v>
                </c:pt>
                <c:pt idx="671">
                  <c:v>815275.34665763541</c:v>
                </c:pt>
                <c:pt idx="672">
                  <c:v>816002.42412363633</c:v>
                </c:pt>
                <c:pt idx="673">
                  <c:v>815477.02293323679</c:v>
                </c:pt>
                <c:pt idx="674">
                  <c:v>817419.99555679108</c:v>
                </c:pt>
                <c:pt idx="675">
                  <c:v>816650.81763224653</c:v>
                </c:pt>
                <c:pt idx="676">
                  <c:v>816504.39843958709</c:v>
                </c:pt>
                <c:pt idx="677">
                  <c:v>817101.74244871282</c:v>
                </c:pt>
                <c:pt idx="678">
                  <c:v>817915.63593130209</c:v>
                </c:pt>
                <c:pt idx="679">
                  <c:v>816468.86125011987</c:v>
                </c:pt>
                <c:pt idx="680">
                  <c:v>819032.96863091411</c:v>
                </c:pt>
                <c:pt idx="681">
                  <c:v>817147.94407176063</c:v>
                </c:pt>
                <c:pt idx="682">
                  <c:v>817067.90332408913</c:v>
                </c:pt>
                <c:pt idx="683">
                  <c:v>817125.08068899624</c:v>
                </c:pt>
                <c:pt idx="684">
                  <c:v>817233.48148078599</c:v>
                </c:pt>
                <c:pt idx="685">
                  <c:v>817506.64445136255</c:v>
                </c:pt>
                <c:pt idx="686">
                  <c:v>819007.52764787804</c:v>
                </c:pt>
                <c:pt idx="687">
                  <c:v>819997.98626687168</c:v>
                </c:pt>
                <c:pt idx="688">
                  <c:v>818944.55523273593</c:v>
                </c:pt>
                <c:pt idx="689">
                  <c:v>818480.42587541533</c:v>
                </c:pt>
                <c:pt idx="690">
                  <c:v>817082.11068612756</c:v>
                </c:pt>
                <c:pt idx="691">
                  <c:v>816274.70836642198</c:v>
                </c:pt>
                <c:pt idx="692">
                  <c:v>815726.92708269996</c:v>
                </c:pt>
                <c:pt idx="693">
                  <c:v>817111.50247757265</c:v>
                </c:pt>
                <c:pt idx="694">
                  <c:v>816391.64877865301</c:v>
                </c:pt>
                <c:pt idx="695">
                  <c:v>815889.72643488948</c:v>
                </c:pt>
                <c:pt idx="696">
                  <c:v>815594.88509030989</c:v>
                </c:pt>
                <c:pt idx="697">
                  <c:v>814172.43550527643</c:v>
                </c:pt>
                <c:pt idx="698">
                  <c:v>815509.23716010503</c:v>
                </c:pt>
                <c:pt idx="699">
                  <c:v>815388.35793257423</c:v>
                </c:pt>
                <c:pt idx="700">
                  <c:v>813589.25514679251</c:v>
                </c:pt>
                <c:pt idx="701">
                  <c:v>813592.15390532836</c:v>
                </c:pt>
                <c:pt idx="702">
                  <c:v>813008.28958248836</c:v>
                </c:pt>
                <c:pt idx="703">
                  <c:v>812908.14342570375</c:v>
                </c:pt>
                <c:pt idx="704">
                  <c:v>814634.80062899319</c:v>
                </c:pt>
                <c:pt idx="705">
                  <c:v>814272.00003311131</c:v>
                </c:pt>
                <c:pt idx="706">
                  <c:v>813889.03463431518</c:v>
                </c:pt>
                <c:pt idx="707">
                  <c:v>814480.70628904132</c:v>
                </c:pt>
                <c:pt idx="708">
                  <c:v>816569.56631721416</c:v>
                </c:pt>
                <c:pt idx="709">
                  <c:v>815256.73251024506</c:v>
                </c:pt>
                <c:pt idx="710">
                  <c:v>816898.88131107728</c:v>
                </c:pt>
                <c:pt idx="711">
                  <c:v>818060.76926942321</c:v>
                </c:pt>
                <c:pt idx="712">
                  <c:v>818226.5878471646</c:v>
                </c:pt>
                <c:pt idx="713">
                  <c:v>818047.07825012889</c:v>
                </c:pt>
                <c:pt idx="714">
                  <c:v>817416.39374463842</c:v>
                </c:pt>
                <c:pt idx="715">
                  <c:v>816041.77321554627</c:v>
                </c:pt>
                <c:pt idx="716">
                  <c:v>816903.80586513015</c:v>
                </c:pt>
                <c:pt idx="717">
                  <c:v>815909.47632822453</c:v>
                </c:pt>
                <c:pt idx="718">
                  <c:v>815949.62660234061</c:v>
                </c:pt>
                <c:pt idx="719">
                  <c:v>816590.94979815616</c:v>
                </c:pt>
                <c:pt idx="720">
                  <c:v>815251.7593255149</c:v>
                </c:pt>
                <c:pt idx="721">
                  <c:v>815800.02995155414</c:v>
                </c:pt>
                <c:pt idx="722">
                  <c:v>814879.28916130855</c:v>
                </c:pt>
                <c:pt idx="723">
                  <c:v>814426.1943954723</c:v>
                </c:pt>
                <c:pt idx="724">
                  <c:v>815583.11586766748</c:v>
                </c:pt>
                <c:pt idx="725">
                  <c:v>813776.28678847465</c:v>
                </c:pt>
                <c:pt idx="726">
                  <c:v>815657.05918547488</c:v>
                </c:pt>
                <c:pt idx="727">
                  <c:v>817258.48938566889</c:v>
                </c:pt>
                <c:pt idx="728">
                  <c:v>817996.67342820379</c:v>
                </c:pt>
                <c:pt idx="729">
                  <c:v>817815.27752604545</c:v>
                </c:pt>
                <c:pt idx="730">
                  <c:v>817600.31936667685</c:v>
                </c:pt>
                <c:pt idx="731">
                  <c:v>816714.10102401499</c:v>
                </c:pt>
                <c:pt idx="732">
                  <c:v>816573.33482644334</c:v>
                </c:pt>
                <c:pt idx="733">
                  <c:v>816527.62459536106</c:v>
                </c:pt>
                <c:pt idx="734">
                  <c:v>815980.30100043863</c:v>
                </c:pt>
                <c:pt idx="735">
                  <c:v>815347.77908216882</c:v>
                </c:pt>
                <c:pt idx="736">
                  <c:v>813965.10552456998</c:v>
                </c:pt>
                <c:pt idx="737">
                  <c:v>812680.72833367623</c:v>
                </c:pt>
                <c:pt idx="738">
                  <c:v>811959.04016971285</c:v>
                </c:pt>
                <c:pt idx="739">
                  <c:v>810560.90542238741</c:v>
                </c:pt>
                <c:pt idx="740">
                  <c:v>810310.29033515265</c:v>
                </c:pt>
                <c:pt idx="741">
                  <c:v>809368.40989106311</c:v>
                </c:pt>
                <c:pt idx="742">
                  <c:v>810020.91891588224</c:v>
                </c:pt>
                <c:pt idx="743">
                  <c:v>810972.46209487994</c:v>
                </c:pt>
                <c:pt idx="744">
                  <c:v>810968.00348223664</c:v>
                </c:pt>
                <c:pt idx="745">
                  <c:v>810160.36972884252</c:v>
                </c:pt>
                <c:pt idx="746">
                  <c:v>808384.97402059846</c:v>
                </c:pt>
                <c:pt idx="747">
                  <c:v>807854.30349861959</c:v>
                </c:pt>
                <c:pt idx="748">
                  <c:v>808115.30833161832</c:v>
                </c:pt>
                <c:pt idx="749">
                  <c:v>808524.93517899502</c:v>
                </c:pt>
                <c:pt idx="750">
                  <c:v>808970.56506470183</c:v>
                </c:pt>
                <c:pt idx="751">
                  <c:v>808262.35397746228</c:v>
                </c:pt>
                <c:pt idx="752">
                  <c:v>808510.25546616327</c:v>
                </c:pt>
                <c:pt idx="753">
                  <c:v>809839.07735755132</c:v>
                </c:pt>
                <c:pt idx="754">
                  <c:v>810773.10469680012</c:v>
                </c:pt>
                <c:pt idx="755">
                  <c:v>808942.2926833278</c:v>
                </c:pt>
                <c:pt idx="756">
                  <c:v>808916.42327887507</c:v>
                </c:pt>
                <c:pt idx="757">
                  <c:v>809337.67950770154</c:v>
                </c:pt>
                <c:pt idx="758">
                  <c:v>809687.45438719797</c:v>
                </c:pt>
                <c:pt idx="759">
                  <c:v>808187.07130887383</c:v>
                </c:pt>
                <c:pt idx="760">
                  <c:v>807375.14941224887</c:v>
                </c:pt>
                <c:pt idx="761">
                  <c:v>807722.81360893394</c:v>
                </c:pt>
                <c:pt idx="762">
                  <c:v>807949.2365215153</c:v>
                </c:pt>
                <c:pt idx="763">
                  <c:v>806152.75988650043</c:v>
                </c:pt>
                <c:pt idx="764">
                  <c:v>806244.61731740274</c:v>
                </c:pt>
                <c:pt idx="765">
                  <c:v>808176.19796056033</c:v>
                </c:pt>
                <c:pt idx="766">
                  <c:v>807797.7124795774</c:v>
                </c:pt>
                <c:pt idx="767">
                  <c:v>808004.7451291373</c:v>
                </c:pt>
                <c:pt idx="768">
                  <c:v>807815.08941309596</c:v>
                </c:pt>
                <c:pt idx="769">
                  <c:v>807450.05658122676</c:v>
                </c:pt>
                <c:pt idx="770">
                  <c:v>807658.60264820163</c:v>
                </c:pt>
                <c:pt idx="771">
                  <c:v>809183.3043834829</c:v>
                </c:pt>
                <c:pt idx="772">
                  <c:v>808893.94128910138</c:v>
                </c:pt>
                <c:pt idx="773">
                  <c:v>810167.81327596295</c:v>
                </c:pt>
                <c:pt idx="774">
                  <c:v>809674.51014439994</c:v>
                </c:pt>
                <c:pt idx="775">
                  <c:v>810187.05012030073</c:v>
                </c:pt>
                <c:pt idx="776">
                  <c:v>810280.45922857989</c:v>
                </c:pt>
                <c:pt idx="777">
                  <c:v>810953.08998868603</c:v>
                </c:pt>
                <c:pt idx="778">
                  <c:v>812235.53204979422</c:v>
                </c:pt>
                <c:pt idx="779">
                  <c:v>811661.90203000419</c:v>
                </c:pt>
                <c:pt idx="780">
                  <c:v>809441.9675398838</c:v>
                </c:pt>
                <c:pt idx="781">
                  <c:v>809632.25855834654</c:v>
                </c:pt>
                <c:pt idx="782">
                  <c:v>808893.83847163047</c:v>
                </c:pt>
                <c:pt idx="783">
                  <c:v>811383.32776996237</c:v>
                </c:pt>
                <c:pt idx="784">
                  <c:v>809519.61130364635</c:v>
                </c:pt>
                <c:pt idx="785">
                  <c:v>810464.23276942002</c:v>
                </c:pt>
                <c:pt idx="786">
                  <c:v>810645.81079597678</c:v>
                </c:pt>
                <c:pt idx="787">
                  <c:v>810284.25870213972</c:v>
                </c:pt>
                <c:pt idx="788">
                  <c:v>808722.77451271913</c:v>
                </c:pt>
                <c:pt idx="789">
                  <c:v>809142.09438581194</c:v>
                </c:pt>
                <c:pt idx="790">
                  <c:v>808271.38945341727</c:v>
                </c:pt>
                <c:pt idx="791">
                  <c:v>809363.29126442131</c:v>
                </c:pt>
                <c:pt idx="792">
                  <c:v>809869.02773831587</c:v>
                </c:pt>
                <c:pt idx="793">
                  <c:v>809918.96631649684</c:v>
                </c:pt>
                <c:pt idx="794">
                  <c:v>810689.62590831507</c:v>
                </c:pt>
                <c:pt idx="795">
                  <c:v>809747.04586946382</c:v>
                </c:pt>
                <c:pt idx="796">
                  <c:v>810130.84536581521</c:v>
                </c:pt>
                <c:pt idx="797">
                  <c:v>809435.60453294672</c:v>
                </c:pt>
                <c:pt idx="798">
                  <c:v>808998.7009556602</c:v>
                </c:pt>
                <c:pt idx="799">
                  <c:v>808317.00309808552</c:v>
                </c:pt>
                <c:pt idx="800">
                  <c:v>808218.98722482042</c:v>
                </c:pt>
                <c:pt idx="801">
                  <c:v>806349.86274311657</c:v>
                </c:pt>
                <c:pt idx="802">
                  <c:v>807529.18807506037</c:v>
                </c:pt>
                <c:pt idx="803">
                  <c:v>808382.46530032007</c:v>
                </c:pt>
                <c:pt idx="804">
                  <c:v>808286.07483413548</c:v>
                </c:pt>
                <c:pt idx="805">
                  <c:v>807565.11888625682</c:v>
                </c:pt>
                <c:pt idx="806">
                  <c:v>807489.04416385875</c:v>
                </c:pt>
                <c:pt idx="807">
                  <c:v>807282.5354130778</c:v>
                </c:pt>
                <c:pt idx="808">
                  <c:v>808839.80345821928</c:v>
                </c:pt>
                <c:pt idx="809">
                  <c:v>810308.04660541925</c:v>
                </c:pt>
                <c:pt idx="810">
                  <c:v>810028.36239514069</c:v>
                </c:pt>
                <c:pt idx="811">
                  <c:v>809811.50354933192</c:v>
                </c:pt>
                <c:pt idx="812">
                  <c:v>810255.76667034393</c:v>
                </c:pt>
                <c:pt idx="813">
                  <c:v>809517.00901433395</c:v>
                </c:pt>
                <c:pt idx="814">
                  <c:v>809626.64385902719</c:v>
                </c:pt>
                <c:pt idx="815">
                  <c:v>810687.75938620081</c:v>
                </c:pt>
                <c:pt idx="816">
                  <c:v>810287.30552173115</c:v>
                </c:pt>
                <c:pt idx="817">
                  <c:v>809331.29802420351</c:v>
                </c:pt>
                <c:pt idx="818">
                  <c:v>810307.37171295553</c:v>
                </c:pt>
                <c:pt idx="819">
                  <c:v>809957.85116758186</c:v>
                </c:pt>
                <c:pt idx="820">
                  <c:v>808654.85859040928</c:v>
                </c:pt>
                <c:pt idx="821">
                  <c:v>809047.97427120432</c:v>
                </c:pt>
                <c:pt idx="822">
                  <c:v>808436.76894558023</c:v>
                </c:pt>
                <c:pt idx="823">
                  <c:v>809258.01219999662</c:v>
                </c:pt>
                <c:pt idx="824">
                  <c:v>807999.14464480756</c:v>
                </c:pt>
                <c:pt idx="825">
                  <c:v>807513.28334407473</c:v>
                </c:pt>
                <c:pt idx="826">
                  <c:v>807668.47950318968</c:v>
                </c:pt>
                <c:pt idx="827">
                  <c:v>809285.11825736461</c:v>
                </c:pt>
                <c:pt idx="828">
                  <c:v>808432.70797565661</c:v>
                </c:pt>
                <c:pt idx="829">
                  <c:v>807631.59792446345</c:v>
                </c:pt>
                <c:pt idx="830">
                  <c:v>806814.63297243812</c:v>
                </c:pt>
                <c:pt idx="831">
                  <c:v>807316.37823616469</c:v>
                </c:pt>
                <c:pt idx="832">
                  <c:v>807227.66218806768</c:v>
                </c:pt>
                <c:pt idx="833">
                  <c:v>807455.48055116751</c:v>
                </c:pt>
                <c:pt idx="834">
                  <c:v>807682.38023558515</c:v>
                </c:pt>
                <c:pt idx="835">
                  <c:v>808036.88503536244</c:v>
                </c:pt>
                <c:pt idx="836">
                  <c:v>807618.31403020979</c:v>
                </c:pt>
                <c:pt idx="837">
                  <c:v>807253.94636643073</c:v>
                </c:pt>
                <c:pt idx="838">
                  <c:v>807995.00378563418</c:v>
                </c:pt>
                <c:pt idx="839">
                  <c:v>806566.84921576199</c:v>
                </c:pt>
                <c:pt idx="840">
                  <c:v>805904.74600517645</c:v>
                </c:pt>
                <c:pt idx="841">
                  <c:v>805333.7693855532</c:v>
                </c:pt>
                <c:pt idx="842">
                  <c:v>806140.20736071432</c:v>
                </c:pt>
                <c:pt idx="843">
                  <c:v>804080.59755795787</c:v>
                </c:pt>
                <c:pt idx="844">
                  <c:v>805397.96422300616</c:v>
                </c:pt>
                <c:pt idx="845">
                  <c:v>806298.84373071359</c:v>
                </c:pt>
                <c:pt idx="846">
                  <c:v>807372.84655561217</c:v>
                </c:pt>
                <c:pt idx="847">
                  <c:v>806861.87692685344</c:v>
                </c:pt>
                <c:pt idx="848">
                  <c:v>806961.47616362094</c:v>
                </c:pt>
                <c:pt idx="849">
                  <c:v>806452.84251291887</c:v>
                </c:pt>
                <c:pt idx="850">
                  <c:v>806121.32910653763</c:v>
                </c:pt>
                <c:pt idx="851">
                  <c:v>804978.93972410669</c:v>
                </c:pt>
                <c:pt idx="852">
                  <c:v>805700.11475427903</c:v>
                </c:pt>
                <c:pt idx="853">
                  <c:v>807120.55450665334</c:v>
                </c:pt>
                <c:pt idx="854">
                  <c:v>807247.21991066204</c:v>
                </c:pt>
                <c:pt idx="855">
                  <c:v>807875.38954944292</c:v>
                </c:pt>
                <c:pt idx="856">
                  <c:v>808949.247315316</c:v>
                </c:pt>
                <c:pt idx="857">
                  <c:v>809147.59557500388</c:v>
                </c:pt>
                <c:pt idx="858">
                  <c:v>808747.45112986269</c:v>
                </c:pt>
                <c:pt idx="859">
                  <c:v>808148.71216006076</c:v>
                </c:pt>
                <c:pt idx="860">
                  <c:v>808944.5029326384</c:v>
                </c:pt>
                <c:pt idx="861">
                  <c:v>810457.27025612385</c:v>
                </c:pt>
                <c:pt idx="862">
                  <c:v>812283.40472831461</c:v>
                </c:pt>
                <c:pt idx="863">
                  <c:v>812101.58517741424</c:v>
                </c:pt>
                <c:pt idx="864">
                  <c:v>812539.82114042062</c:v>
                </c:pt>
                <c:pt idx="865">
                  <c:v>812242.95538984146</c:v>
                </c:pt>
                <c:pt idx="866">
                  <c:v>811817.84637875005</c:v>
                </c:pt>
                <c:pt idx="867">
                  <c:v>811398.52679965505</c:v>
                </c:pt>
                <c:pt idx="868">
                  <c:v>811692.29190601176</c:v>
                </c:pt>
                <c:pt idx="869">
                  <c:v>811059.97282112425</c:v>
                </c:pt>
                <c:pt idx="870">
                  <c:v>811318.68172263773</c:v>
                </c:pt>
                <c:pt idx="871">
                  <c:v>811096.95677509357</c:v>
                </c:pt>
                <c:pt idx="872">
                  <c:v>809768.03464262513</c:v>
                </c:pt>
                <c:pt idx="873">
                  <c:v>809355.34627533809</c:v>
                </c:pt>
                <c:pt idx="874">
                  <c:v>809269.67618350149</c:v>
                </c:pt>
                <c:pt idx="875">
                  <c:v>809295.73938649707</c:v>
                </c:pt>
                <c:pt idx="876">
                  <c:v>808555.21481485199</c:v>
                </c:pt>
                <c:pt idx="877">
                  <c:v>810322.25583432661</c:v>
                </c:pt>
                <c:pt idx="878">
                  <c:v>811566.79609453958</c:v>
                </c:pt>
                <c:pt idx="879">
                  <c:v>812112.1956977119</c:v>
                </c:pt>
                <c:pt idx="880">
                  <c:v>813363.6819176838</c:v>
                </c:pt>
                <c:pt idx="881">
                  <c:v>813336.02597318008</c:v>
                </c:pt>
                <c:pt idx="882">
                  <c:v>813177.1270898662</c:v>
                </c:pt>
                <c:pt idx="883">
                  <c:v>812178.98706939502</c:v>
                </c:pt>
                <c:pt idx="884">
                  <c:v>811671.48476955155</c:v>
                </c:pt>
                <c:pt idx="885">
                  <c:v>810871.37271674466</c:v>
                </c:pt>
                <c:pt idx="886">
                  <c:v>811243.81779709959</c:v>
                </c:pt>
                <c:pt idx="887">
                  <c:v>811124.97862350475</c:v>
                </c:pt>
                <c:pt idx="888">
                  <c:v>811394.38942347036</c:v>
                </c:pt>
                <c:pt idx="889">
                  <c:v>812652.71813752479</c:v>
                </c:pt>
                <c:pt idx="890">
                  <c:v>812799.72081956826</c:v>
                </c:pt>
                <c:pt idx="891">
                  <c:v>813708.5866135027</c:v>
                </c:pt>
                <c:pt idx="892">
                  <c:v>812919.73658493557</c:v>
                </c:pt>
                <c:pt idx="893">
                  <c:v>813295.67451991572</c:v>
                </c:pt>
                <c:pt idx="894">
                  <c:v>812424.98488510377</c:v>
                </c:pt>
                <c:pt idx="895">
                  <c:v>812789.69503477996</c:v>
                </c:pt>
                <c:pt idx="896">
                  <c:v>812060.22336004593</c:v>
                </c:pt>
                <c:pt idx="897">
                  <c:v>811875.15573853441</c:v>
                </c:pt>
                <c:pt idx="898">
                  <c:v>811859.38040230272</c:v>
                </c:pt>
                <c:pt idx="899">
                  <c:v>812997.95556058257</c:v>
                </c:pt>
                <c:pt idx="900">
                  <c:v>814513.36491481983</c:v>
                </c:pt>
                <c:pt idx="901">
                  <c:v>813887.31264282193</c:v>
                </c:pt>
                <c:pt idx="902">
                  <c:v>813302.77080814587</c:v>
                </c:pt>
                <c:pt idx="903">
                  <c:v>815212.91336664779</c:v>
                </c:pt>
                <c:pt idx="904">
                  <c:v>815566.78684332769</c:v>
                </c:pt>
                <c:pt idx="905">
                  <c:v>815775.75565236364</c:v>
                </c:pt>
                <c:pt idx="906">
                  <c:v>814260.8747812832</c:v>
                </c:pt>
                <c:pt idx="907">
                  <c:v>812890.21023563144</c:v>
                </c:pt>
                <c:pt idx="908">
                  <c:v>811921.17444822448</c:v>
                </c:pt>
                <c:pt idx="909">
                  <c:v>812045.25624456198</c:v>
                </c:pt>
                <c:pt idx="910">
                  <c:v>811748.95575796894</c:v>
                </c:pt>
                <c:pt idx="911">
                  <c:v>814364.56213147042</c:v>
                </c:pt>
                <c:pt idx="912">
                  <c:v>813030.09476242086</c:v>
                </c:pt>
                <c:pt idx="913">
                  <c:v>813536.02158114663</c:v>
                </c:pt>
                <c:pt idx="914">
                  <c:v>814314.06936554064</c:v>
                </c:pt>
                <c:pt idx="915">
                  <c:v>815069.80635100941</c:v>
                </c:pt>
                <c:pt idx="916">
                  <c:v>815954.13261599548</c:v>
                </c:pt>
                <c:pt idx="917">
                  <c:v>815155.12245326256</c:v>
                </c:pt>
                <c:pt idx="918">
                  <c:v>813908.78994765319</c:v>
                </c:pt>
                <c:pt idx="919">
                  <c:v>812630.82291728898</c:v>
                </c:pt>
                <c:pt idx="920">
                  <c:v>811834.40815321612</c:v>
                </c:pt>
                <c:pt idx="921">
                  <c:v>811356.29411436128</c:v>
                </c:pt>
                <c:pt idx="922">
                  <c:v>810223.80458374298</c:v>
                </c:pt>
                <c:pt idx="923">
                  <c:v>810807.95756071003</c:v>
                </c:pt>
                <c:pt idx="924">
                  <c:v>811162.72334931802</c:v>
                </c:pt>
                <c:pt idx="925">
                  <c:v>810507.71482101432</c:v>
                </c:pt>
                <c:pt idx="926">
                  <c:v>812231.47298186005</c:v>
                </c:pt>
                <c:pt idx="927">
                  <c:v>812225.83013063064</c:v>
                </c:pt>
                <c:pt idx="928">
                  <c:v>810877.19179775123</c:v>
                </c:pt>
                <c:pt idx="929">
                  <c:v>811684.98013551289</c:v>
                </c:pt>
                <c:pt idx="930">
                  <c:v>811647.55016912869</c:v>
                </c:pt>
                <c:pt idx="931">
                  <c:v>811825.45345052914</c:v>
                </c:pt>
                <c:pt idx="932">
                  <c:v>812128.87365129462</c:v>
                </c:pt>
                <c:pt idx="933">
                  <c:v>811296.07191458507</c:v>
                </c:pt>
                <c:pt idx="934">
                  <c:v>811813.07733532554</c:v>
                </c:pt>
                <c:pt idx="935">
                  <c:v>812643.55241720937</c:v>
                </c:pt>
                <c:pt idx="936">
                  <c:v>814161.69098366296</c:v>
                </c:pt>
                <c:pt idx="937">
                  <c:v>813735.60018001939</c:v>
                </c:pt>
                <c:pt idx="938">
                  <c:v>814484.51466011861</c:v>
                </c:pt>
                <c:pt idx="939">
                  <c:v>814552.46475348051</c:v>
                </c:pt>
                <c:pt idx="940">
                  <c:v>815178.77191304567</c:v>
                </c:pt>
                <c:pt idx="941">
                  <c:v>815599.49375404848</c:v>
                </c:pt>
                <c:pt idx="942">
                  <c:v>813674.14964614389</c:v>
                </c:pt>
                <c:pt idx="943">
                  <c:v>814291.84219511552</c:v>
                </c:pt>
                <c:pt idx="944">
                  <c:v>814896.79830492428</c:v>
                </c:pt>
                <c:pt idx="945">
                  <c:v>816461.3489177319</c:v>
                </c:pt>
                <c:pt idx="946">
                  <c:v>816287.89586046617</c:v>
                </c:pt>
                <c:pt idx="947">
                  <c:v>817390.82811163086</c:v>
                </c:pt>
                <c:pt idx="948">
                  <c:v>817130.54852227774</c:v>
                </c:pt>
                <c:pt idx="949">
                  <c:v>815759.83724894386</c:v>
                </c:pt>
                <c:pt idx="950">
                  <c:v>817158.39676415978</c:v>
                </c:pt>
                <c:pt idx="951">
                  <c:v>815292.81398431782</c:v>
                </c:pt>
                <c:pt idx="952">
                  <c:v>814917.84346920566</c:v>
                </c:pt>
                <c:pt idx="953">
                  <c:v>815358.6828773208</c:v>
                </c:pt>
                <c:pt idx="954">
                  <c:v>815090.09731143212</c:v>
                </c:pt>
                <c:pt idx="955">
                  <c:v>814145.17798127083</c:v>
                </c:pt>
                <c:pt idx="956">
                  <c:v>814303.3718916208</c:v>
                </c:pt>
                <c:pt idx="957">
                  <c:v>814595.3037007266</c:v>
                </c:pt>
                <c:pt idx="958">
                  <c:v>815012.74126896739</c:v>
                </c:pt>
                <c:pt idx="959">
                  <c:v>814432.12153319188</c:v>
                </c:pt>
                <c:pt idx="960">
                  <c:v>814717.50264120486</c:v>
                </c:pt>
                <c:pt idx="961">
                  <c:v>812831.10191080859</c:v>
                </c:pt>
                <c:pt idx="962">
                  <c:v>811731.60546273412</c:v>
                </c:pt>
                <c:pt idx="963">
                  <c:v>812507.27715633716</c:v>
                </c:pt>
                <c:pt idx="964">
                  <c:v>812210.58565588645</c:v>
                </c:pt>
                <c:pt idx="965">
                  <c:v>812481.69325318828</c:v>
                </c:pt>
                <c:pt idx="966">
                  <c:v>812648.48042258236</c:v>
                </c:pt>
                <c:pt idx="967">
                  <c:v>811958.22806603764</c:v>
                </c:pt>
                <c:pt idx="968">
                  <c:v>812155.80644456251</c:v>
                </c:pt>
                <c:pt idx="969">
                  <c:v>811311.70271465241</c:v>
                </c:pt>
                <c:pt idx="970">
                  <c:v>812422.54985508812</c:v>
                </c:pt>
                <c:pt idx="971">
                  <c:v>810920.19879550464</c:v>
                </c:pt>
                <c:pt idx="972">
                  <c:v>811663.05769558751</c:v>
                </c:pt>
                <c:pt idx="973">
                  <c:v>811297.47822394245</c:v>
                </c:pt>
                <c:pt idx="974">
                  <c:v>812584.73484408727</c:v>
                </c:pt>
                <c:pt idx="975">
                  <c:v>813747.68222143361</c:v>
                </c:pt>
                <c:pt idx="976">
                  <c:v>815288.03396962711</c:v>
                </c:pt>
                <c:pt idx="977">
                  <c:v>815137.91918879084</c:v>
                </c:pt>
                <c:pt idx="978">
                  <c:v>814279.02661119401</c:v>
                </c:pt>
                <c:pt idx="979">
                  <c:v>814917.87544512982</c:v>
                </c:pt>
                <c:pt idx="980">
                  <c:v>814913.12934309104</c:v>
                </c:pt>
                <c:pt idx="981">
                  <c:v>816538.98118659062</c:v>
                </c:pt>
                <c:pt idx="982">
                  <c:v>816677.00458396133</c:v>
                </c:pt>
                <c:pt idx="983">
                  <c:v>816721.08581363258</c:v>
                </c:pt>
                <c:pt idx="984">
                  <c:v>816908.717192663</c:v>
                </c:pt>
                <c:pt idx="985">
                  <c:v>815798.99768125266</c:v>
                </c:pt>
                <c:pt idx="986">
                  <c:v>815271.76728679624</c:v>
                </c:pt>
                <c:pt idx="987">
                  <c:v>814736.81560260605</c:v>
                </c:pt>
                <c:pt idx="988">
                  <c:v>814524.17996747943</c:v>
                </c:pt>
                <c:pt idx="989">
                  <c:v>815047.68174213322</c:v>
                </c:pt>
                <c:pt idx="990">
                  <c:v>814561.14500291494</c:v>
                </c:pt>
                <c:pt idx="991">
                  <c:v>815894.33580320096</c:v>
                </c:pt>
                <c:pt idx="992">
                  <c:v>817011.93304511101</c:v>
                </c:pt>
                <c:pt idx="993">
                  <c:v>815474.15442602965</c:v>
                </c:pt>
                <c:pt idx="994">
                  <c:v>815223.38890851929</c:v>
                </c:pt>
                <c:pt idx="995">
                  <c:v>816057.62270204164</c:v>
                </c:pt>
                <c:pt idx="996">
                  <c:v>816282.33224156848</c:v>
                </c:pt>
                <c:pt idx="997">
                  <c:v>815919.5102833251</c:v>
                </c:pt>
                <c:pt idx="998">
                  <c:v>815018.1315271561</c:v>
                </c:pt>
                <c:pt idx="999">
                  <c:v>815196.04413020157</c:v>
                </c:pt>
              </c:numCache>
            </c:numRef>
          </c:yVal>
          <c:smooth val="0"/>
          <c:extLst>
            <c:ext xmlns:c16="http://schemas.microsoft.com/office/drawing/2014/chart" uri="{C3380CC4-5D6E-409C-BE32-E72D297353CC}">
              <c16:uniqueId val="{00000000-3EEE-4D61-A812-29405F7D9DB8}"/>
            </c:ext>
          </c:extLst>
        </c:ser>
        <c:dLbls>
          <c:showLegendKey val="0"/>
          <c:showVal val="0"/>
          <c:showCatName val="0"/>
          <c:showSerName val="0"/>
          <c:showPercent val="0"/>
          <c:showBubbleSize val="0"/>
        </c:dLbls>
        <c:axId val="479773232"/>
        <c:axId val="479771664"/>
      </c:scatterChart>
      <c:valAx>
        <c:axId val="47977323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1664"/>
        <c:crosses val="autoZero"/>
        <c:crossBetween val="midCat"/>
      </c:valAx>
      <c:valAx>
        <c:axId val="47977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3232"/>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Convergence of Mean C</a:t>
            </a:r>
            <a:r>
              <a:rPr lang="en-AU"/>
              <a:t>ontribution Margin</a:t>
            </a:r>
          </a:p>
          <a:p>
            <a:pPr>
              <a:defRPr/>
            </a:pPr>
            <a:r>
              <a:rPr lang="en-AU"/>
              <a:t>When Selling</a:t>
            </a:r>
            <a:r>
              <a:rPr lang="en-AU" baseline="0"/>
              <a:t> Price is $249</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'Simulated Output-constant value'!$B$6:$B$1005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Output-constant value'!$I$6:$I$1005</c:f>
              <c:numCache>
                <c:formatCode>"$"#,##0.00</c:formatCode>
                <c:ptCount val="1000"/>
                <c:pt idx="0">
                  <c:v>103.82030186690085</c:v>
                </c:pt>
                <c:pt idx="1">
                  <c:v>106.08169763710778</c:v>
                </c:pt>
                <c:pt idx="2">
                  <c:v>106.99147083051692</c:v>
                </c:pt>
                <c:pt idx="3">
                  <c:v>108.06715597636426</c:v>
                </c:pt>
                <c:pt idx="4">
                  <c:v>109.25880416662571</c:v>
                </c:pt>
                <c:pt idx="5">
                  <c:v>110.05712935807223</c:v>
                </c:pt>
                <c:pt idx="6">
                  <c:v>111.67471296250959</c:v>
                </c:pt>
                <c:pt idx="7">
                  <c:v>111.35895502570902</c:v>
                </c:pt>
                <c:pt idx="8">
                  <c:v>110.97444226887569</c:v>
                </c:pt>
                <c:pt idx="9">
                  <c:v>110.48218202796807</c:v>
                </c:pt>
                <c:pt idx="10">
                  <c:v>110.91889886102763</c:v>
                </c:pt>
                <c:pt idx="11">
                  <c:v>111.30688922114486</c:v>
                </c:pt>
                <c:pt idx="12">
                  <c:v>111.02053622633971</c:v>
                </c:pt>
                <c:pt idx="13">
                  <c:v>110.99524619664456</c:v>
                </c:pt>
                <c:pt idx="14">
                  <c:v>111.09741717152313</c:v>
                </c:pt>
                <c:pt idx="15">
                  <c:v>111.27590961941526</c:v>
                </c:pt>
                <c:pt idx="16">
                  <c:v>111.19008163403261</c:v>
                </c:pt>
                <c:pt idx="17">
                  <c:v>111.23825445494214</c:v>
                </c:pt>
                <c:pt idx="18">
                  <c:v>111.79940789462353</c:v>
                </c:pt>
                <c:pt idx="19">
                  <c:v>111.6989185137647</c:v>
                </c:pt>
                <c:pt idx="20">
                  <c:v>111.45590023152928</c:v>
                </c:pt>
                <c:pt idx="21">
                  <c:v>111.49883978290676</c:v>
                </c:pt>
                <c:pt idx="22">
                  <c:v>112.02305572823559</c:v>
                </c:pt>
                <c:pt idx="23">
                  <c:v>112.38824619568055</c:v>
                </c:pt>
                <c:pt idx="24">
                  <c:v>112.64799099688734</c:v>
                </c:pt>
                <c:pt idx="25">
                  <c:v>113.08982506997576</c:v>
                </c:pt>
                <c:pt idx="26">
                  <c:v>112.98941003829071</c:v>
                </c:pt>
                <c:pt idx="27">
                  <c:v>112.97321561816773</c:v>
                </c:pt>
                <c:pt idx="28">
                  <c:v>112.73174507452511</c:v>
                </c:pt>
                <c:pt idx="29">
                  <c:v>112.83673918080309</c:v>
                </c:pt>
                <c:pt idx="30">
                  <c:v>113.10890902187616</c:v>
                </c:pt>
                <c:pt idx="31">
                  <c:v>113.10166458449204</c:v>
                </c:pt>
                <c:pt idx="32">
                  <c:v>113.30920970447072</c:v>
                </c:pt>
                <c:pt idx="33">
                  <c:v>113.20885621507699</c:v>
                </c:pt>
                <c:pt idx="34">
                  <c:v>113.35337400043433</c:v>
                </c:pt>
                <c:pt idx="35">
                  <c:v>113.1016660286615</c:v>
                </c:pt>
                <c:pt idx="36">
                  <c:v>112.90766621219791</c:v>
                </c:pt>
                <c:pt idx="37">
                  <c:v>113.16995656753754</c:v>
                </c:pt>
                <c:pt idx="38">
                  <c:v>113.01434595608778</c:v>
                </c:pt>
                <c:pt idx="39">
                  <c:v>112.87763421503726</c:v>
                </c:pt>
                <c:pt idx="40">
                  <c:v>112.69834639293786</c:v>
                </c:pt>
                <c:pt idx="41">
                  <c:v>112.61371343445451</c:v>
                </c:pt>
                <c:pt idx="42">
                  <c:v>112.69913723406157</c:v>
                </c:pt>
                <c:pt idx="43">
                  <c:v>112.72429899431459</c:v>
                </c:pt>
                <c:pt idx="44">
                  <c:v>112.92256507220809</c:v>
                </c:pt>
                <c:pt idx="45">
                  <c:v>112.93805933593605</c:v>
                </c:pt>
                <c:pt idx="46">
                  <c:v>112.86637217724206</c:v>
                </c:pt>
                <c:pt idx="47">
                  <c:v>112.91816637308399</c:v>
                </c:pt>
                <c:pt idx="48">
                  <c:v>112.87205539754773</c:v>
                </c:pt>
                <c:pt idx="49">
                  <c:v>112.86540848485681</c:v>
                </c:pt>
                <c:pt idx="50">
                  <c:v>112.78333445211142</c:v>
                </c:pt>
                <c:pt idx="51">
                  <c:v>112.90711318963348</c:v>
                </c:pt>
                <c:pt idx="52">
                  <c:v>112.88931776883422</c:v>
                </c:pt>
                <c:pt idx="53">
                  <c:v>112.74832187470203</c:v>
                </c:pt>
                <c:pt idx="54">
                  <c:v>112.81904666842647</c:v>
                </c:pt>
                <c:pt idx="55">
                  <c:v>112.93112761949348</c:v>
                </c:pt>
                <c:pt idx="56">
                  <c:v>112.80985403769905</c:v>
                </c:pt>
                <c:pt idx="57">
                  <c:v>112.80963898456105</c:v>
                </c:pt>
                <c:pt idx="58">
                  <c:v>112.69290170399803</c:v>
                </c:pt>
                <c:pt idx="59">
                  <c:v>112.63638078835419</c:v>
                </c:pt>
                <c:pt idx="60">
                  <c:v>112.83840131295456</c:v>
                </c:pt>
                <c:pt idx="61">
                  <c:v>112.7336984590894</c:v>
                </c:pt>
                <c:pt idx="62">
                  <c:v>112.70163600602611</c:v>
                </c:pt>
                <c:pt idx="63">
                  <c:v>112.85554845245244</c:v>
                </c:pt>
                <c:pt idx="64">
                  <c:v>112.929464031024</c:v>
                </c:pt>
                <c:pt idx="65">
                  <c:v>112.99725897088935</c:v>
                </c:pt>
                <c:pt idx="66">
                  <c:v>112.97417035203718</c:v>
                </c:pt>
                <c:pt idx="67">
                  <c:v>112.8544333417053</c:v>
                </c:pt>
                <c:pt idx="68">
                  <c:v>112.89134378654875</c:v>
                </c:pt>
                <c:pt idx="69">
                  <c:v>112.88487766455393</c:v>
                </c:pt>
                <c:pt idx="70">
                  <c:v>112.97457490393539</c:v>
                </c:pt>
                <c:pt idx="71">
                  <c:v>113.05364880614779</c:v>
                </c:pt>
                <c:pt idx="72">
                  <c:v>113.01078438130951</c:v>
                </c:pt>
                <c:pt idx="73">
                  <c:v>112.92752748317292</c:v>
                </c:pt>
                <c:pt idx="74">
                  <c:v>113.07912135506413</c:v>
                </c:pt>
                <c:pt idx="75">
                  <c:v>113.04106484056082</c:v>
                </c:pt>
                <c:pt idx="76">
                  <c:v>113.15121230394648</c:v>
                </c:pt>
                <c:pt idx="77">
                  <c:v>113.2194216183709</c:v>
                </c:pt>
                <c:pt idx="78">
                  <c:v>113.17801389864927</c:v>
                </c:pt>
                <c:pt idx="79">
                  <c:v>113.1398847704564</c:v>
                </c:pt>
                <c:pt idx="80">
                  <c:v>113.0750537440876</c:v>
                </c:pt>
                <c:pt idx="81">
                  <c:v>113.0808372171046</c:v>
                </c:pt>
                <c:pt idx="82">
                  <c:v>113.02860943745812</c:v>
                </c:pt>
                <c:pt idx="83">
                  <c:v>113.12132588334825</c:v>
                </c:pt>
                <c:pt idx="84">
                  <c:v>113.11741013417115</c:v>
                </c:pt>
                <c:pt idx="85">
                  <c:v>113.02637590905574</c:v>
                </c:pt>
                <c:pt idx="86">
                  <c:v>113.04842713515994</c:v>
                </c:pt>
                <c:pt idx="87">
                  <c:v>112.97545627747694</c:v>
                </c:pt>
                <c:pt idx="88">
                  <c:v>113.08574729452479</c:v>
                </c:pt>
                <c:pt idx="89">
                  <c:v>113.150012603276</c:v>
                </c:pt>
                <c:pt idx="90">
                  <c:v>113.23501739992437</c:v>
                </c:pt>
                <c:pt idx="91">
                  <c:v>113.24964465958575</c:v>
                </c:pt>
                <c:pt idx="92">
                  <c:v>113.17641893022316</c:v>
                </c:pt>
                <c:pt idx="93">
                  <c:v>113.15763647315495</c:v>
                </c:pt>
                <c:pt idx="94">
                  <c:v>113.09222130150269</c:v>
                </c:pt>
                <c:pt idx="95">
                  <c:v>113.00169099425494</c:v>
                </c:pt>
                <c:pt idx="96">
                  <c:v>113.02640143952162</c:v>
                </c:pt>
                <c:pt idx="97">
                  <c:v>112.98951225817432</c:v>
                </c:pt>
                <c:pt idx="98">
                  <c:v>112.91336472212116</c:v>
                </c:pt>
                <c:pt idx="99">
                  <c:v>112.91490368718956</c:v>
                </c:pt>
                <c:pt idx="100">
                  <c:v>112.90685540733277</c:v>
                </c:pt>
                <c:pt idx="101">
                  <c:v>112.82984036839999</c:v>
                </c:pt>
                <c:pt idx="102">
                  <c:v>112.88847085415198</c:v>
                </c:pt>
                <c:pt idx="103">
                  <c:v>112.85657818546468</c:v>
                </c:pt>
                <c:pt idx="104">
                  <c:v>112.78934039037399</c:v>
                </c:pt>
                <c:pt idx="105">
                  <c:v>112.7642829287327</c:v>
                </c:pt>
                <c:pt idx="106">
                  <c:v>112.75098493557944</c:v>
                </c:pt>
                <c:pt idx="107">
                  <c:v>112.79828659193332</c:v>
                </c:pt>
                <c:pt idx="108">
                  <c:v>112.87127185646867</c:v>
                </c:pt>
                <c:pt idx="109">
                  <c:v>112.84050340992046</c:v>
                </c:pt>
                <c:pt idx="110">
                  <c:v>112.82993543693726</c:v>
                </c:pt>
                <c:pt idx="111">
                  <c:v>112.92150256847511</c:v>
                </c:pt>
                <c:pt idx="112">
                  <c:v>112.8486808520024</c:v>
                </c:pt>
                <c:pt idx="113">
                  <c:v>112.90859454190142</c:v>
                </c:pt>
                <c:pt idx="114">
                  <c:v>112.96139051407256</c:v>
                </c:pt>
                <c:pt idx="115">
                  <c:v>112.90321106901486</c:v>
                </c:pt>
                <c:pt idx="116">
                  <c:v>112.8278913391739</c:v>
                </c:pt>
                <c:pt idx="117">
                  <c:v>112.84373670909584</c:v>
                </c:pt>
                <c:pt idx="118">
                  <c:v>112.90275585586676</c:v>
                </c:pt>
                <c:pt idx="119">
                  <c:v>112.95770650935218</c:v>
                </c:pt>
                <c:pt idx="120">
                  <c:v>112.92500724452579</c:v>
                </c:pt>
                <c:pt idx="121">
                  <c:v>113.01690969163084</c:v>
                </c:pt>
                <c:pt idx="122">
                  <c:v>113.04574503698254</c:v>
                </c:pt>
                <c:pt idx="123">
                  <c:v>113.08625020106123</c:v>
                </c:pt>
                <c:pt idx="124">
                  <c:v>113.01377625893129</c:v>
                </c:pt>
                <c:pt idx="125">
                  <c:v>113.06924819702614</c:v>
                </c:pt>
                <c:pt idx="126">
                  <c:v>113.10531495534755</c:v>
                </c:pt>
                <c:pt idx="127">
                  <c:v>113.11243629140745</c:v>
                </c:pt>
                <c:pt idx="128">
                  <c:v>113.0909804723802</c:v>
                </c:pt>
                <c:pt idx="129">
                  <c:v>113.14564295001956</c:v>
                </c:pt>
                <c:pt idx="130">
                  <c:v>113.14761205187804</c:v>
                </c:pt>
                <c:pt idx="131">
                  <c:v>113.13304550979794</c:v>
                </c:pt>
                <c:pt idx="132">
                  <c:v>113.15187613918428</c:v>
                </c:pt>
                <c:pt idx="133">
                  <c:v>113.21236365821939</c:v>
                </c:pt>
                <c:pt idx="134">
                  <c:v>113.19941721017341</c:v>
                </c:pt>
                <c:pt idx="135">
                  <c:v>113.2388162174893</c:v>
                </c:pt>
                <c:pt idx="136">
                  <c:v>113.30366130217936</c:v>
                </c:pt>
                <c:pt idx="137">
                  <c:v>113.36061948846407</c:v>
                </c:pt>
                <c:pt idx="138">
                  <c:v>113.30417981937221</c:v>
                </c:pt>
                <c:pt idx="139">
                  <c:v>113.35343400275308</c:v>
                </c:pt>
                <c:pt idx="140">
                  <c:v>113.36718639052216</c:v>
                </c:pt>
                <c:pt idx="141">
                  <c:v>113.37137216822974</c:v>
                </c:pt>
                <c:pt idx="142">
                  <c:v>113.30792430594559</c:v>
                </c:pt>
                <c:pt idx="143">
                  <c:v>113.28492050061287</c:v>
                </c:pt>
                <c:pt idx="144">
                  <c:v>113.3066241953035</c:v>
                </c:pt>
                <c:pt idx="145">
                  <c:v>113.29661996825618</c:v>
                </c:pt>
                <c:pt idx="146">
                  <c:v>113.30034948049916</c:v>
                </c:pt>
                <c:pt idx="147">
                  <c:v>113.37216907429671</c:v>
                </c:pt>
                <c:pt idx="148">
                  <c:v>113.36421942784003</c:v>
                </c:pt>
                <c:pt idx="149">
                  <c:v>113.39312105614655</c:v>
                </c:pt>
                <c:pt idx="150">
                  <c:v>113.41564568590205</c:v>
                </c:pt>
                <c:pt idx="151">
                  <c:v>113.38527657843647</c:v>
                </c:pt>
                <c:pt idx="152">
                  <c:v>113.42530426458424</c:v>
                </c:pt>
                <c:pt idx="153">
                  <c:v>113.45628284392384</c:v>
                </c:pt>
                <c:pt idx="154">
                  <c:v>113.39108455069298</c:v>
                </c:pt>
                <c:pt idx="155">
                  <c:v>113.43725988783724</c:v>
                </c:pt>
                <c:pt idx="156">
                  <c:v>113.38260634235631</c:v>
                </c:pt>
                <c:pt idx="157">
                  <c:v>113.35295618171281</c:v>
                </c:pt>
                <c:pt idx="158">
                  <c:v>113.35011618720503</c:v>
                </c:pt>
                <c:pt idx="159">
                  <c:v>113.38122496757822</c:v>
                </c:pt>
                <c:pt idx="160">
                  <c:v>113.3749548784201</c:v>
                </c:pt>
                <c:pt idx="161">
                  <c:v>113.37280581138397</c:v>
                </c:pt>
                <c:pt idx="162">
                  <c:v>113.42346643712267</c:v>
                </c:pt>
                <c:pt idx="163">
                  <c:v>113.41458245370687</c:v>
                </c:pt>
                <c:pt idx="164">
                  <c:v>113.40265561445854</c:v>
                </c:pt>
                <c:pt idx="165">
                  <c:v>113.421787497149</c:v>
                </c:pt>
                <c:pt idx="166">
                  <c:v>113.40742810731646</c:v>
                </c:pt>
                <c:pt idx="167">
                  <c:v>113.43086560511715</c:v>
                </c:pt>
                <c:pt idx="168">
                  <c:v>113.45792135478598</c:v>
                </c:pt>
                <c:pt idx="169">
                  <c:v>113.40734983927166</c:v>
                </c:pt>
                <c:pt idx="170">
                  <c:v>113.36708468552564</c:v>
                </c:pt>
                <c:pt idx="171">
                  <c:v>113.42207565618914</c:v>
                </c:pt>
                <c:pt idx="172">
                  <c:v>113.41759383198739</c:v>
                </c:pt>
                <c:pt idx="173">
                  <c:v>113.39265839037105</c:v>
                </c:pt>
                <c:pt idx="174">
                  <c:v>113.45028353888814</c:v>
                </c:pt>
                <c:pt idx="175">
                  <c:v>113.47504060127866</c:v>
                </c:pt>
                <c:pt idx="176">
                  <c:v>113.52909941441028</c:v>
                </c:pt>
                <c:pt idx="177">
                  <c:v>113.55871272271632</c:v>
                </c:pt>
                <c:pt idx="178">
                  <c:v>113.59560852476767</c:v>
                </c:pt>
                <c:pt idx="179">
                  <c:v>113.61917768249671</c:v>
                </c:pt>
                <c:pt idx="180">
                  <c:v>113.5701732949498</c:v>
                </c:pt>
                <c:pt idx="181">
                  <c:v>113.52225120968421</c:v>
                </c:pt>
                <c:pt idx="182">
                  <c:v>113.51232599923634</c:v>
                </c:pt>
                <c:pt idx="183">
                  <c:v>113.53791483060775</c:v>
                </c:pt>
                <c:pt idx="184">
                  <c:v>113.54674285249716</c:v>
                </c:pt>
                <c:pt idx="185">
                  <c:v>113.50506573980712</c:v>
                </c:pt>
                <c:pt idx="186">
                  <c:v>113.50989067397634</c:v>
                </c:pt>
                <c:pt idx="187">
                  <c:v>113.52531750592047</c:v>
                </c:pt>
                <c:pt idx="188">
                  <c:v>113.51611804454389</c:v>
                </c:pt>
                <c:pt idx="189">
                  <c:v>113.49391187835481</c:v>
                </c:pt>
                <c:pt idx="190">
                  <c:v>113.4596192772776</c:v>
                </c:pt>
                <c:pt idx="191">
                  <c:v>113.42651872947134</c:v>
                </c:pt>
                <c:pt idx="192">
                  <c:v>113.44928348745827</c:v>
                </c:pt>
                <c:pt idx="193">
                  <c:v>113.44433581056192</c:v>
                </c:pt>
                <c:pt idx="194">
                  <c:v>113.48279062310515</c:v>
                </c:pt>
                <c:pt idx="195">
                  <c:v>113.47328322680833</c:v>
                </c:pt>
                <c:pt idx="196">
                  <c:v>113.5105670733179</c:v>
                </c:pt>
                <c:pt idx="197">
                  <c:v>113.52036416346557</c:v>
                </c:pt>
                <c:pt idx="198">
                  <c:v>113.52929928976947</c:v>
                </c:pt>
                <c:pt idx="199">
                  <c:v>113.47726672248656</c:v>
                </c:pt>
                <c:pt idx="200">
                  <c:v>113.51124332843695</c:v>
                </c:pt>
                <c:pt idx="201">
                  <c:v>113.48731035898001</c:v>
                </c:pt>
                <c:pt idx="202">
                  <c:v>113.49561330205077</c:v>
                </c:pt>
                <c:pt idx="203">
                  <c:v>113.45868168719173</c:v>
                </c:pt>
                <c:pt idx="204">
                  <c:v>113.4623657826472</c:v>
                </c:pt>
                <c:pt idx="205">
                  <c:v>113.46735779286361</c:v>
                </c:pt>
                <c:pt idx="206">
                  <c:v>113.44235183172431</c:v>
                </c:pt>
                <c:pt idx="207">
                  <c:v>113.46562984518606</c:v>
                </c:pt>
                <c:pt idx="208">
                  <c:v>113.44468349920545</c:v>
                </c:pt>
                <c:pt idx="209">
                  <c:v>113.46398836893464</c:v>
                </c:pt>
                <c:pt idx="210">
                  <c:v>113.49581565610546</c:v>
                </c:pt>
                <c:pt idx="211">
                  <c:v>113.52894866117559</c:v>
                </c:pt>
                <c:pt idx="212">
                  <c:v>113.53581464156998</c:v>
                </c:pt>
                <c:pt idx="213">
                  <c:v>113.52206759510118</c:v>
                </c:pt>
                <c:pt idx="214">
                  <c:v>113.51668226756505</c:v>
                </c:pt>
                <c:pt idx="215">
                  <c:v>113.50615139835055</c:v>
                </c:pt>
                <c:pt idx="216">
                  <c:v>113.53767473933631</c:v>
                </c:pt>
                <c:pt idx="217">
                  <c:v>113.56256747065081</c:v>
                </c:pt>
                <c:pt idx="218">
                  <c:v>113.52676419082609</c:v>
                </c:pt>
                <c:pt idx="219">
                  <c:v>113.53782236846894</c:v>
                </c:pt>
                <c:pt idx="220">
                  <c:v>113.50058287606879</c:v>
                </c:pt>
                <c:pt idx="221">
                  <c:v>113.49892024715932</c:v>
                </c:pt>
                <c:pt idx="222">
                  <c:v>113.51930742996925</c:v>
                </c:pt>
                <c:pt idx="223">
                  <c:v>113.50389204724488</c:v>
                </c:pt>
                <c:pt idx="224">
                  <c:v>113.48438670165105</c:v>
                </c:pt>
                <c:pt idx="225">
                  <c:v>113.4808630857159</c:v>
                </c:pt>
                <c:pt idx="226">
                  <c:v>113.47568561964182</c:v>
                </c:pt>
                <c:pt idx="227">
                  <c:v>113.46088354722113</c:v>
                </c:pt>
                <c:pt idx="228">
                  <c:v>113.471453798144</c:v>
                </c:pt>
                <c:pt idx="229">
                  <c:v>113.46379264805296</c:v>
                </c:pt>
                <c:pt idx="230">
                  <c:v>113.44525073150959</c:v>
                </c:pt>
                <c:pt idx="231">
                  <c:v>113.47669771241405</c:v>
                </c:pt>
                <c:pt idx="232">
                  <c:v>113.46013586775771</c:v>
                </c:pt>
                <c:pt idx="233">
                  <c:v>113.43340900175706</c:v>
                </c:pt>
                <c:pt idx="234">
                  <c:v>113.39629224319975</c:v>
                </c:pt>
                <c:pt idx="235">
                  <c:v>113.38524966805669</c:v>
                </c:pt>
                <c:pt idx="236">
                  <c:v>113.39366968493566</c:v>
                </c:pt>
                <c:pt idx="237">
                  <c:v>113.43344079180737</c:v>
                </c:pt>
                <c:pt idx="238">
                  <c:v>113.42268428242286</c:v>
                </c:pt>
                <c:pt idx="239">
                  <c:v>113.40003432662316</c:v>
                </c:pt>
                <c:pt idx="240">
                  <c:v>113.43614288725699</c:v>
                </c:pt>
                <c:pt idx="241">
                  <c:v>113.45870997676079</c:v>
                </c:pt>
                <c:pt idx="242">
                  <c:v>113.44907894734352</c:v>
                </c:pt>
                <c:pt idx="243">
                  <c:v>113.43257710361253</c:v>
                </c:pt>
                <c:pt idx="244">
                  <c:v>113.42464804248674</c:v>
                </c:pt>
                <c:pt idx="245">
                  <c:v>113.40652786840076</c:v>
                </c:pt>
                <c:pt idx="246">
                  <c:v>113.45272633217833</c:v>
                </c:pt>
                <c:pt idx="247">
                  <c:v>113.44545249162498</c:v>
                </c:pt>
                <c:pt idx="248">
                  <c:v>113.41863669499529</c:v>
                </c:pt>
                <c:pt idx="249">
                  <c:v>113.41211017780091</c:v>
                </c:pt>
                <c:pt idx="250">
                  <c:v>113.43828012718082</c:v>
                </c:pt>
                <c:pt idx="251">
                  <c:v>113.42443618261915</c:v>
                </c:pt>
                <c:pt idx="252">
                  <c:v>113.39433252381522</c:v>
                </c:pt>
                <c:pt idx="253">
                  <c:v>113.36325976419177</c:v>
                </c:pt>
                <c:pt idx="254">
                  <c:v>113.36980926291177</c:v>
                </c:pt>
                <c:pt idx="255">
                  <c:v>113.3620862061462</c:v>
                </c:pt>
                <c:pt idx="256">
                  <c:v>113.394111326359</c:v>
                </c:pt>
                <c:pt idx="257">
                  <c:v>113.4019195658536</c:v>
                </c:pt>
                <c:pt idx="258">
                  <c:v>113.43575611112097</c:v>
                </c:pt>
                <c:pt idx="259">
                  <c:v>113.41120099185267</c:v>
                </c:pt>
                <c:pt idx="260">
                  <c:v>113.41261634877752</c:v>
                </c:pt>
                <c:pt idx="261">
                  <c:v>113.42734807667702</c:v>
                </c:pt>
                <c:pt idx="262">
                  <c:v>113.40416264115906</c:v>
                </c:pt>
                <c:pt idx="263">
                  <c:v>113.39697278529131</c:v>
                </c:pt>
                <c:pt idx="264">
                  <c:v>113.41455059881214</c:v>
                </c:pt>
                <c:pt idx="265">
                  <c:v>113.45211150585585</c:v>
                </c:pt>
                <c:pt idx="266">
                  <c:v>113.44324420374882</c:v>
                </c:pt>
                <c:pt idx="267">
                  <c:v>113.41062791376631</c:v>
                </c:pt>
                <c:pt idx="268">
                  <c:v>113.42304937899803</c:v>
                </c:pt>
                <c:pt idx="269">
                  <c:v>113.42757498850325</c:v>
                </c:pt>
                <c:pt idx="270">
                  <c:v>113.39874075736111</c:v>
                </c:pt>
                <c:pt idx="271">
                  <c:v>113.37422716363221</c:v>
                </c:pt>
                <c:pt idx="272">
                  <c:v>113.34747691225169</c:v>
                </c:pt>
                <c:pt idx="273">
                  <c:v>113.32265391503147</c:v>
                </c:pt>
                <c:pt idx="274">
                  <c:v>113.31656308240329</c:v>
                </c:pt>
                <c:pt idx="275">
                  <c:v>113.34123523167675</c:v>
                </c:pt>
                <c:pt idx="276">
                  <c:v>113.36967758115978</c:v>
                </c:pt>
                <c:pt idx="277">
                  <c:v>113.35092248509923</c:v>
                </c:pt>
                <c:pt idx="278">
                  <c:v>113.37080926046463</c:v>
                </c:pt>
                <c:pt idx="279">
                  <c:v>113.40648940293558</c:v>
                </c:pt>
                <c:pt idx="280">
                  <c:v>113.38785934139891</c:v>
                </c:pt>
                <c:pt idx="281">
                  <c:v>113.38153335174509</c:v>
                </c:pt>
                <c:pt idx="282">
                  <c:v>113.3905297588652</c:v>
                </c:pt>
                <c:pt idx="283">
                  <c:v>113.39214882486463</c:v>
                </c:pt>
                <c:pt idx="284">
                  <c:v>113.38683398286462</c:v>
                </c:pt>
                <c:pt idx="285">
                  <c:v>113.37984257793249</c:v>
                </c:pt>
                <c:pt idx="286">
                  <c:v>113.34825917344476</c:v>
                </c:pt>
                <c:pt idx="287">
                  <c:v>113.33722549951622</c:v>
                </c:pt>
                <c:pt idx="288">
                  <c:v>113.3614929141563</c:v>
                </c:pt>
                <c:pt idx="289">
                  <c:v>113.36704188913673</c:v>
                </c:pt>
                <c:pt idx="290">
                  <c:v>113.38627293282545</c:v>
                </c:pt>
                <c:pt idx="291">
                  <c:v>113.356695127202</c:v>
                </c:pt>
                <c:pt idx="292">
                  <c:v>113.32525488742706</c:v>
                </c:pt>
                <c:pt idx="293">
                  <c:v>113.32245002212498</c:v>
                </c:pt>
                <c:pt idx="294">
                  <c:v>113.31052828242963</c:v>
                </c:pt>
                <c:pt idx="295">
                  <c:v>113.28483658303436</c:v>
                </c:pt>
                <c:pt idx="296">
                  <c:v>113.30842722523717</c:v>
                </c:pt>
                <c:pt idx="297">
                  <c:v>113.31554565350368</c:v>
                </c:pt>
                <c:pt idx="298">
                  <c:v>113.32806728562308</c:v>
                </c:pt>
                <c:pt idx="299">
                  <c:v>113.32543200008435</c:v>
                </c:pt>
                <c:pt idx="300">
                  <c:v>113.3537352685981</c:v>
                </c:pt>
                <c:pt idx="301">
                  <c:v>113.35195799889252</c:v>
                </c:pt>
                <c:pt idx="302">
                  <c:v>113.34128377946014</c:v>
                </c:pt>
                <c:pt idx="303">
                  <c:v>113.33420256292773</c:v>
                </c:pt>
                <c:pt idx="304">
                  <c:v>113.33748712289901</c:v>
                </c:pt>
                <c:pt idx="305">
                  <c:v>113.33890562781932</c:v>
                </c:pt>
                <c:pt idx="306">
                  <c:v>113.36176751735964</c:v>
                </c:pt>
                <c:pt idx="307">
                  <c:v>113.33877205112965</c:v>
                </c:pt>
                <c:pt idx="308">
                  <c:v>113.34413405414011</c:v>
                </c:pt>
                <c:pt idx="309">
                  <c:v>113.33120978914648</c:v>
                </c:pt>
                <c:pt idx="310">
                  <c:v>113.32397369409942</c:v>
                </c:pt>
                <c:pt idx="311">
                  <c:v>113.32849654281327</c:v>
                </c:pt>
                <c:pt idx="312">
                  <c:v>113.34971399522716</c:v>
                </c:pt>
                <c:pt idx="313">
                  <c:v>113.35438728602995</c:v>
                </c:pt>
                <c:pt idx="314">
                  <c:v>113.36025018899689</c:v>
                </c:pt>
                <c:pt idx="315">
                  <c:v>113.39501204792592</c:v>
                </c:pt>
                <c:pt idx="316">
                  <c:v>113.40782894715619</c:v>
                </c:pt>
                <c:pt idx="317">
                  <c:v>113.3909117037411</c:v>
                </c:pt>
                <c:pt idx="318">
                  <c:v>113.42054385144426</c:v>
                </c:pt>
                <c:pt idx="319">
                  <c:v>113.43353027532899</c:v>
                </c:pt>
                <c:pt idx="320">
                  <c:v>113.43585777493418</c:v>
                </c:pt>
                <c:pt idx="321">
                  <c:v>113.43488146003951</c:v>
                </c:pt>
                <c:pt idx="322">
                  <c:v>113.42727778361217</c:v>
                </c:pt>
                <c:pt idx="323">
                  <c:v>113.44687283115064</c:v>
                </c:pt>
                <c:pt idx="324">
                  <c:v>113.43158611633808</c:v>
                </c:pt>
                <c:pt idx="325">
                  <c:v>113.46332374677417</c:v>
                </c:pt>
                <c:pt idx="326">
                  <c:v>113.44833188799309</c:v>
                </c:pt>
                <c:pt idx="327">
                  <c:v>113.43160564022463</c:v>
                </c:pt>
                <c:pt idx="328">
                  <c:v>113.40747519957866</c:v>
                </c:pt>
                <c:pt idx="329">
                  <c:v>113.4123100930704</c:v>
                </c:pt>
                <c:pt idx="330">
                  <c:v>113.41964420603935</c:v>
                </c:pt>
                <c:pt idx="331">
                  <c:v>113.43493348820796</c:v>
                </c:pt>
                <c:pt idx="332">
                  <c:v>113.46051151817279</c:v>
                </c:pt>
                <c:pt idx="333">
                  <c:v>113.46904574779649</c:v>
                </c:pt>
                <c:pt idx="334">
                  <c:v>113.44195395259598</c:v>
                </c:pt>
                <c:pt idx="335">
                  <c:v>113.44983307460271</c:v>
                </c:pt>
                <c:pt idx="336">
                  <c:v>113.41980944309603</c:v>
                </c:pt>
                <c:pt idx="337">
                  <c:v>113.43413320325239</c:v>
                </c:pt>
                <c:pt idx="338">
                  <c:v>113.4207713726617</c:v>
                </c:pt>
                <c:pt idx="339">
                  <c:v>113.39167295223106</c:v>
                </c:pt>
                <c:pt idx="340">
                  <c:v>113.36833175957545</c:v>
                </c:pt>
                <c:pt idx="341">
                  <c:v>113.37469306637796</c:v>
                </c:pt>
                <c:pt idx="342">
                  <c:v>113.38682296750866</c:v>
                </c:pt>
                <c:pt idx="343">
                  <c:v>113.38465758792805</c:v>
                </c:pt>
                <c:pt idx="344">
                  <c:v>113.39640656437265</c:v>
                </c:pt>
                <c:pt idx="345">
                  <c:v>113.40201765599605</c:v>
                </c:pt>
                <c:pt idx="346">
                  <c:v>113.40776743024166</c:v>
                </c:pt>
                <c:pt idx="347">
                  <c:v>113.42550035765088</c:v>
                </c:pt>
                <c:pt idx="348">
                  <c:v>113.43757632587194</c:v>
                </c:pt>
                <c:pt idx="349">
                  <c:v>113.42782633330881</c:v>
                </c:pt>
                <c:pt idx="350">
                  <c:v>113.42657596244499</c:v>
                </c:pt>
                <c:pt idx="351">
                  <c:v>113.45262427841489</c:v>
                </c:pt>
                <c:pt idx="352">
                  <c:v>113.43165551496442</c:v>
                </c:pt>
                <c:pt idx="353">
                  <c:v>113.41899282395561</c:v>
                </c:pt>
                <c:pt idx="354">
                  <c:v>113.4003233791107</c:v>
                </c:pt>
                <c:pt idx="355">
                  <c:v>113.42774404808345</c:v>
                </c:pt>
                <c:pt idx="356">
                  <c:v>113.42653166601569</c:v>
                </c:pt>
                <c:pt idx="357">
                  <c:v>113.41032398183526</c:v>
                </c:pt>
                <c:pt idx="358">
                  <c:v>113.41111447581795</c:v>
                </c:pt>
                <c:pt idx="359">
                  <c:v>113.41604983575766</c:v>
                </c:pt>
                <c:pt idx="360">
                  <c:v>113.43476948674245</c:v>
                </c:pt>
                <c:pt idx="361">
                  <c:v>113.44698934682243</c:v>
                </c:pt>
                <c:pt idx="362">
                  <c:v>113.46703375123199</c:v>
                </c:pt>
                <c:pt idx="363">
                  <c:v>113.49544645815375</c:v>
                </c:pt>
                <c:pt idx="364">
                  <c:v>113.48287139749011</c:v>
                </c:pt>
                <c:pt idx="365">
                  <c:v>113.46941439866544</c:v>
                </c:pt>
                <c:pt idx="366">
                  <c:v>113.46130255224939</c:v>
                </c:pt>
                <c:pt idx="367">
                  <c:v>113.47120099806418</c:v>
                </c:pt>
                <c:pt idx="368">
                  <c:v>113.47464243974125</c:v>
                </c:pt>
                <c:pt idx="369">
                  <c:v>113.4924106565048</c:v>
                </c:pt>
                <c:pt idx="370">
                  <c:v>113.51156037481289</c:v>
                </c:pt>
                <c:pt idx="371">
                  <c:v>113.49180769987781</c:v>
                </c:pt>
                <c:pt idx="372">
                  <c:v>113.4754331975674</c:v>
                </c:pt>
                <c:pt idx="373">
                  <c:v>113.44877447572449</c:v>
                </c:pt>
                <c:pt idx="374">
                  <c:v>113.46636861894456</c:v>
                </c:pt>
                <c:pt idx="375">
                  <c:v>113.46593058018088</c:v>
                </c:pt>
                <c:pt idx="376">
                  <c:v>113.43867342136686</c:v>
                </c:pt>
                <c:pt idx="377">
                  <c:v>113.4491188881332</c:v>
                </c:pt>
                <c:pt idx="378">
                  <c:v>113.42712998544926</c:v>
                </c:pt>
                <c:pt idx="379">
                  <c:v>113.42125082004618</c:v>
                </c:pt>
                <c:pt idx="380">
                  <c:v>113.40088054301988</c:v>
                </c:pt>
                <c:pt idx="381">
                  <c:v>113.39813662521034</c:v>
                </c:pt>
                <c:pt idx="382">
                  <c:v>113.40665957201806</c:v>
                </c:pt>
                <c:pt idx="383">
                  <c:v>113.42700769630396</c:v>
                </c:pt>
                <c:pt idx="384">
                  <c:v>113.44740542935426</c:v>
                </c:pt>
                <c:pt idx="385">
                  <c:v>113.42779209158691</c:v>
                </c:pt>
                <c:pt idx="386">
                  <c:v>113.42940035196894</c:v>
                </c:pt>
                <c:pt idx="387">
                  <c:v>113.40429227760789</c:v>
                </c:pt>
                <c:pt idx="388">
                  <c:v>113.40383503522601</c:v>
                </c:pt>
                <c:pt idx="389">
                  <c:v>113.39095449262645</c:v>
                </c:pt>
                <c:pt idx="390">
                  <c:v>113.38716226776796</c:v>
                </c:pt>
                <c:pt idx="391">
                  <c:v>113.38930301403245</c:v>
                </c:pt>
                <c:pt idx="392">
                  <c:v>113.41405710639442</c:v>
                </c:pt>
                <c:pt idx="393">
                  <c:v>113.40197967184868</c:v>
                </c:pt>
                <c:pt idx="394">
                  <c:v>113.42707270875734</c:v>
                </c:pt>
                <c:pt idx="395">
                  <c:v>113.41814039961949</c:v>
                </c:pt>
                <c:pt idx="396">
                  <c:v>113.44373127131826</c:v>
                </c:pt>
                <c:pt idx="397">
                  <c:v>113.44698704698023</c:v>
                </c:pt>
                <c:pt idx="398">
                  <c:v>113.43321143829723</c:v>
                </c:pt>
                <c:pt idx="399">
                  <c:v>113.43328571164712</c:v>
                </c:pt>
                <c:pt idx="400">
                  <c:v>113.44444249761034</c:v>
                </c:pt>
                <c:pt idx="401">
                  <c:v>113.42775177384804</c:v>
                </c:pt>
                <c:pt idx="402">
                  <c:v>113.41682005982882</c:v>
                </c:pt>
                <c:pt idx="403">
                  <c:v>113.40992649538505</c:v>
                </c:pt>
                <c:pt idx="404">
                  <c:v>113.40510365189131</c:v>
                </c:pt>
                <c:pt idx="405">
                  <c:v>113.40890069207286</c:v>
                </c:pt>
                <c:pt idx="406">
                  <c:v>113.42050028923701</c:v>
                </c:pt>
                <c:pt idx="407">
                  <c:v>113.4097117485052</c:v>
                </c:pt>
                <c:pt idx="408">
                  <c:v>113.42169207479083</c:v>
                </c:pt>
                <c:pt idx="409">
                  <c:v>113.43082108609249</c:v>
                </c:pt>
                <c:pt idx="410">
                  <c:v>113.41215044117385</c:v>
                </c:pt>
                <c:pt idx="411">
                  <c:v>113.40405016478712</c:v>
                </c:pt>
                <c:pt idx="412">
                  <c:v>113.41942053926307</c:v>
                </c:pt>
                <c:pt idx="413">
                  <c:v>113.43303805592075</c:v>
                </c:pt>
                <c:pt idx="414">
                  <c:v>113.45081926634822</c:v>
                </c:pt>
                <c:pt idx="415">
                  <c:v>113.42906427718474</c:v>
                </c:pt>
                <c:pt idx="416">
                  <c:v>113.41567174498772</c:v>
                </c:pt>
                <c:pt idx="417">
                  <c:v>113.43025505080786</c:v>
                </c:pt>
                <c:pt idx="418">
                  <c:v>113.43875085891551</c:v>
                </c:pt>
                <c:pt idx="419">
                  <c:v>113.43519671274848</c:v>
                </c:pt>
                <c:pt idx="420">
                  <c:v>113.41778450589344</c:v>
                </c:pt>
                <c:pt idx="421">
                  <c:v>113.43654878028769</c:v>
                </c:pt>
                <c:pt idx="422">
                  <c:v>113.42249875870486</c:v>
                </c:pt>
                <c:pt idx="423">
                  <c:v>113.4292037429754</c:v>
                </c:pt>
                <c:pt idx="424">
                  <c:v>113.41517878653366</c:v>
                </c:pt>
                <c:pt idx="425">
                  <c:v>113.41049783772388</c:v>
                </c:pt>
                <c:pt idx="426">
                  <c:v>113.42617610715659</c:v>
                </c:pt>
                <c:pt idx="427">
                  <c:v>113.4187781161867</c:v>
                </c:pt>
                <c:pt idx="428">
                  <c:v>113.39853547099413</c:v>
                </c:pt>
                <c:pt idx="429">
                  <c:v>113.40701985774172</c:v>
                </c:pt>
                <c:pt idx="430">
                  <c:v>113.40882903855062</c:v>
                </c:pt>
                <c:pt idx="431">
                  <c:v>113.39089133570461</c:v>
                </c:pt>
                <c:pt idx="432">
                  <c:v>113.41202898835618</c:v>
                </c:pt>
                <c:pt idx="433">
                  <c:v>113.42854648406663</c:v>
                </c:pt>
                <c:pt idx="434">
                  <c:v>113.45278952127325</c:v>
                </c:pt>
                <c:pt idx="435">
                  <c:v>113.47494929935867</c:v>
                </c:pt>
                <c:pt idx="436">
                  <c:v>113.47698808633176</c:v>
                </c:pt>
                <c:pt idx="437">
                  <c:v>113.47765394632631</c:v>
                </c:pt>
                <c:pt idx="438">
                  <c:v>113.45709508120513</c:v>
                </c:pt>
                <c:pt idx="439">
                  <c:v>113.44994095908997</c:v>
                </c:pt>
                <c:pt idx="440">
                  <c:v>113.44844350855166</c:v>
                </c:pt>
                <c:pt idx="441">
                  <c:v>113.43657122507197</c:v>
                </c:pt>
                <c:pt idx="442">
                  <c:v>113.44172053745059</c:v>
                </c:pt>
                <c:pt idx="443">
                  <c:v>113.43942556874336</c:v>
                </c:pt>
                <c:pt idx="444">
                  <c:v>113.45107412259777</c:v>
                </c:pt>
                <c:pt idx="445">
                  <c:v>113.47276049705636</c:v>
                </c:pt>
                <c:pt idx="446">
                  <c:v>113.47160584831211</c:v>
                </c:pt>
                <c:pt idx="447">
                  <c:v>113.46248980183989</c:v>
                </c:pt>
                <c:pt idx="448">
                  <c:v>113.46473434632442</c:v>
                </c:pt>
                <c:pt idx="449">
                  <c:v>113.48005547514433</c:v>
                </c:pt>
                <c:pt idx="450">
                  <c:v>113.45619629435609</c:v>
                </c:pt>
                <c:pt idx="451">
                  <c:v>113.46475386077694</c:v>
                </c:pt>
                <c:pt idx="452">
                  <c:v>113.45172853572124</c:v>
                </c:pt>
                <c:pt idx="453">
                  <c:v>113.44348471436074</c:v>
                </c:pt>
                <c:pt idx="454">
                  <c:v>113.43890781273656</c:v>
                </c:pt>
                <c:pt idx="455">
                  <c:v>113.45727894337381</c:v>
                </c:pt>
                <c:pt idx="456">
                  <c:v>113.45127557695793</c:v>
                </c:pt>
                <c:pt idx="457">
                  <c:v>113.44671293231869</c:v>
                </c:pt>
                <c:pt idx="458">
                  <c:v>113.43156528076412</c:v>
                </c:pt>
                <c:pt idx="459">
                  <c:v>113.45084163700169</c:v>
                </c:pt>
                <c:pt idx="460">
                  <c:v>113.43836729372326</c:v>
                </c:pt>
                <c:pt idx="461">
                  <c:v>113.4347183706259</c:v>
                </c:pt>
                <c:pt idx="462">
                  <c:v>113.42156099386651</c:v>
                </c:pt>
                <c:pt idx="463">
                  <c:v>113.43036237267975</c:v>
                </c:pt>
                <c:pt idx="464">
                  <c:v>113.42277383590859</c:v>
                </c:pt>
                <c:pt idx="465">
                  <c:v>113.44148741934201</c:v>
                </c:pt>
                <c:pt idx="466">
                  <c:v>113.43958360623812</c:v>
                </c:pt>
                <c:pt idx="467">
                  <c:v>113.45133066946819</c:v>
                </c:pt>
                <c:pt idx="468">
                  <c:v>113.45969989960682</c:v>
                </c:pt>
                <c:pt idx="469">
                  <c:v>113.45016661204103</c:v>
                </c:pt>
                <c:pt idx="470">
                  <c:v>113.4495126463485</c:v>
                </c:pt>
                <c:pt idx="471">
                  <c:v>113.45557483041542</c:v>
                </c:pt>
                <c:pt idx="472">
                  <c:v>113.46217047853445</c:v>
                </c:pt>
                <c:pt idx="473">
                  <c:v>113.47749405159688</c:v>
                </c:pt>
                <c:pt idx="474">
                  <c:v>113.47469533772188</c:v>
                </c:pt>
                <c:pt idx="475">
                  <c:v>113.46409092651555</c:v>
                </c:pt>
                <c:pt idx="476">
                  <c:v>113.45546741828254</c:v>
                </c:pt>
                <c:pt idx="477">
                  <c:v>113.45814651624802</c:v>
                </c:pt>
                <c:pt idx="478">
                  <c:v>113.46656540009045</c:v>
                </c:pt>
                <c:pt idx="479">
                  <c:v>113.48262755109343</c:v>
                </c:pt>
                <c:pt idx="480">
                  <c:v>113.47890881652245</c:v>
                </c:pt>
                <c:pt idx="481">
                  <c:v>113.49854952230646</c:v>
                </c:pt>
                <c:pt idx="482">
                  <c:v>113.5047478116679</c:v>
                </c:pt>
                <c:pt idx="483">
                  <c:v>113.48996505962478</c:v>
                </c:pt>
                <c:pt idx="484">
                  <c:v>113.50091672165971</c:v>
                </c:pt>
                <c:pt idx="485">
                  <c:v>113.51457638283578</c:v>
                </c:pt>
                <c:pt idx="486">
                  <c:v>113.50209250078451</c:v>
                </c:pt>
                <c:pt idx="487">
                  <c:v>113.48897382569497</c:v>
                </c:pt>
                <c:pt idx="488">
                  <c:v>113.48121115480861</c:v>
                </c:pt>
                <c:pt idx="489">
                  <c:v>113.47836135535444</c:v>
                </c:pt>
                <c:pt idx="490">
                  <c:v>113.46920176677054</c:v>
                </c:pt>
                <c:pt idx="491">
                  <c:v>113.45425531974492</c:v>
                </c:pt>
                <c:pt idx="492">
                  <c:v>113.43774667713133</c:v>
                </c:pt>
                <c:pt idx="493">
                  <c:v>113.45901802949901</c:v>
                </c:pt>
                <c:pt idx="494">
                  <c:v>113.4695162583899</c:v>
                </c:pt>
                <c:pt idx="495">
                  <c:v>113.48503150525354</c:v>
                </c:pt>
                <c:pt idx="496">
                  <c:v>113.4685379344629</c:v>
                </c:pt>
                <c:pt idx="497">
                  <c:v>113.44825941226131</c:v>
                </c:pt>
                <c:pt idx="498">
                  <c:v>113.43435925051129</c:v>
                </c:pt>
                <c:pt idx="499">
                  <c:v>113.42645006885394</c:v>
                </c:pt>
                <c:pt idx="500">
                  <c:v>113.42628994308367</c:v>
                </c:pt>
                <c:pt idx="501">
                  <c:v>113.43319589740771</c:v>
                </c:pt>
                <c:pt idx="502">
                  <c:v>113.44601673874537</c:v>
                </c:pt>
                <c:pt idx="503">
                  <c:v>113.45579141755753</c:v>
                </c:pt>
                <c:pt idx="504">
                  <c:v>113.45257718343088</c:v>
                </c:pt>
                <c:pt idx="505">
                  <c:v>113.45558068681302</c:v>
                </c:pt>
                <c:pt idx="506">
                  <c:v>113.46059026427355</c:v>
                </c:pt>
                <c:pt idx="507">
                  <c:v>113.48003918059514</c:v>
                </c:pt>
                <c:pt idx="508">
                  <c:v>113.46705747705366</c:v>
                </c:pt>
                <c:pt idx="509">
                  <c:v>113.46194749207505</c:v>
                </c:pt>
                <c:pt idx="510">
                  <c:v>113.46450029520332</c:v>
                </c:pt>
                <c:pt idx="511">
                  <c:v>113.45007067361425</c:v>
                </c:pt>
                <c:pt idx="512">
                  <c:v>113.4631383229369</c:v>
                </c:pt>
                <c:pt idx="513">
                  <c:v>113.47486950458871</c:v>
                </c:pt>
                <c:pt idx="514">
                  <c:v>113.46449806729905</c:v>
                </c:pt>
                <c:pt idx="515">
                  <c:v>113.4683489481082</c:v>
                </c:pt>
                <c:pt idx="516">
                  <c:v>113.45286560333581</c:v>
                </c:pt>
                <c:pt idx="517">
                  <c:v>113.45103497839068</c:v>
                </c:pt>
                <c:pt idx="518">
                  <c:v>113.46669408597515</c:v>
                </c:pt>
                <c:pt idx="519">
                  <c:v>113.45800508381144</c:v>
                </c:pt>
                <c:pt idx="520">
                  <c:v>113.45909166083852</c:v>
                </c:pt>
                <c:pt idx="521">
                  <c:v>113.47299620165558</c:v>
                </c:pt>
                <c:pt idx="522">
                  <c:v>113.45883193335717</c:v>
                </c:pt>
                <c:pt idx="523">
                  <c:v>113.46795535591572</c:v>
                </c:pt>
                <c:pt idx="524">
                  <c:v>113.48892049955589</c:v>
                </c:pt>
                <c:pt idx="525">
                  <c:v>113.48395801141673</c:v>
                </c:pt>
                <c:pt idx="526">
                  <c:v>113.49178784389922</c:v>
                </c:pt>
                <c:pt idx="527">
                  <c:v>113.49497011420704</c:v>
                </c:pt>
                <c:pt idx="528">
                  <c:v>113.4867274879264</c:v>
                </c:pt>
                <c:pt idx="529">
                  <c:v>113.50296457445967</c:v>
                </c:pt>
                <c:pt idx="530">
                  <c:v>113.51739100462044</c:v>
                </c:pt>
                <c:pt idx="531">
                  <c:v>113.51154705201886</c:v>
                </c:pt>
                <c:pt idx="532">
                  <c:v>113.51613468273753</c:v>
                </c:pt>
                <c:pt idx="533">
                  <c:v>113.50186928973139</c:v>
                </c:pt>
                <c:pt idx="534">
                  <c:v>113.48616925190848</c:v>
                </c:pt>
                <c:pt idx="535">
                  <c:v>113.48765400586622</c:v>
                </c:pt>
                <c:pt idx="536">
                  <c:v>113.48120376013915</c:v>
                </c:pt>
                <c:pt idx="537">
                  <c:v>113.48661654896779</c:v>
                </c:pt>
                <c:pt idx="538">
                  <c:v>113.48233944337362</c:v>
                </c:pt>
                <c:pt idx="539">
                  <c:v>113.49237154760999</c:v>
                </c:pt>
                <c:pt idx="540">
                  <c:v>113.51304045290516</c:v>
                </c:pt>
                <c:pt idx="541">
                  <c:v>113.50343348376387</c:v>
                </c:pt>
                <c:pt idx="542">
                  <c:v>113.49163612199798</c:v>
                </c:pt>
                <c:pt idx="543">
                  <c:v>113.50383298413004</c:v>
                </c:pt>
                <c:pt idx="544">
                  <c:v>113.51141922961659</c:v>
                </c:pt>
                <c:pt idx="545">
                  <c:v>113.49980778284107</c:v>
                </c:pt>
                <c:pt idx="546">
                  <c:v>113.50810996384961</c:v>
                </c:pt>
                <c:pt idx="547">
                  <c:v>113.50878427097895</c:v>
                </c:pt>
                <c:pt idx="548">
                  <c:v>113.51651752473688</c:v>
                </c:pt>
                <c:pt idx="549">
                  <c:v>113.52287339004222</c:v>
                </c:pt>
                <c:pt idx="550">
                  <c:v>113.51626861090354</c:v>
                </c:pt>
                <c:pt idx="551">
                  <c:v>113.51057516915989</c:v>
                </c:pt>
                <c:pt idx="552">
                  <c:v>113.49759040929526</c:v>
                </c:pt>
                <c:pt idx="553">
                  <c:v>113.49315101157862</c:v>
                </c:pt>
                <c:pt idx="554">
                  <c:v>113.49543083132117</c:v>
                </c:pt>
                <c:pt idx="555">
                  <c:v>113.49557572162352</c:v>
                </c:pt>
                <c:pt idx="556">
                  <c:v>113.51124918070265</c:v>
                </c:pt>
                <c:pt idx="557">
                  <c:v>113.52878379456362</c:v>
                </c:pt>
                <c:pt idx="558">
                  <c:v>113.53765606960944</c:v>
                </c:pt>
                <c:pt idx="559">
                  <c:v>113.55032149022881</c:v>
                </c:pt>
                <c:pt idx="560">
                  <c:v>113.54494893265733</c:v>
                </c:pt>
                <c:pt idx="561">
                  <c:v>113.55149659519505</c:v>
                </c:pt>
                <c:pt idx="562">
                  <c:v>113.54461205330227</c:v>
                </c:pt>
                <c:pt idx="563">
                  <c:v>113.54496922185652</c:v>
                </c:pt>
                <c:pt idx="564">
                  <c:v>113.54147323020003</c:v>
                </c:pt>
                <c:pt idx="565">
                  <c:v>113.52653067539285</c:v>
                </c:pt>
                <c:pt idx="566">
                  <c:v>113.51803206760097</c:v>
                </c:pt>
                <c:pt idx="567">
                  <c:v>113.51694899258379</c:v>
                </c:pt>
                <c:pt idx="568">
                  <c:v>113.51295181531248</c:v>
                </c:pt>
                <c:pt idx="569">
                  <c:v>113.49741714383019</c:v>
                </c:pt>
                <c:pt idx="570">
                  <c:v>113.48839051202134</c:v>
                </c:pt>
                <c:pt idx="571">
                  <c:v>113.49797240641263</c:v>
                </c:pt>
                <c:pt idx="572">
                  <c:v>113.4938950878356</c:v>
                </c:pt>
                <c:pt idx="573">
                  <c:v>113.48264709547867</c:v>
                </c:pt>
                <c:pt idx="574">
                  <c:v>113.48137865243251</c:v>
                </c:pt>
                <c:pt idx="575">
                  <c:v>113.49730905246932</c:v>
                </c:pt>
                <c:pt idx="576">
                  <c:v>113.51219767137839</c:v>
                </c:pt>
                <c:pt idx="577">
                  <c:v>113.50702343896923</c:v>
                </c:pt>
                <c:pt idx="578">
                  <c:v>113.52055060030979</c:v>
                </c:pt>
                <c:pt idx="579">
                  <c:v>113.50597027401989</c:v>
                </c:pt>
                <c:pt idx="580">
                  <c:v>113.50332814650235</c:v>
                </c:pt>
                <c:pt idx="581">
                  <c:v>113.48972982975441</c:v>
                </c:pt>
                <c:pt idx="582">
                  <c:v>113.50407255287801</c:v>
                </c:pt>
                <c:pt idx="583">
                  <c:v>113.51564024645624</c:v>
                </c:pt>
                <c:pt idx="584">
                  <c:v>113.50340990386434</c:v>
                </c:pt>
                <c:pt idx="585">
                  <c:v>113.51130081155868</c:v>
                </c:pt>
                <c:pt idx="586">
                  <c:v>113.51971742740828</c:v>
                </c:pt>
                <c:pt idx="587">
                  <c:v>113.53704937984783</c:v>
                </c:pt>
                <c:pt idx="588">
                  <c:v>113.54638482216718</c:v>
                </c:pt>
                <c:pt idx="589">
                  <c:v>113.55064631146401</c:v>
                </c:pt>
                <c:pt idx="590">
                  <c:v>113.54958642410284</c:v>
                </c:pt>
                <c:pt idx="591">
                  <c:v>113.55861551832254</c:v>
                </c:pt>
                <c:pt idx="592">
                  <c:v>113.55567564554862</c:v>
                </c:pt>
                <c:pt idx="593">
                  <c:v>113.54047484072004</c:v>
                </c:pt>
                <c:pt idx="594">
                  <c:v>113.55220850874015</c:v>
                </c:pt>
                <c:pt idx="595">
                  <c:v>113.56827346794378</c:v>
                </c:pt>
                <c:pt idx="596">
                  <c:v>113.55735821333522</c:v>
                </c:pt>
                <c:pt idx="597">
                  <c:v>113.56975777361737</c:v>
                </c:pt>
                <c:pt idx="598">
                  <c:v>113.5848705643195</c:v>
                </c:pt>
                <c:pt idx="599">
                  <c:v>113.57632225862086</c:v>
                </c:pt>
                <c:pt idx="600">
                  <c:v>113.58487659795591</c:v>
                </c:pt>
                <c:pt idx="601">
                  <c:v>113.57024285548576</c:v>
                </c:pt>
                <c:pt idx="602">
                  <c:v>113.58376641720211</c:v>
                </c:pt>
                <c:pt idx="603">
                  <c:v>113.5947527040926</c:v>
                </c:pt>
                <c:pt idx="604">
                  <c:v>113.60939069253422</c:v>
                </c:pt>
                <c:pt idx="605">
                  <c:v>113.60653821651655</c:v>
                </c:pt>
                <c:pt idx="606">
                  <c:v>113.62346458473617</c:v>
                </c:pt>
                <c:pt idx="607">
                  <c:v>113.61969271459652</c:v>
                </c:pt>
                <c:pt idx="608">
                  <c:v>113.61498850412114</c:v>
                </c:pt>
                <c:pt idx="609">
                  <c:v>113.61141177335936</c:v>
                </c:pt>
                <c:pt idx="610">
                  <c:v>113.60406165280649</c:v>
                </c:pt>
                <c:pt idx="611">
                  <c:v>113.61998347297639</c:v>
                </c:pt>
                <c:pt idx="612">
                  <c:v>113.61325496869162</c:v>
                </c:pt>
                <c:pt idx="613">
                  <c:v>113.62517197858827</c:v>
                </c:pt>
                <c:pt idx="614">
                  <c:v>113.63438345810901</c:v>
                </c:pt>
                <c:pt idx="615">
                  <c:v>113.62835326521903</c:v>
                </c:pt>
                <c:pt idx="616">
                  <c:v>113.61250300137311</c:v>
                </c:pt>
                <c:pt idx="617">
                  <c:v>113.59949379159005</c:v>
                </c:pt>
                <c:pt idx="618">
                  <c:v>113.61066066181471</c:v>
                </c:pt>
                <c:pt idx="619">
                  <c:v>113.60567459381578</c:v>
                </c:pt>
                <c:pt idx="620">
                  <c:v>113.61119474762914</c:v>
                </c:pt>
                <c:pt idx="621">
                  <c:v>113.60261625041569</c:v>
                </c:pt>
                <c:pt idx="622">
                  <c:v>113.59012570598466</c:v>
                </c:pt>
                <c:pt idx="623">
                  <c:v>113.60239012732643</c:v>
                </c:pt>
                <c:pt idx="624">
                  <c:v>113.60127252971017</c:v>
                </c:pt>
                <c:pt idx="625">
                  <c:v>113.58834906190599</c:v>
                </c:pt>
                <c:pt idx="626">
                  <c:v>113.58801524930097</c:v>
                </c:pt>
                <c:pt idx="627">
                  <c:v>113.59681603862012</c:v>
                </c:pt>
                <c:pt idx="628">
                  <c:v>113.59997102092424</c:v>
                </c:pt>
                <c:pt idx="629">
                  <c:v>113.60997920195138</c:v>
                </c:pt>
                <c:pt idx="630">
                  <c:v>113.61410810883933</c:v>
                </c:pt>
                <c:pt idx="631">
                  <c:v>113.62103283164102</c:v>
                </c:pt>
                <c:pt idx="632">
                  <c:v>113.62968551003797</c:v>
                </c:pt>
                <c:pt idx="633">
                  <c:v>113.64282230095444</c:v>
                </c:pt>
                <c:pt idx="634">
                  <c:v>113.64951378466331</c:v>
                </c:pt>
                <c:pt idx="635">
                  <c:v>113.64205226082889</c:v>
                </c:pt>
                <c:pt idx="636">
                  <c:v>113.62720454066429</c:v>
                </c:pt>
                <c:pt idx="637">
                  <c:v>113.61683347570778</c:v>
                </c:pt>
                <c:pt idx="638">
                  <c:v>113.62021745654276</c:v>
                </c:pt>
                <c:pt idx="639">
                  <c:v>113.63614931723342</c:v>
                </c:pt>
                <c:pt idx="640">
                  <c:v>113.64683551835856</c:v>
                </c:pt>
                <c:pt idx="641">
                  <c:v>113.64921687147562</c:v>
                </c:pt>
                <c:pt idx="642">
                  <c:v>113.66170334411619</c:v>
                </c:pt>
                <c:pt idx="643">
                  <c:v>113.65375583355915</c:v>
                </c:pt>
                <c:pt idx="644">
                  <c:v>113.64278812429227</c:v>
                </c:pt>
                <c:pt idx="645">
                  <c:v>113.63094673284044</c:v>
                </c:pt>
                <c:pt idx="646">
                  <c:v>113.61772169913688</c:v>
                </c:pt>
                <c:pt idx="647">
                  <c:v>113.62824773131754</c:v>
                </c:pt>
                <c:pt idx="648">
                  <c:v>113.63491346635026</c:v>
                </c:pt>
                <c:pt idx="649">
                  <c:v>113.62874579627513</c:v>
                </c:pt>
                <c:pt idx="650">
                  <c:v>113.63602697668182</c:v>
                </c:pt>
                <c:pt idx="651">
                  <c:v>113.62864709390409</c:v>
                </c:pt>
                <c:pt idx="652">
                  <c:v>113.6195819600842</c:v>
                </c:pt>
                <c:pt idx="653">
                  <c:v>113.61468275453754</c:v>
                </c:pt>
                <c:pt idx="654">
                  <c:v>113.61850783231958</c:v>
                </c:pt>
                <c:pt idx="655">
                  <c:v>113.6109477742523</c:v>
                </c:pt>
                <c:pt idx="656">
                  <c:v>113.62212718642316</c:v>
                </c:pt>
                <c:pt idx="657">
                  <c:v>113.63518389747082</c:v>
                </c:pt>
                <c:pt idx="658">
                  <c:v>113.64165715524426</c:v>
                </c:pt>
                <c:pt idx="659">
                  <c:v>113.64441883023339</c:v>
                </c:pt>
                <c:pt idx="660">
                  <c:v>113.63859067940083</c:v>
                </c:pt>
                <c:pt idx="661">
                  <c:v>113.6521808926807</c:v>
                </c:pt>
                <c:pt idx="662">
                  <c:v>113.65686497349539</c:v>
                </c:pt>
                <c:pt idx="663">
                  <c:v>113.64102875941042</c:v>
                </c:pt>
                <c:pt idx="664">
                  <c:v>113.64542078555223</c:v>
                </c:pt>
                <c:pt idx="665">
                  <c:v>113.64489896537414</c:v>
                </c:pt>
                <c:pt idx="666">
                  <c:v>113.65146048109976</c:v>
                </c:pt>
                <c:pt idx="667">
                  <c:v>113.64175294082888</c:v>
                </c:pt>
                <c:pt idx="668">
                  <c:v>113.65521751458657</c:v>
                </c:pt>
                <c:pt idx="669">
                  <c:v>113.64436051564186</c:v>
                </c:pt>
                <c:pt idx="670">
                  <c:v>113.64170159850519</c:v>
                </c:pt>
                <c:pt idx="671">
                  <c:v>113.64669662670283</c:v>
                </c:pt>
                <c:pt idx="672">
                  <c:v>113.65186589438746</c:v>
                </c:pt>
                <c:pt idx="673">
                  <c:v>113.63783980250197</c:v>
                </c:pt>
                <c:pt idx="674">
                  <c:v>113.64092877505858</c:v>
                </c:pt>
                <c:pt idx="675">
                  <c:v>113.64144842641828</c:v>
                </c:pt>
                <c:pt idx="676">
                  <c:v>113.64921600994406</c:v>
                </c:pt>
                <c:pt idx="677">
                  <c:v>113.64283182913364</c:v>
                </c:pt>
                <c:pt idx="678">
                  <c:v>113.63662007482124</c:v>
                </c:pt>
                <c:pt idx="679">
                  <c:v>113.6254061617597</c:v>
                </c:pt>
                <c:pt idx="680">
                  <c:v>113.63811714558739</c:v>
                </c:pt>
                <c:pt idx="681">
                  <c:v>113.62640189548902</c:v>
                </c:pt>
                <c:pt idx="682">
                  <c:v>113.63921599066224</c:v>
                </c:pt>
                <c:pt idx="683">
                  <c:v>113.64177947767962</c:v>
                </c:pt>
                <c:pt idx="684">
                  <c:v>113.6358004664832</c:v>
                </c:pt>
                <c:pt idx="685">
                  <c:v>113.63204495190564</c:v>
                </c:pt>
                <c:pt idx="686">
                  <c:v>113.6450128141738</c:v>
                </c:pt>
                <c:pt idx="687">
                  <c:v>113.6560434193013</c:v>
                </c:pt>
                <c:pt idx="688">
                  <c:v>113.64943418906175</c:v>
                </c:pt>
                <c:pt idx="689">
                  <c:v>113.64529086850351</c:v>
                </c:pt>
                <c:pt idx="690">
                  <c:v>113.63607440875808</c:v>
                </c:pt>
                <c:pt idx="691">
                  <c:v>113.64745153958326</c:v>
                </c:pt>
                <c:pt idx="692">
                  <c:v>113.66186935835674</c:v>
                </c:pt>
                <c:pt idx="693">
                  <c:v>113.66908821113554</c:v>
                </c:pt>
                <c:pt idx="694">
                  <c:v>113.67347080861757</c:v>
                </c:pt>
                <c:pt idx="695">
                  <c:v>113.65977723989732</c:v>
                </c:pt>
                <c:pt idx="696">
                  <c:v>113.66536216788815</c:v>
                </c:pt>
                <c:pt idx="697">
                  <c:v>113.67379730825293</c:v>
                </c:pt>
                <c:pt idx="698">
                  <c:v>113.6795562102342</c:v>
                </c:pt>
                <c:pt idx="699">
                  <c:v>113.66671867384001</c:v>
                </c:pt>
                <c:pt idx="700">
                  <c:v>113.67076720793301</c:v>
                </c:pt>
                <c:pt idx="701">
                  <c:v>113.67255860360574</c:v>
                </c:pt>
                <c:pt idx="702">
                  <c:v>113.68548848281949</c:v>
                </c:pt>
                <c:pt idx="703">
                  <c:v>113.69245185142736</c:v>
                </c:pt>
                <c:pt idx="704">
                  <c:v>113.69967354535004</c:v>
                </c:pt>
                <c:pt idx="705">
                  <c:v>113.69571779316766</c:v>
                </c:pt>
                <c:pt idx="706">
                  <c:v>113.69310260985255</c:v>
                </c:pt>
                <c:pt idx="707">
                  <c:v>113.68127097259875</c:v>
                </c:pt>
                <c:pt idx="708">
                  <c:v>113.67039910673522</c:v>
                </c:pt>
                <c:pt idx="709">
                  <c:v>113.67170806140879</c:v>
                </c:pt>
                <c:pt idx="710">
                  <c:v>113.66190646175859</c:v>
                </c:pt>
                <c:pt idx="711">
                  <c:v>113.66511609934552</c:v>
                </c:pt>
                <c:pt idx="712">
                  <c:v>113.65929671249893</c:v>
                </c:pt>
                <c:pt idx="713">
                  <c:v>113.65430859508362</c:v>
                </c:pt>
                <c:pt idx="714">
                  <c:v>113.66820139278425</c:v>
                </c:pt>
                <c:pt idx="715">
                  <c:v>113.66463842743612</c:v>
                </c:pt>
                <c:pt idx="716">
                  <c:v>113.65067124876207</c:v>
                </c:pt>
                <c:pt idx="717">
                  <c:v>113.66265545634947</c:v>
                </c:pt>
                <c:pt idx="718">
                  <c:v>113.65257976656842</c:v>
                </c:pt>
                <c:pt idx="719">
                  <c:v>113.65506091310894</c:v>
                </c:pt>
                <c:pt idx="720">
                  <c:v>113.6437273289847</c:v>
                </c:pt>
                <c:pt idx="721">
                  <c:v>113.64861980713677</c:v>
                </c:pt>
                <c:pt idx="722">
                  <c:v>113.65030371565526</c:v>
                </c:pt>
                <c:pt idx="723">
                  <c:v>113.66080316791023</c:v>
                </c:pt>
                <c:pt idx="724">
                  <c:v>113.65627229634588</c:v>
                </c:pt>
                <c:pt idx="725">
                  <c:v>113.66163548545588</c:v>
                </c:pt>
                <c:pt idx="726">
                  <c:v>113.67172100592458</c:v>
                </c:pt>
                <c:pt idx="727">
                  <c:v>113.67731673897923</c:v>
                </c:pt>
                <c:pt idx="728">
                  <c:v>113.67358332061328</c:v>
                </c:pt>
                <c:pt idx="729">
                  <c:v>113.67792243479226</c:v>
                </c:pt>
                <c:pt idx="730">
                  <c:v>113.68610470865192</c:v>
                </c:pt>
                <c:pt idx="731">
                  <c:v>113.6990922714098</c:v>
                </c:pt>
                <c:pt idx="732">
                  <c:v>113.70195447683712</c:v>
                </c:pt>
                <c:pt idx="733">
                  <c:v>113.71390491493109</c:v>
                </c:pt>
                <c:pt idx="734">
                  <c:v>113.70034302408784</c:v>
                </c:pt>
                <c:pt idx="735">
                  <c:v>113.69269365571276</c:v>
                </c:pt>
                <c:pt idx="736">
                  <c:v>113.6948517310084</c:v>
                </c:pt>
                <c:pt idx="737">
                  <c:v>113.70044188833363</c:v>
                </c:pt>
                <c:pt idx="738">
                  <c:v>113.7128470437178</c:v>
                </c:pt>
                <c:pt idx="739">
                  <c:v>113.72194770560375</c:v>
                </c:pt>
                <c:pt idx="740">
                  <c:v>113.71246731745485</c:v>
                </c:pt>
                <c:pt idx="741">
                  <c:v>113.7142666298939</c:v>
                </c:pt>
                <c:pt idx="742">
                  <c:v>113.71079729620348</c:v>
                </c:pt>
                <c:pt idx="743">
                  <c:v>113.71452727593417</c:v>
                </c:pt>
                <c:pt idx="744">
                  <c:v>113.72331646841667</c:v>
                </c:pt>
                <c:pt idx="745">
                  <c:v>113.72598205747943</c:v>
                </c:pt>
                <c:pt idx="746">
                  <c:v>113.72324659475331</c:v>
                </c:pt>
                <c:pt idx="747">
                  <c:v>113.71158642430501</c:v>
                </c:pt>
                <c:pt idx="748">
                  <c:v>113.71203041232296</c:v>
                </c:pt>
                <c:pt idx="749">
                  <c:v>113.71111317111225</c:v>
                </c:pt>
                <c:pt idx="750">
                  <c:v>113.72234595593895</c:v>
                </c:pt>
                <c:pt idx="751">
                  <c:v>113.71340501080802</c:v>
                </c:pt>
                <c:pt idx="752">
                  <c:v>113.70765821712607</c:v>
                </c:pt>
                <c:pt idx="753">
                  <c:v>113.70469333851926</c:v>
                </c:pt>
                <c:pt idx="754">
                  <c:v>113.70794162053366</c:v>
                </c:pt>
                <c:pt idx="755">
                  <c:v>113.72063621802297</c:v>
                </c:pt>
                <c:pt idx="756">
                  <c:v>113.7225699674599</c:v>
                </c:pt>
                <c:pt idx="757">
                  <c:v>113.71545216809297</c:v>
                </c:pt>
                <c:pt idx="758">
                  <c:v>113.7133553652627</c:v>
                </c:pt>
                <c:pt idx="759">
                  <c:v>113.72633500175417</c:v>
                </c:pt>
                <c:pt idx="760">
                  <c:v>113.73954420045553</c:v>
                </c:pt>
                <c:pt idx="761">
                  <c:v>113.73105329506407</c:v>
                </c:pt>
                <c:pt idx="762">
                  <c:v>113.74125666103068</c:v>
                </c:pt>
                <c:pt idx="763">
                  <c:v>113.73541437991837</c:v>
                </c:pt>
                <c:pt idx="764">
                  <c:v>113.73159815653815</c:v>
                </c:pt>
                <c:pt idx="765">
                  <c:v>113.72994484199572</c:v>
                </c:pt>
                <c:pt idx="766">
                  <c:v>113.73885162507008</c:v>
                </c:pt>
                <c:pt idx="767">
                  <c:v>113.74195344960258</c:v>
                </c:pt>
                <c:pt idx="768">
                  <c:v>113.74659212627185</c:v>
                </c:pt>
                <c:pt idx="769">
                  <c:v>113.74783089669161</c:v>
                </c:pt>
                <c:pt idx="770">
                  <c:v>113.75038382389479</c:v>
                </c:pt>
                <c:pt idx="771">
                  <c:v>113.75011463855643</c:v>
                </c:pt>
                <c:pt idx="772">
                  <c:v>113.74004691776618</c:v>
                </c:pt>
                <c:pt idx="773">
                  <c:v>113.73900359381636</c:v>
                </c:pt>
                <c:pt idx="774">
                  <c:v>113.74503929912143</c:v>
                </c:pt>
                <c:pt idx="775">
                  <c:v>113.73389769543216</c:v>
                </c:pt>
                <c:pt idx="776">
                  <c:v>113.72369569825925</c:v>
                </c:pt>
                <c:pt idx="777">
                  <c:v>113.72359410286239</c:v>
                </c:pt>
                <c:pt idx="778">
                  <c:v>113.72895998940412</c:v>
                </c:pt>
                <c:pt idx="779">
                  <c:v>113.73393292592839</c:v>
                </c:pt>
                <c:pt idx="780">
                  <c:v>113.74056539460085</c:v>
                </c:pt>
                <c:pt idx="781">
                  <c:v>113.74713802178677</c:v>
                </c:pt>
                <c:pt idx="782">
                  <c:v>113.74083753795422</c:v>
                </c:pt>
                <c:pt idx="783">
                  <c:v>113.7394207922615</c:v>
                </c:pt>
                <c:pt idx="784">
                  <c:v>113.73991127287135</c:v>
                </c:pt>
                <c:pt idx="785">
                  <c:v>113.72666691178942</c:v>
                </c:pt>
                <c:pt idx="786">
                  <c:v>113.7333761597386</c:v>
                </c:pt>
                <c:pt idx="787">
                  <c:v>113.73518201616727</c:v>
                </c:pt>
                <c:pt idx="788">
                  <c:v>113.74237400231735</c:v>
                </c:pt>
                <c:pt idx="789">
                  <c:v>113.7309771993888</c:v>
                </c:pt>
                <c:pt idx="790">
                  <c:v>113.73456471244289</c:v>
                </c:pt>
                <c:pt idx="791">
                  <c:v>113.73223580825581</c:v>
                </c:pt>
                <c:pt idx="792">
                  <c:v>113.72947118883542</c:v>
                </c:pt>
                <c:pt idx="793">
                  <c:v>113.74034889458689</c:v>
                </c:pt>
                <c:pt idx="794">
                  <c:v>113.73084951721704</c:v>
                </c:pt>
                <c:pt idx="795">
                  <c:v>113.74024963387299</c:v>
                </c:pt>
                <c:pt idx="796">
                  <c:v>113.7467471348227</c:v>
                </c:pt>
                <c:pt idx="797">
                  <c:v>113.74274210656989</c:v>
                </c:pt>
                <c:pt idx="798">
                  <c:v>113.73491098078455</c:v>
                </c:pt>
                <c:pt idx="799">
                  <c:v>113.73009115144767</c:v>
                </c:pt>
                <c:pt idx="800">
                  <c:v>113.72490989652157</c:v>
                </c:pt>
                <c:pt idx="801">
                  <c:v>113.72358603217073</c:v>
                </c:pt>
                <c:pt idx="802">
                  <c:v>113.72293642729966</c:v>
                </c:pt>
                <c:pt idx="803">
                  <c:v>113.71917140780953</c:v>
                </c:pt>
                <c:pt idx="804">
                  <c:v>113.7298966682813</c:v>
                </c:pt>
                <c:pt idx="805">
                  <c:v>113.73451902088161</c:v>
                </c:pt>
                <c:pt idx="806">
                  <c:v>113.73906767217602</c:v>
                </c:pt>
                <c:pt idx="807">
                  <c:v>113.7314258963315</c:v>
                </c:pt>
                <c:pt idx="808">
                  <c:v>113.73812289264426</c:v>
                </c:pt>
                <c:pt idx="809">
                  <c:v>113.72619346453598</c:v>
                </c:pt>
                <c:pt idx="810">
                  <c:v>113.7367515780315</c:v>
                </c:pt>
                <c:pt idx="811">
                  <c:v>113.72820153249472</c:v>
                </c:pt>
                <c:pt idx="812">
                  <c:v>113.71927977803645</c:v>
                </c:pt>
                <c:pt idx="813">
                  <c:v>113.72806833110661</c:v>
                </c:pt>
                <c:pt idx="814">
                  <c:v>113.71830399940313</c:v>
                </c:pt>
                <c:pt idx="815">
                  <c:v>113.72122485089986</c:v>
                </c:pt>
                <c:pt idx="816">
                  <c:v>113.72603356429097</c:v>
                </c:pt>
                <c:pt idx="817">
                  <c:v>113.72282081849436</c:v>
                </c:pt>
                <c:pt idx="818">
                  <c:v>113.73628121188163</c:v>
                </c:pt>
                <c:pt idx="819">
                  <c:v>113.74152570831909</c:v>
                </c:pt>
                <c:pt idx="820">
                  <c:v>113.75340788052952</c:v>
                </c:pt>
                <c:pt idx="821">
                  <c:v>113.75800236647738</c:v>
                </c:pt>
                <c:pt idx="822">
                  <c:v>113.76488258925995</c:v>
                </c:pt>
                <c:pt idx="823">
                  <c:v>113.76870838090633</c:v>
                </c:pt>
                <c:pt idx="824">
                  <c:v>113.77731473659296</c:v>
                </c:pt>
                <c:pt idx="825">
                  <c:v>113.7808081104511</c:v>
                </c:pt>
                <c:pt idx="826">
                  <c:v>113.78804437234061</c:v>
                </c:pt>
                <c:pt idx="827">
                  <c:v>113.79712765366406</c:v>
                </c:pt>
                <c:pt idx="828">
                  <c:v>113.80789474993423</c:v>
                </c:pt>
                <c:pt idx="829">
                  <c:v>113.81187345140889</c:v>
                </c:pt>
                <c:pt idx="830">
                  <c:v>113.82352998351996</c:v>
                </c:pt>
                <c:pt idx="831">
                  <c:v>113.82622496628717</c:v>
                </c:pt>
                <c:pt idx="832">
                  <c:v>113.83368092028041</c:v>
                </c:pt>
                <c:pt idx="833">
                  <c:v>113.83018478357964</c:v>
                </c:pt>
                <c:pt idx="834">
                  <c:v>113.82806908278351</c:v>
                </c:pt>
                <c:pt idx="835">
                  <c:v>113.8338478743221</c:v>
                </c:pt>
                <c:pt idx="836">
                  <c:v>113.83758584508493</c:v>
                </c:pt>
                <c:pt idx="837">
                  <c:v>113.82534441248428</c:v>
                </c:pt>
                <c:pt idx="838">
                  <c:v>113.82133104951063</c:v>
                </c:pt>
                <c:pt idx="839">
                  <c:v>113.8240722079139</c:v>
                </c:pt>
                <c:pt idx="840">
                  <c:v>113.81460590522441</c:v>
                </c:pt>
                <c:pt idx="841">
                  <c:v>113.82065371224726</c:v>
                </c:pt>
                <c:pt idx="842">
                  <c:v>113.82340144889864</c:v>
                </c:pt>
                <c:pt idx="843">
                  <c:v>113.8334366909888</c:v>
                </c:pt>
                <c:pt idx="844">
                  <c:v>113.83499246720294</c:v>
                </c:pt>
                <c:pt idx="845">
                  <c:v>113.82828314972396</c:v>
                </c:pt>
                <c:pt idx="846">
                  <c:v>113.82494546598659</c:v>
                </c:pt>
                <c:pt idx="847">
                  <c:v>113.83641314136727</c:v>
                </c:pt>
                <c:pt idx="848">
                  <c:v>113.83689131236362</c:v>
                </c:pt>
                <c:pt idx="849">
                  <c:v>113.83415360207502</c:v>
                </c:pt>
                <c:pt idx="850">
                  <c:v>113.84036686088589</c:v>
                </c:pt>
                <c:pt idx="851">
                  <c:v>113.82915483387782</c:v>
                </c:pt>
                <c:pt idx="852">
                  <c:v>113.83156707796218</c:v>
                </c:pt>
                <c:pt idx="853">
                  <c:v>113.82403579520528</c:v>
                </c:pt>
                <c:pt idx="854">
                  <c:v>113.81547147205882</c:v>
                </c:pt>
                <c:pt idx="855">
                  <c:v>113.82473528236872</c:v>
                </c:pt>
                <c:pt idx="856">
                  <c:v>113.83400126746933</c:v>
                </c:pt>
                <c:pt idx="857">
                  <c:v>113.83547380208822</c:v>
                </c:pt>
                <c:pt idx="858">
                  <c:v>113.82866952177734</c:v>
                </c:pt>
                <c:pt idx="859">
                  <c:v>113.82506590847046</c:v>
                </c:pt>
                <c:pt idx="860">
                  <c:v>113.82818314278146</c:v>
                </c:pt>
                <c:pt idx="861">
                  <c:v>113.83822369845872</c:v>
                </c:pt>
                <c:pt idx="862">
                  <c:v>113.84062412615775</c:v>
                </c:pt>
                <c:pt idx="863">
                  <c:v>113.84638201714063</c:v>
                </c:pt>
                <c:pt idx="864">
                  <c:v>113.84296670183807</c:v>
                </c:pt>
                <c:pt idx="865">
                  <c:v>113.83526305452791</c:v>
                </c:pt>
                <c:pt idx="866">
                  <c:v>113.82677750318659</c:v>
                </c:pt>
                <c:pt idx="867">
                  <c:v>113.81721662730031</c:v>
                </c:pt>
                <c:pt idx="868">
                  <c:v>113.80653506706678</c:v>
                </c:pt>
                <c:pt idx="869">
                  <c:v>113.80304117139178</c:v>
                </c:pt>
                <c:pt idx="870">
                  <c:v>113.81473142809791</c:v>
                </c:pt>
                <c:pt idx="871">
                  <c:v>113.81463108312774</c:v>
                </c:pt>
                <c:pt idx="872">
                  <c:v>113.81900354731043</c:v>
                </c:pt>
                <c:pt idx="873">
                  <c:v>113.80864115467141</c:v>
                </c:pt>
                <c:pt idx="874">
                  <c:v>113.81508027025409</c:v>
                </c:pt>
                <c:pt idx="875">
                  <c:v>113.81732381688991</c:v>
                </c:pt>
                <c:pt idx="876">
                  <c:v>113.80995681750649</c:v>
                </c:pt>
                <c:pt idx="877">
                  <c:v>113.81512317563788</c:v>
                </c:pt>
                <c:pt idx="878">
                  <c:v>113.8179613384418</c:v>
                </c:pt>
                <c:pt idx="879">
                  <c:v>113.81800011185126</c:v>
                </c:pt>
                <c:pt idx="880">
                  <c:v>113.81151706953551</c:v>
                </c:pt>
                <c:pt idx="881">
                  <c:v>113.81455719901568</c:v>
                </c:pt>
                <c:pt idx="882">
                  <c:v>113.82156977626742</c:v>
                </c:pt>
                <c:pt idx="883">
                  <c:v>113.81940828488723</c:v>
                </c:pt>
                <c:pt idx="884">
                  <c:v>113.81850283570375</c:v>
                </c:pt>
                <c:pt idx="885">
                  <c:v>113.80785949992531</c:v>
                </c:pt>
                <c:pt idx="886">
                  <c:v>113.79692855305325</c:v>
                </c:pt>
                <c:pt idx="887">
                  <c:v>113.80197922212371</c:v>
                </c:pt>
                <c:pt idx="888">
                  <c:v>113.79836561548514</c:v>
                </c:pt>
                <c:pt idx="889">
                  <c:v>113.79293750776469</c:v>
                </c:pt>
                <c:pt idx="890">
                  <c:v>113.8003607694496</c:v>
                </c:pt>
                <c:pt idx="891">
                  <c:v>113.79666163168956</c:v>
                </c:pt>
                <c:pt idx="892">
                  <c:v>113.78635184367927</c:v>
                </c:pt>
                <c:pt idx="893">
                  <c:v>113.77715418983348</c:v>
                </c:pt>
                <c:pt idx="894">
                  <c:v>113.76830710733053</c:v>
                </c:pt>
                <c:pt idx="895">
                  <c:v>113.76087991685178</c:v>
                </c:pt>
                <c:pt idx="896">
                  <c:v>113.75916752041542</c:v>
                </c:pt>
                <c:pt idx="897">
                  <c:v>113.76134047788189</c:v>
                </c:pt>
                <c:pt idx="898">
                  <c:v>113.77205406066882</c:v>
                </c:pt>
                <c:pt idx="899">
                  <c:v>113.76820287812284</c:v>
                </c:pt>
                <c:pt idx="900">
                  <c:v>113.76986815187834</c:v>
                </c:pt>
                <c:pt idx="901">
                  <c:v>113.76825160963108</c:v>
                </c:pt>
                <c:pt idx="902">
                  <c:v>113.76639393100984</c:v>
                </c:pt>
                <c:pt idx="903">
                  <c:v>113.76654157029333</c:v>
                </c:pt>
                <c:pt idx="904">
                  <c:v>113.76057681957941</c:v>
                </c:pt>
                <c:pt idx="905">
                  <c:v>113.75418469446497</c:v>
                </c:pt>
                <c:pt idx="906">
                  <c:v>113.74739817180847</c:v>
                </c:pt>
                <c:pt idx="907">
                  <c:v>113.73972156029711</c:v>
                </c:pt>
                <c:pt idx="908">
                  <c:v>113.7363796466427</c:v>
                </c:pt>
                <c:pt idx="909">
                  <c:v>113.73722387088034</c:v>
                </c:pt>
                <c:pt idx="910">
                  <c:v>113.74560854653959</c:v>
                </c:pt>
                <c:pt idx="911">
                  <c:v>113.75646297926639</c:v>
                </c:pt>
                <c:pt idx="912">
                  <c:v>113.76326561587766</c:v>
                </c:pt>
                <c:pt idx="913">
                  <c:v>113.7731104826363</c:v>
                </c:pt>
                <c:pt idx="914">
                  <c:v>113.77519216979034</c:v>
                </c:pt>
                <c:pt idx="915">
                  <c:v>113.76573745695286</c:v>
                </c:pt>
                <c:pt idx="916">
                  <c:v>113.76010441328107</c:v>
                </c:pt>
                <c:pt idx="917">
                  <c:v>113.77315544056511</c:v>
                </c:pt>
                <c:pt idx="918">
                  <c:v>113.77310576345951</c:v>
                </c:pt>
                <c:pt idx="919">
                  <c:v>113.77193465553394</c:v>
                </c:pt>
                <c:pt idx="920">
                  <c:v>113.77889117884969</c:v>
                </c:pt>
                <c:pt idx="921">
                  <c:v>113.78255270460214</c:v>
                </c:pt>
                <c:pt idx="922">
                  <c:v>113.79080422390038</c:v>
                </c:pt>
                <c:pt idx="923">
                  <c:v>113.78912125127611</c:v>
                </c:pt>
                <c:pt idx="924">
                  <c:v>113.78364281760801</c:v>
                </c:pt>
                <c:pt idx="925">
                  <c:v>113.77878350006759</c:v>
                </c:pt>
                <c:pt idx="926">
                  <c:v>113.77628990238958</c:v>
                </c:pt>
                <c:pt idx="927">
                  <c:v>113.78238647455348</c:v>
                </c:pt>
                <c:pt idx="928">
                  <c:v>113.78133252784274</c:v>
                </c:pt>
                <c:pt idx="929">
                  <c:v>113.78016759617151</c:v>
                </c:pt>
                <c:pt idx="930">
                  <c:v>113.78339485917022</c:v>
                </c:pt>
                <c:pt idx="931">
                  <c:v>113.7888938149737</c:v>
                </c:pt>
                <c:pt idx="932">
                  <c:v>113.79619963852164</c:v>
                </c:pt>
                <c:pt idx="933">
                  <c:v>113.78957438013892</c:v>
                </c:pt>
                <c:pt idx="934">
                  <c:v>113.78748449293766</c:v>
                </c:pt>
                <c:pt idx="935">
                  <c:v>113.78949166524748</c:v>
                </c:pt>
                <c:pt idx="936">
                  <c:v>113.78270102191762</c:v>
                </c:pt>
                <c:pt idx="937">
                  <c:v>113.78515382335026</c:v>
                </c:pt>
                <c:pt idx="938">
                  <c:v>113.79228493553563</c:v>
                </c:pt>
                <c:pt idx="939">
                  <c:v>113.80385399379473</c:v>
                </c:pt>
                <c:pt idx="940">
                  <c:v>113.80532917492926</c:v>
                </c:pt>
                <c:pt idx="941">
                  <c:v>113.80614422193705</c:v>
                </c:pt>
                <c:pt idx="942">
                  <c:v>113.80180920947284</c:v>
                </c:pt>
                <c:pt idx="943">
                  <c:v>113.79588483356471</c:v>
                </c:pt>
                <c:pt idx="944">
                  <c:v>113.80118356890273</c:v>
                </c:pt>
                <c:pt idx="945">
                  <c:v>113.79394159952619</c:v>
                </c:pt>
                <c:pt idx="946">
                  <c:v>113.7921065257476</c:v>
                </c:pt>
                <c:pt idx="947">
                  <c:v>113.78910780643986</c:v>
                </c:pt>
                <c:pt idx="948">
                  <c:v>113.79279784699227</c:v>
                </c:pt>
                <c:pt idx="949">
                  <c:v>113.80385704216667</c:v>
                </c:pt>
                <c:pt idx="950">
                  <c:v>113.79909360241778</c:v>
                </c:pt>
                <c:pt idx="951">
                  <c:v>113.79946119728281</c:v>
                </c:pt>
                <c:pt idx="952">
                  <c:v>113.80030751687447</c:v>
                </c:pt>
                <c:pt idx="953">
                  <c:v>113.80224070972255</c:v>
                </c:pt>
                <c:pt idx="954">
                  <c:v>113.80121331447228</c:v>
                </c:pt>
                <c:pt idx="955">
                  <c:v>113.790535242168</c:v>
                </c:pt>
                <c:pt idx="956">
                  <c:v>113.79187887789702</c:v>
                </c:pt>
                <c:pt idx="957">
                  <c:v>113.79528060310797</c:v>
                </c:pt>
                <c:pt idx="958">
                  <c:v>113.78785009774937</c:v>
                </c:pt>
                <c:pt idx="959">
                  <c:v>113.79787118504103</c:v>
                </c:pt>
                <c:pt idx="960">
                  <c:v>113.80367207943489</c:v>
                </c:pt>
                <c:pt idx="961">
                  <c:v>113.79914348987056</c:v>
                </c:pt>
                <c:pt idx="962">
                  <c:v>113.78880574309889</c:v>
                </c:pt>
                <c:pt idx="963">
                  <c:v>113.78457806220469</c:v>
                </c:pt>
                <c:pt idx="964">
                  <c:v>113.79377599809459</c:v>
                </c:pt>
                <c:pt idx="965">
                  <c:v>113.78938776718226</c:v>
                </c:pt>
                <c:pt idx="966">
                  <c:v>113.7814021345179</c:v>
                </c:pt>
                <c:pt idx="967">
                  <c:v>113.78806241078661</c:v>
                </c:pt>
                <c:pt idx="968">
                  <c:v>113.78731606763108</c:v>
                </c:pt>
                <c:pt idx="969">
                  <c:v>113.79281486683985</c:v>
                </c:pt>
                <c:pt idx="970">
                  <c:v>113.78694769091481</c:v>
                </c:pt>
                <c:pt idx="971">
                  <c:v>113.78758509257293</c:v>
                </c:pt>
                <c:pt idx="972">
                  <c:v>113.79710881736996</c:v>
                </c:pt>
                <c:pt idx="973">
                  <c:v>113.78873803569851</c:v>
                </c:pt>
                <c:pt idx="974">
                  <c:v>113.78566107703853</c:v>
                </c:pt>
                <c:pt idx="975">
                  <c:v>113.78873990233245</c:v>
                </c:pt>
                <c:pt idx="976">
                  <c:v>113.78357456514675</c:v>
                </c:pt>
                <c:pt idx="977">
                  <c:v>113.7800608629779</c:v>
                </c:pt>
                <c:pt idx="978">
                  <c:v>113.78031952109484</c:v>
                </c:pt>
                <c:pt idx="979">
                  <c:v>113.78757591759229</c:v>
                </c:pt>
                <c:pt idx="980">
                  <c:v>113.79373250255779</c:v>
                </c:pt>
                <c:pt idx="981">
                  <c:v>113.79254438067144</c:v>
                </c:pt>
                <c:pt idx="982">
                  <c:v>113.78822420849079</c:v>
                </c:pt>
                <c:pt idx="983">
                  <c:v>113.78255398084082</c:v>
                </c:pt>
                <c:pt idx="984">
                  <c:v>113.78537008235281</c:v>
                </c:pt>
                <c:pt idx="985">
                  <c:v>113.79038075829467</c:v>
                </c:pt>
                <c:pt idx="986">
                  <c:v>113.79838421961381</c:v>
                </c:pt>
                <c:pt idx="987">
                  <c:v>113.79990700585606</c:v>
                </c:pt>
                <c:pt idx="988">
                  <c:v>113.80319397754366</c:v>
                </c:pt>
                <c:pt idx="989">
                  <c:v>113.80122116703372</c:v>
                </c:pt>
                <c:pt idx="990">
                  <c:v>113.80038565457798</c:v>
                </c:pt>
                <c:pt idx="991">
                  <c:v>113.79692679585983</c:v>
                </c:pt>
                <c:pt idx="992">
                  <c:v>113.79140099579887</c:v>
                </c:pt>
                <c:pt idx="993">
                  <c:v>113.79078411791518</c:v>
                </c:pt>
                <c:pt idx="994">
                  <c:v>113.79031019105406</c:v>
                </c:pt>
                <c:pt idx="995">
                  <c:v>113.78891558483704</c:v>
                </c:pt>
                <c:pt idx="996">
                  <c:v>113.78119324503551</c:v>
                </c:pt>
                <c:pt idx="997">
                  <c:v>113.78895141176196</c:v>
                </c:pt>
                <c:pt idx="998">
                  <c:v>113.78600287819273</c:v>
                </c:pt>
                <c:pt idx="999">
                  <c:v>113.78340661405048</c:v>
                </c:pt>
              </c:numCache>
            </c:numRef>
          </c:yVal>
          <c:smooth val="0"/>
          <c:extLst>
            <c:ext xmlns:c16="http://schemas.microsoft.com/office/drawing/2014/chart" uri="{C3380CC4-5D6E-409C-BE32-E72D297353CC}">
              <c16:uniqueId val="{00000000-A7EA-407C-A3C7-35BB367BAC89}"/>
            </c:ext>
          </c:extLst>
        </c:ser>
        <c:dLbls>
          <c:showLegendKey val="0"/>
          <c:showVal val="0"/>
          <c:showCatName val="0"/>
          <c:showSerName val="0"/>
          <c:showPercent val="0"/>
          <c:showBubbleSize val="0"/>
        </c:dLbls>
        <c:axId val="479775192"/>
        <c:axId val="479775584"/>
      </c:scatterChart>
      <c:valAx>
        <c:axId val="47977519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5584"/>
        <c:crosses val="autoZero"/>
        <c:crossBetween val="midCat"/>
      </c:valAx>
      <c:valAx>
        <c:axId val="479775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5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Convergence of Mean First Year Profit</a:t>
            </a:r>
            <a:endParaRPr lang="en-AU"/>
          </a:p>
          <a:p>
            <a:pPr>
              <a:defRPr/>
            </a:pPr>
            <a:r>
              <a:rPr lang="en-AU"/>
              <a:t>When Selling</a:t>
            </a:r>
            <a:r>
              <a:rPr lang="en-AU" baseline="0"/>
              <a:t> Price is $249</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7581714785651795"/>
          <c:y val="0.25083333333333335"/>
          <c:w val="0.7682939632545932"/>
          <c:h val="0.54359580052493439"/>
        </c:manualLayout>
      </c:layout>
      <c:scatterChart>
        <c:scatterStyle val="lineMarker"/>
        <c:varyColors val="0"/>
        <c:ser>
          <c:idx val="0"/>
          <c:order val="0"/>
          <c:spPr>
            <a:ln w="19050" cap="rnd">
              <a:solidFill>
                <a:schemeClr val="accent1"/>
              </a:solidFill>
              <a:round/>
            </a:ln>
            <a:effectLst/>
          </c:spPr>
          <c:marker>
            <c:symbol val="none"/>
          </c:marker>
          <c:xVal>
            <c:numRef>
              <c:f>'Simulated Output-constant value'!$B$6:$B$1005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Output-constant value'!$J$6:$J$1005</c:f>
              <c:numCache>
                <c:formatCode>"$"#,##0</c:formatCode>
                <c:ptCount val="1000"/>
                <c:pt idx="0">
                  <c:v>758578.09145844448</c:v>
                </c:pt>
                <c:pt idx="1">
                  <c:v>406905.19291597675</c:v>
                </c:pt>
                <c:pt idx="2">
                  <c:v>508686.84987622133</c:v>
                </c:pt>
                <c:pt idx="3">
                  <c:v>566135.49780813092</c:v>
                </c:pt>
                <c:pt idx="4">
                  <c:v>613841.6564482504</c:v>
                </c:pt>
                <c:pt idx="5">
                  <c:v>616027.28603758069</c:v>
                </c:pt>
                <c:pt idx="6">
                  <c:v>685943.64571118378</c:v>
                </c:pt>
                <c:pt idx="7">
                  <c:v>703551.23449154617</c:v>
                </c:pt>
                <c:pt idx="8">
                  <c:v>703161.00874163059</c:v>
                </c:pt>
                <c:pt idx="9">
                  <c:v>667396.19490658597</c:v>
                </c:pt>
                <c:pt idx="10">
                  <c:v>600745.86831031553</c:v>
                </c:pt>
                <c:pt idx="11">
                  <c:v>648456.9244604893</c:v>
                </c:pt>
                <c:pt idx="12">
                  <c:v>614892.73361736047</c:v>
                </c:pt>
                <c:pt idx="13">
                  <c:v>617839.57625542104</c:v>
                </c:pt>
                <c:pt idx="14">
                  <c:v>618418.01134818618</c:v>
                </c:pt>
                <c:pt idx="15">
                  <c:v>642010.64161532198</c:v>
                </c:pt>
                <c:pt idx="16">
                  <c:v>597881.33032786509</c:v>
                </c:pt>
                <c:pt idx="17">
                  <c:v>551255.41792173544</c:v>
                </c:pt>
                <c:pt idx="18">
                  <c:v>587905.30844026967</c:v>
                </c:pt>
                <c:pt idx="19">
                  <c:v>620213.16905423161</c:v>
                </c:pt>
                <c:pt idx="20">
                  <c:v>659695.2400284817</c:v>
                </c:pt>
                <c:pt idx="21">
                  <c:v>653824.40514727507</c:v>
                </c:pt>
                <c:pt idx="22">
                  <c:v>648209.41854711319</c:v>
                </c:pt>
                <c:pt idx="23">
                  <c:v>661040.22121227661</c:v>
                </c:pt>
                <c:pt idx="24">
                  <c:v>671731.04582765163</c:v>
                </c:pt>
                <c:pt idx="25">
                  <c:v>705553.64337731595</c:v>
                </c:pt>
                <c:pt idx="26">
                  <c:v>710535.48023541959</c:v>
                </c:pt>
                <c:pt idx="27">
                  <c:v>668023.15445627028</c:v>
                </c:pt>
                <c:pt idx="28">
                  <c:v>669650.99522697576</c:v>
                </c:pt>
                <c:pt idx="29">
                  <c:v>642635.73456530634</c:v>
                </c:pt>
                <c:pt idx="30">
                  <c:v>687067.96019984863</c:v>
                </c:pt>
                <c:pt idx="31">
                  <c:v>693060.43379342533</c:v>
                </c:pt>
                <c:pt idx="32">
                  <c:v>700653.68083821156</c:v>
                </c:pt>
                <c:pt idx="33">
                  <c:v>676880.44721811172</c:v>
                </c:pt>
                <c:pt idx="34">
                  <c:v>691493.65352464502</c:v>
                </c:pt>
                <c:pt idx="35">
                  <c:v>690305.26330274437</c:v>
                </c:pt>
                <c:pt idx="36">
                  <c:v>698600.44204849808</c:v>
                </c:pt>
                <c:pt idx="37">
                  <c:v>697635.78810272075</c:v>
                </c:pt>
                <c:pt idx="38">
                  <c:v>691597.9120692109</c:v>
                </c:pt>
                <c:pt idx="39">
                  <c:v>697269.58288108779</c:v>
                </c:pt>
                <c:pt idx="40">
                  <c:v>683476.35956533195</c:v>
                </c:pt>
                <c:pt idx="41">
                  <c:v>687590.0985988474</c:v>
                </c:pt>
                <c:pt idx="42">
                  <c:v>677949.71773069154</c:v>
                </c:pt>
                <c:pt idx="43">
                  <c:v>681565.73447095777</c:v>
                </c:pt>
                <c:pt idx="44">
                  <c:v>688197.50153102889</c:v>
                </c:pt>
                <c:pt idx="45">
                  <c:v>694766.20265355322</c:v>
                </c:pt>
                <c:pt idx="46">
                  <c:v>693298.02519336238</c:v>
                </c:pt>
                <c:pt idx="47">
                  <c:v>686376.71529746591</c:v>
                </c:pt>
                <c:pt idx="48">
                  <c:v>687264.75534709636</c:v>
                </c:pt>
                <c:pt idx="49">
                  <c:v>676365.44524881884</c:v>
                </c:pt>
                <c:pt idx="50">
                  <c:v>661384.85735908209</c:v>
                </c:pt>
                <c:pt idx="51">
                  <c:v>678645.80307119875</c:v>
                </c:pt>
                <c:pt idx="52">
                  <c:v>679758.20804856764</c:v>
                </c:pt>
                <c:pt idx="53">
                  <c:v>677043.86435655446</c:v>
                </c:pt>
                <c:pt idx="54">
                  <c:v>678502.31666361936</c:v>
                </c:pt>
                <c:pt idx="55">
                  <c:v>692275.23760968877</c:v>
                </c:pt>
                <c:pt idx="56">
                  <c:v>672272.91066607088</c:v>
                </c:pt>
                <c:pt idx="57">
                  <c:v>678201.69964606175</c:v>
                </c:pt>
                <c:pt idx="58">
                  <c:v>674854.11850851669</c:v>
                </c:pt>
                <c:pt idx="59">
                  <c:v>680208.57328806387</c:v>
                </c:pt>
                <c:pt idx="60">
                  <c:v>689622.29057639407</c:v>
                </c:pt>
                <c:pt idx="61">
                  <c:v>683395.90106393106</c:v>
                </c:pt>
                <c:pt idx="62">
                  <c:v>694570.06390206399</c:v>
                </c:pt>
                <c:pt idx="63">
                  <c:v>704345.02642601915</c:v>
                </c:pt>
                <c:pt idx="64">
                  <c:v>712398.0976212211</c:v>
                </c:pt>
                <c:pt idx="65">
                  <c:v>721014.56332048005</c:v>
                </c:pt>
                <c:pt idx="66">
                  <c:v>719799.78391172364</c:v>
                </c:pt>
                <c:pt idx="67">
                  <c:v>726124.17416882538</c:v>
                </c:pt>
                <c:pt idx="68">
                  <c:v>728760.471138336</c:v>
                </c:pt>
                <c:pt idx="69">
                  <c:v>738844.84718770848</c:v>
                </c:pt>
                <c:pt idx="70">
                  <c:v>742446.69866519654</c:v>
                </c:pt>
                <c:pt idx="71">
                  <c:v>731340.12999137293</c:v>
                </c:pt>
                <c:pt idx="72">
                  <c:v>721825.08572821971</c:v>
                </c:pt>
                <c:pt idx="73">
                  <c:v>732976.95790555666</c:v>
                </c:pt>
                <c:pt idx="74">
                  <c:v>737496.96276805853</c:v>
                </c:pt>
                <c:pt idx="75">
                  <c:v>727834.99359659432</c:v>
                </c:pt>
                <c:pt idx="76">
                  <c:v>739484.81186675013</c:v>
                </c:pt>
                <c:pt idx="77">
                  <c:v>748980.60073024745</c:v>
                </c:pt>
                <c:pt idx="78">
                  <c:v>734953.4656342254</c:v>
                </c:pt>
                <c:pt idx="79">
                  <c:v>742967.82198793127</c:v>
                </c:pt>
                <c:pt idx="80">
                  <c:v>745228.83665642457</c:v>
                </c:pt>
                <c:pt idx="81">
                  <c:v>732759.5078956862</c:v>
                </c:pt>
                <c:pt idx="82">
                  <c:v>733020.83865782165</c:v>
                </c:pt>
                <c:pt idx="83">
                  <c:v>740630.83749368822</c:v>
                </c:pt>
                <c:pt idx="84">
                  <c:v>746769.59838116111</c:v>
                </c:pt>
                <c:pt idx="85">
                  <c:v>732210.40224157588</c:v>
                </c:pt>
                <c:pt idx="86">
                  <c:v>725411.24994401133</c:v>
                </c:pt>
                <c:pt idx="87">
                  <c:v>723130.20236219815</c:v>
                </c:pt>
                <c:pt idx="88">
                  <c:v>730219.87567652704</c:v>
                </c:pt>
                <c:pt idx="89">
                  <c:v>731456.7362904395</c:v>
                </c:pt>
                <c:pt idx="90">
                  <c:v>741293.63214093691</c:v>
                </c:pt>
                <c:pt idx="91">
                  <c:v>748936.55709921347</c:v>
                </c:pt>
                <c:pt idx="92">
                  <c:v>748241.48290768347</c:v>
                </c:pt>
                <c:pt idx="93">
                  <c:v>752286.24044497579</c:v>
                </c:pt>
                <c:pt idx="94">
                  <c:v>753230.20937305584</c:v>
                </c:pt>
                <c:pt idx="95">
                  <c:v>752798.06002382224</c:v>
                </c:pt>
                <c:pt idx="96">
                  <c:v>743118.17434641346</c:v>
                </c:pt>
                <c:pt idx="97">
                  <c:v>740701.34893394751</c:v>
                </c:pt>
                <c:pt idx="98">
                  <c:v>744349.89706620516</c:v>
                </c:pt>
                <c:pt idx="99">
                  <c:v>749289.54262844624</c:v>
                </c:pt>
                <c:pt idx="100">
                  <c:v>753572.2993541446</c:v>
                </c:pt>
                <c:pt idx="101">
                  <c:v>748932.17693948874</c:v>
                </c:pt>
                <c:pt idx="102">
                  <c:v>753735.04352343164</c:v>
                </c:pt>
                <c:pt idx="103">
                  <c:v>751081.84344315145</c:v>
                </c:pt>
                <c:pt idx="104">
                  <c:v>747257.16424760106</c:v>
                </c:pt>
                <c:pt idx="105">
                  <c:v>740979.93541092158</c:v>
                </c:pt>
                <c:pt idx="106">
                  <c:v>739877.24154477182</c:v>
                </c:pt>
                <c:pt idx="107">
                  <c:v>739866.11934551154</c:v>
                </c:pt>
                <c:pt idx="108">
                  <c:v>738251.05854979565</c:v>
                </c:pt>
                <c:pt idx="109">
                  <c:v>742248.02651308791</c:v>
                </c:pt>
                <c:pt idx="110">
                  <c:v>737354.11366037535</c:v>
                </c:pt>
                <c:pt idx="111">
                  <c:v>742702.06167160184</c:v>
                </c:pt>
                <c:pt idx="112">
                  <c:v>746019.72199525044</c:v>
                </c:pt>
                <c:pt idx="113">
                  <c:v>745399.15370890487</c:v>
                </c:pt>
                <c:pt idx="114">
                  <c:v>744464.91055017384</c:v>
                </c:pt>
                <c:pt idx="115">
                  <c:v>749215.19809357217</c:v>
                </c:pt>
                <c:pt idx="116">
                  <c:v>747976.84908556158</c:v>
                </c:pt>
                <c:pt idx="117">
                  <c:v>758143.15265339043</c:v>
                </c:pt>
                <c:pt idx="118">
                  <c:v>758028.50273830036</c:v>
                </c:pt>
                <c:pt idx="119">
                  <c:v>760899.10523170792</c:v>
                </c:pt>
                <c:pt idx="120">
                  <c:v>766680.81639609672</c:v>
                </c:pt>
                <c:pt idx="121">
                  <c:v>761251.87923036492</c:v>
                </c:pt>
                <c:pt idx="122">
                  <c:v>757885.56619846949</c:v>
                </c:pt>
                <c:pt idx="123">
                  <c:v>763300.1053451777</c:v>
                </c:pt>
                <c:pt idx="124">
                  <c:v>757128.13203293132</c:v>
                </c:pt>
                <c:pt idx="125">
                  <c:v>761599.42218956712</c:v>
                </c:pt>
                <c:pt idx="126">
                  <c:v>759355.88997588598</c:v>
                </c:pt>
                <c:pt idx="127">
                  <c:v>757470.32799095183</c:v>
                </c:pt>
                <c:pt idx="128">
                  <c:v>760231.89130044333</c:v>
                </c:pt>
                <c:pt idx="129">
                  <c:v>765445.87572293577</c:v>
                </c:pt>
                <c:pt idx="130">
                  <c:v>769969.85092102655</c:v>
                </c:pt>
                <c:pt idx="131">
                  <c:v>770953.43838237261</c:v>
                </c:pt>
                <c:pt idx="132">
                  <c:v>776061.46271330456</c:v>
                </c:pt>
                <c:pt idx="133">
                  <c:v>768235.81461146509</c:v>
                </c:pt>
                <c:pt idx="134">
                  <c:v>773148.17186753638</c:v>
                </c:pt>
                <c:pt idx="135">
                  <c:v>773746.92134722997</c:v>
                </c:pt>
                <c:pt idx="136">
                  <c:v>771047.43060892611</c:v>
                </c:pt>
                <c:pt idx="137">
                  <c:v>776555.89430620766</c:v>
                </c:pt>
                <c:pt idx="138">
                  <c:v>774375.09813280206</c:v>
                </c:pt>
                <c:pt idx="139">
                  <c:v>774976.57136029273</c:v>
                </c:pt>
                <c:pt idx="140">
                  <c:v>770889.45149618539</c:v>
                </c:pt>
                <c:pt idx="141">
                  <c:v>764908.0107555507</c:v>
                </c:pt>
                <c:pt idx="142">
                  <c:v>763301.60233292007</c:v>
                </c:pt>
                <c:pt idx="143">
                  <c:v>761903.09963360848</c:v>
                </c:pt>
                <c:pt idx="144">
                  <c:v>762230.9496156259</c:v>
                </c:pt>
                <c:pt idx="145">
                  <c:v>764040.46322833665</c:v>
                </c:pt>
                <c:pt idx="146">
                  <c:v>759843.96016513929</c:v>
                </c:pt>
                <c:pt idx="147">
                  <c:v>760984.05390886485</c:v>
                </c:pt>
                <c:pt idx="148">
                  <c:v>756085.74871109962</c:v>
                </c:pt>
                <c:pt idx="149">
                  <c:v>757297.04945482931</c:v>
                </c:pt>
                <c:pt idx="150">
                  <c:v>756180.60432435677</c:v>
                </c:pt>
                <c:pt idx="151">
                  <c:v>754571.48901524791</c:v>
                </c:pt>
                <c:pt idx="152">
                  <c:v>757885.49110024271</c:v>
                </c:pt>
                <c:pt idx="153">
                  <c:v>764859.31955662649</c:v>
                </c:pt>
                <c:pt idx="154">
                  <c:v>766147.87390639225</c:v>
                </c:pt>
                <c:pt idx="155">
                  <c:v>773954.68230675464</c:v>
                </c:pt>
                <c:pt idx="156">
                  <c:v>775028.62856289872</c:v>
                </c:pt>
                <c:pt idx="157">
                  <c:v>775495.10653448175</c:v>
                </c:pt>
                <c:pt idx="158">
                  <c:v>776169.26618833619</c:v>
                </c:pt>
                <c:pt idx="159">
                  <c:v>773685.41653714026</c:v>
                </c:pt>
                <c:pt idx="160">
                  <c:v>769220.34232563549</c:v>
                </c:pt>
                <c:pt idx="161">
                  <c:v>771418.25478360255</c:v>
                </c:pt>
                <c:pt idx="162">
                  <c:v>770798.11137561151</c:v>
                </c:pt>
                <c:pt idx="163">
                  <c:v>770965.92560895265</c:v>
                </c:pt>
                <c:pt idx="164">
                  <c:v>768127.25855028932</c:v>
                </c:pt>
                <c:pt idx="165">
                  <c:v>768403.34324426542</c:v>
                </c:pt>
                <c:pt idx="166">
                  <c:v>764403.13459012716</c:v>
                </c:pt>
                <c:pt idx="167">
                  <c:v>764303.00884769729</c:v>
                </c:pt>
                <c:pt idx="168">
                  <c:v>764572.6480998639</c:v>
                </c:pt>
                <c:pt idx="169">
                  <c:v>764878.67414033075</c:v>
                </c:pt>
                <c:pt idx="170">
                  <c:v>766936.67154001421</c:v>
                </c:pt>
                <c:pt idx="171">
                  <c:v>763216.54462574713</c:v>
                </c:pt>
                <c:pt idx="172">
                  <c:v>759055.8322799647</c:v>
                </c:pt>
                <c:pt idx="173">
                  <c:v>755978.55024852976</c:v>
                </c:pt>
                <c:pt idx="174">
                  <c:v>761193.89557742071</c:v>
                </c:pt>
                <c:pt idx="175">
                  <c:v>761424.25080004218</c:v>
                </c:pt>
                <c:pt idx="176">
                  <c:v>761480.49087991891</c:v>
                </c:pt>
                <c:pt idx="177">
                  <c:v>763881.87182962371</c:v>
                </c:pt>
                <c:pt idx="178">
                  <c:v>764087.44663051341</c:v>
                </c:pt>
                <c:pt idx="179">
                  <c:v>767897.65998165845</c:v>
                </c:pt>
                <c:pt idx="180">
                  <c:v>767535.59337691357</c:v>
                </c:pt>
                <c:pt idx="181">
                  <c:v>767566.31721290818</c:v>
                </c:pt>
                <c:pt idx="182">
                  <c:v>766772.67743254127</c:v>
                </c:pt>
                <c:pt idx="183">
                  <c:v>768225.36280412902</c:v>
                </c:pt>
                <c:pt idx="184">
                  <c:v>766636.74114662025</c:v>
                </c:pt>
                <c:pt idx="185">
                  <c:v>766841.61623697833</c:v>
                </c:pt>
                <c:pt idx="186">
                  <c:v>764659.91775246034</c:v>
                </c:pt>
                <c:pt idx="187">
                  <c:v>763533.00442011992</c:v>
                </c:pt>
                <c:pt idx="188">
                  <c:v>764852.38886336703</c:v>
                </c:pt>
                <c:pt idx="189">
                  <c:v>765395.81998634874</c:v>
                </c:pt>
                <c:pt idx="190">
                  <c:v>763553.3270126431</c:v>
                </c:pt>
                <c:pt idx="191">
                  <c:v>763370.47570547182</c:v>
                </c:pt>
                <c:pt idx="192">
                  <c:v>761322.0009882818</c:v>
                </c:pt>
                <c:pt idx="193">
                  <c:v>756426.62173830543</c:v>
                </c:pt>
                <c:pt idx="194">
                  <c:v>754175.74694271351</c:v>
                </c:pt>
                <c:pt idx="195">
                  <c:v>753363.61062155548</c:v>
                </c:pt>
                <c:pt idx="196">
                  <c:v>754594.58304497506</c:v>
                </c:pt>
                <c:pt idx="197">
                  <c:v>755049.24701204966</c:v>
                </c:pt>
                <c:pt idx="198">
                  <c:v>754461.23461324198</c:v>
                </c:pt>
                <c:pt idx="199">
                  <c:v>752787.28450577275</c:v>
                </c:pt>
                <c:pt idx="200">
                  <c:v>748567.1686423904</c:v>
                </c:pt>
                <c:pt idx="201">
                  <c:v>746599.80681628804</c:v>
                </c:pt>
                <c:pt idx="202">
                  <c:v>746503.6903100342</c:v>
                </c:pt>
                <c:pt idx="203">
                  <c:v>742639.86955157877</c:v>
                </c:pt>
                <c:pt idx="204">
                  <c:v>736974.11117355572</c:v>
                </c:pt>
                <c:pt idx="205">
                  <c:v>731211.1095318126</c:v>
                </c:pt>
                <c:pt idx="206">
                  <c:v>726693.22498912027</c:v>
                </c:pt>
                <c:pt idx="207">
                  <c:v>730163.9409901438</c:v>
                </c:pt>
                <c:pt idx="208">
                  <c:v>734665.16106249811</c:v>
                </c:pt>
                <c:pt idx="209">
                  <c:v>733530.7136280064</c:v>
                </c:pt>
                <c:pt idx="210">
                  <c:v>731482.64257779205</c:v>
                </c:pt>
                <c:pt idx="211">
                  <c:v>735736.01211701985</c:v>
                </c:pt>
                <c:pt idx="212">
                  <c:v>740793.43369750935</c:v>
                </c:pt>
                <c:pt idx="213">
                  <c:v>738642.05376757937</c:v>
                </c:pt>
                <c:pt idx="214">
                  <c:v>738386.90672741807</c:v>
                </c:pt>
                <c:pt idx="215">
                  <c:v>739891.23763980262</c:v>
                </c:pt>
                <c:pt idx="216">
                  <c:v>737909.39259171032</c:v>
                </c:pt>
                <c:pt idx="217">
                  <c:v>735873.81292599509</c:v>
                </c:pt>
                <c:pt idx="218">
                  <c:v>736344.72658579424</c:v>
                </c:pt>
                <c:pt idx="219">
                  <c:v>734183.25869585841</c:v>
                </c:pt>
                <c:pt idx="220">
                  <c:v>736974.8572799199</c:v>
                </c:pt>
                <c:pt idx="221">
                  <c:v>738727.13345163153</c:v>
                </c:pt>
                <c:pt idx="222">
                  <c:v>742010.10457735742</c:v>
                </c:pt>
                <c:pt idx="223">
                  <c:v>739256.53717280179</c:v>
                </c:pt>
                <c:pt idx="224">
                  <c:v>737982.72950881603</c:v>
                </c:pt>
                <c:pt idx="225">
                  <c:v>736786.59436524578</c:v>
                </c:pt>
                <c:pt idx="226">
                  <c:v>736478.17883932707</c:v>
                </c:pt>
                <c:pt idx="227">
                  <c:v>733912.48633018346</c:v>
                </c:pt>
                <c:pt idx="228">
                  <c:v>731174.44417833257</c:v>
                </c:pt>
                <c:pt idx="229">
                  <c:v>730723.08398889704</c:v>
                </c:pt>
                <c:pt idx="230">
                  <c:v>730866.11508744746</c:v>
                </c:pt>
                <c:pt idx="231">
                  <c:v>731352.8774318276</c:v>
                </c:pt>
                <c:pt idx="232">
                  <c:v>729338.01791793969</c:v>
                </c:pt>
                <c:pt idx="233">
                  <c:v>727179.80699625402</c:v>
                </c:pt>
                <c:pt idx="234">
                  <c:v>727062.95484797715</c:v>
                </c:pt>
                <c:pt idx="235">
                  <c:v>730549.61133938946</c:v>
                </c:pt>
                <c:pt idx="236">
                  <c:v>731234.64673346619</c:v>
                </c:pt>
                <c:pt idx="237">
                  <c:v>732947.75894294388</c:v>
                </c:pt>
                <c:pt idx="238">
                  <c:v>734408.64025337971</c:v>
                </c:pt>
                <c:pt idx="239">
                  <c:v>729100.8968113648</c:v>
                </c:pt>
                <c:pt idx="240">
                  <c:v>734117.63370514289</c:v>
                </c:pt>
                <c:pt idx="241">
                  <c:v>738273.33756806247</c:v>
                </c:pt>
                <c:pt idx="242">
                  <c:v>736412.11003097391</c:v>
                </c:pt>
                <c:pt idx="243">
                  <c:v>735373.06487811042</c:v>
                </c:pt>
                <c:pt idx="244">
                  <c:v>731272.3773653945</c:v>
                </c:pt>
                <c:pt idx="245">
                  <c:v>727281.79732190305</c:v>
                </c:pt>
                <c:pt idx="246">
                  <c:v>724224.4584505785</c:v>
                </c:pt>
                <c:pt idx="247">
                  <c:v>720085.73704587284</c:v>
                </c:pt>
                <c:pt idx="248">
                  <c:v>721058.86172505841</c:v>
                </c:pt>
                <c:pt idx="249">
                  <c:v>724956.19040416239</c:v>
                </c:pt>
                <c:pt idx="250">
                  <c:v>724026.98209483537</c:v>
                </c:pt>
                <c:pt idx="251">
                  <c:v>724423.88100530126</c:v>
                </c:pt>
                <c:pt idx="252">
                  <c:v>724615.85173341515</c:v>
                </c:pt>
                <c:pt idx="253">
                  <c:v>725906.07695832639</c:v>
                </c:pt>
                <c:pt idx="254">
                  <c:v>727781.88132635877</c:v>
                </c:pt>
                <c:pt idx="255">
                  <c:v>723655.39216985123</c:v>
                </c:pt>
                <c:pt idx="256">
                  <c:v>722511.10428004316</c:v>
                </c:pt>
                <c:pt idx="257">
                  <c:v>722926.841097011</c:v>
                </c:pt>
                <c:pt idx="258">
                  <c:v>717533.02012793708</c:v>
                </c:pt>
                <c:pt idx="259">
                  <c:v>717834.68038839172</c:v>
                </c:pt>
                <c:pt idx="260">
                  <c:v>715424.62970881548</c:v>
                </c:pt>
                <c:pt idx="261">
                  <c:v>714228.10125588009</c:v>
                </c:pt>
                <c:pt idx="262">
                  <c:v>714360.37480949319</c:v>
                </c:pt>
                <c:pt idx="263">
                  <c:v>713507.2053339578</c:v>
                </c:pt>
                <c:pt idx="264">
                  <c:v>712715.65211941302</c:v>
                </c:pt>
                <c:pt idx="265">
                  <c:v>714290.88972798234</c:v>
                </c:pt>
                <c:pt idx="266">
                  <c:v>715035.61052262306</c:v>
                </c:pt>
                <c:pt idx="267">
                  <c:v>715677.02602163167</c:v>
                </c:pt>
                <c:pt idx="268">
                  <c:v>719982.66627324722</c:v>
                </c:pt>
                <c:pt idx="269">
                  <c:v>722394.1117108498</c:v>
                </c:pt>
                <c:pt idx="270">
                  <c:v>722088.47398553195</c:v>
                </c:pt>
                <c:pt idx="271">
                  <c:v>723099.09469881351</c:v>
                </c:pt>
                <c:pt idx="272">
                  <c:v>722319.43889623787</c:v>
                </c:pt>
                <c:pt idx="273">
                  <c:v>721895.22539267654</c:v>
                </c:pt>
                <c:pt idx="274">
                  <c:v>722289.18626830843</c:v>
                </c:pt>
                <c:pt idx="275">
                  <c:v>724348.61484039249</c:v>
                </c:pt>
                <c:pt idx="276">
                  <c:v>723542.76912635576</c:v>
                </c:pt>
                <c:pt idx="277">
                  <c:v>722622.15843324526</c:v>
                </c:pt>
                <c:pt idx="278">
                  <c:v>723610.02788448741</c:v>
                </c:pt>
                <c:pt idx="279">
                  <c:v>723222.53276029672</c:v>
                </c:pt>
                <c:pt idx="280">
                  <c:v>725394.02646042698</c:v>
                </c:pt>
                <c:pt idx="281">
                  <c:v>725304.16333036649</c:v>
                </c:pt>
                <c:pt idx="282">
                  <c:v>726294.41365613486</c:v>
                </c:pt>
                <c:pt idx="283">
                  <c:v>726417.1868637756</c:v>
                </c:pt>
                <c:pt idx="284">
                  <c:v>725849.50334852212</c:v>
                </c:pt>
                <c:pt idx="285">
                  <c:v>723711.97980824416</c:v>
                </c:pt>
                <c:pt idx="286">
                  <c:v>722118.36476721079</c:v>
                </c:pt>
                <c:pt idx="287">
                  <c:v>722682.00101247476</c:v>
                </c:pt>
                <c:pt idx="288">
                  <c:v>721358.66877302306</c:v>
                </c:pt>
                <c:pt idx="289">
                  <c:v>722784.95645338658</c:v>
                </c:pt>
                <c:pt idx="290">
                  <c:v>723231.97952610371</c:v>
                </c:pt>
                <c:pt idx="291">
                  <c:v>720860.1113476248</c:v>
                </c:pt>
                <c:pt idx="292">
                  <c:v>720148.2907919772</c:v>
                </c:pt>
                <c:pt idx="293">
                  <c:v>721560.9464745461</c:v>
                </c:pt>
                <c:pt idx="294">
                  <c:v>721350.71550369088</c:v>
                </c:pt>
                <c:pt idx="295">
                  <c:v>720266.13652322395</c:v>
                </c:pt>
                <c:pt idx="296">
                  <c:v>717444.73302296561</c:v>
                </c:pt>
                <c:pt idx="297">
                  <c:v>717616.35960768652</c:v>
                </c:pt>
                <c:pt idx="298">
                  <c:v>717073.33557458664</c:v>
                </c:pt>
                <c:pt idx="299">
                  <c:v>715549.63946039986</c:v>
                </c:pt>
                <c:pt idx="300">
                  <c:v>717125.05506828218</c:v>
                </c:pt>
                <c:pt idx="301">
                  <c:v>717585.44904644403</c:v>
                </c:pt>
                <c:pt idx="302">
                  <c:v>717492.3150591125</c:v>
                </c:pt>
                <c:pt idx="303">
                  <c:v>717186.4639062318</c:v>
                </c:pt>
                <c:pt idx="304">
                  <c:v>715367.04758673068</c:v>
                </c:pt>
                <c:pt idx="305">
                  <c:v>716661.97773762734</c:v>
                </c:pt>
                <c:pt idx="306">
                  <c:v>717298.85971311142</c:v>
                </c:pt>
                <c:pt idx="307">
                  <c:v>715003.74021569593</c:v>
                </c:pt>
                <c:pt idx="308">
                  <c:v>715346.29827278887</c:v>
                </c:pt>
                <c:pt idx="309">
                  <c:v>715697.89598141529</c:v>
                </c:pt>
                <c:pt idx="310">
                  <c:v>716826.95031495066</c:v>
                </c:pt>
                <c:pt idx="311">
                  <c:v>715337.98079128808</c:v>
                </c:pt>
                <c:pt idx="312">
                  <c:v>717194.80632908829</c:v>
                </c:pt>
                <c:pt idx="313">
                  <c:v>718636.63715764065</c:v>
                </c:pt>
                <c:pt idx="314">
                  <c:v>718062.47965920251</c:v>
                </c:pt>
                <c:pt idx="315">
                  <c:v>723185.04903053807</c:v>
                </c:pt>
                <c:pt idx="316">
                  <c:v>724645.22330139077</c:v>
                </c:pt>
                <c:pt idx="317">
                  <c:v>725691.0705335855</c:v>
                </c:pt>
                <c:pt idx="318">
                  <c:v>726210.5524992313</c:v>
                </c:pt>
                <c:pt idx="319">
                  <c:v>724482.89598859195</c:v>
                </c:pt>
                <c:pt idx="320">
                  <c:v>725657.67014817521</c:v>
                </c:pt>
                <c:pt idx="321">
                  <c:v>723671.07076151622</c:v>
                </c:pt>
                <c:pt idx="322">
                  <c:v>725525.56376786693</c:v>
                </c:pt>
                <c:pt idx="323">
                  <c:v>729069.24496134045</c:v>
                </c:pt>
                <c:pt idx="324">
                  <c:v>727812.80463945365</c:v>
                </c:pt>
                <c:pt idx="325">
                  <c:v>727838.37248240155</c:v>
                </c:pt>
                <c:pt idx="326">
                  <c:v>729484.49439356569</c:v>
                </c:pt>
                <c:pt idx="327">
                  <c:v>729972.90584674582</c:v>
                </c:pt>
                <c:pt idx="328">
                  <c:v>729592.47001895355</c:v>
                </c:pt>
                <c:pt idx="329">
                  <c:v>732460.44556296873</c:v>
                </c:pt>
                <c:pt idx="330">
                  <c:v>734918.69280217797</c:v>
                </c:pt>
                <c:pt idx="331">
                  <c:v>736826.86939137289</c:v>
                </c:pt>
                <c:pt idx="332">
                  <c:v>737972.51615198923</c:v>
                </c:pt>
                <c:pt idx="333">
                  <c:v>737101.48152679368</c:v>
                </c:pt>
                <c:pt idx="334">
                  <c:v>737312.49691011838</c:v>
                </c:pt>
                <c:pt idx="335">
                  <c:v>735835.79827304638</c:v>
                </c:pt>
                <c:pt idx="336">
                  <c:v>735595.18384186749</c:v>
                </c:pt>
                <c:pt idx="337">
                  <c:v>734578.37299577927</c:v>
                </c:pt>
                <c:pt idx="338">
                  <c:v>734215.09039835236</c:v>
                </c:pt>
                <c:pt idx="339">
                  <c:v>734099.72447409807</c:v>
                </c:pt>
                <c:pt idx="340">
                  <c:v>732950.05840931344</c:v>
                </c:pt>
                <c:pt idx="341">
                  <c:v>732270.16233483749</c:v>
                </c:pt>
                <c:pt idx="342">
                  <c:v>731003.3728098413</c:v>
                </c:pt>
                <c:pt idx="343">
                  <c:v>733914.78267244867</c:v>
                </c:pt>
                <c:pt idx="344">
                  <c:v>734400.96397348167</c:v>
                </c:pt>
                <c:pt idx="345">
                  <c:v>735796.04412458651</c:v>
                </c:pt>
                <c:pt idx="346">
                  <c:v>736432.31147083302</c:v>
                </c:pt>
                <c:pt idx="347">
                  <c:v>736912.78171033005</c:v>
                </c:pt>
                <c:pt idx="348">
                  <c:v>738604.85865971947</c:v>
                </c:pt>
                <c:pt idx="349">
                  <c:v>739300.80118310568</c:v>
                </c:pt>
                <c:pt idx="350">
                  <c:v>738330.43803433457</c:v>
                </c:pt>
                <c:pt idx="351">
                  <c:v>738072.52709668956</c:v>
                </c:pt>
                <c:pt idx="352">
                  <c:v>735963.88894287474</c:v>
                </c:pt>
                <c:pt idx="353">
                  <c:v>739270.88227989711</c:v>
                </c:pt>
                <c:pt idx="354">
                  <c:v>737657.09271855233</c:v>
                </c:pt>
                <c:pt idx="355">
                  <c:v>738786.47663203289</c:v>
                </c:pt>
                <c:pt idx="356">
                  <c:v>739354.48633461702</c:v>
                </c:pt>
                <c:pt idx="357">
                  <c:v>737171.08701193728</c:v>
                </c:pt>
                <c:pt idx="358">
                  <c:v>737226.69323292654</c:v>
                </c:pt>
                <c:pt idx="359">
                  <c:v>737550.72405677394</c:v>
                </c:pt>
                <c:pt idx="360">
                  <c:v>736745.80910654354</c:v>
                </c:pt>
                <c:pt idx="361">
                  <c:v>738188.99897686834</c:v>
                </c:pt>
                <c:pt idx="362">
                  <c:v>740068.55193458113</c:v>
                </c:pt>
                <c:pt idx="363">
                  <c:v>739761.00229845569</c:v>
                </c:pt>
                <c:pt idx="364">
                  <c:v>739218.94676703832</c:v>
                </c:pt>
                <c:pt idx="365">
                  <c:v>738329.64275287359</c:v>
                </c:pt>
                <c:pt idx="366">
                  <c:v>738137.68810260145</c:v>
                </c:pt>
                <c:pt idx="367">
                  <c:v>736545.53931220621</c:v>
                </c:pt>
                <c:pt idx="368">
                  <c:v>737121.3838569175</c:v>
                </c:pt>
                <c:pt idx="369">
                  <c:v>739480.66017885774</c:v>
                </c:pt>
                <c:pt idx="370">
                  <c:v>740002.301541158</c:v>
                </c:pt>
                <c:pt idx="371">
                  <c:v>737980.20481774141</c:v>
                </c:pt>
                <c:pt idx="372">
                  <c:v>737943.23070991912</c:v>
                </c:pt>
                <c:pt idx="373">
                  <c:v>738585.98390960426</c:v>
                </c:pt>
                <c:pt idx="374">
                  <c:v>737713.52109716833</c:v>
                </c:pt>
                <c:pt idx="375">
                  <c:v>738879.35508429515</c:v>
                </c:pt>
                <c:pt idx="376">
                  <c:v>740652.86078020593</c:v>
                </c:pt>
                <c:pt idx="377">
                  <c:v>738548.96896961296</c:v>
                </c:pt>
                <c:pt idx="378">
                  <c:v>740335.85694482317</c:v>
                </c:pt>
                <c:pt idx="379">
                  <c:v>737820.87559979514</c:v>
                </c:pt>
                <c:pt idx="380">
                  <c:v>737342.27590198407</c:v>
                </c:pt>
                <c:pt idx="381">
                  <c:v>736713.10839381989</c:v>
                </c:pt>
                <c:pt idx="382">
                  <c:v>736440.83839092695</c:v>
                </c:pt>
                <c:pt idx="383">
                  <c:v>736576.07532568183</c:v>
                </c:pt>
                <c:pt idx="384">
                  <c:v>738010.56679714867</c:v>
                </c:pt>
                <c:pt idx="385">
                  <c:v>737712.46931955137</c:v>
                </c:pt>
                <c:pt idx="386">
                  <c:v>736638.50722544827</c:v>
                </c:pt>
                <c:pt idx="387">
                  <c:v>737217.04806478124</c:v>
                </c:pt>
                <c:pt idx="388">
                  <c:v>736628.58346148301</c:v>
                </c:pt>
                <c:pt idx="389">
                  <c:v>735357.69332246168</c:v>
                </c:pt>
                <c:pt idx="390">
                  <c:v>731601.54285337299</c:v>
                </c:pt>
                <c:pt idx="391">
                  <c:v>730320.84282830078</c:v>
                </c:pt>
                <c:pt idx="392">
                  <c:v>730410.52673202916</c:v>
                </c:pt>
                <c:pt idx="393">
                  <c:v>733116.51108047669</c:v>
                </c:pt>
                <c:pt idx="394">
                  <c:v>730926.18580345728</c:v>
                </c:pt>
                <c:pt idx="395">
                  <c:v>731268.45065274311</c:v>
                </c:pt>
                <c:pt idx="396">
                  <c:v>734776.7035772989</c:v>
                </c:pt>
                <c:pt idx="397">
                  <c:v>731890.33304696181</c:v>
                </c:pt>
                <c:pt idx="398">
                  <c:v>733856.08018494933</c:v>
                </c:pt>
                <c:pt idx="399">
                  <c:v>734993.14635442581</c:v>
                </c:pt>
                <c:pt idx="400">
                  <c:v>734286.58102847962</c:v>
                </c:pt>
                <c:pt idx="401">
                  <c:v>732996.17352062627</c:v>
                </c:pt>
                <c:pt idx="402">
                  <c:v>733818.24707186804</c:v>
                </c:pt>
                <c:pt idx="403">
                  <c:v>734588.81983394164</c:v>
                </c:pt>
                <c:pt idx="404">
                  <c:v>733367.85703947931</c:v>
                </c:pt>
                <c:pt idx="405">
                  <c:v>732977.16614006972</c:v>
                </c:pt>
                <c:pt idx="406">
                  <c:v>731327.68058788939</c:v>
                </c:pt>
                <c:pt idx="407">
                  <c:v>730494.09947401285</c:v>
                </c:pt>
                <c:pt idx="408">
                  <c:v>730479.12266309478</c:v>
                </c:pt>
                <c:pt idx="409">
                  <c:v>730705.15238746954</c:v>
                </c:pt>
                <c:pt idx="410">
                  <c:v>731291.31288385042</c:v>
                </c:pt>
                <c:pt idx="411">
                  <c:v>732005.73890863371</c:v>
                </c:pt>
                <c:pt idx="412">
                  <c:v>730005.6683686584</c:v>
                </c:pt>
                <c:pt idx="413">
                  <c:v>732102.41282948409</c:v>
                </c:pt>
                <c:pt idx="414">
                  <c:v>731496.46298876358</c:v>
                </c:pt>
                <c:pt idx="415">
                  <c:v>731095.65292191436</c:v>
                </c:pt>
                <c:pt idx="416">
                  <c:v>730231.69939348241</c:v>
                </c:pt>
                <c:pt idx="417">
                  <c:v>729062.23677596997</c:v>
                </c:pt>
                <c:pt idx="418">
                  <c:v>728950.9031642013</c:v>
                </c:pt>
                <c:pt idx="419">
                  <c:v>727343.59456894454</c:v>
                </c:pt>
                <c:pt idx="420">
                  <c:v>726303.37169096339</c:v>
                </c:pt>
                <c:pt idx="421">
                  <c:v>726355.05377768655</c:v>
                </c:pt>
                <c:pt idx="422">
                  <c:v>727526.01979763049</c:v>
                </c:pt>
                <c:pt idx="423">
                  <c:v>727284.189193698</c:v>
                </c:pt>
                <c:pt idx="424">
                  <c:v>725998.79977804027</c:v>
                </c:pt>
                <c:pt idx="425">
                  <c:v>726457.75973946473</c:v>
                </c:pt>
                <c:pt idx="426">
                  <c:v>725447.52663295763</c:v>
                </c:pt>
                <c:pt idx="427">
                  <c:v>723691.68357521773</c:v>
                </c:pt>
                <c:pt idx="428">
                  <c:v>722522.78344825865</c:v>
                </c:pt>
                <c:pt idx="429">
                  <c:v>720840.1682896259</c:v>
                </c:pt>
                <c:pt idx="430">
                  <c:v>720902.86717905023</c:v>
                </c:pt>
                <c:pt idx="431">
                  <c:v>720914.53797942773</c:v>
                </c:pt>
                <c:pt idx="432">
                  <c:v>718764.81575548998</c:v>
                </c:pt>
                <c:pt idx="433">
                  <c:v>718337.67911145382</c:v>
                </c:pt>
                <c:pt idx="434">
                  <c:v>720860.04558458785</c:v>
                </c:pt>
                <c:pt idx="435">
                  <c:v>722668.32039788365</c:v>
                </c:pt>
                <c:pt idx="436">
                  <c:v>722068.85436412261</c:v>
                </c:pt>
                <c:pt idx="437">
                  <c:v>720481.85045343975</c:v>
                </c:pt>
                <c:pt idx="438">
                  <c:v>720390.23671339313</c:v>
                </c:pt>
                <c:pt idx="439">
                  <c:v>722523.15208135778</c:v>
                </c:pt>
                <c:pt idx="440">
                  <c:v>721120.61878234788</c:v>
                </c:pt>
                <c:pt idx="441">
                  <c:v>720267.47473450506</c:v>
                </c:pt>
                <c:pt idx="442">
                  <c:v>719884.33499705675</c:v>
                </c:pt>
                <c:pt idx="443">
                  <c:v>719668.4251265137</c:v>
                </c:pt>
                <c:pt idx="444">
                  <c:v>720384.21620841557</c:v>
                </c:pt>
                <c:pt idx="445">
                  <c:v>719200.04276859772</c:v>
                </c:pt>
                <c:pt idx="446">
                  <c:v>718732.36213490402</c:v>
                </c:pt>
                <c:pt idx="447">
                  <c:v>718140.37886110251</c:v>
                </c:pt>
                <c:pt idx="448">
                  <c:v>718872.17988967232</c:v>
                </c:pt>
                <c:pt idx="449">
                  <c:v>721732.05115525355</c:v>
                </c:pt>
                <c:pt idx="450">
                  <c:v>720565.24890638189</c:v>
                </c:pt>
                <c:pt idx="451">
                  <c:v>720871.50234804919</c:v>
                </c:pt>
                <c:pt idx="452">
                  <c:v>719188.1552602055</c:v>
                </c:pt>
                <c:pt idx="453">
                  <c:v>717324.29800058331</c:v>
                </c:pt>
                <c:pt idx="454">
                  <c:v>719066.98491082352</c:v>
                </c:pt>
                <c:pt idx="455">
                  <c:v>721035.5337210173</c:v>
                </c:pt>
                <c:pt idx="456">
                  <c:v>721699.44367060321</c:v>
                </c:pt>
                <c:pt idx="457">
                  <c:v>721219.88533361512</c:v>
                </c:pt>
                <c:pt idx="458">
                  <c:v>721658.03395652142</c:v>
                </c:pt>
                <c:pt idx="459">
                  <c:v>722018.65597643226</c:v>
                </c:pt>
                <c:pt idx="460">
                  <c:v>721523.29255493521</c:v>
                </c:pt>
                <c:pt idx="461">
                  <c:v>722474.93076347536</c:v>
                </c:pt>
                <c:pt idx="462">
                  <c:v>722439.96578057541</c:v>
                </c:pt>
                <c:pt idx="463">
                  <c:v>720727.74635935249</c:v>
                </c:pt>
                <c:pt idx="464">
                  <c:v>721023.17173425434</c:v>
                </c:pt>
                <c:pt idx="465">
                  <c:v>718956.3048652109</c:v>
                </c:pt>
                <c:pt idx="466">
                  <c:v>717607.52062624681</c:v>
                </c:pt>
                <c:pt idx="467">
                  <c:v>719221.91938880144</c:v>
                </c:pt>
                <c:pt idx="468">
                  <c:v>720277.125723665</c:v>
                </c:pt>
                <c:pt idx="469">
                  <c:v>718640.25737704022</c:v>
                </c:pt>
                <c:pt idx="470">
                  <c:v>719232.68311480153</c:v>
                </c:pt>
                <c:pt idx="471">
                  <c:v>719074.43970305508</c:v>
                </c:pt>
                <c:pt idx="472">
                  <c:v>721743.84684775036</c:v>
                </c:pt>
                <c:pt idx="473">
                  <c:v>721438.8105801628</c:v>
                </c:pt>
                <c:pt idx="474">
                  <c:v>720332.05738465441</c:v>
                </c:pt>
                <c:pt idx="475">
                  <c:v>720506.84239413065</c:v>
                </c:pt>
                <c:pt idx="476">
                  <c:v>720858.96640058921</c:v>
                </c:pt>
                <c:pt idx="477">
                  <c:v>721113.30496493482</c:v>
                </c:pt>
                <c:pt idx="478">
                  <c:v>721656.75554476376</c:v>
                </c:pt>
                <c:pt idx="479">
                  <c:v>721462.83146474778</c:v>
                </c:pt>
                <c:pt idx="480">
                  <c:v>719474.97042897355</c:v>
                </c:pt>
                <c:pt idx="481">
                  <c:v>717930.00956161635</c:v>
                </c:pt>
                <c:pt idx="482">
                  <c:v>717467.37675822654</c:v>
                </c:pt>
                <c:pt idx="483">
                  <c:v>716609.8116243222</c:v>
                </c:pt>
                <c:pt idx="484">
                  <c:v>718154.31091317278</c:v>
                </c:pt>
                <c:pt idx="485">
                  <c:v>717427.74087624776</c:v>
                </c:pt>
                <c:pt idx="486">
                  <c:v>718020.47812438174</c:v>
                </c:pt>
                <c:pt idx="487">
                  <c:v>718268.54232442449</c:v>
                </c:pt>
                <c:pt idx="488">
                  <c:v>717780.44235301611</c:v>
                </c:pt>
                <c:pt idx="489">
                  <c:v>719275.93794059462</c:v>
                </c:pt>
                <c:pt idx="490">
                  <c:v>718994.13026889146</c:v>
                </c:pt>
                <c:pt idx="491">
                  <c:v>718701.47717393888</c:v>
                </c:pt>
                <c:pt idx="492">
                  <c:v>719570.24410612253</c:v>
                </c:pt>
                <c:pt idx="493">
                  <c:v>717915.47257286124</c:v>
                </c:pt>
                <c:pt idx="494">
                  <c:v>717742.08926381741</c:v>
                </c:pt>
                <c:pt idx="495">
                  <c:v>716659.85805257736</c:v>
                </c:pt>
                <c:pt idx="496">
                  <c:v>717253.90747752413</c:v>
                </c:pt>
                <c:pt idx="497">
                  <c:v>717888.57428642944</c:v>
                </c:pt>
                <c:pt idx="498">
                  <c:v>716504.27177991997</c:v>
                </c:pt>
                <c:pt idx="499">
                  <c:v>716534.56687070476</c:v>
                </c:pt>
                <c:pt idx="500">
                  <c:v>715917.34576908406</c:v>
                </c:pt>
                <c:pt idx="501">
                  <c:v>715982.22914820828</c:v>
                </c:pt>
                <c:pt idx="502">
                  <c:v>716749.62004811142</c:v>
                </c:pt>
                <c:pt idx="503">
                  <c:v>717951.55088004412</c:v>
                </c:pt>
                <c:pt idx="504">
                  <c:v>716144.27048566949</c:v>
                </c:pt>
                <c:pt idx="505">
                  <c:v>715943.64025842387</c:v>
                </c:pt>
                <c:pt idx="506">
                  <c:v>715216.12476299657</c:v>
                </c:pt>
                <c:pt idx="507">
                  <c:v>715124.39029493334</c:v>
                </c:pt>
                <c:pt idx="508">
                  <c:v>714653.06623204239</c:v>
                </c:pt>
                <c:pt idx="509">
                  <c:v>715563.0265791167</c:v>
                </c:pt>
                <c:pt idx="510">
                  <c:v>716673.37721129193</c:v>
                </c:pt>
                <c:pt idx="511">
                  <c:v>715720.437904533</c:v>
                </c:pt>
                <c:pt idx="512">
                  <c:v>717243.80157817085</c:v>
                </c:pt>
                <c:pt idx="513">
                  <c:v>717045.05705580546</c:v>
                </c:pt>
                <c:pt idx="514">
                  <c:v>716034.9552528651</c:v>
                </c:pt>
                <c:pt idx="515">
                  <c:v>715575.43359660846</c:v>
                </c:pt>
                <c:pt idx="516">
                  <c:v>714855.57181648887</c:v>
                </c:pt>
                <c:pt idx="517">
                  <c:v>714783.68152713042</c:v>
                </c:pt>
                <c:pt idx="518">
                  <c:v>713147.52638318343</c:v>
                </c:pt>
                <c:pt idx="519">
                  <c:v>711852.6130366273</c:v>
                </c:pt>
                <c:pt idx="520">
                  <c:v>711201.93312954926</c:v>
                </c:pt>
                <c:pt idx="521">
                  <c:v>710509.20877644524</c:v>
                </c:pt>
                <c:pt idx="522">
                  <c:v>710339.34318336414</c:v>
                </c:pt>
                <c:pt idx="523">
                  <c:v>712479.51183307683</c:v>
                </c:pt>
                <c:pt idx="524">
                  <c:v>714124.36160165223</c:v>
                </c:pt>
                <c:pt idx="525">
                  <c:v>714280.00344321609</c:v>
                </c:pt>
                <c:pt idx="526">
                  <c:v>713700.97613206017</c:v>
                </c:pt>
                <c:pt idx="527">
                  <c:v>713821.94820112002</c:v>
                </c:pt>
                <c:pt idx="528">
                  <c:v>714188.27482553816</c:v>
                </c:pt>
                <c:pt idx="529">
                  <c:v>714200.35443344165</c:v>
                </c:pt>
                <c:pt idx="530">
                  <c:v>714184.26216731151</c:v>
                </c:pt>
                <c:pt idx="531">
                  <c:v>714260.75822070846</c:v>
                </c:pt>
                <c:pt idx="532">
                  <c:v>715576.74192236259</c:v>
                </c:pt>
                <c:pt idx="533">
                  <c:v>714394.36952227273</c:v>
                </c:pt>
                <c:pt idx="534">
                  <c:v>713673.14952689887</c:v>
                </c:pt>
                <c:pt idx="535">
                  <c:v>714221.19538609555</c:v>
                </c:pt>
                <c:pt idx="536">
                  <c:v>713735.93477055267</c:v>
                </c:pt>
                <c:pt idx="537">
                  <c:v>715045.41995007906</c:v>
                </c:pt>
                <c:pt idx="538">
                  <c:v>716161.80448035395</c:v>
                </c:pt>
                <c:pt idx="539">
                  <c:v>717429.15434596629</c:v>
                </c:pt>
                <c:pt idx="540">
                  <c:v>716774.20685252291</c:v>
                </c:pt>
                <c:pt idx="541">
                  <c:v>715826.32510024449</c:v>
                </c:pt>
                <c:pt idx="542">
                  <c:v>716227.27873497526</c:v>
                </c:pt>
                <c:pt idx="543">
                  <c:v>715713.13358220947</c:v>
                </c:pt>
                <c:pt idx="544">
                  <c:v>715273.11843538017</c:v>
                </c:pt>
                <c:pt idx="545">
                  <c:v>713868.26262243534</c:v>
                </c:pt>
                <c:pt idx="546">
                  <c:v>714186.84943973855</c:v>
                </c:pt>
                <c:pt idx="547">
                  <c:v>712412.21732028876</c:v>
                </c:pt>
                <c:pt idx="548">
                  <c:v>712975.77871715755</c:v>
                </c:pt>
                <c:pt idx="549">
                  <c:v>711383.72520948434</c:v>
                </c:pt>
                <c:pt idx="550">
                  <c:v>711493.14143947395</c:v>
                </c:pt>
                <c:pt idx="551">
                  <c:v>710388.92524459457</c:v>
                </c:pt>
                <c:pt idx="552">
                  <c:v>708928.08368040505</c:v>
                </c:pt>
                <c:pt idx="553">
                  <c:v>706731.83492421475</c:v>
                </c:pt>
                <c:pt idx="554">
                  <c:v>706226.98957245483</c:v>
                </c:pt>
                <c:pt idx="555">
                  <c:v>706700.02255521202</c:v>
                </c:pt>
                <c:pt idx="556">
                  <c:v>706932.35240331537</c:v>
                </c:pt>
                <c:pt idx="557">
                  <c:v>708128.37195064733</c:v>
                </c:pt>
                <c:pt idx="558">
                  <c:v>709264.849771993</c:v>
                </c:pt>
                <c:pt idx="559">
                  <c:v>709417.37599088752</c:v>
                </c:pt>
                <c:pt idx="560">
                  <c:v>709603.92620237323</c:v>
                </c:pt>
                <c:pt idx="561">
                  <c:v>710076.52537077479</c:v>
                </c:pt>
                <c:pt idx="562">
                  <c:v>709162.78020382114</c:v>
                </c:pt>
                <c:pt idx="563">
                  <c:v>709650.59438010422</c:v>
                </c:pt>
                <c:pt idx="564">
                  <c:v>711384.81258507457</c:v>
                </c:pt>
                <c:pt idx="565">
                  <c:v>711622.5614262172</c:v>
                </c:pt>
                <c:pt idx="566">
                  <c:v>711386.40552677005</c:v>
                </c:pt>
                <c:pt idx="567">
                  <c:v>710819.97854715923</c:v>
                </c:pt>
                <c:pt idx="568">
                  <c:v>709568.80679129669</c:v>
                </c:pt>
                <c:pt idx="569">
                  <c:v>711094.27534640301</c:v>
                </c:pt>
                <c:pt idx="570">
                  <c:v>712249.93565866433</c:v>
                </c:pt>
                <c:pt idx="571">
                  <c:v>711183.28839888307</c:v>
                </c:pt>
                <c:pt idx="572">
                  <c:v>710846.24515485973</c:v>
                </c:pt>
                <c:pt idx="573">
                  <c:v>711258.37278193061</c:v>
                </c:pt>
                <c:pt idx="574">
                  <c:v>710842.88880429731</c:v>
                </c:pt>
                <c:pt idx="575">
                  <c:v>713140.4045385177</c:v>
                </c:pt>
                <c:pt idx="576">
                  <c:v>713328.13402705989</c:v>
                </c:pt>
                <c:pt idx="577">
                  <c:v>714084.03334537346</c:v>
                </c:pt>
                <c:pt idx="578">
                  <c:v>715222.98098286008</c:v>
                </c:pt>
                <c:pt idx="579">
                  <c:v>714959.85424206825</c:v>
                </c:pt>
                <c:pt idx="580">
                  <c:v>715443.5808173375</c:v>
                </c:pt>
                <c:pt idx="581">
                  <c:v>714381.44918815955</c:v>
                </c:pt>
                <c:pt idx="582">
                  <c:v>714810.83560021257</c:v>
                </c:pt>
                <c:pt idx="583">
                  <c:v>715342.54879619507</c:v>
                </c:pt>
                <c:pt idx="584">
                  <c:v>716227.38853285764</c:v>
                </c:pt>
                <c:pt idx="585">
                  <c:v>716227.65669991053</c:v>
                </c:pt>
                <c:pt idx="586">
                  <c:v>717093.3428389671</c:v>
                </c:pt>
                <c:pt idx="587">
                  <c:v>715733.41233097948</c:v>
                </c:pt>
                <c:pt idx="588">
                  <c:v>717001.38974130957</c:v>
                </c:pt>
                <c:pt idx="589">
                  <c:v>718432.96578498138</c:v>
                </c:pt>
                <c:pt idx="590">
                  <c:v>717957.45475694921</c:v>
                </c:pt>
                <c:pt idx="591">
                  <c:v>718375.9375743788</c:v>
                </c:pt>
                <c:pt idx="592">
                  <c:v>717270.92876262637</c:v>
                </c:pt>
                <c:pt idx="593">
                  <c:v>716910.26535549667</c:v>
                </c:pt>
                <c:pt idx="594">
                  <c:v>716090.92533674184</c:v>
                </c:pt>
                <c:pt idx="595">
                  <c:v>715878.78427294851</c:v>
                </c:pt>
                <c:pt idx="596">
                  <c:v>715154.19118021522</c:v>
                </c:pt>
                <c:pt idx="597">
                  <c:v>715488.68312935834</c:v>
                </c:pt>
                <c:pt idx="598">
                  <c:v>714776.24429297412</c:v>
                </c:pt>
                <c:pt idx="599">
                  <c:v>715085.93973088276</c:v>
                </c:pt>
                <c:pt idx="600">
                  <c:v>714284.71034251235</c:v>
                </c:pt>
                <c:pt idx="601">
                  <c:v>714230.832264681</c:v>
                </c:pt>
                <c:pt idx="602">
                  <c:v>714751.18626543903</c:v>
                </c:pt>
                <c:pt idx="603">
                  <c:v>715815.91618956369</c:v>
                </c:pt>
                <c:pt idx="604">
                  <c:v>714462.74689119356</c:v>
                </c:pt>
                <c:pt idx="605">
                  <c:v>714954.9773118071</c:v>
                </c:pt>
                <c:pt idx="606">
                  <c:v>714132.04015307466</c:v>
                </c:pt>
                <c:pt idx="607">
                  <c:v>714368.08223680779</c:v>
                </c:pt>
                <c:pt idx="608">
                  <c:v>713136.4445541295</c:v>
                </c:pt>
                <c:pt idx="609">
                  <c:v>712954.17424510117</c:v>
                </c:pt>
                <c:pt idx="610">
                  <c:v>712798.15519571153</c:v>
                </c:pt>
                <c:pt idx="611">
                  <c:v>712360.42800370872</c:v>
                </c:pt>
                <c:pt idx="612">
                  <c:v>712564.45676402852</c:v>
                </c:pt>
                <c:pt idx="613">
                  <c:v>711549.00152340624</c:v>
                </c:pt>
                <c:pt idx="614">
                  <c:v>712687.91863781994</c:v>
                </c:pt>
                <c:pt idx="615">
                  <c:v>713270.24024401838</c:v>
                </c:pt>
                <c:pt idx="616">
                  <c:v>712965.328771153</c:v>
                </c:pt>
                <c:pt idx="617">
                  <c:v>713447.85066419886</c:v>
                </c:pt>
                <c:pt idx="618">
                  <c:v>714725.85475873505</c:v>
                </c:pt>
                <c:pt idx="619">
                  <c:v>715125.13366707205</c:v>
                </c:pt>
                <c:pt idx="620">
                  <c:v>715916.85968406289</c:v>
                </c:pt>
                <c:pt idx="621">
                  <c:v>715867.69789804704</c:v>
                </c:pt>
                <c:pt idx="622">
                  <c:v>715905.75055058661</c:v>
                </c:pt>
                <c:pt idx="623">
                  <c:v>716944.77007169963</c:v>
                </c:pt>
                <c:pt idx="624">
                  <c:v>716362.240609103</c:v>
                </c:pt>
                <c:pt idx="625">
                  <c:v>716849.55735273112</c:v>
                </c:pt>
                <c:pt idx="626">
                  <c:v>716881.42853786401</c:v>
                </c:pt>
                <c:pt idx="627">
                  <c:v>717351.77859865536</c:v>
                </c:pt>
                <c:pt idx="628">
                  <c:v>716610.68797609315</c:v>
                </c:pt>
                <c:pt idx="629">
                  <c:v>718015.9250315167</c:v>
                </c:pt>
                <c:pt idx="630">
                  <c:v>718052.37630450097</c:v>
                </c:pt>
                <c:pt idx="631">
                  <c:v>717119.44650151755</c:v>
                </c:pt>
                <c:pt idx="632">
                  <c:v>717091.9324347931</c:v>
                </c:pt>
                <c:pt idx="633">
                  <c:v>718229.28331397625</c:v>
                </c:pt>
                <c:pt idx="634">
                  <c:v>718485.06489426026</c:v>
                </c:pt>
                <c:pt idx="635">
                  <c:v>718985.36168508162</c:v>
                </c:pt>
                <c:pt idx="636">
                  <c:v>717892.67427562387</c:v>
                </c:pt>
                <c:pt idx="637">
                  <c:v>716503.87915593572</c:v>
                </c:pt>
                <c:pt idx="638">
                  <c:v>717638.29837872332</c:v>
                </c:pt>
                <c:pt idx="639">
                  <c:v>719134.82510715851</c:v>
                </c:pt>
                <c:pt idx="640">
                  <c:v>719738.65383144992</c:v>
                </c:pt>
                <c:pt idx="641">
                  <c:v>718687.91425868706</c:v>
                </c:pt>
                <c:pt idx="642">
                  <c:v>719258.4264872967</c:v>
                </c:pt>
                <c:pt idx="643">
                  <c:v>719073.57912022073</c:v>
                </c:pt>
                <c:pt idx="644">
                  <c:v>720050.36261011905</c:v>
                </c:pt>
                <c:pt idx="645">
                  <c:v>719986.3799117665</c:v>
                </c:pt>
                <c:pt idx="646">
                  <c:v>720496.02967665531</c:v>
                </c:pt>
                <c:pt idx="647">
                  <c:v>722489.50637937093</c:v>
                </c:pt>
                <c:pt idx="648">
                  <c:v>722266.10034492356</c:v>
                </c:pt>
                <c:pt idx="649">
                  <c:v>720827.80133742001</c:v>
                </c:pt>
                <c:pt idx="650">
                  <c:v>721856.92027798982</c:v>
                </c:pt>
                <c:pt idx="651">
                  <c:v>721957.17489305325</c:v>
                </c:pt>
                <c:pt idx="652">
                  <c:v>722609.59365805902</c:v>
                </c:pt>
                <c:pt idx="653">
                  <c:v>723570.85414473643</c:v>
                </c:pt>
                <c:pt idx="654">
                  <c:v>722898.72393689991</c:v>
                </c:pt>
                <c:pt idx="655">
                  <c:v>721628.2197689754</c:v>
                </c:pt>
                <c:pt idx="656">
                  <c:v>721716.53813856456</c:v>
                </c:pt>
                <c:pt idx="657">
                  <c:v>722847.90237250656</c:v>
                </c:pt>
                <c:pt idx="658">
                  <c:v>723285.56310834608</c:v>
                </c:pt>
                <c:pt idx="659">
                  <c:v>723156.87392001331</c:v>
                </c:pt>
                <c:pt idx="660">
                  <c:v>723677.50981749443</c:v>
                </c:pt>
                <c:pt idx="661">
                  <c:v>722746.99897413724</c:v>
                </c:pt>
                <c:pt idx="662">
                  <c:v>722421.24699033506</c:v>
                </c:pt>
                <c:pt idx="663">
                  <c:v>722571.66251977452</c:v>
                </c:pt>
                <c:pt idx="664">
                  <c:v>721952.12171734706</c:v>
                </c:pt>
                <c:pt idx="665">
                  <c:v>720696.8736671292</c:v>
                </c:pt>
                <c:pt idx="666">
                  <c:v>720520.9088132293</c:v>
                </c:pt>
                <c:pt idx="667">
                  <c:v>719896.32549667684</c:v>
                </c:pt>
                <c:pt idx="668">
                  <c:v>720390.21247050154</c:v>
                </c:pt>
                <c:pt idx="669">
                  <c:v>720028.59592621098</c:v>
                </c:pt>
                <c:pt idx="670">
                  <c:v>721151.01447828277</c:v>
                </c:pt>
                <c:pt idx="671">
                  <c:v>721543.99339162384</c:v>
                </c:pt>
                <c:pt idx="672">
                  <c:v>721879.42635228077</c:v>
                </c:pt>
                <c:pt idx="673">
                  <c:v>721868.33190067241</c:v>
                </c:pt>
                <c:pt idx="674">
                  <c:v>721683.77979274257</c:v>
                </c:pt>
                <c:pt idx="675">
                  <c:v>721987.5042700998</c:v>
                </c:pt>
                <c:pt idx="676">
                  <c:v>722777.98322055221</c:v>
                </c:pt>
                <c:pt idx="677">
                  <c:v>723311.13573806093</c:v>
                </c:pt>
                <c:pt idx="678">
                  <c:v>722491.98117170483</c:v>
                </c:pt>
                <c:pt idx="679">
                  <c:v>723467.93008708931</c:v>
                </c:pt>
                <c:pt idx="680">
                  <c:v>723229.11552837561</c:v>
                </c:pt>
                <c:pt idx="681">
                  <c:v>723811.35793961864</c:v>
                </c:pt>
                <c:pt idx="682">
                  <c:v>724515.67459105945</c:v>
                </c:pt>
                <c:pt idx="683">
                  <c:v>725213.52650366793</c:v>
                </c:pt>
                <c:pt idx="684">
                  <c:v>724895.55344463757</c:v>
                </c:pt>
                <c:pt idx="685">
                  <c:v>724297.79631663242</c:v>
                </c:pt>
                <c:pt idx="686">
                  <c:v>724717.06824268319</c:v>
                </c:pt>
                <c:pt idx="687">
                  <c:v>724711.37165780447</c:v>
                </c:pt>
                <c:pt idx="688">
                  <c:v>724518.11181715934</c:v>
                </c:pt>
                <c:pt idx="689">
                  <c:v>723230.67346007132</c:v>
                </c:pt>
                <c:pt idx="690">
                  <c:v>723735.72367278021</c:v>
                </c:pt>
                <c:pt idx="691">
                  <c:v>725086.56591087556</c:v>
                </c:pt>
                <c:pt idx="692">
                  <c:v>724906.85808632046</c:v>
                </c:pt>
                <c:pt idx="693">
                  <c:v>723860.46126987925</c:v>
                </c:pt>
                <c:pt idx="694">
                  <c:v>722758.13289209316</c:v>
                </c:pt>
                <c:pt idx="695">
                  <c:v>720913.64724958339</c:v>
                </c:pt>
                <c:pt idx="696">
                  <c:v>721481.22790410055</c:v>
                </c:pt>
                <c:pt idx="697">
                  <c:v>720461.07318442408</c:v>
                </c:pt>
                <c:pt idx="698">
                  <c:v>719726.47970719554</c:v>
                </c:pt>
                <c:pt idx="699">
                  <c:v>720740.65349858149</c:v>
                </c:pt>
                <c:pt idx="700">
                  <c:v>721046.89018751867</c:v>
                </c:pt>
                <c:pt idx="701">
                  <c:v>720262.9513549445</c:v>
                </c:pt>
                <c:pt idx="702">
                  <c:v>719044.22370351327</c:v>
                </c:pt>
                <c:pt idx="703">
                  <c:v>720319.8264002353</c:v>
                </c:pt>
                <c:pt idx="704">
                  <c:v>719907.79215046391</c:v>
                </c:pt>
                <c:pt idx="705">
                  <c:v>719519.1811586899</c:v>
                </c:pt>
                <c:pt idx="706">
                  <c:v>719004.58503571863</c:v>
                </c:pt>
                <c:pt idx="707">
                  <c:v>717877.23982585897</c:v>
                </c:pt>
                <c:pt idx="708">
                  <c:v>716731.24765676248</c:v>
                </c:pt>
                <c:pt idx="709">
                  <c:v>716317.63260348351</c:v>
                </c:pt>
                <c:pt idx="710">
                  <c:v>716528.47619953298</c:v>
                </c:pt>
                <c:pt idx="711">
                  <c:v>716790.3479564552</c:v>
                </c:pt>
                <c:pt idx="712">
                  <c:v>717455.1725823083</c:v>
                </c:pt>
                <c:pt idx="713">
                  <c:v>716692.19044131262</c:v>
                </c:pt>
                <c:pt idx="714">
                  <c:v>715931.98227674072</c:v>
                </c:pt>
                <c:pt idx="715">
                  <c:v>716429.61348776123</c:v>
                </c:pt>
                <c:pt idx="716">
                  <c:v>716191.76550230931</c:v>
                </c:pt>
                <c:pt idx="717">
                  <c:v>716748.57637112797</c:v>
                </c:pt>
                <c:pt idx="718">
                  <c:v>717248.78799390153</c:v>
                </c:pt>
                <c:pt idx="719">
                  <c:v>716778.41630600649</c:v>
                </c:pt>
                <c:pt idx="720">
                  <c:v>716824.85275092139</c:v>
                </c:pt>
                <c:pt idx="721">
                  <c:v>716920.285555935</c:v>
                </c:pt>
                <c:pt idx="722">
                  <c:v>717822.19895989215</c:v>
                </c:pt>
                <c:pt idx="723">
                  <c:v>718286.50538069906</c:v>
                </c:pt>
                <c:pt idx="724">
                  <c:v>719566.13521664182</c:v>
                </c:pt>
                <c:pt idx="725">
                  <c:v>718957.07276191341</c:v>
                </c:pt>
                <c:pt idx="726">
                  <c:v>719805.63005474687</c:v>
                </c:pt>
                <c:pt idx="727">
                  <c:v>719875.49949591758</c:v>
                </c:pt>
                <c:pt idx="728">
                  <c:v>720187.69456036587</c:v>
                </c:pt>
                <c:pt idx="729">
                  <c:v>721532.36167242471</c:v>
                </c:pt>
                <c:pt idx="730">
                  <c:v>722613.04590963561</c:v>
                </c:pt>
                <c:pt idx="731">
                  <c:v>721900.99539801921</c:v>
                </c:pt>
                <c:pt idx="732">
                  <c:v>722062.8245428279</c:v>
                </c:pt>
                <c:pt idx="733">
                  <c:v>723088.01368439978</c:v>
                </c:pt>
                <c:pt idx="734">
                  <c:v>722858.10702886933</c:v>
                </c:pt>
                <c:pt idx="735">
                  <c:v>721727.83374606434</c:v>
                </c:pt>
                <c:pt idx="736">
                  <c:v>721372.60081883357</c:v>
                </c:pt>
                <c:pt idx="737">
                  <c:v>722016.72990871186</c:v>
                </c:pt>
                <c:pt idx="738">
                  <c:v>722610.51700093574</c:v>
                </c:pt>
                <c:pt idx="739">
                  <c:v>722206.44978939684</c:v>
                </c:pt>
                <c:pt idx="740">
                  <c:v>722648.05079660751</c:v>
                </c:pt>
                <c:pt idx="741">
                  <c:v>721995.71892725711</c:v>
                </c:pt>
                <c:pt idx="742">
                  <c:v>721019.37403192255</c:v>
                </c:pt>
                <c:pt idx="743">
                  <c:v>721588.07629370736</c:v>
                </c:pt>
                <c:pt idx="744">
                  <c:v>721871.19341989013</c:v>
                </c:pt>
                <c:pt idx="745">
                  <c:v>720689.88397235936</c:v>
                </c:pt>
                <c:pt idx="746">
                  <c:v>719889.3101008829</c:v>
                </c:pt>
                <c:pt idx="747">
                  <c:v>720675.4954055968</c:v>
                </c:pt>
                <c:pt idx="748">
                  <c:v>720530.78607865842</c:v>
                </c:pt>
                <c:pt idx="749">
                  <c:v>719562.58392599085</c:v>
                </c:pt>
                <c:pt idx="750">
                  <c:v>719845.52716206945</c:v>
                </c:pt>
                <c:pt idx="751">
                  <c:v>720714.7985127666</c:v>
                </c:pt>
                <c:pt idx="752">
                  <c:v>722111.68256688735</c:v>
                </c:pt>
                <c:pt idx="753">
                  <c:v>721351.10619823902</c:v>
                </c:pt>
                <c:pt idx="754">
                  <c:v>720291.82954968535</c:v>
                </c:pt>
                <c:pt idx="755">
                  <c:v>719971.046779064</c:v>
                </c:pt>
                <c:pt idx="756">
                  <c:v>719194.41091839923</c:v>
                </c:pt>
                <c:pt idx="757">
                  <c:v>719169.54161790758</c:v>
                </c:pt>
                <c:pt idx="758">
                  <c:v>718461.50637682667</c:v>
                </c:pt>
                <c:pt idx="759">
                  <c:v>718545.61424849287</c:v>
                </c:pt>
                <c:pt idx="760">
                  <c:v>719343.14955401223</c:v>
                </c:pt>
                <c:pt idx="761">
                  <c:v>719479.63777602185</c:v>
                </c:pt>
                <c:pt idx="762">
                  <c:v>719503.38030200079</c:v>
                </c:pt>
                <c:pt idx="763">
                  <c:v>720505.14860260708</c:v>
                </c:pt>
                <c:pt idx="764">
                  <c:v>719607.16084935039</c:v>
                </c:pt>
                <c:pt idx="765">
                  <c:v>719680.44787172507</c:v>
                </c:pt>
                <c:pt idx="766">
                  <c:v>720089.60373982717</c:v>
                </c:pt>
                <c:pt idx="767">
                  <c:v>720756.15446550492</c:v>
                </c:pt>
                <c:pt idx="768">
                  <c:v>720367.76786897285</c:v>
                </c:pt>
                <c:pt idx="769">
                  <c:v>719841.39600060356</c:v>
                </c:pt>
                <c:pt idx="770">
                  <c:v>718946.13881474931</c:v>
                </c:pt>
                <c:pt idx="771">
                  <c:v>717935.64331994683</c:v>
                </c:pt>
                <c:pt idx="772">
                  <c:v>716900.43124704959</c:v>
                </c:pt>
                <c:pt idx="773">
                  <c:v>716799.63521070185</c:v>
                </c:pt>
                <c:pt idx="774">
                  <c:v>715956.60787633655</c:v>
                </c:pt>
                <c:pt idx="775">
                  <c:v>716309.10004919639</c:v>
                </c:pt>
                <c:pt idx="776">
                  <c:v>715624.40317637182</c:v>
                </c:pt>
                <c:pt idx="777">
                  <c:v>715498.89168761531</c:v>
                </c:pt>
                <c:pt idx="778">
                  <c:v>715302.15110876597</c:v>
                </c:pt>
                <c:pt idx="779">
                  <c:v>715491.31204469572</c:v>
                </c:pt>
                <c:pt idx="780">
                  <c:v>716106.75363931793</c:v>
                </c:pt>
                <c:pt idx="781">
                  <c:v>716795.75433974667</c:v>
                </c:pt>
                <c:pt idx="782">
                  <c:v>716821.99158720998</c:v>
                </c:pt>
                <c:pt idx="783">
                  <c:v>716360.9075491695</c:v>
                </c:pt>
                <c:pt idx="784">
                  <c:v>715487.03368318942</c:v>
                </c:pt>
                <c:pt idx="785">
                  <c:v>715327.88652123872</c:v>
                </c:pt>
                <c:pt idx="786">
                  <c:v>714844.38504669419</c:v>
                </c:pt>
                <c:pt idx="787">
                  <c:v>714986.54761672264</c:v>
                </c:pt>
                <c:pt idx="788">
                  <c:v>715651.88886259566</c:v>
                </c:pt>
                <c:pt idx="789">
                  <c:v>715572.32101182197</c:v>
                </c:pt>
                <c:pt idx="790">
                  <c:v>715046.58166194567</c:v>
                </c:pt>
                <c:pt idx="791">
                  <c:v>716333.14591271209</c:v>
                </c:pt>
                <c:pt idx="792">
                  <c:v>716056.44616380555</c:v>
                </c:pt>
                <c:pt idx="793">
                  <c:v>716810.50536669733</c:v>
                </c:pt>
                <c:pt idx="794">
                  <c:v>717367.13920147624</c:v>
                </c:pt>
                <c:pt idx="795">
                  <c:v>717707.1802295954</c:v>
                </c:pt>
                <c:pt idx="796">
                  <c:v>717771.20493407955</c:v>
                </c:pt>
                <c:pt idx="797">
                  <c:v>717110.33730723686</c:v>
                </c:pt>
                <c:pt idx="798">
                  <c:v>717153.1050683232</c:v>
                </c:pt>
                <c:pt idx="799">
                  <c:v>716374.27969478432</c:v>
                </c:pt>
                <c:pt idx="800">
                  <c:v>716762.2351731034</c:v>
                </c:pt>
                <c:pt idx="801">
                  <c:v>716643.64909841237</c:v>
                </c:pt>
                <c:pt idx="802">
                  <c:v>717477.38971888355</c:v>
                </c:pt>
                <c:pt idx="803">
                  <c:v>716553.33576413558</c:v>
                </c:pt>
                <c:pt idx="804">
                  <c:v>717373.01995469013</c:v>
                </c:pt>
                <c:pt idx="805">
                  <c:v>716922.01511157153</c:v>
                </c:pt>
                <c:pt idx="806">
                  <c:v>716878.64867394138</c:v>
                </c:pt>
                <c:pt idx="807">
                  <c:v>717233.29954951105</c:v>
                </c:pt>
                <c:pt idx="808">
                  <c:v>718205.27224191744</c:v>
                </c:pt>
                <c:pt idx="809">
                  <c:v>717454.79573772813</c:v>
                </c:pt>
                <c:pt idx="810">
                  <c:v>717308.48638508876</c:v>
                </c:pt>
                <c:pt idx="811">
                  <c:v>717303.87014470785</c:v>
                </c:pt>
                <c:pt idx="812">
                  <c:v>716769.43168291892</c:v>
                </c:pt>
                <c:pt idx="813">
                  <c:v>716944.80080079578</c:v>
                </c:pt>
                <c:pt idx="814">
                  <c:v>716206.71072797733</c:v>
                </c:pt>
                <c:pt idx="815">
                  <c:v>715151.76770631806</c:v>
                </c:pt>
                <c:pt idx="816">
                  <c:v>714860.37106553954</c:v>
                </c:pt>
                <c:pt idx="817">
                  <c:v>714066.83241241705</c:v>
                </c:pt>
                <c:pt idx="818">
                  <c:v>713939.18043649266</c:v>
                </c:pt>
                <c:pt idx="819">
                  <c:v>713638.68838023604</c:v>
                </c:pt>
                <c:pt idx="820">
                  <c:v>715345.55542430328</c:v>
                </c:pt>
                <c:pt idx="821">
                  <c:v>714714.83132726979</c:v>
                </c:pt>
                <c:pt idx="822">
                  <c:v>714368.18277659651</c:v>
                </c:pt>
                <c:pt idx="823">
                  <c:v>714351.04632290592</c:v>
                </c:pt>
                <c:pt idx="824">
                  <c:v>714509.54836179421</c:v>
                </c:pt>
                <c:pt idx="825">
                  <c:v>714543.19197053963</c:v>
                </c:pt>
                <c:pt idx="826">
                  <c:v>714867.96386395569</c:v>
                </c:pt>
                <c:pt idx="827">
                  <c:v>715872.67786302627</c:v>
                </c:pt>
                <c:pt idx="828">
                  <c:v>715297.77592421579</c:v>
                </c:pt>
                <c:pt idx="829">
                  <c:v>714884.48300709878</c:v>
                </c:pt>
                <c:pt idx="830">
                  <c:v>715371.70443936402</c:v>
                </c:pt>
                <c:pt idx="831">
                  <c:v>716207.7626027849</c:v>
                </c:pt>
                <c:pt idx="832">
                  <c:v>716363.08060524042</c:v>
                </c:pt>
                <c:pt idx="833">
                  <c:v>717009.99347305635</c:v>
                </c:pt>
                <c:pt idx="834">
                  <c:v>717083.42760845472</c:v>
                </c:pt>
                <c:pt idx="835">
                  <c:v>716919.03257030225</c:v>
                </c:pt>
                <c:pt idx="836">
                  <c:v>718289.15048502269</c:v>
                </c:pt>
                <c:pt idx="837">
                  <c:v>716763.0522218768</c:v>
                </c:pt>
                <c:pt idx="838">
                  <c:v>716914.72887831694</c:v>
                </c:pt>
                <c:pt idx="839">
                  <c:v>717447.87820523628</c:v>
                </c:pt>
                <c:pt idx="840">
                  <c:v>717198.00385198719</c:v>
                </c:pt>
                <c:pt idx="841">
                  <c:v>716536.76760374336</c:v>
                </c:pt>
                <c:pt idx="842">
                  <c:v>717585.01414527348</c:v>
                </c:pt>
                <c:pt idx="843">
                  <c:v>718205.32797458395</c:v>
                </c:pt>
                <c:pt idx="844">
                  <c:v>718040.72911183035</c:v>
                </c:pt>
                <c:pt idx="845">
                  <c:v>718096.84027495503</c:v>
                </c:pt>
                <c:pt idx="846">
                  <c:v>717566.01056146191</c:v>
                </c:pt>
                <c:pt idx="847">
                  <c:v>717821.69482183701</c:v>
                </c:pt>
                <c:pt idx="848">
                  <c:v>717842.1674155877</c:v>
                </c:pt>
                <c:pt idx="849">
                  <c:v>718561.88869418483</c:v>
                </c:pt>
                <c:pt idx="850">
                  <c:v>717965.1268424734</c:v>
                </c:pt>
                <c:pt idx="851">
                  <c:v>717176.45290774852</c:v>
                </c:pt>
                <c:pt idx="852">
                  <c:v>715609.17980541731</c:v>
                </c:pt>
                <c:pt idx="853">
                  <c:v>716129.6940162594</c:v>
                </c:pt>
                <c:pt idx="854">
                  <c:v>716056.43375544553</c:v>
                </c:pt>
                <c:pt idx="855">
                  <c:v>716465.65421818825</c:v>
                </c:pt>
                <c:pt idx="856">
                  <c:v>716998.61938064056</c:v>
                </c:pt>
                <c:pt idx="857">
                  <c:v>716633.06414493406</c:v>
                </c:pt>
                <c:pt idx="858">
                  <c:v>718050.21945315355</c:v>
                </c:pt>
                <c:pt idx="859">
                  <c:v>718979.06712306838</c:v>
                </c:pt>
                <c:pt idx="860">
                  <c:v>718823.36977886921</c:v>
                </c:pt>
                <c:pt idx="861">
                  <c:v>720129.39867559378</c:v>
                </c:pt>
                <c:pt idx="862">
                  <c:v>718824.86585947289</c:v>
                </c:pt>
                <c:pt idx="863">
                  <c:v>719598.2379672809</c:v>
                </c:pt>
                <c:pt idx="864">
                  <c:v>719784.11506038788</c:v>
                </c:pt>
                <c:pt idx="865">
                  <c:v>719534.50738595845</c:v>
                </c:pt>
                <c:pt idx="866">
                  <c:v>719549.11273058562</c:v>
                </c:pt>
                <c:pt idx="867">
                  <c:v>718819.87680142059</c:v>
                </c:pt>
                <c:pt idx="868">
                  <c:v>719451.23121088243</c:v>
                </c:pt>
                <c:pt idx="869">
                  <c:v>719859.99563403765</c:v>
                </c:pt>
                <c:pt idx="870">
                  <c:v>720642.33255789324</c:v>
                </c:pt>
                <c:pt idx="871">
                  <c:v>719729.58222257381</c:v>
                </c:pt>
                <c:pt idx="872">
                  <c:v>720119.22319405363</c:v>
                </c:pt>
                <c:pt idx="873">
                  <c:v>719351.64556323353</c:v>
                </c:pt>
                <c:pt idx="874">
                  <c:v>720331.37789505487</c:v>
                </c:pt>
                <c:pt idx="875">
                  <c:v>721084.55468292476</c:v>
                </c:pt>
                <c:pt idx="876">
                  <c:v>721205.86698513397</c:v>
                </c:pt>
                <c:pt idx="877">
                  <c:v>720474.0256507101</c:v>
                </c:pt>
                <c:pt idx="878">
                  <c:v>720153.29125707294</c:v>
                </c:pt>
                <c:pt idx="879">
                  <c:v>719659.17716801236</c:v>
                </c:pt>
                <c:pt idx="880">
                  <c:v>718531.38516453595</c:v>
                </c:pt>
                <c:pt idx="881">
                  <c:v>718461.44347406016</c:v>
                </c:pt>
                <c:pt idx="882">
                  <c:v>718461.34298621432</c:v>
                </c:pt>
                <c:pt idx="883">
                  <c:v>719113.8012805488</c:v>
                </c:pt>
                <c:pt idx="884">
                  <c:v>719155.4957518517</c:v>
                </c:pt>
                <c:pt idx="885">
                  <c:v>718946.86048487411</c:v>
                </c:pt>
                <c:pt idx="886">
                  <c:v>718748.4058483789</c:v>
                </c:pt>
                <c:pt idx="887">
                  <c:v>718797.63804489188</c:v>
                </c:pt>
                <c:pt idx="888">
                  <c:v>718386.39673480298</c:v>
                </c:pt>
                <c:pt idx="889">
                  <c:v>719291.26643036341</c:v>
                </c:pt>
                <c:pt idx="890">
                  <c:v>718710.79227823322</c:v>
                </c:pt>
                <c:pt idx="891">
                  <c:v>719114.80064563034</c:v>
                </c:pt>
                <c:pt idx="892">
                  <c:v>719420.82748413377</c:v>
                </c:pt>
                <c:pt idx="893">
                  <c:v>718154.43633729778</c:v>
                </c:pt>
                <c:pt idx="894">
                  <c:v>718786.33898698725</c:v>
                </c:pt>
                <c:pt idx="895">
                  <c:v>719143.09592625371</c:v>
                </c:pt>
                <c:pt idx="896">
                  <c:v>720032.50784050114</c:v>
                </c:pt>
                <c:pt idx="897">
                  <c:v>719443.55410165992</c:v>
                </c:pt>
                <c:pt idx="898">
                  <c:v>719871.68265230348</c:v>
                </c:pt>
                <c:pt idx="899">
                  <c:v>719392.08937784366</c:v>
                </c:pt>
                <c:pt idx="900">
                  <c:v>718662.71690282505</c:v>
                </c:pt>
                <c:pt idx="901">
                  <c:v>718255.72911432979</c:v>
                </c:pt>
                <c:pt idx="902">
                  <c:v>718192.1199003337</c:v>
                </c:pt>
                <c:pt idx="903">
                  <c:v>718263.6863359533</c:v>
                </c:pt>
                <c:pt idx="904">
                  <c:v>718055.85424452368</c:v>
                </c:pt>
                <c:pt idx="905">
                  <c:v>717801.18427593738</c:v>
                </c:pt>
                <c:pt idx="906">
                  <c:v>717627.41848433029</c:v>
                </c:pt>
                <c:pt idx="907">
                  <c:v>717622.34288065427</c:v>
                </c:pt>
                <c:pt idx="908">
                  <c:v>718438.94371181703</c:v>
                </c:pt>
                <c:pt idx="909">
                  <c:v>718714.36351840966</c:v>
                </c:pt>
                <c:pt idx="910">
                  <c:v>719057.6230648791</c:v>
                </c:pt>
                <c:pt idx="911">
                  <c:v>718459.11930035683</c:v>
                </c:pt>
                <c:pt idx="912">
                  <c:v>718750.01406408334</c:v>
                </c:pt>
                <c:pt idx="913">
                  <c:v>717871.09793067724</c:v>
                </c:pt>
                <c:pt idx="914">
                  <c:v>717943.20302783861</c:v>
                </c:pt>
                <c:pt idx="915">
                  <c:v>718305.32733379339</c:v>
                </c:pt>
                <c:pt idx="916">
                  <c:v>717925.42927997594</c:v>
                </c:pt>
                <c:pt idx="917">
                  <c:v>718835.60985168524</c:v>
                </c:pt>
                <c:pt idx="918">
                  <c:v>718216.33254779782</c:v>
                </c:pt>
                <c:pt idx="919">
                  <c:v>718362.07591977366</c:v>
                </c:pt>
                <c:pt idx="920">
                  <c:v>719473.40978964057</c:v>
                </c:pt>
                <c:pt idx="921">
                  <c:v>719649.64364164229</c:v>
                </c:pt>
                <c:pt idx="922">
                  <c:v>719824.2389113534</c:v>
                </c:pt>
                <c:pt idx="923">
                  <c:v>719498.43875584996</c:v>
                </c:pt>
                <c:pt idx="924">
                  <c:v>720148.51292969845</c:v>
                </c:pt>
                <c:pt idx="925">
                  <c:v>720618.42522762867</c:v>
                </c:pt>
                <c:pt idx="926">
                  <c:v>720186.01185800508</c:v>
                </c:pt>
                <c:pt idx="927">
                  <c:v>720214.15927490313</c:v>
                </c:pt>
                <c:pt idx="928">
                  <c:v>720024.671584622</c:v>
                </c:pt>
                <c:pt idx="929">
                  <c:v>720223.85046198906</c:v>
                </c:pt>
                <c:pt idx="930">
                  <c:v>720020.40952099778</c:v>
                </c:pt>
                <c:pt idx="931">
                  <c:v>720127.83984553185</c:v>
                </c:pt>
                <c:pt idx="932">
                  <c:v>719763.66647518298</c:v>
                </c:pt>
                <c:pt idx="933">
                  <c:v>719572.02966281807</c:v>
                </c:pt>
                <c:pt idx="934">
                  <c:v>719495.29570543044</c:v>
                </c:pt>
                <c:pt idx="935">
                  <c:v>719506.23272950319</c:v>
                </c:pt>
                <c:pt idx="936">
                  <c:v>719811.42724667385</c:v>
                </c:pt>
                <c:pt idx="937">
                  <c:v>719941.21889184753</c:v>
                </c:pt>
                <c:pt idx="938">
                  <c:v>719307.03089792666</c:v>
                </c:pt>
                <c:pt idx="939">
                  <c:v>719308.99638331321</c:v>
                </c:pt>
                <c:pt idx="940">
                  <c:v>718957.87558705371</c:v>
                </c:pt>
                <c:pt idx="941">
                  <c:v>718900.74588036677</c:v>
                </c:pt>
                <c:pt idx="942">
                  <c:v>719270.80021827691</c:v>
                </c:pt>
                <c:pt idx="943">
                  <c:v>719249.77662356687</c:v>
                </c:pt>
                <c:pt idx="944">
                  <c:v>720393.57870616252</c:v>
                </c:pt>
                <c:pt idx="945">
                  <c:v>720286.20602623501</c:v>
                </c:pt>
                <c:pt idx="946">
                  <c:v>719466.55299026554</c:v>
                </c:pt>
                <c:pt idx="947">
                  <c:v>720125.15681922785</c:v>
                </c:pt>
                <c:pt idx="948">
                  <c:v>720441.05952308467</c:v>
                </c:pt>
                <c:pt idx="949">
                  <c:v>720224.14474761474</c:v>
                </c:pt>
                <c:pt idx="950">
                  <c:v>720274.6669817816</c:v>
                </c:pt>
                <c:pt idx="951">
                  <c:v>721056.89899153507</c:v>
                </c:pt>
                <c:pt idx="952">
                  <c:v>720617.01836433227</c:v>
                </c:pt>
                <c:pt idx="953">
                  <c:v>720237.36829189549</c:v>
                </c:pt>
                <c:pt idx="954">
                  <c:v>720455.65827046859</c:v>
                </c:pt>
                <c:pt idx="955">
                  <c:v>719926.16446657514</c:v>
                </c:pt>
                <c:pt idx="956">
                  <c:v>719759.27721049287</c:v>
                </c:pt>
                <c:pt idx="957">
                  <c:v>719402.27498604264</c:v>
                </c:pt>
                <c:pt idx="958">
                  <c:v>719007.62201564491</c:v>
                </c:pt>
                <c:pt idx="959">
                  <c:v>719273.94873625261</c:v>
                </c:pt>
                <c:pt idx="960">
                  <c:v>718995.92708416819</c:v>
                </c:pt>
                <c:pt idx="961">
                  <c:v>719585.3709184241</c:v>
                </c:pt>
                <c:pt idx="962">
                  <c:v>719528.13791996555</c:v>
                </c:pt>
                <c:pt idx="963">
                  <c:v>719963.93918105832</c:v>
                </c:pt>
                <c:pt idx="964">
                  <c:v>720179.46822266048</c:v>
                </c:pt>
                <c:pt idx="965">
                  <c:v>720348.64823101042</c:v>
                </c:pt>
                <c:pt idx="966">
                  <c:v>719948.05911862908</c:v>
                </c:pt>
                <c:pt idx="967">
                  <c:v>720348.79544629704</c:v>
                </c:pt>
                <c:pt idx="968">
                  <c:v>719589.95295101812</c:v>
                </c:pt>
                <c:pt idx="969">
                  <c:v>719165.78212084377</c:v>
                </c:pt>
                <c:pt idx="970">
                  <c:v>718352.75848253968</c:v>
                </c:pt>
                <c:pt idx="971">
                  <c:v>717679.03417091363</c:v>
                </c:pt>
                <c:pt idx="972">
                  <c:v>717670.09053684818</c:v>
                </c:pt>
                <c:pt idx="973">
                  <c:v>717927.15030095971</c:v>
                </c:pt>
                <c:pt idx="974">
                  <c:v>718435.39335118199</c:v>
                </c:pt>
                <c:pt idx="975">
                  <c:v>718122.90672456427</c:v>
                </c:pt>
                <c:pt idx="976">
                  <c:v>717830.46352217719</c:v>
                </c:pt>
                <c:pt idx="977">
                  <c:v>718054.80960128352</c:v>
                </c:pt>
                <c:pt idx="978">
                  <c:v>718132.58997597254</c:v>
                </c:pt>
                <c:pt idx="979">
                  <c:v>718251.99494321027</c:v>
                </c:pt>
                <c:pt idx="980">
                  <c:v>718117.23955496645</c:v>
                </c:pt>
                <c:pt idx="981">
                  <c:v>717994.76674344658</c:v>
                </c:pt>
                <c:pt idx="982">
                  <c:v>716963.42304847343</c:v>
                </c:pt>
                <c:pt idx="983">
                  <c:v>716252.90088838455</c:v>
                </c:pt>
                <c:pt idx="984">
                  <c:v>716935.45886015077</c:v>
                </c:pt>
                <c:pt idx="985">
                  <c:v>718171.72315593646</c:v>
                </c:pt>
                <c:pt idx="986">
                  <c:v>718658.32439816697</c:v>
                </c:pt>
                <c:pt idx="987">
                  <c:v>719026.82731442701</c:v>
                </c:pt>
                <c:pt idx="988">
                  <c:v>720178.45639639592</c:v>
                </c:pt>
                <c:pt idx="989">
                  <c:v>721278.13403890003</c:v>
                </c:pt>
                <c:pt idx="990">
                  <c:v>721156.1054426406</c:v>
                </c:pt>
                <c:pt idx="991">
                  <c:v>721043.36030327203</c:v>
                </c:pt>
                <c:pt idx="992">
                  <c:v>719912.09900512919</c:v>
                </c:pt>
                <c:pt idx="993">
                  <c:v>719267.2665071513</c:v>
                </c:pt>
                <c:pt idx="994">
                  <c:v>719952.96400518133</c:v>
                </c:pt>
                <c:pt idx="995">
                  <c:v>719517.42134128883</c:v>
                </c:pt>
                <c:pt idx="996">
                  <c:v>719037.97140213358</c:v>
                </c:pt>
                <c:pt idx="997">
                  <c:v>719433.25623320101</c:v>
                </c:pt>
                <c:pt idx="998">
                  <c:v>719563.69133202056</c:v>
                </c:pt>
                <c:pt idx="999">
                  <c:v>718928.997176231</c:v>
                </c:pt>
              </c:numCache>
            </c:numRef>
          </c:yVal>
          <c:smooth val="0"/>
          <c:extLst>
            <c:ext xmlns:c16="http://schemas.microsoft.com/office/drawing/2014/chart" uri="{C3380CC4-5D6E-409C-BE32-E72D297353CC}">
              <c16:uniqueId val="{00000000-8052-4281-BB6F-02150C9B8736}"/>
            </c:ext>
          </c:extLst>
        </c:ser>
        <c:dLbls>
          <c:showLegendKey val="0"/>
          <c:showVal val="0"/>
          <c:showCatName val="0"/>
          <c:showSerName val="0"/>
          <c:showPercent val="0"/>
          <c:showBubbleSize val="0"/>
        </c:dLbls>
        <c:axId val="479773232"/>
        <c:axId val="479771664"/>
      </c:scatterChart>
      <c:valAx>
        <c:axId val="47977323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1664"/>
        <c:crosses val="autoZero"/>
        <c:crossBetween val="midCat"/>
      </c:valAx>
      <c:valAx>
        <c:axId val="47977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3232"/>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Convergence of Mean C</a:t>
            </a:r>
            <a:r>
              <a:rPr lang="en-AU"/>
              <a:t>ontribution Margin</a:t>
            </a:r>
          </a:p>
          <a:p>
            <a:pPr>
              <a:defRPr/>
            </a:pPr>
            <a:r>
              <a:rPr lang="en-AU"/>
              <a:t>When Selling</a:t>
            </a:r>
            <a:r>
              <a:rPr lang="en-AU" baseline="0"/>
              <a:t> Price is $299</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'Simulated Output-constant value'!$B$6:$B$1005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Output-constant value'!$U$6:$U$1005</c:f>
              <c:numCache>
                <c:formatCode>"$"#,##0.00</c:formatCode>
                <c:ptCount val="1000"/>
                <c:pt idx="0">
                  <c:v>163.12923306813678</c:v>
                </c:pt>
                <c:pt idx="1">
                  <c:v>162.74917133988777</c:v>
                </c:pt>
                <c:pt idx="2">
                  <c:v>161.4878241486513</c:v>
                </c:pt>
                <c:pt idx="3">
                  <c:v>163.91673614745989</c:v>
                </c:pt>
                <c:pt idx="4">
                  <c:v>163.17621496868026</c:v>
                </c:pt>
                <c:pt idx="5">
                  <c:v>161.94060036435022</c:v>
                </c:pt>
                <c:pt idx="6">
                  <c:v>161.41515631252099</c:v>
                </c:pt>
                <c:pt idx="7">
                  <c:v>160.63522116312427</c:v>
                </c:pt>
                <c:pt idx="8">
                  <c:v>161.37523230849916</c:v>
                </c:pt>
                <c:pt idx="9">
                  <c:v>161.83016876767107</c:v>
                </c:pt>
                <c:pt idx="10">
                  <c:v>162.52552071389681</c:v>
                </c:pt>
                <c:pt idx="11">
                  <c:v>161.8437598985179</c:v>
                </c:pt>
                <c:pt idx="12">
                  <c:v>162.38855645656375</c:v>
                </c:pt>
                <c:pt idx="13">
                  <c:v>163.01940366541902</c:v>
                </c:pt>
                <c:pt idx="14">
                  <c:v>162.78346957613041</c:v>
                </c:pt>
                <c:pt idx="15">
                  <c:v>162.51623398073829</c:v>
                </c:pt>
                <c:pt idx="16">
                  <c:v>163.11222610145907</c:v>
                </c:pt>
                <c:pt idx="17">
                  <c:v>163.34189537557052</c:v>
                </c:pt>
                <c:pt idx="18">
                  <c:v>163.29149306689851</c:v>
                </c:pt>
                <c:pt idx="19">
                  <c:v>162.79907388547625</c:v>
                </c:pt>
                <c:pt idx="20">
                  <c:v>162.74086392852496</c:v>
                </c:pt>
                <c:pt idx="21">
                  <c:v>163.13823492192731</c:v>
                </c:pt>
                <c:pt idx="22">
                  <c:v>163.48573540703751</c:v>
                </c:pt>
                <c:pt idx="23">
                  <c:v>163.30334193159038</c:v>
                </c:pt>
                <c:pt idx="24">
                  <c:v>163.5057894631648</c:v>
                </c:pt>
                <c:pt idx="25">
                  <c:v>163.43536614509742</c:v>
                </c:pt>
                <c:pt idx="26">
                  <c:v>163.33580662910848</c:v>
                </c:pt>
                <c:pt idx="27">
                  <c:v>163.69601381885408</c:v>
                </c:pt>
                <c:pt idx="28">
                  <c:v>163.35405875056961</c:v>
                </c:pt>
                <c:pt idx="29">
                  <c:v>163.24229526541774</c:v>
                </c:pt>
                <c:pt idx="30">
                  <c:v>163.45600809646095</c:v>
                </c:pt>
                <c:pt idx="31">
                  <c:v>163.32502822891044</c:v>
                </c:pt>
                <c:pt idx="32">
                  <c:v>163.43279856071834</c:v>
                </c:pt>
                <c:pt idx="33">
                  <c:v>163.64865121254269</c:v>
                </c:pt>
                <c:pt idx="34">
                  <c:v>163.77240763918653</c:v>
                </c:pt>
                <c:pt idx="35">
                  <c:v>163.64391646152387</c:v>
                </c:pt>
                <c:pt idx="36">
                  <c:v>163.87685380436258</c:v>
                </c:pt>
                <c:pt idx="37">
                  <c:v>163.86156496041295</c:v>
                </c:pt>
                <c:pt idx="38">
                  <c:v>163.66741126466627</c:v>
                </c:pt>
                <c:pt idx="39">
                  <c:v>163.78675413708345</c:v>
                </c:pt>
                <c:pt idx="40">
                  <c:v>163.8036768754659</c:v>
                </c:pt>
                <c:pt idx="41">
                  <c:v>164.09066122490418</c:v>
                </c:pt>
                <c:pt idx="42">
                  <c:v>163.97730341876075</c:v>
                </c:pt>
                <c:pt idx="43">
                  <c:v>163.99555512016639</c:v>
                </c:pt>
                <c:pt idx="44">
                  <c:v>164.01027123083401</c:v>
                </c:pt>
                <c:pt idx="45">
                  <c:v>163.77929070012928</c:v>
                </c:pt>
                <c:pt idx="46">
                  <c:v>163.69512808795525</c:v>
                </c:pt>
                <c:pt idx="47">
                  <c:v>163.81844717929226</c:v>
                </c:pt>
                <c:pt idx="48">
                  <c:v>163.97763149740601</c:v>
                </c:pt>
                <c:pt idx="49">
                  <c:v>164.10696142705058</c:v>
                </c:pt>
                <c:pt idx="50">
                  <c:v>164.04886969476232</c:v>
                </c:pt>
                <c:pt idx="51">
                  <c:v>163.87441873953429</c:v>
                </c:pt>
                <c:pt idx="52">
                  <c:v>163.71137034988087</c:v>
                </c:pt>
                <c:pt idx="53">
                  <c:v>163.87570464481709</c:v>
                </c:pt>
                <c:pt idx="54">
                  <c:v>163.75133036824298</c:v>
                </c:pt>
                <c:pt idx="55">
                  <c:v>163.7393810435008</c:v>
                </c:pt>
                <c:pt idx="56">
                  <c:v>163.77311355597465</c:v>
                </c:pt>
                <c:pt idx="57">
                  <c:v>163.90547127121678</c:v>
                </c:pt>
                <c:pt idx="58">
                  <c:v>164.04049110183902</c:v>
                </c:pt>
                <c:pt idx="59">
                  <c:v>164.12831674946531</c:v>
                </c:pt>
                <c:pt idx="60">
                  <c:v>164.13943737824235</c:v>
                </c:pt>
                <c:pt idx="61">
                  <c:v>164.12385441647862</c:v>
                </c:pt>
                <c:pt idx="62">
                  <c:v>164.25876067374512</c:v>
                </c:pt>
                <c:pt idx="63">
                  <c:v>164.17780955610871</c:v>
                </c:pt>
                <c:pt idx="64">
                  <c:v>164.0444862955884</c:v>
                </c:pt>
                <c:pt idx="65">
                  <c:v>164.16874376791628</c:v>
                </c:pt>
                <c:pt idx="66">
                  <c:v>164.26871700832913</c:v>
                </c:pt>
                <c:pt idx="67">
                  <c:v>164.27018456761553</c:v>
                </c:pt>
                <c:pt idx="68">
                  <c:v>164.23437052584055</c:v>
                </c:pt>
                <c:pt idx="69">
                  <c:v>164.20454643813895</c:v>
                </c:pt>
                <c:pt idx="70">
                  <c:v>164.28009631807572</c:v>
                </c:pt>
                <c:pt idx="71">
                  <c:v>164.23231991133926</c:v>
                </c:pt>
                <c:pt idx="72">
                  <c:v>164.21353307777838</c:v>
                </c:pt>
                <c:pt idx="73">
                  <c:v>164.07781920426285</c:v>
                </c:pt>
                <c:pt idx="74">
                  <c:v>163.98292867910743</c:v>
                </c:pt>
                <c:pt idx="75">
                  <c:v>164.08128600417626</c:v>
                </c:pt>
                <c:pt idx="76">
                  <c:v>164.00764305438628</c:v>
                </c:pt>
                <c:pt idx="77">
                  <c:v>164.02347470898778</c:v>
                </c:pt>
                <c:pt idx="78">
                  <c:v>164.13443435969427</c:v>
                </c:pt>
                <c:pt idx="79">
                  <c:v>164.00739660194569</c:v>
                </c:pt>
                <c:pt idx="80">
                  <c:v>163.98950670729636</c:v>
                </c:pt>
                <c:pt idx="81">
                  <c:v>163.93556096802379</c:v>
                </c:pt>
                <c:pt idx="82">
                  <c:v>164.02668511277972</c:v>
                </c:pt>
                <c:pt idx="83">
                  <c:v>163.92229603598747</c:v>
                </c:pt>
                <c:pt idx="84">
                  <c:v>164.06331471015545</c:v>
                </c:pt>
                <c:pt idx="85">
                  <c:v>163.99311245422567</c:v>
                </c:pt>
                <c:pt idx="86">
                  <c:v>164.00836564282824</c:v>
                </c:pt>
                <c:pt idx="87">
                  <c:v>163.95439831377166</c:v>
                </c:pt>
                <c:pt idx="88">
                  <c:v>163.86950094449057</c:v>
                </c:pt>
                <c:pt idx="89">
                  <c:v>163.78255142773105</c:v>
                </c:pt>
                <c:pt idx="90">
                  <c:v>163.86440166012596</c:v>
                </c:pt>
                <c:pt idx="91">
                  <c:v>163.84085992417155</c:v>
                </c:pt>
                <c:pt idx="92">
                  <c:v>163.95503817412512</c:v>
                </c:pt>
                <c:pt idx="93">
                  <c:v>163.86034592600305</c:v>
                </c:pt>
                <c:pt idx="94">
                  <c:v>163.8668672606494</c:v>
                </c:pt>
                <c:pt idx="95">
                  <c:v>163.9399972670773</c:v>
                </c:pt>
                <c:pt idx="96">
                  <c:v>163.85518781343615</c:v>
                </c:pt>
                <c:pt idx="97">
                  <c:v>163.80742195541245</c:v>
                </c:pt>
                <c:pt idx="98">
                  <c:v>163.79800945684715</c:v>
                </c:pt>
                <c:pt idx="99">
                  <c:v>163.85821663341292</c:v>
                </c:pt>
                <c:pt idx="100">
                  <c:v>163.87095525463468</c:v>
                </c:pt>
                <c:pt idx="101">
                  <c:v>163.89842210182931</c:v>
                </c:pt>
                <c:pt idx="102">
                  <c:v>163.82435370598398</c:v>
                </c:pt>
                <c:pt idx="103">
                  <c:v>163.89918484194033</c:v>
                </c:pt>
                <c:pt idx="104">
                  <c:v>163.85725827687295</c:v>
                </c:pt>
                <c:pt idx="105">
                  <c:v>163.97122653030399</c:v>
                </c:pt>
                <c:pt idx="106">
                  <c:v>163.99735032090913</c:v>
                </c:pt>
                <c:pt idx="107">
                  <c:v>163.94118152292035</c:v>
                </c:pt>
                <c:pt idx="108">
                  <c:v>163.89919518520253</c:v>
                </c:pt>
                <c:pt idx="109">
                  <c:v>163.95454300012648</c:v>
                </c:pt>
                <c:pt idx="110">
                  <c:v>163.98601873952515</c:v>
                </c:pt>
                <c:pt idx="111">
                  <c:v>164.05407764140446</c:v>
                </c:pt>
                <c:pt idx="112">
                  <c:v>163.975899715221</c:v>
                </c:pt>
                <c:pt idx="113">
                  <c:v>163.96422544160802</c:v>
                </c:pt>
                <c:pt idx="114">
                  <c:v>163.94247389523588</c:v>
                </c:pt>
                <c:pt idx="115">
                  <c:v>163.99413423864792</c:v>
                </c:pt>
                <c:pt idx="116">
                  <c:v>163.98944918573577</c:v>
                </c:pt>
                <c:pt idx="117">
                  <c:v>163.89725964779169</c:v>
                </c:pt>
                <c:pt idx="118">
                  <c:v>163.89701980143974</c:v>
                </c:pt>
                <c:pt idx="119">
                  <c:v>163.97207220555774</c:v>
                </c:pt>
                <c:pt idx="120">
                  <c:v>164.0613335224929</c:v>
                </c:pt>
                <c:pt idx="121">
                  <c:v>164.12514665179779</c:v>
                </c:pt>
                <c:pt idx="122">
                  <c:v>164.06956443344083</c:v>
                </c:pt>
                <c:pt idx="123">
                  <c:v>164.0469625760295</c:v>
                </c:pt>
                <c:pt idx="124">
                  <c:v>164.02485680105386</c:v>
                </c:pt>
                <c:pt idx="125">
                  <c:v>163.98766344701372</c:v>
                </c:pt>
                <c:pt idx="126">
                  <c:v>164.04392793317854</c:v>
                </c:pt>
                <c:pt idx="127">
                  <c:v>164.00503787138339</c:v>
                </c:pt>
                <c:pt idx="128">
                  <c:v>164.03922459425866</c:v>
                </c:pt>
                <c:pt idx="129">
                  <c:v>164.0598579247669</c:v>
                </c:pt>
                <c:pt idx="130">
                  <c:v>164.04072070032475</c:v>
                </c:pt>
                <c:pt idx="131">
                  <c:v>164.00375587929804</c:v>
                </c:pt>
                <c:pt idx="132">
                  <c:v>163.95620276311979</c:v>
                </c:pt>
                <c:pt idx="133">
                  <c:v>163.89134381962768</c:v>
                </c:pt>
                <c:pt idx="134">
                  <c:v>163.90928282081404</c:v>
                </c:pt>
                <c:pt idx="135">
                  <c:v>163.96423210628333</c:v>
                </c:pt>
                <c:pt idx="136">
                  <c:v>164.0125784481196</c:v>
                </c:pt>
                <c:pt idx="137">
                  <c:v>163.94104185275759</c:v>
                </c:pt>
                <c:pt idx="138">
                  <c:v>163.94954460914039</c:v>
                </c:pt>
                <c:pt idx="139">
                  <c:v>163.89831288702229</c:v>
                </c:pt>
                <c:pt idx="140">
                  <c:v>163.9132671718672</c:v>
                </c:pt>
                <c:pt idx="141">
                  <c:v>163.89910465494356</c:v>
                </c:pt>
                <c:pt idx="142">
                  <c:v>163.94993992389524</c:v>
                </c:pt>
                <c:pt idx="143">
                  <c:v>163.90461688128201</c:v>
                </c:pt>
                <c:pt idx="144">
                  <c:v>163.95939902339836</c:v>
                </c:pt>
                <c:pt idx="145">
                  <c:v>163.94922830871892</c:v>
                </c:pt>
                <c:pt idx="146">
                  <c:v>163.89531885705088</c:v>
                </c:pt>
                <c:pt idx="147">
                  <c:v>163.83023076928495</c:v>
                </c:pt>
                <c:pt idx="148">
                  <c:v>163.78506632355899</c:v>
                </c:pt>
                <c:pt idx="149">
                  <c:v>163.83294695025776</c:v>
                </c:pt>
                <c:pt idx="150">
                  <c:v>163.81876878765905</c:v>
                </c:pt>
                <c:pt idx="151">
                  <c:v>163.80077874644749</c:v>
                </c:pt>
                <c:pt idx="152">
                  <c:v>163.74429794098484</c:v>
                </c:pt>
                <c:pt idx="153">
                  <c:v>163.73239786097253</c:v>
                </c:pt>
                <c:pt idx="154">
                  <c:v>163.79290851827611</c:v>
                </c:pt>
                <c:pt idx="155">
                  <c:v>163.82877246037205</c:v>
                </c:pt>
                <c:pt idx="156">
                  <c:v>163.80548458123837</c:v>
                </c:pt>
                <c:pt idx="157">
                  <c:v>163.79703819054853</c:v>
                </c:pt>
                <c:pt idx="158">
                  <c:v>163.74230334793489</c:v>
                </c:pt>
                <c:pt idx="159">
                  <c:v>163.79417461566746</c:v>
                </c:pt>
                <c:pt idx="160">
                  <c:v>163.82264510806002</c:v>
                </c:pt>
                <c:pt idx="161">
                  <c:v>163.79330744885692</c:v>
                </c:pt>
                <c:pt idx="162">
                  <c:v>163.76104261450919</c:v>
                </c:pt>
                <c:pt idx="163">
                  <c:v>163.77277835009107</c:v>
                </c:pt>
                <c:pt idx="164">
                  <c:v>163.74256901674886</c:v>
                </c:pt>
                <c:pt idx="165">
                  <c:v>163.74270833937223</c:v>
                </c:pt>
                <c:pt idx="166">
                  <c:v>163.75778059262203</c:v>
                </c:pt>
                <c:pt idx="167">
                  <c:v>163.70698063070651</c:v>
                </c:pt>
                <c:pt idx="168">
                  <c:v>163.76524115595876</c:v>
                </c:pt>
                <c:pt idx="169">
                  <c:v>163.76452798338269</c:v>
                </c:pt>
                <c:pt idx="170">
                  <c:v>163.74883696351259</c:v>
                </c:pt>
                <c:pt idx="171">
                  <c:v>163.74562010134116</c:v>
                </c:pt>
                <c:pt idx="172">
                  <c:v>163.80261192369295</c:v>
                </c:pt>
                <c:pt idx="173">
                  <c:v>163.78520161107537</c:v>
                </c:pt>
                <c:pt idx="174">
                  <c:v>163.75600009708964</c:v>
                </c:pt>
                <c:pt idx="175">
                  <c:v>163.77901225381564</c:v>
                </c:pt>
                <c:pt idx="176">
                  <c:v>163.74123825422112</c:v>
                </c:pt>
                <c:pt idx="177">
                  <c:v>163.71932676212927</c:v>
                </c:pt>
                <c:pt idx="178">
                  <c:v>163.76152206922575</c:v>
                </c:pt>
                <c:pt idx="179">
                  <c:v>163.79247114764686</c:v>
                </c:pt>
                <c:pt idx="180">
                  <c:v>163.83987990092282</c:v>
                </c:pt>
                <c:pt idx="181">
                  <c:v>163.82965176681216</c:v>
                </c:pt>
                <c:pt idx="182">
                  <c:v>163.88546242208926</c:v>
                </c:pt>
                <c:pt idx="183">
                  <c:v>163.83753493206015</c:v>
                </c:pt>
                <c:pt idx="184">
                  <c:v>163.79873234251795</c:v>
                </c:pt>
                <c:pt idx="185">
                  <c:v>163.78409280000963</c:v>
                </c:pt>
                <c:pt idx="186">
                  <c:v>163.73469326132471</c:v>
                </c:pt>
                <c:pt idx="187">
                  <c:v>163.70381451778465</c:v>
                </c:pt>
                <c:pt idx="188">
                  <c:v>163.75373155987577</c:v>
                </c:pt>
                <c:pt idx="189">
                  <c:v>163.81280097235432</c:v>
                </c:pt>
                <c:pt idx="190">
                  <c:v>163.78946422823307</c:v>
                </c:pt>
                <c:pt idx="191">
                  <c:v>163.81211341961981</c:v>
                </c:pt>
                <c:pt idx="192">
                  <c:v>163.78742206410368</c:v>
                </c:pt>
                <c:pt idx="193">
                  <c:v>163.82869166903077</c:v>
                </c:pt>
                <c:pt idx="194">
                  <c:v>163.84280794144877</c:v>
                </c:pt>
                <c:pt idx="195">
                  <c:v>163.89498645806862</c:v>
                </c:pt>
                <c:pt idx="196">
                  <c:v>163.89650963764942</c:v>
                </c:pt>
                <c:pt idx="197">
                  <c:v>163.89987817509677</c:v>
                </c:pt>
                <c:pt idx="198">
                  <c:v>163.94093044761894</c:v>
                </c:pt>
                <c:pt idx="199">
                  <c:v>163.94234258721329</c:v>
                </c:pt>
                <c:pt idx="200">
                  <c:v>163.91561962555849</c:v>
                </c:pt>
                <c:pt idx="201">
                  <c:v>163.88972130787087</c:v>
                </c:pt>
                <c:pt idx="202">
                  <c:v>163.90349199705474</c:v>
                </c:pt>
                <c:pt idx="203">
                  <c:v>163.91288317587927</c:v>
                </c:pt>
                <c:pt idx="204">
                  <c:v>163.90761446694123</c:v>
                </c:pt>
                <c:pt idx="205">
                  <c:v>163.8706830345125</c:v>
                </c:pt>
                <c:pt idx="206">
                  <c:v>163.85883045328907</c:v>
                </c:pt>
                <c:pt idx="207">
                  <c:v>163.83166571524285</c:v>
                </c:pt>
                <c:pt idx="208">
                  <c:v>163.81750274509471</c:v>
                </c:pt>
                <c:pt idx="209">
                  <c:v>163.82570915945465</c:v>
                </c:pt>
                <c:pt idx="210">
                  <c:v>163.7804297710143</c:v>
                </c:pt>
                <c:pt idx="211">
                  <c:v>163.81465398282577</c:v>
                </c:pt>
                <c:pt idx="212">
                  <c:v>163.78329634337769</c:v>
                </c:pt>
                <c:pt idx="213">
                  <c:v>163.79287150713358</c:v>
                </c:pt>
                <c:pt idx="214">
                  <c:v>163.7646629995281</c:v>
                </c:pt>
                <c:pt idx="215">
                  <c:v>163.75478334754061</c:v>
                </c:pt>
                <c:pt idx="216">
                  <c:v>163.71914398486615</c:v>
                </c:pt>
                <c:pt idx="217">
                  <c:v>163.73197768365415</c:v>
                </c:pt>
                <c:pt idx="218">
                  <c:v>163.74912396137475</c:v>
                </c:pt>
                <c:pt idx="219">
                  <c:v>163.7820938302543</c:v>
                </c:pt>
                <c:pt idx="220">
                  <c:v>163.83016024801501</c:v>
                </c:pt>
                <c:pt idx="221">
                  <c:v>163.78861887791692</c:v>
                </c:pt>
                <c:pt idx="222">
                  <c:v>163.82919842000018</c:v>
                </c:pt>
                <c:pt idx="223">
                  <c:v>163.83037784394037</c:v>
                </c:pt>
                <c:pt idx="224">
                  <c:v>163.87104106519539</c:v>
                </c:pt>
                <c:pt idx="225">
                  <c:v>163.897690900459</c:v>
                </c:pt>
                <c:pt idx="226">
                  <c:v>163.91583206502725</c:v>
                </c:pt>
                <c:pt idx="227">
                  <c:v>163.90857478014757</c:v>
                </c:pt>
                <c:pt idx="228">
                  <c:v>163.92098961110406</c:v>
                </c:pt>
                <c:pt idx="229">
                  <c:v>163.90292749511491</c:v>
                </c:pt>
                <c:pt idx="230">
                  <c:v>163.87204315909136</c:v>
                </c:pt>
                <c:pt idx="231">
                  <c:v>163.86229923945854</c:v>
                </c:pt>
                <c:pt idx="232">
                  <c:v>163.89730912443579</c:v>
                </c:pt>
                <c:pt idx="233">
                  <c:v>163.87653808450307</c:v>
                </c:pt>
                <c:pt idx="234">
                  <c:v>163.8711735139097</c:v>
                </c:pt>
                <c:pt idx="235">
                  <c:v>163.83774809681711</c:v>
                </c:pt>
                <c:pt idx="236">
                  <c:v>163.80155129400251</c:v>
                </c:pt>
                <c:pt idx="237">
                  <c:v>163.7871012365365</c:v>
                </c:pt>
                <c:pt idx="238">
                  <c:v>163.77573337329446</c:v>
                </c:pt>
                <c:pt idx="239">
                  <c:v>163.77729692997653</c:v>
                </c:pt>
                <c:pt idx="240">
                  <c:v>163.81292996538636</c:v>
                </c:pt>
                <c:pt idx="241">
                  <c:v>163.77765817848984</c:v>
                </c:pt>
                <c:pt idx="242">
                  <c:v>163.78446013554077</c:v>
                </c:pt>
                <c:pt idx="243">
                  <c:v>163.80980165341018</c:v>
                </c:pt>
                <c:pt idx="244">
                  <c:v>163.80099374758419</c:v>
                </c:pt>
                <c:pt idx="245">
                  <c:v>163.79649133687587</c:v>
                </c:pt>
                <c:pt idx="246">
                  <c:v>163.81502147236444</c:v>
                </c:pt>
                <c:pt idx="247">
                  <c:v>163.83519436628737</c:v>
                </c:pt>
                <c:pt idx="248">
                  <c:v>163.83356525018874</c:v>
                </c:pt>
                <c:pt idx="249">
                  <c:v>163.86520085956209</c:v>
                </c:pt>
                <c:pt idx="250">
                  <c:v>163.87905194794288</c:v>
                </c:pt>
                <c:pt idx="251">
                  <c:v>163.88966439898724</c:v>
                </c:pt>
                <c:pt idx="252">
                  <c:v>163.90675708624798</c:v>
                </c:pt>
                <c:pt idx="253">
                  <c:v>163.89413582541141</c:v>
                </c:pt>
                <c:pt idx="254">
                  <c:v>163.87348592193129</c:v>
                </c:pt>
                <c:pt idx="255">
                  <c:v>163.86969708298707</c:v>
                </c:pt>
                <c:pt idx="256">
                  <c:v>163.8700094023657</c:v>
                </c:pt>
                <c:pt idx="257">
                  <c:v>163.85917238669035</c:v>
                </c:pt>
                <c:pt idx="258">
                  <c:v>163.83534019529361</c:v>
                </c:pt>
                <c:pt idx="259">
                  <c:v>163.86936163559827</c:v>
                </c:pt>
                <c:pt idx="260">
                  <c:v>163.84745767897763</c:v>
                </c:pt>
                <c:pt idx="261">
                  <c:v>163.86821547274423</c:v>
                </c:pt>
                <c:pt idx="262">
                  <c:v>163.85377058384987</c:v>
                </c:pt>
                <c:pt idx="263">
                  <c:v>163.87408187670684</c:v>
                </c:pt>
                <c:pt idx="264">
                  <c:v>163.86979999169057</c:v>
                </c:pt>
                <c:pt idx="265">
                  <c:v>163.91038441342059</c:v>
                </c:pt>
                <c:pt idx="266">
                  <c:v>163.90673646599936</c:v>
                </c:pt>
                <c:pt idx="267">
                  <c:v>163.94115615551655</c:v>
                </c:pt>
                <c:pt idx="268">
                  <c:v>163.98095721771929</c:v>
                </c:pt>
                <c:pt idx="269">
                  <c:v>164.00888563152958</c:v>
                </c:pt>
                <c:pt idx="270">
                  <c:v>163.99145626175365</c:v>
                </c:pt>
                <c:pt idx="271">
                  <c:v>163.96640732859339</c:v>
                </c:pt>
                <c:pt idx="272">
                  <c:v>163.98375464003342</c:v>
                </c:pt>
                <c:pt idx="273">
                  <c:v>163.95695758601232</c:v>
                </c:pt>
                <c:pt idx="274">
                  <c:v>163.9312078611195</c:v>
                </c:pt>
                <c:pt idx="275">
                  <c:v>163.9310680647213</c:v>
                </c:pt>
                <c:pt idx="276">
                  <c:v>163.91472718587173</c:v>
                </c:pt>
                <c:pt idx="277">
                  <c:v>163.93020880896759</c:v>
                </c:pt>
                <c:pt idx="278">
                  <c:v>163.91704229716936</c:v>
                </c:pt>
                <c:pt idx="279">
                  <c:v>163.90442988772034</c:v>
                </c:pt>
                <c:pt idx="280">
                  <c:v>163.86665491150663</c:v>
                </c:pt>
                <c:pt idx="281">
                  <c:v>163.89726736265686</c:v>
                </c:pt>
                <c:pt idx="282">
                  <c:v>163.90925823633526</c:v>
                </c:pt>
                <c:pt idx="283">
                  <c:v>163.89865115583285</c:v>
                </c:pt>
                <c:pt idx="284">
                  <c:v>163.893918709014</c:v>
                </c:pt>
                <c:pt idx="285">
                  <c:v>163.89144146775166</c:v>
                </c:pt>
                <c:pt idx="286">
                  <c:v>163.91325051720662</c:v>
                </c:pt>
                <c:pt idx="287">
                  <c:v>163.91714209869465</c:v>
                </c:pt>
                <c:pt idx="288">
                  <c:v>163.91477986651154</c:v>
                </c:pt>
                <c:pt idx="289">
                  <c:v>163.89577262046393</c:v>
                </c:pt>
                <c:pt idx="290">
                  <c:v>163.89198345603623</c:v>
                </c:pt>
                <c:pt idx="291">
                  <c:v>163.88189912927467</c:v>
                </c:pt>
                <c:pt idx="292">
                  <c:v>163.87712816517302</c:v>
                </c:pt>
                <c:pt idx="293">
                  <c:v>163.86125522159384</c:v>
                </c:pt>
                <c:pt idx="294">
                  <c:v>163.83112682867988</c:v>
                </c:pt>
                <c:pt idx="295">
                  <c:v>163.86097555174595</c:v>
                </c:pt>
                <c:pt idx="296">
                  <c:v>163.86500045387584</c:v>
                </c:pt>
                <c:pt idx="297">
                  <c:v>163.8951582368064</c:v>
                </c:pt>
                <c:pt idx="298">
                  <c:v>163.92850453037343</c:v>
                </c:pt>
                <c:pt idx="299">
                  <c:v>163.94156842206544</c:v>
                </c:pt>
                <c:pt idx="300">
                  <c:v>163.95734522402353</c:v>
                </c:pt>
                <c:pt idx="301">
                  <c:v>163.95183267178541</c:v>
                </c:pt>
                <c:pt idx="302">
                  <c:v>163.97872030035245</c:v>
                </c:pt>
                <c:pt idx="303">
                  <c:v>163.98024522351321</c:v>
                </c:pt>
                <c:pt idx="304">
                  <c:v>163.98594285513755</c:v>
                </c:pt>
                <c:pt idx="305">
                  <c:v>163.96247268700282</c:v>
                </c:pt>
                <c:pt idx="306">
                  <c:v>163.99040536662454</c:v>
                </c:pt>
                <c:pt idx="307">
                  <c:v>164.0184454856678</c:v>
                </c:pt>
                <c:pt idx="308">
                  <c:v>164.02963444521575</c:v>
                </c:pt>
                <c:pt idx="309">
                  <c:v>164.03840869521534</c:v>
                </c:pt>
                <c:pt idx="310">
                  <c:v>164.03701859898143</c:v>
                </c:pt>
                <c:pt idx="311">
                  <c:v>164.06487666462073</c:v>
                </c:pt>
                <c:pt idx="312">
                  <c:v>164.06968323332245</c:v>
                </c:pt>
                <c:pt idx="313">
                  <c:v>164.09026671072894</c:v>
                </c:pt>
                <c:pt idx="314">
                  <c:v>164.11557723726412</c:v>
                </c:pt>
                <c:pt idx="315">
                  <c:v>164.14132127904188</c:v>
                </c:pt>
                <c:pt idx="316">
                  <c:v>164.10546129339579</c:v>
                </c:pt>
                <c:pt idx="317">
                  <c:v>164.10170317881224</c:v>
                </c:pt>
                <c:pt idx="318">
                  <c:v>164.08804369035681</c:v>
                </c:pt>
                <c:pt idx="319">
                  <c:v>164.07580464337025</c:v>
                </c:pt>
                <c:pt idx="320">
                  <c:v>164.0595785414007</c:v>
                </c:pt>
                <c:pt idx="321">
                  <c:v>164.03988351418181</c:v>
                </c:pt>
                <c:pt idx="322">
                  <c:v>164.01387126728699</c:v>
                </c:pt>
                <c:pt idx="323">
                  <c:v>163.99682253121796</c:v>
                </c:pt>
                <c:pt idx="324">
                  <c:v>164.02127067989954</c:v>
                </c:pt>
                <c:pt idx="325">
                  <c:v>164.02502202656248</c:v>
                </c:pt>
                <c:pt idx="326">
                  <c:v>164.02642451943962</c:v>
                </c:pt>
                <c:pt idx="327">
                  <c:v>164.03094141742645</c:v>
                </c:pt>
                <c:pt idx="328">
                  <c:v>164.03691356794411</c:v>
                </c:pt>
                <c:pt idx="329">
                  <c:v>164.01267810194636</c:v>
                </c:pt>
                <c:pt idx="330">
                  <c:v>164.00537155348647</c:v>
                </c:pt>
                <c:pt idx="331">
                  <c:v>164.02412496892214</c:v>
                </c:pt>
                <c:pt idx="332">
                  <c:v>164.0472359873076</c:v>
                </c:pt>
                <c:pt idx="333">
                  <c:v>164.0705392814281</c:v>
                </c:pt>
                <c:pt idx="334">
                  <c:v>164.05237795694373</c:v>
                </c:pt>
                <c:pt idx="335">
                  <c:v>164.06654491436586</c:v>
                </c:pt>
                <c:pt idx="336">
                  <c:v>164.05665359126078</c:v>
                </c:pt>
                <c:pt idx="337">
                  <c:v>164.030285769481</c:v>
                </c:pt>
                <c:pt idx="338">
                  <c:v>164.0455310091146</c:v>
                </c:pt>
                <c:pt idx="339">
                  <c:v>164.06640074616774</c:v>
                </c:pt>
                <c:pt idx="340">
                  <c:v>164.0462162884603</c:v>
                </c:pt>
                <c:pt idx="341">
                  <c:v>164.06978497474455</c:v>
                </c:pt>
                <c:pt idx="342">
                  <c:v>164.09354878239992</c:v>
                </c:pt>
                <c:pt idx="343">
                  <c:v>164.08010803056396</c:v>
                </c:pt>
                <c:pt idx="344">
                  <c:v>164.05430666557697</c:v>
                </c:pt>
                <c:pt idx="345">
                  <c:v>164.08490720900906</c:v>
                </c:pt>
                <c:pt idx="346">
                  <c:v>164.0975405326885</c:v>
                </c:pt>
                <c:pt idx="347">
                  <c:v>164.09730307505899</c:v>
                </c:pt>
                <c:pt idx="348">
                  <c:v>164.06502534083211</c:v>
                </c:pt>
                <c:pt idx="349">
                  <c:v>164.04122919893396</c:v>
                </c:pt>
                <c:pt idx="350">
                  <c:v>164.06539964558652</c:v>
                </c:pt>
                <c:pt idx="351">
                  <c:v>164.08842918340451</c:v>
                </c:pt>
                <c:pt idx="352">
                  <c:v>164.11327132398307</c:v>
                </c:pt>
                <c:pt idx="353">
                  <c:v>164.090427158963</c:v>
                </c:pt>
                <c:pt idx="354">
                  <c:v>164.08610415712292</c:v>
                </c:pt>
                <c:pt idx="355">
                  <c:v>164.06207669880155</c:v>
                </c:pt>
                <c:pt idx="356">
                  <c:v>164.04887639834291</c:v>
                </c:pt>
                <c:pt idx="357">
                  <c:v>164.03728514097585</c:v>
                </c:pt>
                <c:pt idx="358">
                  <c:v>164.06504230103306</c:v>
                </c:pt>
                <c:pt idx="359">
                  <c:v>164.06966168001827</c:v>
                </c:pt>
                <c:pt idx="360">
                  <c:v>164.04835377232965</c:v>
                </c:pt>
                <c:pt idx="361">
                  <c:v>164.05302549766424</c:v>
                </c:pt>
                <c:pt idx="362">
                  <c:v>164.05575940519012</c:v>
                </c:pt>
                <c:pt idx="363">
                  <c:v>164.06518317145142</c:v>
                </c:pt>
                <c:pt idx="364">
                  <c:v>164.07980340112385</c:v>
                </c:pt>
                <c:pt idx="365">
                  <c:v>164.05641480516528</c:v>
                </c:pt>
                <c:pt idx="366">
                  <c:v>164.03035784351098</c:v>
                </c:pt>
                <c:pt idx="367">
                  <c:v>164.01714554703869</c:v>
                </c:pt>
                <c:pt idx="368">
                  <c:v>164.00043657431038</c:v>
                </c:pt>
                <c:pt idx="369">
                  <c:v>164.00390573600015</c:v>
                </c:pt>
                <c:pt idx="370">
                  <c:v>164.00882795800632</c:v>
                </c:pt>
                <c:pt idx="371">
                  <c:v>164.00700303233111</c:v>
                </c:pt>
                <c:pt idx="372">
                  <c:v>164.011659291006</c:v>
                </c:pt>
                <c:pt idx="373">
                  <c:v>164.01484249483036</c:v>
                </c:pt>
                <c:pt idx="374">
                  <c:v>164.01053342292215</c:v>
                </c:pt>
                <c:pt idx="375">
                  <c:v>164.0155568378928</c:v>
                </c:pt>
                <c:pt idx="376">
                  <c:v>163.98805140021824</c:v>
                </c:pt>
                <c:pt idx="377">
                  <c:v>164.00715592628012</c:v>
                </c:pt>
                <c:pt idx="378">
                  <c:v>164.00018286856985</c:v>
                </c:pt>
                <c:pt idx="379">
                  <c:v>163.98700214401163</c:v>
                </c:pt>
                <c:pt idx="380">
                  <c:v>163.99781163783331</c:v>
                </c:pt>
                <c:pt idx="381">
                  <c:v>164.00761136461637</c:v>
                </c:pt>
                <c:pt idx="382">
                  <c:v>164.00176693957616</c:v>
                </c:pt>
                <c:pt idx="383">
                  <c:v>164.01415217867833</c:v>
                </c:pt>
                <c:pt idx="384">
                  <c:v>164.0187843453476</c:v>
                </c:pt>
                <c:pt idx="385">
                  <c:v>164.0124137209171</c:v>
                </c:pt>
                <c:pt idx="386">
                  <c:v>164.01958557064009</c:v>
                </c:pt>
                <c:pt idx="387">
                  <c:v>164.03453898398752</c:v>
                </c:pt>
                <c:pt idx="388">
                  <c:v>164.0358715960472</c:v>
                </c:pt>
                <c:pt idx="389">
                  <c:v>164.0380435985542</c:v>
                </c:pt>
                <c:pt idx="390">
                  <c:v>164.02375137768607</c:v>
                </c:pt>
                <c:pt idx="391">
                  <c:v>164.00818476339265</c:v>
                </c:pt>
                <c:pt idx="392">
                  <c:v>164.01471583273678</c:v>
                </c:pt>
                <c:pt idx="393">
                  <c:v>164.01952755851369</c:v>
                </c:pt>
                <c:pt idx="394">
                  <c:v>164.01271192559952</c:v>
                </c:pt>
                <c:pt idx="395">
                  <c:v>163.9863168441569</c:v>
                </c:pt>
                <c:pt idx="396">
                  <c:v>164.00896124361276</c:v>
                </c:pt>
                <c:pt idx="397">
                  <c:v>163.99403807997859</c:v>
                </c:pt>
                <c:pt idx="398">
                  <c:v>163.96900082735092</c:v>
                </c:pt>
                <c:pt idx="399">
                  <c:v>163.96898457973305</c:v>
                </c:pt>
                <c:pt idx="400">
                  <c:v>163.96088876919498</c:v>
                </c:pt>
                <c:pt idx="401">
                  <c:v>163.95627746289207</c:v>
                </c:pt>
                <c:pt idx="402">
                  <c:v>163.96694998576626</c:v>
                </c:pt>
                <c:pt idx="403">
                  <c:v>163.95174630212506</c:v>
                </c:pt>
                <c:pt idx="404">
                  <c:v>163.9649416479202</c:v>
                </c:pt>
                <c:pt idx="405">
                  <c:v>163.95935305467978</c:v>
                </c:pt>
                <c:pt idx="406">
                  <c:v>163.98626071553559</c:v>
                </c:pt>
                <c:pt idx="407">
                  <c:v>163.98522532915547</c:v>
                </c:pt>
                <c:pt idx="408">
                  <c:v>163.97572364046155</c:v>
                </c:pt>
                <c:pt idx="409">
                  <c:v>163.95586786908942</c:v>
                </c:pt>
                <c:pt idx="410">
                  <c:v>163.95925950381152</c:v>
                </c:pt>
                <c:pt idx="411">
                  <c:v>163.94538940523518</c:v>
                </c:pt>
                <c:pt idx="412">
                  <c:v>163.95744595577469</c:v>
                </c:pt>
                <c:pt idx="413">
                  <c:v>163.93668699596651</c:v>
                </c:pt>
                <c:pt idx="414">
                  <c:v>163.95245261199472</c:v>
                </c:pt>
                <c:pt idx="415">
                  <c:v>163.97349856691042</c:v>
                </c:pt>
                <c:pt idx="416">
                  <c:v>163.98270517428605</c:v>
                </c:pt>
                <c:pt idx="417">
                  <c:v>163.97842217562228</c:v>
                </c:pt>
                <c:pt idx="418">
                  <c:v>163.96384698784738</c:v>
                </c:pt>
                <c:pt idx="419">
                  <c:v>163.962146886895</c:v>
                </c:pt>
                <c:pt idx="420">
                  <c:v>163.95262564978029</c:v>
                </c:pt>
                <c:pt idx="421">
                  <c:v>163.96823041895627</c:v>
                </c:pt>
                <c:pt idx="422">
                  <c:v>163.99410869557042</c:v>
                </c:pt>
                <c:pt idx="423">
                  <c:v>164.01389247488271</c:v>
                </c:pt>
                <c:pt idx="424">
                  <c:v>163.99518570843301</c:v>
                </c:pt>
                <c:pt idx="425">
                  <c:v>164.00885947053948</c:v>
                </c:pt>
                <c:pt idx="426">
                  <c:v>164.00795930503352</c:v>
                </c:pt>
                <c:pt idx="427">
                  <c:v>163.99057136706995</c:v>
                </c:pt>
                <c:pt idx="428">
                  <c:v>163.99642366714002</c:v>
                </c:pt>
                <c:pt idx="429">
                  <c:v>164.01051405709902</c:v>
                </c:pt>
                <c:pt idx="430">
                  <c:v>164.02850727717802</c:v>
                </c:pt>
                <c:pt idx="431">
                  <c:v>164.01511943607633</c:v>
                </c:pt>
                <c:pt idx="432">
                  <c:v>163.99429100388872</c:v>
                </c:pt>
                <c:pt idx="433">
                  <c:v>163.99421068893875</c:v>
                </c:pt>
                <c:pt idx="434">
                  <c:v>163.97096061978675</c:v>
                </c:pt>
                <c:pt idx="435">
                  <c:v>163.99125430117994</c:v>
                </c:pt>
                <c:pt idx="436">
                  <c:v>164.0072481302582</c:v>
                </c:pt>
                <c:pt idx="437">
                  <c:v>164.01880411858195</c:v>
                </c:pt>
                <c:pt idx="438">
                  <c:v>164.02172790778505</c:v>
                </c:pt>
                <c:pt idx="439">
                  <c:v>164.0282799971464</c:v>
                </c:pt>
                <c:pt idx="440">
                  <c:v>164.03075565441449</c:v>
                </c:pt>
                <c:pt idx="441">
                  <c:v>164.01437246225274</c:v>
                </c:pt>
                <c:pt idx="442">
                  <c:v>163.99612047384696</c:v>
                </c:pt>
                <c:pt idx="443">
                  <c:v>164.01847891331894</c:v>
                </c:pt>
                <c:pt idx="444">
                  <c:v>164.00373598165766</c:v>
                </c:pt>
                <c:pt idx="445">
                  <c:v>163.99189224854976</c:v>
                </c:pt>
                <c:pt idx="446">
                  <c:v>163.98811069509122</c:v>
                </c:pt>
                <c:pt idx="447">
                  <c:v>163.97481510112536</c:v>
                </c:pt>
                <c:pt idx="448">
                  <c:v>163.98100688553225</c:v>
                </c:pt>
                <c:pt idx="449">
                  <c:v>163.96444887364268</c:v>
                </c:pt>
                <c:pt idx="450">
                  <c:v>163.95654676065291</c:v>
                </c:pt>
                <c:pt idx="451">
                  <c:v>163.97053020899764</c:v>
                </c:pt>
                <c:pt idx="452">
                  <c:v>163.95801379205281</c:v>
                </c:pt>
                <c:pt idx="453">
                  <c:v>163.95635517674788</c:v>
                </c:pt>
                <c:pt idx="454">
                  <c:v>163.9431527895162</c:v>
                </c:pt>
                <c:pt idx="455">
                  <c:v>163.94330223516869</c:v>
                </c:pt>
                <c:pt idx="456">
                  <c:v>163.95621552663076</c:v>
                </c:pt>
                <c:pt idx="457">
                  <c:v>163.98009437666792</c:v>
                </c:pt>
                <c:pt idx="458">
                  <c:v>163.99195533728931</c:v>
                </c:pt>
                <c:pt idx="459">
                  <c:v>163.97868482963941</c:v>
                </c:pt>
                <c:pt idx="460">
                  <c:v>163.96708105907723</c:v>
                </c:pt>
                <c:pt idx="461">
                  <c:v>163.98550323390131</c:v>
                </c:pt>
                <c:pt idx="462">
                  <c:v>163.98138187061741</c:v>
                </c:pt>
                <c:pt idx="463">
                  <c:v>163.96680654168733</c:v>
                </c:pt>
                <c:pt idx="464">
                  <c:v>163.94519050336666</c:v>
                </c:pt>
                <c:pt idx="465">
                  <c:v>163.94693776493813</c:v>
                </c:pt>
                <c:pt idx="466">
                  <c:v>163.94958389324867</c:v>
                </c:pt>
                <c:pt idx="467">
                  <c:v>163.94871340616385</c:v>
                </c:pt>
                <c:pt idx="468">
                  <c:v>163.93946627887445</c:v>
                </c:pt>
                <c:pt idx="469">
                  <c:v>163.92080908211531</c:v>
                </c:pt>
                <c:pt idx="470">
                  <c:v>163.94055925375079</c:v>
                </c:pt>
                <c:pt idx="471">
                  <c:v>163.94112296196269</c:v>
                </c:pt>
                <c:pt idx="472">
                  <c:v>163.93462589389307</c:v>
                </c:pt>
                <c:pt idx="473">
                  <c:v>163.91957423011615</c:v>
                </c:pt>
                <c:pt idx="474">
                  <c:v>163.93641299785321</c:v>
                </c:pt>
                <c:pt idx="475">
                  <c:v>163.92790107000459</c:v>
                </c:pt>
                <c:pt idx="476">
                  <c:v>163.95088075384186</c:v>
                </c:pt>
                <c:pt idx="477">
                  <c:v>163.94338839722616</c:v>
                </c:pt>
                <c:pt idx="478">
                  <c:v>163.93368756560693</c:v>
                </c:pt>
                <c:pt idx="479">
                  <c:v>163.94137417485504</c:v>
                </c:pt>
                <c:pt idx="480">
                  <c:v>163.96062087709598</c:v>
                </c:pt>
                <c:pt idx="481">
                  <c:v>163.95774029424402</c:v>
                </c:pt>
                <c:pt idx="482">
                  <c:v>163.97642798834352</c:v>
                </c:pt>
                <c:pt idx="483">
                  <c:v>163.98274140244595</c:v>
                </c:pt>
                <c:pt idx="484">
                  <c:v>163.98123285717006</c:v>
                </c:pt>
                <c:pt idx="485">
                  <c:v>163.9942057574454</c:v>
                </c:pt>
                <c:pt idx="486">
                  <c:v>164.00722683297982</c:v>
                </c:pt>
                <c:pt idx="487">
                  <c:v>164.00342810378223</c:v>
                </c:pt>
                <c:pt idx="488">
                  <c:v>164.02185334269282</c:v>
                </c:pt>
                <c:pt idx="489">
                  <c:v>164.0180815726894</c:v>
                </c:pt>
                <c:pt idx="490">
                  <c:v>164.0240092868469</c:v>
                </c:pt>
                <c:pt idx="491">
                  <c:v>164.03915042571037</c:v>
                </c:pt>
                <c:pt idx="492">
                  <c:v>164.02228325594976</c:v>
                </c:pt>
                <c:pt idx="493">
                  <c:v>164.02562172871285</c:v>
                </c:pt>
                <c:pt idx="494">
                  <c:v>164.01642321041356</c:v>
                </c:pt>
                <c:pt idx="495">
                  <c:v>164.01364225467591</c:v>
                </c:pt>
                <c:pt idx="496">
                  <c:v>164.00993995232295</c:v>
                </c:pt>
                <c:pt idx="497">
                  <c:v>164.01498278414059</c:v>
                </c:pt>
                <c:pt idx="498">
                  <c:v>164.01129432589556</c:v>
                </c:pt>
                <c:pt idx="499">
                  <c:v>164.0042070479445</c:v>
                </c:pt>
                <c:pt idx="500">
                  <c:v>164.01416039372313</c:v>
                </c:pt>
                <c:pt idx="501">
                  <c:v>164.00430950456771</c:v>
                </c:pt>
                <c:pt idx="502">
                  <c:v>163.99652796486006</c:v>
                </c:pt>
                <c:pt idx="503">
                  <c:v>163.98261548561388</c:v>
                </c:pt>
                <c:pt idx="504">
                  <c:v>163.98754937686223</c:v>
                </c:pt>
                <c:pt idx="505">
                  <c:v>163.97662954864632</c:v>
                </c:pt>
                <c:pt idx="506">
                  <c:v>163.96665899647786</c:v>
                </c:pt>
                <c:pt idx="507">
                  <c:v>163.95545776111373</c:v>
                </c:pt>
                <c:pt idx="508">
                  <c:v>163.94293175238013</c:v>
                </c:pt>
                <c:pt idx="509">
                  <c:v>163.9543563198537</c:v>
                </c:pt>
                <c:pt idx="510">
                  <c:v>163.96473998528228</c:v>
                </c:pt>
                <c:pt idx="511">
                  <c:v>163.95934006726029</c:v>
                </c:pt>
                <c:pt idx="512">
                  <c:v>163.97890585951799</c:v>
                </c:pt>
                <c:pt idx="513">
                  <c:v>163.97409926528141</c:v>
                </c:pt>
                <c:pt idx="514">
                  <c:v>163.96457411143814</c:v>
                </c:pt>
                <c:pt idx="515">
                  <c:v>163.97824904918306</c:v>
                </c:pt>
                <c:pt idx="516">
                  <c:v>163.99640736403188</c:v>
                </c:pt>
                <c:pt idx="517">
                  <c:v>163.99739408023325</c:v>
                </c:pt>
                <c:pt idx="518">
                  <c:v>163.97994374148792</c:v>
                </c:pt>
                <c:pt idx="519">
                  <c:v>163.96039636910839</c:v>
                </c:pt>
                <c:pt idx="520">
                  <c:v>163.9531943723874</c:v>
                </c:pt>
                <c:pt idx="521">
                  <c:v>163.96761224666716</c:v>
                </c:pt>
                <c:pt idx="522">
                  <c:v>163.97125442626282</c:v>
                </c:pt>
                <c:pt idx="523">
                  <c:v>163.96781881596306</c:v>
                </c:pt>
                <c:pt idx="524">
                  <c:v>163.95697283136184</c:v>
                </c:pt>
                <c:pt idx="525">
                  <c:v>163.96516660465986</c:v>
                </c:pt>
                <c:pt idx="526">
                  <c:v>163.95168019799027</c:v>
                </c:pt>
                <c:pt idx="527">
                  <c:v>163.96896869484632</c:v>
                </c:pt>
                <c:pt idx="528">
                  <c:v>163.96205804908436</c:v>
                </c:pt>
                <c:pt idx="529">
                  <c:v>163.96671857238206</c:v>
                </c:pt>
                <c:pt idx="530">
                  <c:v>163.96207724171447</c:v>
                </c:pt>
                <c:pt idx="531">
                  <c:v>163.97884439599204</c:v>
                </c:pt>
                <c:pt idx="532">
                  <c:v>163.95829009495355</c:v>
                </c:pt>
                <c:pt idx="533">
                  <c:v>163.94671258510132</c:v>
                </c:pt>
                <c:pt idx="534">
                  <c:v>163.96258154951582</c:v>
                </c:pt>
                <c:pt idx="535">
                  <c:v>163.96861717362796</c:v>
                </c:pt>
                <c:pt idx="536">
                  <c:v>163.95931457396969</c:v>
                </c:pt>
                <c:pt idx="537">
                  <c:v>163.94586929195512</c:v>
                </c:pt>
                <c:pt idx="538">
                  <c:v>163.93899087823013</c:v>
                </c:pt>
                <c:pt idx="539">
                  <c:v>163.93673936800332</c:v>
                </c:pt>
                <c:pt idx="540">
                  <c:v>163.94582463369312</c:v>
                </c:pt>
                <c:pt idx="541">
                  <c:v>163.9416069306788</c:v>
                </c:pt>
                <c:pt idx="542">
                  <c:v>163.93333044148628</c:v>
                </c:pt>
                <c:pt idx="543">
                  <c:v>163.91904163812166</c:v>
                </c:pt>
                <c:pt idx="544">
                  <c:v>163.92921747094582</c:v>
                </c:pt>
                <c:pt idx="545">
                  <c:v>163.93675964583466</c:v>
                </c:pt>
                <c:pt idx="546">
                  <c:v>163.93783591884269</c:v>
                </c:pt>
                <c:pt idx="547">
                  <c:v>163.92311798951479</c:v>
                </c:pt>
                <c:pt idx="548">
                  <c:v>163.92557234218637</c:v>
                </c:pt>
                <c:pt idx="549">
                  <c:v>163.94340134786117</c:v>
                </c:pt>
                <c:pt idx="550">
                  <c:v>163.94062399956221</c:v>
                </c:pt>
                <c:pt idx="551">
                  <c:v>163.91979770941728</c:v>
                </c:pt>
                <c:pt idx="552">
                  <c:v>163.91338259681976</c:v>
                </c:pt>
                <c:pt idx="553">
                  <c:v>163.92490477287171</c:v>
                </c:pt>
                <c:pt idx="554">
                  <c:v>163.9218273351668</c:v>
                </c:pt>
                <c:pt idx="555">
                  <c:v>163.92084626133766</c:v>
                </c:pt>
                <c:pt idx="556">
                  <c:v>163.91976100036769</c:v>
                </c:pt>
                <c:pt idx="557">
                  <c:v>163.90484114203923</c:v>
                </c:pt>
                <c:pt idx="558">
                  <c:v>163.89920937272802</c:v>
                </c:pt>
                <c:pt idx="559">
                  <c:v>163.90698327946475</c:v>
                </c:pt>
                <c:pt idx="560">
                  <c:v>163.91806935883912</c:v>
                </c:pt>
                <c:pt idx="561">
                  <c:v>163.93030762682875</c:v>
                </c:pt>
                <c:pt idx="562">
                  <c:v>163.94697646818977</c:v>
                </c:pt>
                <c:pt idx="563">
                  <c:v>163.95133982228646</c:v>
                </c:pt>
                <c:pt idx="564">
                  <c:v>163.9708052593833</c:v>
                </c:pt>
                <c:pt idx="565">
                  <c:v>163.95582832065398</c:v>
                </c:pt>
                <c:pt idx="566">
                  <c:v>163.94679719127979</c:v>
                </c:pt>
                <c:pt idx="567">
                  <c:v>163.95751064918542</c:v>
                </c:pt>
                <c:pt idx="568">
                  <c:v>163.95967380495159</c:v>
                </c:pt>
                <c:pt idx="569">
                  <c:v>163.96348527598875</c:v>
                </c:pt>
                <c:pt idx="570">
                  <c:v>163.97781531514389</c:v>
                </c:pt>
                <c:pt idx="571">
                  <c:v>163.97584339722764</c:v>
                </c:pt>
                <c:pt idx="572">
                  <c:v>163.98278016954382</c:v>
                </c:pt>
                <c:pt idx="573">
                  <c:v>163.98709971190533</c:v>
                </c:pt>
                <c:pt idx="574">
                  <c:v>163.99520546964547</c:v>
                </c:pt>
                <c:pt idx="575">
                  <c:v>163.98554333028085</c:v>
                </c:pt>
                <c:pt idx="576">
                  <c:v>163.97557477689648</c:v>
                </c:pt>
                <c:pt idx="577">
                  <c:v>163.96812002675327</c:v>
                </c:pt>
                <c:pt idx="578">
                  <c:v>163.97392793650405</c:v>
                </c:pt>
                <c:pt idx="579">
                  <c:v>163.9595988664386</c:v>
                </c:pt>
                <c:pt idx="580">
                  <c:v>163.96982509973054</c:v>
                </c:pt>
                <c:pt idx="581">
                  <c:v>163.9690517782989</c:v>
                </c:pt>
                <c:pt idx="582">
                  <c:v>163.95063163951113</c:v>
                </c:pt>
                <c:pt idx="583">
                  <c:v>163.94783864104792</c:v>
                </c:pt>
                <c:pt idx="584">
                  <c:v>163.94729025907554</c:v>
                </c:pt>
                <c:pt idx="585">
                  <c:v>163.93850144016128</c:v>
                </c:pt>
                <c:pt idx="586">
                  <c:v>163.93594550831057</c:v>
                </c:pt>
                <c:pt idx="587">
                  <c:v>163.92789503848201</c:v>
                </c:pt>
                <c:pt idx="588">
                  <c:v>163.91629194652717</c:v>
                </c:pt>
                <c:pt idx="589">
                  <c:v>163.92346461834538</c:v>
                </c:pt>
                <c:pt idx="590">
                  <c:v>163.91788326177905</c:v>
                </c:pt>
                <c:pt idx="591">
                  <c:v>163.90382931958118</c:v>
                </c:pt>
                <c:pt idx="592">
                  <c:v>163.90284937828204</c:v>
                </c:pt>
                <c:pt idx="593">
                  <c:v>163.89488558358974</c:v>
                </c:pt>
                <c:pt idx="594">
                  <c:v>163.88793473672197</c:v>
                </c:pt>
                <c:pt idx="595">
                  <c:v>163.89754745224232</c:v>
                </c:pt>
                <c:pt idx="596">
                  <c:v>163.90741111941281</c:v>
                </c:pt>
                <c:pt idx="597">
                  <c:v>163.90183429818538</c:v>
                </c:pt>
                <c:pt idx="598">
                  <c:v>163.89401593259853</c:v>
                </c:pt>
                <c:pt idx="599">
                  <c:v>163.88202815836434</c:v>
                </c:pt>
                <c:pt idx="600">
                  <c:v>163.88306788851799</c:v>
                </c:pt>
                <c:pt idx="601">
                  <c:v>163.87608631913361</c:v>
                </c:pt>
                <c:pt idx="602">
                  <c:v>163.87238408023154</c:v>
                </c:pt>
                <c:pt idx="603">
                  <c:v>163.88666427356083</c:v>
                </c:pt>
                <c:pt idx="604">
                  <c:v>163.88149280401447</c:v>
                </c:pt>
                <c:pt idx="605">
                  <c:v>163.89765770642893</c:v>
                </c:pt>
                <c:pt idx="606">
                  <c:v>163.90894792341055</c:v>
                </c:pt>
                <c:pt idx="607">
                  <c:v>163.89685938305007</c:v>
                </c:pt>
                <c:pt idx="608">
                  <c:v>163.9050245320345</c:v>
                </c:pt>
                <c:pt idx="609">
                  <c:v>163.89011005965889</c:v>
                </c:pt>
                <c:pt idx="610">
                  <c:v>163.89872293367026</c:v>
                </c:pt>
                <c:pt idx="611">
                  <c:v>163.89235832780273</c:v>
                </c:pt>
                <c:pt idx="612">
                  <c:v>163.90133479360094</c:v>
                </c:pt>
                <c:pt idx="613">
                  <c:v>163.89808949728857</c:v>
                </c:pt>
                <c:pt idx="614">
                  <c:v>163.89380094692461</c:v>
                </c:pt>
                <c:pt idx="615">
                  <c:v>163.8879596613879</c:v>
                </c:pt>
                <c:pt idx="616">
                  <c:v>163.90110644651648</c:v>
                </c:pt>
                <c:pt idx="617">
                  <c:v>163.90174874880896</c:v>
                </c:pt>
                <c:pt idx="618">
                  <c:v>163.89227891966979</c:v>
                </c:pt>
                <c:pt idx="619">
                  <c:v>163.90432555939734</c:v>
                </c:pt>
                <c:pt idx="620">
                  <c:v>163.90378899439668</c:v>
                </c:pt>
                <c:pt idx="621">
                  <c:v>163.90085168740254</c:v>
                </c:pt>
                <c:pt idx="622">
                  <c:v>163.90538695206871</c:v>
                </c:pt>
                <c:pt idx="623">
                  <c:v>163.89775076691186</c:v>
                </c:pt>
                <c:pt idx="624">
                  <c:v>163.90871324513071</c:v>
                </c:pt>
                <c:pt idx="625">
                  <c:v>163.92020871315836</c:v>
                </c:pt>
                <c:pt idx="626">
                  <c:v>163.92203427622337</c:v>
                </c:pt>
                <c:pt idx="627">
                  <c:v>163.93533226850138</c:v>
                </c:pt>
                <c:pt idx="628">
                  <c:v>163.92195389798516</c:v>
                </c:pt>
                <c:pt idx="629">
                  <c:v>163.91388068774029</c:v>
                </c:pt>
                <c:pt idx="630">
                  <c:v>163.91939792894152</c:v>
                </c:pt>
                <c:pt idx="631">
                  <c:v>163.93121039460488</c:v>
                </c:pt>
                <c:pt idx="632">
                  <c:v>163.93321201930615</c:v>
                </c:pt>
                <c:pt idx="633">
                  <c:v>163.94810858219785</c:v>
                </c:pt>
                <c:pt idx="634">
                  <c:v>163.96203995690709</c:v>
                </c:pt>
                <c:pt idx="635">
                  <c:v>163.97471529825773</c:v>
                </c:pt>
                <c:pt idx="636">
                  <c:v>163.97801388255803</c:v>
                </c:pt>
                <c:pt idx="637">
                  <c:v>163.98740135003527</c:v>
                </c:pt>
                <c:pt idx="638">
                  <c:v>163.97542403737924</c:v>
                </c:pt>
                <c:pt idx="639">
                  <c:v>163.96306182287444</c:v>
                </c:pt>
                <c:pt idx="640">
                  <c:v>163.9709767948481</c:v>
                </c:pt>
                <c:pt idx="641">
                  <c:v>163.98155309920597</c:v>
                </c:pt>
                <c:pt idx="642">
                  <c:v>163.97324004318344</c:v>
                </c:pt>
                <c:pt idx="643">
                  <c:v>163.96879803694756</c:v>
                </c:pt>
                <c:pt idx="644">
                  <c:v>163.98082849734655</c:v>
                </c:pt>
                <c:pt idx="645">
                  <c:v>163.98571754784871</c:v>
                </c:pt>
                <c:pt idx="646">
                  <c:v>163.97962780653523</c:v>
                </c:pt>
                <c:pt idx="647">
                  <c:v>163.98795453905601</c:v>
                </c:pt>
                <c:pt idx="648">
                  <c:v>163.99939914335587</c:v>
                </c:pt>
                <c:pt idx="649">
                  <c:v>164.01564645583773</c:v>
                </c:pt>
                <c:pt idx="650">
                  <c:v>164.01172754664663</c:v>
                </c:pt>
                <c:pt idx="651">
                  <c:v>164.00830599226725</c:v>
                </c:pt>
                <c:pt idx="652">
                  <c:v>164.01444683548405</c:v>
                </c:pt>
                <c:pt idx="653">
                  <c:v>164.00239949854191</c:v>
                </c:pt>
                <c:pt idx="654">
                  <c:v>163.99319792035024</c:v>
                </c:pt>
                <c:pt idx="655">
                  <c:v>163.99268966342495</c:v>
                </c:pt>
                <c:pt idx="656">
                  <c:v>163.97895834449716</c:v>
                </c:pt>
                <c:pt idx="657">
                  <c:v>163.97135849360276</c:v>
                </c:pt>
                <c:pt idx="658">
                  <c:v>163.98162647405636</c:v>
                </c:pt>
                <c:pt idx="659">
                  <c:v>163.97474679380892</c:v>
                </c:pt>
                <c:pt idx="660">
                  <c:v>163.99021181298446</c:v>
                </c:pt>
                <c:pt idx="661">
                  <c:v>163.97547398269793</c:v>
                </c:pt>
                <c:pt idx="662">
                  <c:v>163.97759294330083</c:v>
                </c:pt>
                <c:pt idx="663">
                  <c:v>163.97799665171672</c:v>
                </c:pt>
                <c:pt idx="664">
                  <c:v>163.98281465222055</c:v>
                </c:pt>
                <c:pt idx="665">
                  <c:v>163.96876175428665</c:v>
                </c:pt>
                <c:pt idx="666">
                  <c:v>163.963751743872</c:v>
                </c:pt>
                <c:pt idx="667">
                  <c:v>163.95278233380384</c:v>
                </c:pt>
                <c:pt idx="668">
                  <c:v>163.94221343191376</c:v>
                </c:pt>
                <c:pt idx="669">
                  <c:v>163.93367703395973</c:v>
                </c:pt>
                <c:pt idx="670">
                  <c:v>163.9263386014525</c:v>
                </c:pt>
                <c:pt idx="671">
                  <c:v>163.9170567553663</c:v>
                </c:pt>
                <c:pt idx="672">
                  <c:v>163.9220934778422</c:v>
                </c:pt>
                <c:pt idx="673">
                  <c:v>163.91897792142274</c:v>
                </c:pt>
                <c:pt idx="674">
                  <c:v>163.92893775610057</c:v>
                </c:pt>
                <c:pt idx="675">
                  <c:v>163.92631250479786</c:v>
                </c:pt>
                <c:pt idx="676">
                  <c:v>163.93082154824464</c:v>
                </c:pt>
                <c:pt idx="677">
                  <c:v>163.94400915240556</c:v>
                </c:pt>
                <c:pt idx="678">
                  <c:v>163.95767352613697</c:v>
                </c:pt>
                <c:pt idx="679">
                  <c:v>163.94647641485281</c:v>
                </c:pt>
                <c:pt idx="680">
                  <c:v>163.9581958934362</c:v>
                </c:pt>
                <c:pt idx="681">
                  <c:v>163.95796097408203</c:v>
                </c:pt>
                <c:pt idx="682">
                  <c:v>163.96242288138609</c:v>
                </c:pt>
                <c:pt idx="683">
                  <c:v>163.94687952725621</c:v>
                </c:pt>
                <c:pt idx="684">
                  <c:v>163.94719881659205</c:v>
                </c:pt>
                <c:pt idx="685">
                  <c:v>163.9358166633817</c:v>
                </c:pt>
                <c:pt idx="686">
                  <c:v>163.93255042117093</c:v>
                </c:pt>
                <c:pt idx="687">
                  <c:v>163.9433395136866</c:v>
                </c:pt>
                <c:pt idx="688">
                  <c:v>163.94262580729338</c:v>
                </c:pt>
                <c:pt idx="689">
                  <c:v>163.92969544432799</c:v>
                </c:pt>
                <c:pt idx="690">
                  <c:v>163.9310414536406</c:v>
                </c:pt>
                <c:pt idx="691">
                  <c:v>163.94250010009594</c:v>
                </c:pt>
                <c:pt idx="692">
                  <c:v>163.95197016542372</c:v>
                </c:pt>
                <c:pt idx="693">
                  <c:v>163.94005512965293</c:v>
                </c:pt>
                <c:pt idx="694">
                  <c:v>163.92893810500632</c:v>
                </c:pt>
                <c:pt idx="695">
                  <c:v>163.94616630190509</c:v>
                </c:pt>
                <c:pt idx="696">
                  <c:v>163.94734902560526</c:v>
                </c:pt>
                <c:pt idx="697">
                  <c:v>163.94612784888045</c:v>
                </c:pt>
                <c:pt idx="698">
                  <c:v>163.95454645713727</c:v>
                </c:pt>
                <c:pt idx="699">
                  <c:v>163.96659825780134</c:v>
                </c:pt>
                <c:pt idx="700">
                  <c:v>163.97372189482672</c:v>
                </c:pt>
                <c:pt idx="701">
                  <c:v>163.98150133167277</c:v>
                </c:pt>
                <c:pt idx="702">
                  <c:v>163.98425853151386</c:v>
                </c:pt>
                <c:pt idx="703">
                  <c:v>163.99292550442451</c:v>
                </c:pt>
                <c:pt idx="704">
                  <c:v>163.99850730021345</c:v>
                </c:pt>
                <c:pt idx="705">
                  <c:v>164.0047488888045</c:v>
                </c:pt>
                <c:pt idx="706">
                  <c:v>164.00293964647207</c:v>
                </c:pt>
                <c:pt idx="707">
                  <c:v>164.00265259584035</c:v>
                </c:pt>
                <c:pt idx="708">
                  <c:v>164.01595809448861</c:v>
                </c:pt>
                <c:pt idx="709">
                  <c:v>164.00471772761006</c:v>
                </c:pt>
                <c:pt idx="710">
                  <c:v>164.01084693980997</c:v>
                </c:pt>
                <c:pt idx="711">
                  <c:v>164.00388055115965</c:v>
                </c:pt>
                <c:pt idx="712">
                  <c:v>163.99007984605956</c:v>
                </c:pt>
                <c:pt idx="713">
                  <c:v>163.9907326572922</c:v>
                </c:pt>
                <c:pt idx="714">
                  <c:v>163.97817290933614</c:v>
                </c:pt>
                <c:pt idx="715">
                  <c:v>163.98861854592096</c:v>
                </c:pt>
                <c:pt idx="716">
                  <c:v>163.99716067675308</c:v>
                </c:pt>
                <c:pt idx="717">
                  <c:v>164.00940965574355</c:v>
                </c:pt>
                <c:pt idx="718">
                  <c:v>163.99755253378885</c:v>
                </c:pt>
                <c:pt idx="719">
                  <c:v>163.9965892955268</c:v>
                </c:pt>
                <c:pt idx="720">
                  <c:v>164.00530147403418</c:v>
                </c:pt>
                <c:pt idx="721">
                  <c:v>164.01261843532578</c:v>
                </c:pt>
                <c:pt idx="722">
                  <c:v>164.02010266430713</c:v>
                </c:pt>
                <c:pt idx="723">
                  <c:v>164.0300277223231</c:v>
                </c:pt>
                <c:pt idx="724">
                  <c:v>164.02824343437499</c:v>
                </c:pt>
                <c:pt idx="725">
                  <c:v>164.02463464639496</c:v>
                </c:pt>
                <c:pt idx="726">
                  <c:v>164.02732107267732</c:v>
                </c:pt>
                <c:pt idx="727">
                  <c:v>164.01371584069716</c:v>
                </c:pt>
                <c:pt idx="728">
                  <c:v>164.00724214181358</c:v>
                </c:pt>
                <c:pt idx="729">
                  <c:v>164.00595086854636</c:v>
                </c:pt>
                <c:pt idx="730">
                  <c:v>163.99395332507953</c:v>
                </c:pt>
                <c:pt idx="731">
                  <c:v>163.98650292307298</c:v>
                </c:pt>
                <c:pt idx="732">
                  <c:v>163.98209661541415</c:v>
                </c:pt>
                <c:pt idx="733">
                  <c:v>163.96718406146078</c:v>
                </c:pt>
                <c:pt idx="734">
                  <c:v>163.95511950007923</c:v>
                </c:pt>
                <c:pt idx="735">
                  <c:v>163.96625326695303</c:v>
                </c:pt>
                <c:pt idx="736">
                  <c:v>163.97025499482345</c:v>
                </c:pt>
                <c:pt idx="737">
                  <c:v>163.97413783670888</c:v>
                </c:pt>
                <c:pt idx="738">
                  <c:v>163.9778431401333</c:v>
                </c:pt>
                <c:pt idx="739">
                  <c:v>163.96626327420844</c:v>
                </c:pt>
                <c:pt idx="740">
                  <c:v>163.96570396222927</c:v>
                </c:pt>
                <c:pt idx="741">
                  <c:v>163.96839010428576</c:v>
                </c:pt>
                <c:pt idx="742">
                  <c:v>163.97256189950826</c:v>
                </c:pt>
                <c:pt idx="743">
                  <c:v>163.985379535645</c:v>
                </c:pt>
                <c:pt idx="744">
                  <c:v>163.98326605387186</c:v>
                </c:pt>
                <c:pt idx="745">
                  <c:v>163.97251495388065</c:v>
                </c:pt>
                <c:pt idx="746">
                  <c:v>163.98434963839034</c:v>
                </c:pt>
                <c:pt idx="747">
                  <c:v>163.97420052482579</c:v>
                </c:pt>
                <c:pt idx="748">
                  <c:v>163.97574015207618</c:v>
                </c:pt>
                <c:pt idx="749">
                  <c:v>163.97844915201975</c:v>
                </c:pt>
                <c:pt idx="750">
                  <c:v>163.98805492611885</c:v>
                </c:pt>
                <c:pt idx="751">
                  <c:v>163.99495859165262</c:v>
                </c:pt>
                <c:pt idx="752">
                  <c:v>164.00684593593709</c:v>
                </c:pt>
                <c:pt idx="753">
                  <c:v>163.99228106703353</c:v>
                </c:pt>
                <c:pt idx="754">
                  <c:v>163.98638885608722</c:v>
                </c:pt>
                <c:pt idx="755">
                  <c:v>163.97890637304113</c:v>
                </c:pt>
                <c:pt idx="756">
                  <c:v>163.97461795113242</c:v>
                </c:pt>
                <c:pt idx="757">
                  <c:v>163.96989565471824</c:v>
                </c:pt>
                <c:pt idx="758">
                  <c:v>163.97963722437268</c:v>
                </c:pt>
                <c:pt idx="759">
                  <c:v>163.97883333467342</c:v>
                </c:pt>
                <c:pt idx="760">
                  <c:v>163.96630688333966</c:v>
                </c:pt>
                <c:pt idx="761">
                  <c:v>163.98150869227013</c:v>
                </c:pt>
                <c:pt idx="762">
                  <c:v>163.97932087776016</c:v>
                </c:pt>
                <c:pt idx="763">
                  <c:v>163.98393454575415</c:v>
                </c:pt>
                <c:pt idx="764">
                  <c:v>163.97444204131199</c:v>
                </c:pt>
                <c:pt idx="765">
                  <c:v>163.97037824179122</c:v>
                </c:pt>
                <c:pt idx="766">
                  <c:v>163.9671221289432</c:v>
                </c:pt>
                <c:pt idx="767">
                  <c:v>163.96829777415914</c:v>
                </c:pt>
                <c:pt idx="768">
                  <c:v>163.9718107307973</c:v>
                </c:pt>
                <c:pt idx="769">
                  <c:v>163.97480436990406</c:v>
                </c:pt>
                <c:pt idx="770">
                  <c:v>163.96445825784519</c:v>
                </c:pt>
                <c:pt idx="771">
                  <c:v>163.96659866413233</c:v>
                </c:pt>
                <c:pt idx="772">
                  <c:v>163.96790168682693</c:v>
                </c:pt>
                <c:pt idx="773">
                  <c:v>163.97794809281871</c:v>
                </c:pt>
                <c:pt idx="774">
                  <c:v>163.9892292244362</c:v>
                </c:pt>
                <c:pt idx="775">
                  <c:v>163.99983654360676</c:v>
                </c:pt>
                <c:pt idx="776">
                  <c:v>164.0047803931993</c:v>
                </c:pt>
                <c:pt idx="777">
                  <c:v>164.00409442916126</c:v>
                </c:pt>
                <c:pt idx="778">
                  <c:v>163.99325865450797</c:v>
                </c:pt>
                <c:pt idx="779">
                  <c:v>163.99220530021267</c:v>
                </c:pt>
                <c:pt idx="780">
                  <c:v>163.99967549708157</c:v>
                </c:pt>
                <c:pt idx="781">
                  <c:v>164.00464306700437</c:v>
                </c:pt>
                <c:pt idx="782">
                  <c:v>163.99479949176188</c:v>
                </c:pt>
                <c:pt idx="783">
                  <c:v>163.98590149884419</c:v>
                </c:pt>
                <c:pt idx="784">
                  <c:v>163.99306536668627</c:v>
                </c:pt>
                <c:pt idx="785">
                  <c:v>163.98326164969041</c:v>
                </c:pt>
                <c:pt idx="786">
                  <c:v>163.98568930037862</c:v>
                </c:pt>
                <c:pt idx="787">
                  <c:v>163.99566653815015</c:v>
                </c:pt>
                <c:pt idx="788">
                  <c:v>163.99177809674549</c:v>
                </c:pt>
                <c:pt idx="789">
                  <c:v>163.98177942865127</c:v>
                </c:pt>
                <c:pt idx="790">
                  <c:v>163.98319561490058</c:v>
                </c:pt>
                <c:pt idx="791">
                  <c:v>163.97805334659103</c:v>
                </c:pt>
                <c:pt idx="792">
                  <c:v>163.98356969364301</c:v>
                </c:pt>
                <c:pt idx="793">
                  <c:v>163.99226555917224</c:v>
                </c:pt>
                <c:pt idx="794">
                  <c:v>163.98967401405284</c:v>
                </c:pt>
                <c:pt idx="795">
                  <c:v>163.98708102541303</c:v>
                </c:pt>
                <c:pt idx="796">
                  <c:v>163.97410685454437</c:v>
                </c:pt>
                <c:pt idx="797">
                  <c:v>163.9639689407436</c:v>
                </c:pt>
                <c:pt idx="798">
                  <c:v>163.96030003942408</c:v>
                </c:pt>
                <c:pt idx="799">
                  <c:v>163.95605871423794</c:v>
                </c:pt>
                <c:pt idx="800">
                  <c:v>163.94647578344458</c:v>
                </c:pt>
                <c:pt idx="801">
                  <c:v>163.93732625230058</c:v>
                </c:pt>
                <c:pt idx="802">
                  <c:v>163.95158148305038</c:v>
                </c:pt>
                <c:pt idx="803">
                  <c:v>163.95811285483984</c:v>
                </c:pt>
                <c:pt idx="804">
                  <c:v>163.96128686124351</c:v>
                </c:pt>
                <c:pt idx="805">
                  <c:v>163.95950299773182</c:v>
                </c:pt>
                <c:pt idx="806">
                  <c:v>163.97040488827051</c:v>
                </c:pt>
                <c:pt idx="807">
                  <c:v>163.96039475111374</c:v>
                </c:pt>
                <c:pt idx="808">
                  <c:v>163.96198554290766</c:v>
                </c:pt>
                <c:pt idx="809">
                  <c:v>163.97458899936768</c:v>
                </c:pt>
                <c:pt idx="810">
                  <c:v>163.9782991198017</c:v>
                </c:pt>
                <c:pt idx="811">
                  <c:v>163.98090767204573</c:v>
                </c:pt>
                <c:pt idx="812">
                  <c:v>163.98216881436821</c:v>
                </c:pt>
                <c:pt idx="813">
                  <c:v>163.97142743142382</c:v>
                </c:pt>
                <c:pt idx="814">
                  <c:v>163.96131439901259</c:v>
                </c:pt>
                <c:pt idx="815">
                  <c:v>163.97086461384555</c:v>
                </c:pt>
                <c:pt idx="816">
                  <c:v>163.97539055513002</c:v>
                </c:pt>
                <c:pt idx="817">
                  <c:v>163.98836849242682</c:v>
                </c:pt>
                <c:pt idx="818">
                  <c:v>163.98849693761596</c:v>
                </c:pt>
                <c:pt idx="819">
                  <c:v>163.99338915912631</c:v>
                </c:pt>
                <c:pt idx="820">
                  <c:v>163.98650022995463</c:v>
                </c:pt>
                <c:pt idx="821">
                  <c:v>163.99098837721505</c:v>
                </c:pt>
                <c:pt idx="822">
                  <c:v>163.97732102887008</c:v>
                </c:pt>
                <c:pt idx="823">
                  <c:v>163.98390319146461</c:v>
                </c:pt>
                <c:pt idx="824">
                  <c:v>163.9938505592462</c:v>
                </c:pt>
                <c:pt idx="825">
                  <c:v>163.98106733314745</c:v>
                </c:pt>
                <c:pt idx="826">
                  <c:v>163.98015937645198</c:v>
                </c:pt>
                <c:pt idx="827">
                  <c:v>163.98499419948303</c:v>
                </c:pt>
                <c:pt idx="828">
                  <c:v>163.97463791572713</c:v>
                </c:pt>
                <c:pt idx="829">
                  <c:v>163.97644539800928</c:v>
                </c:pt>
                <c:pt idx="830">
                  <c:v>163.98490945754557</c:v>
                </c:pt>
                <c:pt idx="831">
                  <c:v>163.97182323931145</c:v>
                </c:pt>
                <c:pt idx="832">
                  <c:v>163.98413326196803</c:v>
                </c:pt>
                <c:pt idx="833">
                  <c:v>163.9925154661652</c:v>
                </c:pt>
                <c:pt idx="834">
                  <c:v>163.98331349104853</c:v>
                </c:pt>
                <c:pt idx="835">
                  <c:v>163.97776079632575</c:v>
                </c:pt>
                <c:pt idx="836">
                  <c:v>163.9748653541055</c:v>
                </c:pt>
                <c:pt idx="837">
                  <c:v>163.98559774301592</c:v>
                </c:pt>
                <c:pt idx="838">
                  <c:v>163.98284481962764</c:v>
                </c:pt>
                <c:pt idx="839">
                  <c:v>163.97964619926879</c:v>
                </c:pt>
                <c:pt idx="840">
                  <c:v>163.97106015440684</c:v>
                </c:pt>
                <c:pt idx="841">
                  <c:v>163.97445289149584</c:v>
                </c:pt>
                <c:pt idx="842">
                  <c:v>163.97421959034219</c:v>
                </c:pt>
                <c:pt idx="843">
                  <c:v>163.97184084182467</c:v>
                </c:pt>
                <c:pt idx="844">
                  <c:v>163.97217168158807</c:v>
                </c:pt>
                <c:pt idx="845">
                  <c:v>163.97495870928725</c:v>
                </c:pt>
                <c:pt idx="846">
                  <c:v>163.9826328346563</c:v>
                </c:pt>
                <c:pt idx="847">
                  <c:v>163.97018462878606</c:v>
                </c:pt>
                <c:pt idx="848">
                  <c:v>163.96455136638735</c:v>
                </c:pt>
                <c:pt idx="849">
                  <c:v>163.95843219644391</c:v>
                </c:pt>
                <c:pt idx="850">
                  <c:v>163.96926826111201</c:v>
                </c:pt>
                <c:pt idx="851">
                  <c:v>163.97595091194418</c:v>
                </c:pt>
                <c:pt idx="852">
                  <c:v>163.97110232316248</c:v>
                </c:pt>
                <c:pt idx="853">
                  <c:v>163.97914566154969</c:v>
                </c:pt>
                <c:pt idx="854">
                  <c:v>163.97210243545507</c:v>
                </c:pt>
                <c:pt idx="855">
                  <c:v>163.97533314230824</c:v>
                </c:pt>
                <c:pt idx="856">
                  <c:v>163.97952869242931</c:v>
                </c:pt>
                <c:pt idx="857">
                  <c:v>163.96886277347366</c:v>
                </c:pt>
                <c:pt idx="858">
                  <c:v>163.95713564083479</c:v>
                </c:pt>
                <c:pt idx="859">
                  <c:v>163.96516359030241</c:v>
                </c:pt>
                <c:pt idx="860">
                  <c:v>163.9633546728416</c:v>
                </c:pt>
                <c:pt idx="861">
                  <c:v>163.96031356363716</c:v>
                </c:pt>
                <c:pt idx="862">
                  <c:v>163.96187769615412</c:v>
                </c:pt>
                <c:pt idx="863">
                  <c:v>163.96298724292814</c:v>
                </c:pt>
                <c:pt idx="864">
                  <c:v>163.96114512164783</c:v>
                </c:pt>
                <c:pt idx="865">
                  <c:v>163.9642936913344</c:v>
                </c:pt>
                <c:pt idx="866">
                  <c:v>163.96964417301822</c:v>
                </c:pt>
                <c:pt idx="867">
                  <c:v>163.97914607117636</c:v>
                </c:pt>
                <c:pt idx="868">
                  <c:v>163.97548096736296</c:v>
                </c:pt>
                <c:pt idx="869">
                  <c:v>163.97721956708682</c:v>
                </c:pt>
                <c:pt idx="870">
                  <c:v>163.96932685525579</c:v>
                </c:pt>
                <c:pt idx="871">
                  <c:v>163.96113345716756</c:v>
                </c:pt>
                <c:pt idx="872">
                  <c:v>163.96595613948651</c:v>
                </c:pt>
                <c:pt idx="873">
                  <c:v>163.9650990812373</c:v>
                </c:pt>
                <c:pt idx="874">
                  <c:v>163.97314099649506</c:v>
                </c:pt>
                <c:pt idx="875">
                  <c:v>163.98107089183583</c:v>
                </c:pt>
                <c:pt idx="876">
                  <c:v>163.97571345242361</c:v>
                </c:pt>
                <c:pt idx="877">
                  <c:v>163.96895379412126</c:v>
                </c:pt>
                <c:pt idx="878">
                  <c:v>163.96865870427843</c:v>
                </c:pt>
                <c:pt idx="879">
                  <c:v>163.96132083632213</c:v>
                </c:pt>
                <c:pt idx="880">
                  <c:v>163.95373734973097</c:v>
                </c:pt>
                <c:pt idx="881">
                  <c:v>163.95433918944218</c:v>
                </c:pt>
                <c:pt idx="882">
                  <c:v>163.95270778927221</c:v>
                </c:pt>
                <c:pt idx="883">
                  <c:v>163.95419456517385</c:v>
                </c:pt>
                <c:pt idx="884">
                  <c:v>163.9438103256407</c:v>
                </c:pt>
                <c:pt idx="885">
                  <c:v>163.95011496394002</c:v>
                </c:pt>
                <c:pt idx="886">
                  <c:v>163.93915312840321</c:v>
                </c:pt>
                <c:pt idx="887">
                  <c:v>163.93981568654635</c:v>
                </c:pt>
                <c:pt idx="888">
                  <c:v>163.94658402084522</c:v>
                </c:pt>
                <c:pt idx="889">
                  <c:v>163.94920635709593</c:v>
                </c:pt>
                <c:pt idx="890">
                  <c:v>163.94734216515053</c:v>
                </c:pt>
                <c:pt idx="891">
                  <c:v>163.9391547473534</c:v>
                </c:pt>
                <c:pt idx="892">
                  <c:v>163.93249986502298</c:v>
                </c:pt>
                <c:pt idx="893">
                  <c:v>163.9258582804932</c:v>
                </c:pt>
                <c:pt idx="894">
                  <c:v>163.93069382890693</c:v>
                </c:pt>
                <c:pt idx="895">
                  <c:v>163.9251751320439</c:v>
                </c:pt>
                <c:pt idx="896">
                  <c:v>163.91450123158674</c:v>
                </c:pt>
                <c:pt idx="897">
                  <c:v>163.92158827541544</c:v>
                </c:pt>
                <c:pt idx="898">
                  <c:v>163.91913183123302</c:v>
                </c:pt>
                <c:pt idx="899">
                  <c:v>163.92894827824435</c:v>
                </c:pt>
                <c:pt idx="900">
                  <c:v>163.92078531311233</c:v>
                </c:pt>
                <c:pt idx="901">
                  <c:v>163.91092406067096</c:v>
                </c:pt>
                <c:pt idx="902">
                  <c:v>163.90071087726108</c:v>
                </c:pt>
                <c:pt idx="903">
                  <c:v>163.91201994741189</c:v>
                </c:pt>
                <c:pt idx="904">
                  <c:v>163.91737008727964</c:v>
                </c:pt>
                <c:pt idx="905">
                  <c:v>163.92063941261904</c:v>
                </c:pt>
                <c:pt idx="906">
                  <c:v>163.92077168225734</c:v>
                </c:pt>
                <c:pt idx="907">
                  <c:v>163.91951326439229</c:v>
                </c:pt>
                <c:pt idx="908">
                  <c:v>163.92443168819443</c:v>
                </c:pt>
                <c:pt idx="909">
                  <c:v>163.92554463213293</c:v>
                </c:pt>
                <c:pt idx="910">
                  <c:v>163.92288842937592</c:v>
                </c:pt>
                <c:pt idx="911">
                  <c:v>163.91708548403969</c:v>
                </c:pt>
                <c:pt idx="912">
                  <c:v>163.91281921199439</c:v>
                </c:pt>
                <c:pt idx="913">
                  <c:v>163.90480637739884</c:v>
                </c:pt>
                <c:pt idx="914">
                  <c:v>163.90353820672729</c:v>
                </c:pt>
                <c:pt idx="915">
                  <c:v>163.8959984627032</c:v>
                </c:pt>
                <c:pt idx="916">
                  <c:v>163.90430682361685</c:v>
                </c:pt>
                <c:pt idx="917">
                  <c:v>163.90133136665355</c:v>
                </c:pt>
                <c:pt idx="918">
                  <c:v>163.90270509176722</c:v>
                </c:pt>
                <c:pt idx="919">
                  <c:v>163.90009045071346</c:v>
                </c:pt>
                <c:pt idx="920">
                  <c:v>163.91030877515178</c:v>
                </c:pt>
                <c:pt idx="921">
                  <c:v>163.91093078603555</c:v>
                </c:pt>
                <c:pt idx="922">
                  <c:v>163.91444938560355</c:v>
                </c:pt>
                <c:pt idx="923">
                  <c:v>163.91862423308805</c:v>
                </c:pt>
                <c:pt idx="924">
                  <c:v>163.91322737945211</c:v>
                </c:pt>
                <c:pt idx="925">
                  <c:v>163.91515874873534</c:v>
                </c:pt>
                <c:pt idx="926">
                  <c:v>163.91379777663164</c:v>
                </c:pt>
                <c:pt idx="927">
                  <c:v>163.92167105019513</c:v>
                </c:pt>
                <c:pt idx="928">
                  <c:v>163.92817097441718</c:v>
                </c:pt>
                <c:pt idx="929">
                  <c:v>163.9367828940849</c:v>
                </c:pt>
                <c:pt idx="930">
                  <c:v>163.93861592369623</c:v>
                </c:pt>
                <c:pt idx="931">
                  <c:v>163.94084482984044</c:v>
                </c:pt>
                <c:pt idx="932">
                  <c:v>163.93204567712169</c:v>
                </c:pt>
                <c:pt idx="933">
                  <c:v>163.92375621914994</c:v>
                </c:pt>
                <c:pt idx="934">
                  <c:v>163.93269155581586</c:v>
                </c:pt>
                <c:pt idx="935">
                  <c:v>163.94008448015325</c:v>
                </c:pt>
                <c:pt idx="936">
                  <c:v>163.93634624316383</c:v>
                </c:pt>
                <c:pt idx="937">
                  <c:v>163.94367786318162</c:v>
                </c:pt>
                <c:pt idx="938">
                  <c:v>163.93548149500884</c:v>
                </c:pt>
                <c:pt idx="939">
                  <c:v>163.94128236446599</c:v>
                </c:pt>
                <c:pt idx="940">
                  <c:v>163.95256849290024</c:v>
                </c:pt>
                <c:pt idx="941">
                  <c:v>163.9494109729799</c:v>
                </c:pt>
                <c:pt idx="942">
                  <c:v>163.94753753532828</c:v>
                </c:pt>
                <c:pt idx="943">
                  <c:v>163.94141053604309</c:v>
                </c:pt>
                <c:pt idx="944">
                  <c:v>163.93445606143686</c:v>
                </c:pt>
                <c:pt idx="945">
                  <c:v>163.92322587575114</c:v>
                </c:pt>
                <c:pt idx="946">
                  <c:v>163.91556914122449</c:v>
                </c:pt>
                <c:pt idx="947">
                  <c:v>163.92157265210389</c:v>
                </c:pt>
                <c:pt idx="948">
                  <c:v>163.92956149704173</c:v>
                </c:pt>
                <c:pt idx="949">
                  <c:v>163.93122994726303</c:v>
                </c:pt>
                <c:pt idx="950">
                  <c:v>163.93506107738071</c:v>
                </c:pt>
                <c:pt idx="951">
                  <c:v>163.93196459586284</c:v>
                </c:pt>
                <c:pt idx="952">
                  <c:v>163.93151739181764</c:v>
                </c:pt>
                <c:pt idx="953">
                  <c:v>163.93313081671218</c:v>
                </c:pt>
                <c:pt idx="954">
                  <c:v>163.92427832981093</c:v>
                </c:pt>
                <c:pt idx="955">
                  <c:v>163.928809106644</c:v>
                </c:pt>
                <c:pt idx="956">
                  <c:v>163.92036837652836</c:v>
                </c:pt>
                <c:pt idx="957">
                  <c:v>163.93011093727219</c:v>
                </c:pt>
                <c:pt idx="958">
                  <c:v>163.93811106264329</c:v>
                </c:pt>
                <c:pt idx="959">
                  <c:v>163.92879703694967</c:v>
                </c:pt>
                <c:pt idx="960">
                  <c:v>163.92641238045471</c:v>
                </c:pt>
                <c:pt idx="961">
                  <c:v>163.91920770894961</c:v>
                </c:pt>
                <c:pt idx="962">
                  <c:v>163.92956452623864</c:v>
                </c:pt>
                <c:pt idx="963">
                  <c:v>163.93636846858308</c:v>
                </c:pt>
                <c:pt idx="964">
                  <c:v>163.93155509424633</c:v>
                </c:pt>
                <c:pt idx="965">
                  <c:v>163.9383860546192</c:v>
                </c:pt>
                <c:pt idx="966">
                  <c:v>163.93666516680599</c:v>
                </c:pt>
                <c:pt idx="967">
                  <c:v>163.93560357724431</c:v>
                </c:pt>
                <c:pt idx="968">
                  <c:v>163.94024546078717</c:v>
                </c:pt>
                <c:pt idx="969">
                  <c:v>163.93785038160681</c:v>
                </c:pt>
                <c:pt idx="970">
                  <c:v>163.93745635573509</c:v>
                </c:pt>
                <c:pt idx="971">
                  <c:v>163.94145055621649</c:v>
                </c:pt>
                <c:pt idx="972">
                  <c:v>163.94373181539004</c:v>
                </c:pt>
                <c:pt idx="973">
                  <c:v>163.93386291494164</c:v>
                </c:pt>
                <c:pt idx="974">
                  <c:v>163.92436078641805</c:v>
                </c:pt>
                <c:pt idx="975">
                  <c:v>163.91767717500036</c:v>
                </c:pt>
                <c:pt idx="976">
                  <c:v>163.92896783657974</c:v>
                </c:pt>
                <c:pt idx="977">
                  <c:v>163.93360887286937</c:v>
                </c:pt>
                <c:pt idx="978">
                  <c:v>163.92736869592042</c:v>
                </c:pt>
                <c:pt idx="979">
                  <c:v>163.92298736586713</c:v>
                </c:pt>
                <c:pt idx="980">
                  <c:v>163.91351660487805</c:v>
                </c:pt>
                <c:pt idx="981">
                  <c:v>163.90573945102557</c:v>
                </c:pt>
                <c:pt idx="982">
                  <c:v>163.90803448264279</c:v>
                </c:pt>
                <c:pt idx="983">
                  <c:v>163.91649643211679</c:v>
                </c:pt>
                <c:pt idx="984">
                  <c:v>163.91528333252739</c:v>
                </c:pt>
                <c:pt idx="985">
                  <c:v>163.9180653561796</c:v>
                </c:pt>
                <c:pt idx="986">
                  <c:v>163.91466662248959</c:v>
                </c:pt>
                <c:pt idx="987">
                  <c:v>163.90849249888632</c:v>
                </c:pt>
                <c:pt idx="988">
                  <c:v>163.91728063581695</c:v>
                </c:pt>
                <c:pt idx="989">
                  <c:v>163.91197834368742</c:v>
                </c:pt>
                <c:pt idx="990">
                  <c:v>163.9037462094733</c:v>
                </c:pt>
                <c:pt idx="991">
                  <c:v>163.89934613314352</c:v>
                </c:pt>
                <c:pt idx="992">
                  <c:v>163.90200955013316</c:v>
                </c:pt>
                <c:pt idx="993">
                  <c:v>163.90846437933999</c:v>
                </c:pt>
                <c:pt idx="994">
                  <c:v>163.91003822479973</c:v>
                </c:pt>
                <c:pt idx="995">
                  <c:v>163.91413504006522</c:v>
                </c:pt>
                <c:pt idx="996">
                  <c:v>163.91571026629586</c:v>
                </c:pt>
                <c:pt idx="997">
                  <c:v>163.92511521705654</c:v>
                </c:pt>
                <c:pt idx="998">
                  <c:v>163.92743891030329</c:v>
                </c:pt>
                <c:pt idx="999">
                  <c:v>163.93788937444353</c:v>
                </c:pt>
              </c:numCache>
            </c:numRef>
          </c:yVal>
          <c:smooth val="0"/>
          <c:extLst>
            <c:ext xmlns:c16="http://schemas.microsoft.com/office/drawing/2014/chart" uri="{C3380CC4-5D6E-409C-BE32-E72D297353CC}">
              <c16:uniqueId val="{00000000-1127-46A4-89A0-96A5EB8072F6}"/>
            </c:ext>
          </c:extLst>
        </c:ser>
        <c:dLbls>
          <c:showLegendKey val="0"/>
          <c:showVal val="0"/>
          <c:showCatName val="0"/>
          <c:showSerName val="0"/>
          <c:showPercent val="0"/>
          <c:showBubbleSize val="0"/>
        </c:dLbls>
        <c:axId val="479773624"/>
        <c:axId val="479770488"/>
      </c:scatterChart>
      <c:valAx>
        <c:axId val="479773624"/>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0488"/>
        <c:crosses val="autoZero"/>
        <c:crossBetween val="midCat"/>
      </c:valAx>
      <c:valAx>
        <c:axId val="479770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Convergence of Mean First Year Profit</a:t>
            </a:r>
          </a:p>
          <a:p>
            <a:pPr>
              <a:defRPr/>
            </a:pPr>
            <a:r>
              <a:rPr lang="en-AU"/>
              <a:t>When Selling</a:t>
            </a:r>
            <a:r>
              <a:rPr lang="en-AU" baseline="0"/>
              <a:t> Price is $299</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'Simulated Output-constant value'!$B$6:$B$1005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'Simulated Output-constant value'!$V$6:$V$1005</c:f>
              <c:numCache>
                <c:formatCode>"$"#,##0</c:formatCode>
                <c:ptCount val="1000"/>
                <c:pt idx="0">
                  <c:v>321599.9747638267</c:v>
                </c:pt>
                <c:pt idx="1">
                  <c:v>860354.30563562282</c:v>
                </c:pt>
                <c:pt idx="2">
                  <c:v>1144900.9196412859</c:v>
                </c:pt>
                <c:pt idx="3">
                  <c:v>1304300.4046518379</c:v>
                </c:pt>
                <c:pt idx="4">
                  <c:v>1368209.8113642193</c:v>
                </c:pt>
                <c:pt idx="5">
                  <c:v>1326897.3525287407</c:v>
                </c:pt>
                <c:pt idx="6">
                  <c:v>1169890.2001421722</c:v>
                </c:pt>
                <c:pt idx="7">
                  <c:v>1076465.3218669915</c:v>
                </c:pt>
                <c:pt idx="8">
                  <c:v>1049909.656366992</c:v>
                </c:pt>
                <c:pt idx="9">
                  <c:v>1128135.9289170152</c:v>
                </c:pt>
                <c:pt idx="10">
                  <c:v>1038632.6130521909</c:v>
                </c:pt>
                <c:pt idx="11">
                  <c:v>904772.93190439232</c:v>
                </c:pt>
                <c:pt idx="12">
                  <c:v>1012989.460665627</c:v>
                </c:pt>
                <c:pt idx="13">
                  <c:v>987851.99209441559</c:v>
                </c:pt>
                <c:pt idx="14">
                  <c:v>975081.56111087173</c:v>
                </c:pt>
                <c:pt idx="15">
                  <c:v>1014132.2383562268</c:v>
                </c:pt>
                <c:pt idx="16">
                  <c:v>1044281.2247929452</c:v>
                </c:pt>
                <c:pt idx="17">
                  <c:v>1000085.9564685298</c:v>
                </c:pt>
                <c:pt idx="18">
                  <c:v>984165.84378356661</c:v>
                </c:pt>
                <c:pt idx="19">
                  <c:v>961993.38863929024</c:v>
                </c:pt>
                <c:pt idx="20">
                  <c:v>915942.20819731767</c:v>
                </c:pt>
                <c:pt idx="21">
                  <c:v>846313.85451360908</c:v>
                </c:pt>
                <c:pt idx="22">
                  <c:v>879101.9218056181</c:v>
                </c:pt>
                <c:pt idx="23">
                  <c:v>944310.58677419682</c:v>
                </c:pt>
                <c:pt idx="24">
                  <c:v>986112.78927060799</c:v>
                </c:pt>
                <c:pt idx="25">
                  <c:v>951362.35303105367</c:v>
                </c:pt>
                <c:pt idx="26">
                  <c:v>945396.05954679835</c:v>
                </c:pt>
                <c:pt idx="27">
                  <c:v>928812.48351595062</c:v>
                </c:pt>
                <c:pt idx="28">
                  <c:v>934199.20190956537</c:v>
                </c:pt>
                <c:pt idx="29">
                  <c:v>907648.28250774078</c:v>
                </c:pt>
                <c:pt idx="30">
                  <c:v>888372.31395365577</c:v>
                </c:pt>
                <c:pt idx="31">
                  <c:v>866512.94410184352</c:v>
                </c:pt>
                <c:pt idx="32">
                  <c:v>878757.26876663556</c:v>
                </c:pt>
                <c:pt idx="33">
                  <c:v>902398.00009483192</c:v>
                </c:pt>
                <c:pt idx="34">
                  <c:v>919311.52755292493</c:v>
                </c:pt>
                <c:pt idx="35">
                  <c:v>897410.64178892702</c:v>
                </c:pt>
                <c:pt idx="36">
                  <c:v>862956.55424872006</c:v>
                </c:pt>
                <c:pt idx="37">
                  <c:v>869215.29284111946</c:v>
                </c:pt>
                <c:pt idx="38">
                  <c:v>876963.75802098995</c:v>
                </c:pt>
                <c:pt idx="39">
                  <c:v>870677.83100607153</c:v>
                </c:pt>
                <c:pt idx="40">
                  <c:v>875652.26694701216</c:v>
                </c:pt>
                <c:pt idx="41">
                  <c:v>869424.41476317635</c:v>
                </c:pt>
                <c:pt idx="42">
                  <c:v>829551.75307156891</c:v>
                </c:pt>
                <c:pt idx="43">
                  <c:v>805755.98278944206</c:v>
                </c:pt>
                <c:pt idx="44">
                  <c:v>794891.1468885066</c:v>
                </c:pt>
                <c:pt idx="45">
                  <c:v>807489.10740563844</c:v>
                </c:pt>
                <c:pt idx="46">
                  <c:v>798708.47451623227</c:v>
                </c:pt>
                <c:pt idx="47">
                  <c:v>799365.77776237193</c:v>
                </c:pt>
                <c:pt idx="48">
                  <c:v>770572.82348332589</c:v>
                </c:pt>
                <c:pt idx="49">
                  <c:v>744111.83399935439</c:v>
                </c:pt>
                <c:pt idx="50">
                  <c:v>726443.24246218265</c:v>
                </c:pt>
                <c:pt idx="51">
                  <c:v>697406.39862054901</c:v>
                </c:pt>
                <c:pt idx="52">
                  <c:v>706755.78878660861</c:v>
                </c:pt>
                <c:pt idx="53">
                  <c:v>728238.02645976201</c:v>
                </c:pt>
                <c:pt idx="54">
                  <c:v>718570.76116670517</c:v>
                </c:pt>
                <c:pt idx="55">
                  <c:v>709069.18190456636</c:v>
                </c:pt>
                <c:pt idx="56">
                  <c:v>722328.34895167139</c:v>
                </c:pt>
                <c:pt idx="57">
                  <c:v>739748.26854090719</c:v>
                </c:pt>
                <c:pt idx="58">
                  <c:v>762407.34994589747</c:v>
                </c:pt>
                <c:pt idx="59">
                  <c:v>750292.82363657106</c:v>
                </c:pt>
                <c:pt idx="60">
                  <c:v>750336.74208992545</c:v>
                </c:pt>
                <c:pt idx="61">
                  <c:v>730888.61517993989</c:v>
                </c:pt>
                <c:pt idx="62">
                  <c:v>714385.61643351614</c:v>
                </c:pt>
                <c:pt idx="63">
                  <c:v>716062.07278752327</c:v>
                </c:pt>
                <c:pt idx="64">
                  <c:v>722546.86782640417</c:v>
                </c:pt>
                <c:pt idx="65">
                  <c:v>715395.85831671138</c:v>
                </c:pt>
                <c:pt idx="66">
                  <c:v>719057.45643436315</c:v>
                </c:pt>
                <c:pt idx="67">
                  <c:v>703949.50098814198</c:v>
                </c:pt>
                <c:pt idx="68">
                  <c:v>699981.54401196004</c:v>
                </c:pt>
                <c:pt idx="69">
                  <c:v>697609.11085453129</c:v>
                </c:pt>
                <c:pt idx="70">
                  <c:v>707421.00716337643</c:v>
                </c:pt>
                <c:pt idx="71">
                  <c:v>709178.53978073457</c:v>
                </c:pt>
                <c:pt idx="72">
                  <c:v>708778.48478220066</c:v>
                </c:pt>
                <c:pt idx="73">
                  <c:v>715471.37642466824</c:v>
                </c:pt>
                <c:pt idx="74">
                  <c:v>720780.23543898459</c:v>
                </c:pt>
                <c:pt idx="75">
                  <c:v>714834.84234881122</c:v>
                </c:pt>
                <c:pt idx="76">
                  <c:v>720481.26613704918</c:v>
                </c:pt>
                <c:pt idx="77">
                  <c:v>721895.8465665339</c:v>
                </c:pt>
                <c:pt idx="78">
                  <c:v>728483.89936917287</c:v>
                </c:pt>
                <c:pt idx="79">
                  <c:v>717011.789329811</c:v>
                </c:pt>
                <c:pt idx="80">
                  <c:v>715616.15441834764</c:v>
                </c:pt>
                <c:pt idx="81">
                  <c:v>715487.7706217732</c:v>
                </c:pt>
                <c:pt idx="82">
                  <c:v>717000.86161871976</c:v>
                </c:pt>
                <c:pt idx="83">
                  <c:v>718240.44220461778</c:v>
                </c:pt>
                <c:pt idx="84">
                  <c:v>705169.43289021635</c:v>
                </c:pt>
                <c:pt idx="85">
                  <c:v>711415.06784200179</c:v>
                </c:pt>
                <c:pt idx="86">
                  <c:v>704004.72139565845</c:v>
                </c:pt>
                <c:pt idx="87">
                  <c:v>707154.55353622173</c:v>
                </c:pt>
                <c:pt idx="88">
                  <c:v>720142.20438632776</c:v>
                </c:pt>
                <c:pt idx="89">
                  <c:v>703332.63208781893</c:v>
                </c:pt>
                <c:pt idx="90">
                  <c:v>699882.19742544915</c:v>
                </c:pt>
                <c:pt idx="91">
                  <c:v>708445.11960133968</c:v>
                </c:pt>
                <c:pt idx="92">
                  <c:v>708795.20500769827</c:v>
                </c:pt>
                <c:pt idx="93">
                  <c:v>702942.22553275898</c:v>
                </c:pt>
                <c:pt idx="94">
                  <c:v>703569.19131101901</c:v>
                </c:pt>
                <c:pt idx="95">
                  <c:v>709279.25344869436</c:v>
                </c:pt>
                <c:pt idx="96">
                  <c:v>706969.0200330707</c:v>
                </c:pt>
                <c:pt idx="97">
                  <c:v>709444.16058430774</c:v>
                </c:pt>
                <c:pt idx="98">
                  <c:v>711703.78093744512</c:v>
                </c:pt>
                <c:pt idx="99">
                  <c:v>714747.45717707882</c:v>
                </c:pt>
                <c:pt idx="100">
                  <c:v>712190.31779850856</c:v>
                </c:pt>
                <c:pt idx="101">
                  <c:v>704542.47184868902</c:v>
                </c:pt>
                <c:pt idx="102">
                  <c:v>690693.4110809773</c:v>
                </c:pt>
                <c:pt idx="103">
                  <c:v>695643.94981827377</c:v>
                </c:pt>
                <c:pt idx="104">
                  <c:v>694935.72792668664</c:v>
                </c:pt>
                <c:pt idx="105">
                  <c:v>703175.47084902925</c:v>
                </c:pt>
                <c:pt idx="106">
                  <c:v>703702.77380734112</c:v>
                </c:pt>
                <c:pt idx="107">
                  <c:v>700151.39429979771</c:v>
                </c:pt>
                <c:pt idx="108">
                  <c:v>710799.0177384112</c:v>
                </c:pt>
                <c:pt idx="109">
                  <c:v>711666.40344884084</c:v>
                </c:pt>
                <c:pt idx="110">
                  <c:v>708717.25920034852</c:v>
                </c:pt>
                <c:pt idx="111">
                  <c:v>693460.85510034545</c:v>
                </c:pt>
                <c:pt idx="112">
                  <c:v>691630.99876549002</c:v>
                </c:pt>
                <c:pt idx="113">
                  <c:v>698756.19586401619</c:v>
                </c:pt>
                <c:pt idx="114">
                  <c:v>699132.0811904713</c:v>
                </c:pt>
                <c:pt idx="115">
                  <c:v>693928.19127116259</c:v>
                </c:pt>
                <c:pt idx="116">
                  <c:v>679450.17254234932</c:v>
                </c:pt>
                <c:pt idx="117">
                  <c:v>672703.0732616185</c:v>
                </c:pt>
                <c:pt idx="118">
                  <c:v>670553.26354825438</c:v>
                </c:pt>
                <c:pt idx="119">
                  <c:v>684048.87248026498</c:v>
                </c:pt>
                <c:pt idx="120">
                  <c:v>691712.95059474022</c:v>
                </c:pt>
                <c:pt idx="121">
                  <c:v>698628.75541749655</c:v>
                </c:pt>
                <c:pt idx="122">
                  <c:v>697425.6088505222</c:v>
                </c:pt>
                <c:pt idx="123">
                  <c:v>705897.68569407705</c:v>
                </c:pt>
                <c:pt idx="124">
                  <c:v>705493.83668460499</c:v>
                </c:pt>
                <c:pt idx="125">
                  <c:v>707997.94790313265</c:v>
                </c:pt>
                <c:pt idx="126">
                  <c:v>700940.88759959687</c:v>
                </c:pt>
                <c:pt idx="127">
                  <c:v>709223.0349937788</c:v>
                </c:pt>
                <c:pt idx="128">
                  <c:v>710877.66655630781</c:v>
                </c:pt>
                <c:pt idx="129">
                  <c:v>710929.4956051351</c:v>
                </c:pt>
                <c:pt idx="130">
                  <c:v>710385.88099923928</c:v>
                </c:pt>
                <c:pt idx="131">
                  <c:v>714229.05757933366</c:v>
                </c:pt>
                <c:pt idx="132">
                  <c:v>706998.35533804889</c:v>
                </c:pt>
                <c:pt idx="133">
                  <c:v>705722.41182627447</c:v>
                </c:pt>
                <c:pt idx="134">
                  <c:v>707805.47860718542</c:v>
                </c:pt>
                <c:pt idx="135">
                  <c:v>712433.03639558237</c:v>
                </c:pt>
                <c:pt idx="136">
                  <c:v>717800.42061957472</c:v>
                </c:pt>
                <c:pt idx="137">
                  <c:v>724268.720374119</c:v>
                </c:pt>
                <c:pt idx="138">
                  <c:v>722716.5940001366</c:v>
                </c:pt>
                <c:pt idx="139">
                  <c:v>724756.09293585876</c:v>
                </c:pt>
                <c:pt idx="140">
                  <c:v>723707.47009981202</c:v>
                </c:pt>
                <c:pt idx="141">
                  <c:v>714552.32925125712</c:v>
                </c:pt>
                <c:pt idx="142">
                  <c:v>717001.02673380438</c:v>
                </c:pt>
                <c:pt idx="143">
                  <c:v>716281.93736176367</c:v>
                </c:pt>
                <c:pt idx="144">
                  <c:v>709673.06581146247</c:v>
                </c:pt>
                <c:pt idx="145">
                  <c:v>710267.69274416042</c:v>
                </c:pt>
                <c:pt idx="146">
                  <c:v>708314.61605646205</c:v>
                </c:pt>
                <c:pt idx="147">
                  <c:v>699329.11468316033</c:v>
                </c:pt>
                <c:pt idx="148">
                  <c:v>694921.92971998116</c:v>
                </c:pt>
                <c:pt idx="149">
                  <c:v>696848.88687593082</c:v>
                </c:pt>
                <c:pt idx="150">
                  <c:v>698555.66086994414</c:v>
                </c:pt>
                <c:pt idx="151">
                  <c:v>702381.70949701255</c:v>
                </c:pt>
                <c:pt idx="152">
                  <c:v>700091.51220560644</c:v>
                </c:pt>
                <c:pt idx="153">
                  <c:v>697845.9387856879</c:v>
                </c:pt>
                <c:pt idx="154">
                  <c:v>691923.17768002849</c:v>
                </c:pt>
                <c:pt idx="155">
                  <c:v>688986.72639959096</c:v>
                </c:pt>
                <c:pt idx="156">
                  <c:v>685359.76206727396</c:v>
                </c:pt>
                <c:pt idx="157">
                  <c:v>687328.14594873262</c:v>
                </c:pt>
                <c:pt idx="158">
                  <c:v>685644.47101268009</c:v>
                </c:pt>
                <c:pt idx="159">
                  <c:v>694446.5044254302</c:v>
                </c:pt>
                <c:pt idx="160">
                  <c:v>693675.27002112835</c:v>
                </c:pt>
                <c:pt idx="161">
                  <c:v>685234.75761047518</c:v>
                </c:pt>
                <c:pt idx="162">
                  <c:v>677009.13146597124</c:v>
                </c:pt>
                <c:pt idx="163">
                  <c:v>679390.94993077824</c:v>
                </c:pt>
                <c:pt idx="164">
                  <c:v>678078.99864331575</c:v>
                </c:pt>
                <c:pt idx="165">
                  <c:v>683712.00603668799</c:v>
                </c:pt>
                <c:pt idx="166">
                  <c:v>676059.26204454503</c:v>
                </c:pt>
                <c:pt idx="167">
                  <c:v>672336.66384387366</c:v>
                </c:pt>
                <c:pt idx="168">
                  <c:v>673578.43505035574</c:v>
                </c:pt>
                <c:pt idx="169">
                  <c:v>674756.95374528598</c:v>
                </c:pt>
                <c:pt idx="170">
                  <c:v>672805.46338281198</c:v>
                </c:pt>
                <c:pt idx="171">
                  <c:v>672043.6726567935</c:v>
                </c:pt>
                <c:pt idx="172">
                  <c:v>675219.4138578095</c:v>
                </c:pt>
                <c:pt idx="173">
                  <c:v>671862.62464817101</c:v>
                </c:pt>
                <c:pt idx="174">
                  <c:v>678463.9657393276</c:v>
                </c:pt>
                <c:pt idx="175">
                  <c:v>681069.96287663421</c:v>
                </c:pt>
                <c:pt idx="176">
                  <c:v>680711.22795238136</c:v>
                </c:pt>
                <c:pt idx="177">
                  <c:v>684019.38385208324</c:v>
                </c:pt>
                <c:pt idx="178">
                  <c:v>685826.50258983101</c:v>
                </c:pt>
                <c:pt idx="179">
                  <c:v>691151.79972558259</c:v>
                </c:pt>
                <c:pt idx="180">
                  <c:v>698559.70367826696</c:v>
                </c:pt>
                <c:pt idx="181">
                  <c:v>691537.0759452749</c:v>
                </c:pt>
                <c:pt idx="182">
                  <c:v>693433.78541297757</c:v>
                </c:pt>
                <c:pt idx="183">
                  <c:v>684702.69478352275</c:v>
                </c:pt>
                <c:pt idx="184">
                  <c:v>681845.89858523943</c:v>
                </c:pt>
                <c:pt idx="185">
                  <c:v>680876.14119975676</c:v>
                </c:pt>
                <c:pt idx="186">
                  <c:v>680109.63357517694</c:v>
                </c:pt>
                <c:pt idx="187">
                  <c:v>685178.80326224386</c:v>
                </c:pt>
                <c:pt idx="188">
                  <c:v>682886.84780287312</c:v>
                </c:pt>
                <c:pt idx="189">
                  <c:v>679435.28371172922</c:v>
                </c:pt>
                <c:pt idx="190">
                  <c:v>682229.38831002719</c:v>
                </c:pt>
                <c:pt idx="191">
                  <c:v>679832.91071748838</c:v>
                </c:pt>
                <c:pt idx="192">
                  <c:v>679387.20609127637</c:v>
                </c:pt>
                <c:pt idx="193">
                  <c:v>681331.64432367741</c:v>
                </c:pt>
                <c:pt idx="194">
                  <c:v>683238.21468664357</c:v>
                </c:pt>
                <c:pt idx="195">
                  <c:v>678137.71706018783</c:v>
                </c:pt>
                <c:pt idx="196">
                  <c:v>677486.15303744946</c:v>
                </c:pt>
                <c:pt idx="197">
                  <c:v>680189.33948935417</c:v>
                </c:pt>
                <c:pt idx="198">
                  <c:v>680974.46995569183</c:v>
                </c:pt>
                <c:pt idx="199">
                  <c:v>676008.99437195435</c:v>
                </c:pt>
                <c:pt idx="200">
                  <c:v>676621.67391364649</c:v>
                </c:pt>
                <c:pt idx="201">
                  <c:v>677505.39146590198</c:v>
                </c:pt>
                <c:pt idx="202">
                  <c:v>678318.21004036069</c:v>
                </c:pt>
                <c:pt idx="203">
                  <c:v>678073.50243426801</c:v>
                </c:pt>
                <c:pt idx="204">
                  <c:v>679179.91490840609</c:v>
                </c:pt>
                <c:pt idx="205">
                  <c:v>684442.43523427704</c:v>
                </c:pt>
                <c:pt idx="206">
                  <c:v>684741.41538134532</c:v>
                </c:pt>
                <c:pt idx="207">
                  <c:v>684232.48748462228</c:v>
                </c:pt>
                <c:pt idx="208">
                  <c:v>685022.06666911975</c:v>
                </c:pt>
                <c:pt idx="209">
                  <c:v>686755.70396642969</c:v>
                </c:pt>
                <c:pt idx="210">
                  <c:v>687646.85560045787</c:v>
                </c:pt>
                <c:pt idx="211">
                  <c:v>690264.14639171481</c:v>
                </c:pt>
                <c:pt idx="212">
                  <c:v>693777.06622806727</c:v>
                </c:pt>
                <c:pt idx="213">
                  <c:v>692345.07573120552</c:v>
                </c:pt>
                <c:pt idx="214">
                  <c:v>695203.64714433241</c:v>
                </c:pt>
                <c:pt idx="215">
                  <c:v>699867.28363325458</c:v>
                </c:pt>
                <c:pt idx="216">
                  <c:v>696748.0247419643</c:v>
                </c:pt>
                <c:pt idx="217">
                  <c:v>698893.70851505664</c:v>
                </c:pt>
                <c:pt idx="218">
                  <c:v>699896.31999105238</c:v>
                </c:pt>
                <c:pt idx="219">
                  <c:v>706739.50717137486</c:v>
                </c:pt>
                <c:pt idx="220">
                  <c:v>708283.7993784697</c:v>
                </c:pt>
                <c:pt idx="221">
                  <c:v>706703.88965248095</c:v>
                </c:pt>
                <c:pt idx="222">
                  <c:v>703580.34556361346</c:v>
                </c:pt>
                <c:pt idx="223">
                  <c:v>701503.66156628798</c:v>
                </c:pt>
                <c:pt idx="224">
                  <c:v>700744.67645884841</c:v>
                </c:pt>
                <c:pt idx="225">
                  <c:v>706580.20061228913</c:v>
                </c:pt>
                <c:pt idx="226">
                  <c:v>709045.6666788836</c:v>
                </c:pt>
                <c:pt idx="227">
                  <c:v>704824.22975376644</c:v>
                </c:pt>
                <c:pt idx="228">
                  <c:v>705123.74011512555</c:v>
                </c:pt>
                <c:pt idx="229">
                  <c:v>702735.90744118404</c:v>
                </c:pt>
                <c:pt idx="230">
                  <c:v>702307.2422853068</c:v>
                </c:pt>
                <c:pt idx="231">
                  <c:v>699892.35097988951</c:v>
                </c:pt>
                <c:pt idx="232">
                  <c:v>706294.645720114</c:v>
                </c:pt>
                <c:pt idx="233">
                  <c:v>706482.88117755007</c:v>
                </c:pt>
                <c:pt idx="234">
                  <c:v>704332.86616506008</c:v>
                </c:pt>
                <c:pt idx="235">
                  <c:v>702755.49416677258</c:v>
                </c:pt>
                <c:pt idx="236">
                  <c:v>704683.84039187001</c:v>
                </c:pt>
                <c:pt idx="237">
                  <c:v>711076.57201819657</c:v>
                </c:pt>
                <c:pt idx="238">
                  <c:v>708303.08396707254</c:v>
                </c:pt>
                <c:pt idx="239">
                  <c:v>714007.77462063427</c:v>
                </c:pt>
                <c:pt idx="240">
                  <c:v>718438.9723249072</c:v>
                </c:pt>
                <c:pt idx="241">
                  <c:v>715367.32276433427</c:v>
                </c:pt>
                <c:pt idx="242">
                  <c:v>710608.93345841137</c:v>
                </c:pt>
                <c:pt idx="243">
                  <c:v>712735.74720897048</c:v>
                </c:pt>
                <c:pt idx="244">
                  <c:v>715164.94301407423</c:v>
                </c:pt>
                <c:pt idx="245">
                  <c:v>722154.89150945703</c:v>
                </c:pt>
                <c:pt idx="246">
                  <c:v>730030.89167849242</c:v>
                </c:pt>
                <c:pt idx="247">
                  <c:v>732674.69852401386</c:v>
                </c:pt>
                <c:pt idx="248">
                  <c:v>734555.77421316283</c:v>
                </c:pt>
                <c:pt idx="249">
                  <c:v>736590.40220755595</c:v>
                </c:pt>
                <c:pt idx="250">
                  <c:v>731443.6974933513</c:v>
                </c:pt>
                <c:pt idx="251">
                  <c:v>729194.44095905859</c:v>
                </c:pt>
                <c:pt idx="252">
                  <c:v>727732.2194409467</c:v>
                </c:pt>
                <c:pt idx="253">
                  <c:v>728440.2378662565</c:v>
                </c:pt>
                <c:pt idx="254">
                  <c:v>729590.72370723472</c:v>
                </c:pt>
                <c:pt idx="255">
                  <c:v>728480.59423547005</c:v>
                </c:pt>
                <c:pt idx="256">
                  <c:v>728396.48799585062</c:v>
                </c:pt>
                <c:pt idx="257">
                  <c:v>729641.19484886888</c:v>
                </c:pt>
                <c:pt idx="258">
                  <c:v>725773.09543227567</c:v>
                </c:pt>
                <c:pt idx="259">
                  <c:v>723070.7806333371</c:v>
                </c:pt>
                <c:pt idx="260">
                  <c:v>725009.12350110593</c:v>
                </c:pt>
                <c:pt idx="261">
                  <c:v>726739.48754807131</c:v>
                </c:pt>
                <c:pt idx="262">
                  <c:v>726836.45549278648</c:v>
                </c:pt>
                <c:pt idx="263">
                  <c:v>729272.66516250849</c:v>
                </c:pt>
                <c:pt idx="264">
                  <c:v>728341.29235132399</c:v>
                </c:pt>
                <c:pt idx="265">
                  <c:v>731419.61475390033</c:v>
                </c:pt>
                <c:pt idx="266">
                  <c:v>733135.10255421477</c:v>
                </c:pt>
                <c:pt idx="267">
                  <c:v>735538.06253470655</c:v>
                </c:pt>
                <c:pt idx="268">
                  <c:v>735846.93453366822</c:v>
                </c:pt>
                <c:pt idx="269">
                  <c:v>735047.82002924429</c:v>
                </c:pt>
                <c:pt idx="270">
                  <c:v>737494.36233674281</c:v>
                </c:pt>
                <c:pt idx="271">
                  <c:v>737679.54972259467</c:v>
                </c:pt>
                <c:pt idx="272">
                  <c:v>738549.89812373917</c:v>
                </c:pt>
                <c:pt idx="273">
                  <c:v>741155.11563909368</c:v>
                </c:pt>
                <c:pt idx="274">
                  <c:v>746010.85938174173</c:v>
                </c:pt>
                <c:pt idx="275">
                  <c:v>747646.23473789601</c:v>
                </c:pt>
                <c:pt idx="276">
                  <c:v>747778.02832114371</c:v>
                </c:pt>
                <c:pt idx="277">
                  <c:v>746554.77250420651</c:v>
                </c:pt>
                <c:pt idx="278">
                  <c:v>742464.60058205307</c:v>
                </c:pt>
                <c:pt idx="279">
                  <c:v>745506.57798378717</c:v>
                </c:pt>
                <c:pt idx="280">
                  <c:v>745156.64658367203</c:v>
                </c:pt>
                <c:pt idx="281">
                  <c:v>747476.10611846321</c:v>
                </c:pt>
                <c:pt idx="282">
                  <c:v>747073.40674758248</c:v>
                </c:pt>
                <c:pt idx="283">
                  <c:v>745688.70004745794</c:v>
                </c:pt>
                <c:pt idx="284">
                  <c:v>745948.38228915108</c:v>
                </c:pt>
                <c:pt idx="285">
                  <c:v>749655.36568409216</c:v>
                </c:pt>
                <c:pt idx="286">
                  <c:v>743559.00552491413</c:v>
                </c:pt>
                <c:pt idx="287">
                  <c:v>740549.62561338814</c:v>
                </c:pt>
                <c:pt idx="288">
                  <c:v>744581.25471798074</c:v>
                </c:pt>
                <c:pt idx="289">
                  <c:v>740660.51556274726</c:v>
                </c:pt>
                <c:pt idx="290">
                  <c:v>737752.40612648253</c:v>
                </c:pt>
                <c:pt idx="291">
                  <c:v>734575.60485375964</c:v>
                </c:pt>
                <c:pt idx="292">
                  <c:v>733240.7446388586</c:v>
                </c:pt>
                <c:pt idx="293">
                  <c:v>735253.025183958</c:v>
                </c:pt>
                <c:pt idx="294">
                  <c:v>741061.71675846202</c:v>
                </c:pt>
                <c:pt idx="295">
                  <c:v>740175.22283796698</c:v>
                </c:pt>
                <c:pt idx="296">
                  <c:v>740402.90701546043</c:v>
                </c:pt>
                <c:pt idx="297">
                  <c:v>735101.41633806459</c:v>
                </c:pt>
                <c:pt idx="298">
                  <c:v>740591.74872243695</c:v>
                </c:pt>
                <c:pt idx="299">
                  <c:v>746240.71071111481</c:v>
                </c:pt>
                <c:pt idx="300">
                  <c:v>746326.63302823587</c:v>
                </c:pt>
                <c:pt idx="301">
                  <c:v>749358.9568331769</c:v>
                </c:pt>
                <c:pt idx="302">
                  <c:v>745790.40031296469</c:v>
                </c:pt>
                <c:pt idx="303">
                  <c:v>747049.97888904973</c:v>
                </c:pt>
                <c:pt idx="304">
                  <c:v>745432.29308008566</c:v>
                </c:pt>
                <c:pt idx="305">
                  <c:v>746273.72675377491</c:v>
                </c:pt>
                <c:pt idx="306">
                  <c:v>748631.10245029011</c:v>
                </c:pt>
                <c:pt idx="307">
                  <c:v>752825.80338316387</c:v>
                </c:pt>
                <c:pt idx="308">
                  <c:v>754196.0259522202</c:v>
                </c:pt>
                <c:pt idx="309">
                  <c:v>757558.73104266275</c:v>
                </c:pt>
                <c:pt idx="310">
                  <c:v>759210.49676964828</c:v>
                </c:pt>
                <c:pt idx="311">
                  <c:v>758210.43973465019</c:v>
                </c:pt>
                <c:pt idx="312">
                  <c:v>762699.34818177007</c:v>
                </c:pt>
                <c:pt idx="313">
                  <c:v>764186.89157965116</c:v>
                </c:pt>
                <c:pt idx="314">
                  <c:v>763524.33768232574</c:v>
                </c:pt>
                <c:pt idx="315">
                  <c:v>764362.86164743232</c:v>
                </c:pt>
                <c:pt idx="316">
                  <c:v>761701.21035433805</c:v>
                </c:pt>
                <c:pt idx="317">
                  <c:v>759735.27458326065</c:v>
                </c:pt>
                <c:pt idx="318">
                  <c:v>755966.89234709681</c:v>
                </c:pt>
                <c:pt idx="319">
                  <c:v>758422.46665229509</c:v>
                </c:pt>
                <c:pt idx="320">
                  <c:v>758415.84645459615</c:v>
                </c:pt>
                <c:pt idx="321">
                  <c:v>758853.92728715844</c:v>
                </c:pt>
                <c:pt idx="322">
                  <c:v>759868.71974737768</c:v>
                </c:pt>
                <c:pt idx="323">
                  <c:v>757854.93366567767</c:v>
                </c:pt>
                <c:pt idx="324">
                  <c:v>758968.45210288279</c:v>
                </c:pt>
                <c:pt idx="325">
                  <c:v>758229.69790912117</c:v>
                </c:pt>
                <c:pt idx="326">
                  <c:v>760106.46993646258</c:v>
                </c:pt>
                <c:pt idx="327">
                  <c:v>758709.73853675544</c:v>
                </c:pt>
                <c:pt idx="328">
                  <c:v>759432.98007788428</c:v>
                </c:pt>
                <c:pt idx="329">
                  <c:v>761795.81268484076</c:v>
                </c:pt>
                <c:pt idx="330">
                  <c:v>761899.47665756103</c:v>
                </c:pt>
                <c:pt idx="331">
                  <c:v>760350.82499138999</c:v>
                </c:pt>
                <c:pt idx="332">
                  <c:v>758826.87105543504</c:v>
                </c:pt>
                <c:pt idx="333">
                  <c:v>760418.92189963104</c:v>
                </c:pt>
                <c:pt idx="334">
                  <c:v>758562.82299865759</c:v>
                </c:pt>
                <c:pt idx="335">
                  <c:v>760147.95149692602</c:v>
                </c:pt>
                <c:pt idx="336">
                  <c:v>760237.7939696993</c:v>
                </c:pt>
                <c:pt idx="337">
                  <c:v>758684.29054238484</c:v>
                </c:pt>
                <c:pt idx="338">
                  <c:v>757946.61306792742</c:v>
                </c:pt>
                <c:pt idx="339">
                  <c:v>752783.05569207366</c:v>
                </c:pt>
                <c:pt idx="340">
                  <c:v>751673.77874562098</c:v>
                </c:pt>
                <c:pt idx="341">
                  <c:v>751681.28107751859</c:v>
                </c:pt>
                <c:pt idx="342">
                  <c:v>749253.78737601649</c:v>
                </c:pt>
                <c:pt idx="343">
                  <c:v>747540.15836531704</c:v>
                </c:pt>
                <c:pt idx="344">
                  <c:v>748961.967487277</c:v>
                </c:pt>
                <c:pt idx="345">
                  <c:v>748454.56933463109</c:v>
                </c:pt>
                <c:pt idx="346">
                  <c:v>745994.41460371506</c:v>
                </c:pt>
                <c:pt idx="347">
                  <c:v>749413.69577923079</c:v>
                </c:pt>
                <c:pt idx="348">
                  <c:v>753448.67287509493</c:v>
                </c:pt>
                <c:pt idx="349">
                  <c:v>753940.37284468918</c:v>
                </c:pt>
                <c:pt idx="350">
                  <c:v>750406.31597331318</c:v>
                </c:pt>
                <c:pt idx="351">
                  <c:v>751535.46227138292</c:v>
                </c:pt>
                <c:pt idx="352">
                  <c:v>753689.95395989041</c:v>
                </c:pt>
                <c:pt idx="353">
                  <c:v>753863.79694901977</c:v>
                </c:pt>
                <c:pt idx="354">
                  <c:v>755570.7331428082</c:v>
                </c:pt>
                <c:pt idx="355">
                  <c:v>754462.50603854819</c:v>
                </c:pt>
                <c:pt idx="356">
                  <c:v>752173.8961963061</c:v>
                </c:pt>
                <c:pt idx="357">
                  <c:v>752702.64036259754</c:v>
                </c:pt>
                <c:pt idx="358">
                  <c:v>757319.02827074507</c:v>
                </c:pt>
                <c:pt idx="359">
                  <c:v>756864.51306735957</c:v>
                </c:pt>
                <c:pt idx="360">
                  <c:v>756870.73786278267</c:v>
                </c:pt>
                <c:pt idx="361">
                  <c:v>758391.01922852348</c:v>
                </c:pt>
                <c:pt idx="362">
                  <c:v>759252.03351682099</c:v>
                </c:pt>
                <c:pt idx="363">
                  <c:v>760330.43319519155</c:v>
                </c:pt>
                <c:pt idx="364">
                  <c:v>760001.34300426976</c:v>
                </c:pt>
                <c:pt idx="365">
                  <c:v>758934.97502854175</c:v>
                </c:pt>
                <c:pt idx="366">
                  <c:v>759948.5332210554</c:v>
                </c:pt>
                <c:pt idx="367">
                  <c:v>760797.48619852914</c:v>
                </c:pt>
                <c:pt idx="368">
                  <c:v>761826.21064461407</c:v>
                </c:pt>
                <c:pt idx="369">
                  <c:v>766915.86926757614</c:v>
                </c:pt>
                <c:pt idx="370">
                  <c:v>766117.89791419951</c:v>
                </c:pt>
                <c:pt idx="371">
                  <c:v>766219.6883851391</c:v>
                </c:pt>
                <c:pt idx="372">
                  <c:v>767197.55590511486</c:v>
                </c:pt>
                <c:pt idx="373">
                  <c:v>767914.80836454208</c:v>
                </c:pt>
                <c:pt idx="374">
                  <c:v>767861.09388764156</c:v>
                </c:pt>
                <c:pt idx="375">
                  <c:v>767335.16001782916</c:v>
                </c:pt>
                <c:pt idx="376">
                  <c:v>771272.91752236988</c:v>
                </c:pt>
                <c:pt idx="377">
                  <c:v>773638.24489752972</c:v>
                </c:pt>
                <c:pt idx="378">
                  <c:v>772251.34018367308</c:v>
                </c:pt>
                <c:pt idx="379">
                  <c:v>772472.40431126917</c:v>
                </c:pt>
                <c:pt idx="380">
                  <c:v>774195.03846285236</c:v>
                </c:pt>
                <c:pt idx="381">
                  <c:v>773878.93401506077</c:v>
                </c:pt>
                <c:pt idx="382">
                  <c:v>773995.52732914686</c:v>
                </c:pt>
                <c:pt idx="383">
                  <c:v>778318.29350975028</c:v>
                </c:pt>
                <c:pt idx="384">
                  <c:v>776508.41794532118</c:v>
                </c:pt>
                <c:pt idx="385">
                  <c:v>772277.54663151375</c:v>
                </c:pt>
                <c:pt idx="386">
                  <c:v>770888.80964224332</c:v>
                </c:pt>
                <c:pt idx="387">
                  <c:v>768581.48212343245</c:v>
                </c:pt>
                <c:pt idx="388">
                  <c:v>768497.8539138895</c:v>
                </c:pt>
                <c:pt idx="389">
                  <c:v>767049.96441207058</c:v>
                </c:pt>
                <c:pt idx="390">
                  <c:v>766017.84653933044</c:v>
                </c:pt>
                <c:pt idx="391">
                  <c:v>766511.51805168926</c:v>
                </c:pt>
                <c:pt idx="392">
                  <c:v>766836.55023649125</c:v>
                </c:pt>
                <c:pt idx="393">
                  <c:v>766735.07651672023</c:v>
                </c:pt>
                <c:pt idx="394">
                  <c:v>768853.50994334626</c:v>
                </c:pt>
                <c:pt idx="395">
                  <c:v>773084.58179796988</c:v>
                </c:pt>
                <c:pt idx="396">
                  <c:v>772486.2369612148</c:v>
                </c:pt>
                <c:pt idx="397">
                  <c:v>769202.99598473043</c:v>
                </c:pt>
                <c:pt idx="398">
                  <c:v>768012.8293143448</c:v>
                </c:pt>
                <c:pt idx="399">
                  <c:v>767594.25793917116</c:v>
                </c:pt>
                <c:pt idx="400">
                  <c:v>766551.37619798013</c:v>
                </c:pt>
                <c:pt idx="401">
                  <c:v>766116.70953072491</c:v>
                </c:pt>
                <c:pt idx="402">
                  <c:v>764881.07675509155</c:v>
                </c:pt>
                <c:pt idx="403">
                  <c:v>766034.67854876199</c:v>
                </c:pt>
                <c:pt idx="404">
                  <c:v>766108.16870680975</c:v>
                </c:pt>
                <c:pt idx="405">
                  <c:v>762785.29108937655</c:v>
                </c:pt>
                <c:pt idx="406">
                  <c:v>761397.04204253631</c:v>
                </c:pt>
                <c:pt idx="407">
                  <c:v>757745.77644374908</c:v>
                </c:pt>
                <c:pt idx="408">
                  <c:v>761450.34115657641</c:v>
                </c:pt>
                <c:pt idx="409">
                  <c:v>760633.3072433694</c:v>
                </c:pt>
                <c:pt idx="410">
                  <c:v>761722.82555264665</c:v>
                </c:pt>
                <c:pt idx="411">
                  <c:v>763885.86372881674</c:v>
                </c:pt>
                <c:pt idx="412">
                  <c:v>764493.85673169116</c:v>
                </c:pt>
                <c:pt idx="413">
                  <c:v>767873.19901389815</c:v>
                </c:pt>
                <c:pt idx="414">
                  <c:v>768529.10019966273</c:v>
                </c:pt>
                <c:pt idx="415">
                  <c:v>771303.38396217627</c:v>
                </c:pt>
                <c:pt idx="416">
                  <c:v>772891.89129640325</c:v>
                </c:pt>
                <c:pt idx="417">
                  <c:v>774314.94931463746</c:v>
                </c:pt>
                <c:pt idx="418">
                  <c:v>776020.85349779727</c:v>
                </c:pt>
                <c:pt idx="419">
                  <c:v>779374.46032741864</c:v>
                </c:pt>
                <c:pt idx="420">
                  <c:v>779079.007249202</c:v>
                </c:pt>
                <c:pt idx="421">
                  <c:v>783742.93815450417</c:v>
                </c:pt>
                <c:pt idx="422">
                  <c:v>782914.73414473748</c:v>
                </c:pt>
                <c:pt idx="423">
                  <c:v>781956.97777094424</c:v>
                </c:pt>
                <c:pt idx="424">
                  <c:v>784880.89218816697</c:v>
                </c:pt>
                <c:pt idx="425">
                  <c:v>786047.79663473857</c:v>
                </c:pt>
                <c:pt idx="426">
                  <c:v>786381.69771822612</c:v>
                </c:pt>
                <c:pt idx="427">
                  <c:v>788844.77928375092</c:v>
                </c:pt>
                <c:pt idx="428">
                  <c:v>786754.56881167099</c:v>
                </c:pt>
                <c:pt idx="429">
                  <c:v>785758.71518310206</c:v>
                </c:pt>
                <c:pt idx="430">
                  <c:v>787877.25931994047</c:v>
                </c:pt>
                <c:pt idx="431">
                  <c:v>788159.14198871492</c:v>
                </c:pt>
                <c:pt idx="432">
                  <c:v>785662.43641644542</c:v>
                </c:pt>
                <c:pt idx="433">
                  <c:v>786888.26276715496</c:v>
                </c:pt>
                <c:pt idx="434">
                  <c:v>787377.03357840353</c:v>
                </c:pt>
                <c:pt idx="435">
                  <c:v>786780.44956864673</c:v>
                </c:pt>
                <c:pt idx="436">
                  <c:v>788304.36887754826</c:v>
                </c:pt>
                <c:pt idx="437">
                  <c:v>788351.88802062813</c:v>
                </c:pt>
                <c:pt idx="438">
                  <c:v>787567.70476727723</c:v>
                </c:pt>
                <c:pt idx="439">
                  <c:v>786062.4601316211</c:v>
                </c:pt>
                <c:pt idx="440">
                  <c:v>787137.68925085734</c:v>
                </c:pt>
                <c:pt idx="441">
                  <c:v>785641.70297156845</c:v>
                </c:pt>
                <c:pt idx="442">
                  <c:v>784850.83177156036</c:v>
                </c:pt>
                <c:pt idx="443">
                  <c:v>783372.8876599815</c:v>
                </c:pt>
                <c:pt idx="444">
                  <c:v>781450.56882522709</c:v>
                </c:pt>
                <c:pt idx="445">
                  <c:v>779174.14554513397</c:v>
                </c:pt>
                <c:pt idx="446">
                  <c:v>779020.90162542858</c:v>
                </c:pt>
                <c:pt idx="447">
                  <c:v>778339.92144540977</c:v>
                </c:pt>
                <c:pt idx="448">
                  <c:v>780263.75030725251</c:v>
                </c:pt>
                <c:pt idx="449">
                  <c:v>780368.26413129841</c:v>
                </c:pt>
                <c:pt idx="450">
                  <c:v>783074.3894724776</c:v>
                </c:pt>
                <c:pt idx="451">
                  <c:v>784883.8252116401</c:v>
                </c:pt>
                <c:pt idx="452">
                  <c:v>783158.73940953368</c:v>
                </c:pt>
                <c:pt idx="453">
                  <c:v>784043.1019485459</c:v>
                </c:pt>
                <c:pt idx="454">
                  <c:v>782737.72411502257</c:v>
                </c:pt>
                <c:pt idx="455">
                  <c:v>785332.53318648739</c:v>
                </c:pt>
                <c:pt idx="456">
                  <c:v>788777.23793474946</c:v>
                </c:pt>
                <c:pt idx="457">
                  <c:v>789453.58879330091</c:v>
                </c:pt>
                <c:pt idx="458">
                  <c:v>788164.56231609057</c:v>
                </c:pt>
                <c:pt idx="459">
                  <c:v>787401.56178612867</c:v>
                </c:pt>
                <c:pt idx="460">
                  <c:v>791087.64333749772</c:v>
                </c:pt>
                <c:pt idx="461">
                  <c:v>791555.58243574342</c:v>
                </c:pt>
                <c:pt idx="462">
                  <c:v>790224.80269738496</c:v>
                </c:pt>
                <c:pt idx="463">
                  <c:v>791127.83059595374</c:v>
                </c:pt>
                <c:pt idx="464">
                  <c:v>791692.59354243218</c:v>
                </c:pt>
                <c:pt idx="465">
                  <c:v>791868.29494887707</c:v>
                </c:pt>
                <c:pt idx="466">
                  <c:v>793378.87388569256</c:v>
                </c:pt>
                <c:pt idx="467">
                  <c:v>793551.70204777713</c:v>
                </c:pt>
                <c:pt idx="468">
                  <c:v>793902.43450943287</c:v>
                </c:pt>
                <c:pt idx="469">
                  <c:v>791925.52291700966</c:v>
                </c:pt>
                <c:pt idx="470">
                  <c:v>791449.32130659546</c:v>
                </c:pt>
                <c:pt idx="471">
                  <c:v>794256.93687933893</c:v>
                </c:pt>
                <c:pt idx="472">
                  <c:v>797090.41222553514</c:v>
                </c:pt>
                <c:pt idx="473">
                  <c:v>797366.33959778235</c:v>
                </c:pt>
                <c:pt idx="474">
                  <c:v>796097.74251967459</c:v>
                </c:pt>
                <c:pt idx="475">
                  <c:v>796610.78676567168</c:v>
                </c:pt>
                <c:pt idx="476">
                  <c:v>798104.03845791589</c:v>
                </c:pt>
                <c:pt idx="477">
                  <c:v>800890.95267234067</c:v>
                </c:pt>
                <c:pt idx="478">
                  <c:v>799300.01292222366</c:v>
                </c:pt>
                <c:pt idx="479">
                  <c:v>799123.01771765703</c:v>
                </c:pt>
                <c:pt idx="480">
                  <c:v>798749.4624557686</c:v>
                </c:pt>
                <c:pt idx="481">
                  <c:v>799352.02723726968</c:v>
                </c:pt>
                <c:pt idx="482">
                  <c:v>799922.59301404341</c:v>
                </c:pt>
                <c:pt idx="483">
                  <c:v>799497.00561512436</c:v>
                </c:pt>
                <c:pt idx="484">
                  <c:v>798594.79558712442</c:v>
                </c:pt>
                <c:pt idx="485">
                  <c:v>801933.23460331094</c:v>
                </c:pt>
                <c:pt idx="486">
                  <c:v>801619.9395696664</c:v>
                </c:pt>
                <c:pt idx="487">
                  <c:v>801717.53875525738</c:v>
                </c:pt>
                <c:pt idx="488">
                  <c:v>804287.28839934443</c:v>
                </c:pt>
                <c:pt idx="489">
                  <c:v>804074.23063192284</c:v>
                </c:pt>
                <c:pt idx="490">
                  <c:v>804881.38775955955</c:v>
                </c:pt>
                <c:pt idx="491">
                  <c:v>808085.78203197452</c:v>
                </c:pt>
                <c:pt idx="492">
                  <c:v>805309.23662616464</c:v>
                </c:pt>
                <c:pt idx="493">
                  <c:v>807216.80491376366</c:v>
                </c:pt>
                <c:pt idx="494">
                  <c:v>807249.16947496438</c:v>
                </c:pt>
                <c:pt idx="495">
                  <c:v>807169.76419160457</c:v>
                </c:pt>
                <c:pt idx="496">
                  <c:v>806507.34903048642</c:v>
                </c:pt>
                <c:pt idx="497">
                  <c:v>806899.20331264846</c:v>
                </c:pt>
                <c:pt idx="498">
                  <c:v>806868.0255272513</c:v>
                </c:pt>
                <c:pt idx="499">
                  <c:v>806537.06926368212</c:v>
                </c:pt>
                <c:pt idx="500">
                  <c:v>805927.77363308601</c:v>
                </c:pt>
                <c:pt idx="501">
                  <c:v>805743.71647926664</c:v>
                </c:pt>
                <c:pt idx="502">
                  <c:v>805666.81508553925</c:v>
                </c:pt>
                <c:pt idx="503">
                  <c:v>804835.73501062708</c:v>
                </c:pt>
                <c:pt idx="504">
                  <c:v>806118.47331248992</c:v>
                </c:pt>
                <c:pt idx="505">
                  <c:v>803573.10595242144</c:v>
                </c:pt>
                <c:pt idx="506">
                  <c:v>801120.31432626559</c:v>
                </c:pt>
                <c:pt idx="507">
                  <c:v>798847.33875077369</c:v>
                </c:pt>
                <c:pt idx="508">
                  <c:v>797277.20995221892</c:v>
                </c:pt>
                <c:pt idx="509">
                  <c:v>796366.45791372284</c:v>
                </c:pt>
                <c:pt idx="510">
                  <c:v>796592.51016294886</c:v>
                </c:pt>
                <c:pt idx="511">
                  <c:v>794797.11828591779</c:v>
                </c:pt>
                <c:pt idx="512">
                  <c:v>794994.75972999469</c:v>
                </c:pt>
                <c:pt idx="513">
                  <c:v>792980.35149490961</c:v>
                </c:pt>
                <c:pt idx="514">
                  <c:v>791708.01122104086</c:v>
                </c:pt>
                <c:pt idx="515">
                  <c:v>790497.89463949134</c:v>
                </c:pt>
                <c:pt idx="516">
                  <c:v>788253.09969960805</c:v>
                </c:pt>
                <c:pt idx="517">
                  <c:v>788989.18046286853</c:v>
                </c:pt>
                <c:pt idx="518">
                  <c:v>789653.36975887383</c:v>
                </c:pt>
                <c:pt idx="519">
                  <c:v>789496.79950765101</c:v>
                </c:pt>
                <c:pt idx="520">
                  <c:v>788815.03483287967</c:v>
                </c:pt>
                <c:pt idx="521">
                  <c:v>788580.6843285613</c:v>
                </c:pt>
                <c:pt idx="522">
                  <c:v>791642.38901292463</c:v>
                </c:pt>
                <c:pt idx="523">
                  <c:v>792829.37349388283</c:v>
                </c:pt>
                <c:pt idx="524">
                  <c:v>791436.6878166293</c:v>
                </c:pt>
                <c:pt idx="525">
                  <c:v>791013.64551291743</c:v>
                </c:pt>
                <c:pt idx="526">
                  <c:v>792539.24802890199</c:v>
                </c:pt>
                <c:pt idx="527">
                  <c:v>791331.01587327756</c:v>
                </c:pt>
                <c:pt idx="528">
                  <c:v>792708.82646336115</c:v>
                </c:pt>
                <c:pt idx="529">
                  <c:v>792177.59419943357</c:v>
                </c:pt>
                <c:pt idx="530">
                  <c:v>794269.49890865805</c:v>
                </c:pt>
                <c:pt idx="531">
                  <c:v>794413.1074140101</c:v>
                </c:pt>
                <c:pt idx="532">
                  <c:v>791143.16979838326</c:v>
                </c:pt>
                <c:pt idx="533">
                  <c:v>789533.95195608935</c:v>
                </c:pt>
                <c:pt idx="534">
                  <c:v>791944.37306336057</c:v>
                </c:pt>
                <c:pt idx="535">
                  <c:v>792803.56530268642</c:v>
                </c:pt>
                <c:pt idx="536">
                  <c:v>795454.67530756129</c:v>
                </c:pt>
                <c:pt idx="537">
                  <c:v>796400.00029816339</c:v>
                </c:pt>
                <c:pt idx="538">
                  <c:v>795225.83464910241</c:v>
                </c:pt>
                <c:pt idx="539">
                  <c:v>793993.48283382074</c:v>
                </c:pt>
                <c:pt idx="540">
                  <c:v>794387.24898929766</c:v>
                </c:pt>
                <c:pt idx="541">
                  <c:v>794282.21329553367</c:v>
                </c:pt>
                <c:pt idx="542">
                  <c:v>794453.14126146957</c:v>
                </c:pt>
                <c:pt idx="543">
                  <c:v>794299.08291835978</c:v>
                </c:pt>
                <c:pt idx="544">
                  <c:v>794327.97586270038</c:v>
                </c:pt>
                <c:pt idx="545">
                  <c:v>793365.32097489364</c:v>
                </c:pt>
                <c:pt idx="546">
                  <c:v>793691.63138820871</c:v>
                </c:pt>
                <c:pt idx="547">
                  <c:v>793130.29841300566</c:v>
                </c:pt>
                <c:pt idx="548">
                  <c:v>791718.79397898994</c:v>
                </c:pt>
                <c:pt idx="549">
                  <c:v>790780.64136396151</c:v>
                </c:pt>
                <c:pt idx="550">
                  <c:v>791588.81325991719</c:v>
                </c:pt>
                <c:pt idx="551">
                  <c:v>792851.26629996998</c:v>
                </c:pt>
                <c:pt idx="552">
                  <c:v>792787.11738991609</c:v>
                </c:pt>
                <c:pt idx="553">
                  <c:v>794044.99000003096</c:v>
                </c:pt>
                <c:pt idx="554">
                  <c:v>793924.98538081395</c:v>
                </c:pt>
                <c:pt idx="555">
                  <c:v>795589.79739297286</c:v>
                </c:pt>
                <c:pt idx="556">
                  <c:v>796404.03880393936</c:v>
                </c:pt>
                <c:pt idx="557">
                  <c:v>796256.94696685614</c:v>
                </c:pt>
                <c:pt idx="558">
                  <c:v>795132.26758662099</c:v>
                </c:pt>
                <c:pt idx="559">
                  <c:v>793223.17873287713</c:v>
                </c:pt>
                <c:pt idx="560">
                  <c:v>795828.71015364118</c:v>
                </c:pt>
                <c:pt idx="561">
                  <c:v>796120.40856455034</c:v>
                </c:pt>
                <c:pt idx="562">
                  <c:v>798399.00190842862</c:v>
                </c:pt>
                <c:pt idx="563">
                  <c:v>797711.1925914546</c:v>
                </c:pt>
                <c:pt idx="564">
                  <c:v>798997.04762579361</c:v>
                </c:pt>
                <c:pt idx="565">
                  <c:v>798531.19831708085</c:v>
                </c:pt>
                <c:pt idx="566">
                  <c:v>799926.19409607619</c:v>
                </c:pt>
                <c:pt idx="567">
                  <c:v>801176.22408593283</c:v>
                </c:pt>
                <c:pt idx="568">
                  <c:v>799487.99908267951</c:v>
                </c:pt>
                <c:pt idx="569">
                  <c:v>799474.2652970365</c:v>
                </c:pt>
                <c:pt idx="570">
                  <c:v>798850.62292057252</c:v>
                </c:pt>
                <c:pt idx="571">
                  <c:v>799173.38606420788</c:v>
                </c:pt>
                <c:pt idx="572">
                  <c:v>798331.66197417257</c:v>
                </c:pt>
                <c:pt idx="573">
                  <c:v>799277.21259016485</c:v>
                </c:pt>
                <c:pt idx="574">
                  <c:v>799690.40292483778</c:v>
                </c:pt>
                <c:pt idx="575">
                  <c:v>798340.70979696966</c:v>
                </c:pt>
                <c:pt idx="576">
                  <c:v>798573.49398224859</c:v>
                </c:pt>
                <c:pt idx="577">
                  <c:v>797896.98609968566</c:v>
                </c:pt>
                <c:pt idx="578">
                  <c:v>799561.45680456772</c:v>
                </c:pt>
                <c:pt idx="579">
                  <c:v>798473.50713771733</c:v>
                </c:pt>
                <c:pt idx="580">
                  <c:v>800770.85969081963</c:v>
                </c:pt>
                <c:pt idx="581">
                  <c:v>799343.72160956077</c:v>
                </c:pt>
                <c:pt idx="582">
                  <c:v>798337.03699980059</c:v>
                </c:pt>
                <c:pt idx="583">
                  <c:v>796210.45478039223</c:v>
                </c:pt>
                <c:pt idx="584">
                  <c:v>795788.934276702</c:v>
                </c:pt>
                <c:pt idx="585">
                  <c:v>794859.25283816643</c:v>
                </c:pt>
                <c:pt idx="586">
                  <c:v>792952.54904079018</c:v>
                </c:pt>
                <c:pt idx="587">
                  <c:v>793612.85805124813</c:v>
                </c:pt>
                <c:pt idx="588">
                  <c:v>794546.36368321872</c:v>
                </c:pt>
                <c:pt idx="589">
                  <c:v>793791.97528190503</c:v>
                </c:pt>
                <c:pt idx="590">
                  <c:v>793807.58638990344</c:v>
                </c:pt>
                <c:pt idx="591">
                  <c:v>793604.79293088429</c:v>
                </c:pt>
                <c:pt idx="592">
                  <c:v>795557.5740306665</c:v>
                </c:pt>
                <c:pt idx="593">
                  <c:v>796389.50294000702</c:v>
                </c:pt>
                <c:pt idx="594">
                  <c:v>798010.29043463652</c:v>
                </c:pt>
                <c:pt idx="595">
                  <c:v>796647.53036203922</c:v>
                </c:pt>
                <c:pt idx="596">
                  <c:v>795599.95910639805</c:v>
                </c:pt>
                <c:pt idx="597">
                  <c:v>795773.49700268102</c:v>
                </c:pt>
                <c:pt idx="598">
                  <c:v>795233.3198131721</c:v>
                </c:pt>
                <c:pt idx="599">
                  <c:v>795367.52728924959</c:v>
                </c:pt>
                <c:pt idx="600">
                  <c:v>796997.08308938658</c:v>
                </c:pt>
                <c:pt idx="601">
                  <c:v>797019.51875477086</c:v>
                </c:pt>
                <c:pt idx="602">
                  <c:v>796916.82349041477</c:v>
                </c:pt>
                <c:pt idx="603">
                  <c:v>794982.28764122538</c:v>
                </c:pt>
                <c:pt idx="604">
                  <c:v>795053.79104448052</c:v>
                </c:pt>
                <c:pt idx="605">
                  <c:v>796654.14800376794</c:v>
                </c:pt>
                <c:pt idx="606">
                  <c:v>796564.13985232718</c:v>
                </c:pt>
                <c:pt idx="607">
                  <c:v>796592.42368189653</c:v>
                </c:pt>
                <c:pt idx="608">
                  <c:v>796783.09543980891</c:v>
                </c:pt>
                <c:pt idx="609">
                  <c:v>796761.40381924936</c:v>
                </c:pt>
                <c:pt idx="610">
                  <c:v>799194.90531094093</c:v>
                </c:pt>
                <c:pt idx="611">
                  <c:v>798274.10321005341</c:v>
                </c:pt>
                <c:pt idx="612">
                  <c:v>797413.59893744858</c:v>
                </c:pt>
                <c:pt idx="613">
                  <c:v>797552.90164564829</c:v>
                </c:pt>
                <c:pt idx="614">
                  <c:v>795720.63422733569</c:v>
                </c:pt>
                <c:pt idx="615">
                  <c:v>795224.31388029864</c:v>
                </c:pt>
                <c:pt idx="616">
                  <c:v>796836.81498806342</c:v>
                </c:pt>
                <c:pt idx="617">
                  <c:v>795805.1415105433</c:v>
                </c:pt>
                <c:pt idx="618">
                  <c:v>796373.33319553104</c:v>
                </c:pt>
                <c:pt idx="619">
                  <c:v>797632.35824456683</c:v>
                </c:pt>
                <c:pt idx="620">
                  <c:v>797929.87450548017</c:v>
                </c:pt>
                <c:pt idx="621">
                  <c:v>798702.58942819375</c:v>
                </c:pt>
                <c:pt idx="622">
                  <c:v>797922.3912225297</c:v>
                </c:pt>
                <c:pt idx="623">
                  <c:v>797837.34574703721</c:v>
                </c:pt>
                <c:pt idx="624">
                  <c:v>798264.29469939636</c:v>
                </c:pt>
                <c:pt idx="625">
                  <c:v>800236.23709977407</c:v>
                </c:pt>
                <c:pt idx="626">
                  <c:v>800545.60282365081</c:v>
                </c:pt>
                <c:pt idx="627">
                  <c:v>801222.49245264882</c:v>
                </c:pt>
                <c:pt idx="628">
                  <c:v>802060.1167780353</c:v>
                </c:pt>
                <c:pt idx="629">
                  <c:v>803603.50101487339</c:v>
                </c:pt>
                <c:pt idx="630">
                  <c:v>803854.12039993738</c:v>
                </c:pt>
                <c:pt idx="631">
                  <c:v>805515.12453020725</c:v>
                </c:pt>
                <c:pt idx="632">
                  <c:v>806359.7071277221</c:v>
                </c:pt>
                <c:pt idx="633">
                  <c:v>806989.11674715625</c:v>
                </c:pt>
                <c:pt idx="634">
                  <c:v>807458.67539741716</c:v>
                </c:pt>
                <c:pt idx="635">
                  <c:v>807162.1500104462</c:v>
                </c:pt>
                <c:pt idx="636">
                  <c:v>807116.37307568023</c:v>
                </c:pt>
                <c:pt idx="637">
                  <c:v>806943.68302577548</c:v>
                </c:pt>
                <c:pt idx="638">
                  <c:v>806536.71638341877</c:v>
                </c:pt>
                <c:pt idx="639">
                  <c:v>805243.60779374675</c:v>
                </c:pt>
                <c:pt idx="640">
                  <c:v>804853.51964575634</c:v>
                </c:pt>
                <c:pt idx="641">
                  <c:v>806520.43744857574</c:v>
                </c:pt>
                <c:pt idx="642">
                  <c:v>805927.9990293805</c:v>
                </c:pt>
                <c:pt idx="643">
                  <c:v>804729.72933244868</c:v>
                </c:pt>
                <c:pt idx="644">
                  <c:v>804266.32684046053</c:v>
                </c:pt>
                <c:pt idx="645">
                  <c:v>804737.8416111836</c:v>
                </c:pt>
                <c:pt idx="646">
                  <c:v>804480.152109541</c:v>
                </c:pt>
                <c:pt idx="647">
                  <c:v>802797.24632068269</c:v>
                </c:pt>
                <c:pt idx="648">
                  <c:v>802732.62599118473</c:v>
                </c:pt>
                <c:pt idx="649">
                  <c:v>803860.1404295942</c:v>
                </c:pt>
                <c:pt idx="650">
                  <c:v>804037.90312055149</c:v>
                </c:pt>
                <c:pt idx="651">
                  <c:v>803981.91698987549</c:v>
                </c:pt>
                <c:pt idx="652">
                  <c:v>808067.11506205308</c:v>
                </c:pt>
                <c:pt idx="653">
                  <c:v>808073.64152677066</c:v>
                </c:pt>
                <c:pt idx="654">
                  <c:v>810180.63420439942</c:v>
                </c:pt>
                <c:pt idx="655">
                  <c:v>809094.09094246209</c:v>
                </c:pt>
                <c:pt idx="656">
                  <c:v>809401.42605091934</c:v>
                </c:pt>
                <c:pt idx="657">
                  <c:v>808980.94601378241</c:v>
                </c:pt>
                <c:pt idx="658">
                  <c:v>809236.20817183948</c:v>
                </c:pt>
                <c:pt idx="659">
                  <c:v>808767.09787221311</c:v>
                </c:pt>
                <c:pt idx="660">
                  <c:v>810017.82872639678</c:v>
                </c:pt>
                <c:pt idx="661">
                  <c:v>808729.38971310086</c:v>
                </c:pt>
                <c:pt idx="662">
                  <c:v>808731.3506657742</c:v>
                </c:pt>
                <c:pt idx="663">
                  <c:v>809295.74707069655</c:v>
                </c:pt>
                <c:pt idx="664">
                  <c:v>810249.13987281825</c:v>
                </c:pt>
                <c:pt idx="665">
                  <c:v>811463.90971300018</c:v>
                </c:pt>
                <c:pt idx="666">
                  <c:v>809409.9610081818</c:v>
                </c:pt>
                <c:pt idx="667">
                  <c:v>811764.34333520499</c:v>
                </c:pt>
                <c:pt idx="668">
                  <c:v>810744.74414868164</c:v>
                </c:pt>
                <c:pt idx="669">
                  <c:v>808293.37524558383</c:v>
                </c:pt>
                <c:pt idx="670">
                  <c:v>807705.87142356229</c:v>
                </c:pt>
                <c:pt idx="671">
                  <c:v>807602.90709563554</c:v>
                </c:pt>
                <c:pt idx="672">
                  <c:v>806097.8713620198</c:v>
                </c:pt>
                <c:pt idx="673">
                  <c:v>807807.87102640653</c:v>
                </c:pt>
                <c:pt idx="674">
                  <c:v>807442.70850253745</c:v>
                </c:pt>
                <c:pt idx="675">
                  <c:v>807730.14497459074</c:v>
                </c:pt>
                <c:pt idx="676">
                  <c:v>806453.04549341172</c:v>
                </c:pt>
                <c:pt idx="677">
                  <c:v>807881.61197268753</c:v>
                </c:pt>
                <c:pt idx="678">
                  <c:v>806846.83186887309</c:v>
                </c:pt>
                <c:pt idx="679">
                  <c:v>805548.40150199865</c:v>
                </c:pt>
                <c:pt idx="680">
                  <c:v>804114.78660404473</c:v>
                </c:pt>
                <c:pt idx="681">
                  <c:v>803019.031840752</c:v>
                </c:pt>
                <c:pt idx="682">
                  <c:v>800906.7425868928</c:v>
                </c:pt>
                <c:pt idx="683">
                  <c:v>801462.2476987408</c:v>
                </c:pt>
                <c:pt idx="684">
                  <c:v>801482.6271548504</c:v>
                </c:pt>
                <c:pt idx="685">
                  <c:v>801440.06757159252</c:v>
                </c:pt>
                <c:pt idx="686">
                  <c:v>802330.1383064501</c:v>
                </c:pt>
                <c:pt idx="687">
                  <c:v>804403.77653842524</c:v>
                </c:pt>
                <c:pt idx="688">
                  <c:v>805362.80544332496</c:v>
                </c:pt>
                <c:pt idx="689">
                  <c:v>805948.05857908737</c:v>
                </c:pt>
                <c:pt idx="690">
                  <c:v>806618.54161290638</c:v>
                </c:pt>
                <c:pt idx="691">
                  <c:v>807975.07758980477</c:v>
                </c:pt>
                <c:pt idx="692">
                  <c:v>807145.3131329735</c:v>
                </c:pt>
                <c:pt idx="693">
                  <c:v>807219.71635439841</c:v>
                </c:pt>
                <c:pt idx="694">
                  <c:v>806482.75803257583</c:v>
                </c:pt>
                <c:pt idx="695">
                  <c:v>806892.51258480758</c:v>
                </c:pt>
                <c:pt idx="696">
                  <c:v>806478.59818265925</c:v>
                </c:pt>
                <c:pt idx="697">
                  <c:v>808698.99099146656</c:v>
                </c:pt>
                <c:pt idx="698">
                  <c:v>809808.97635509202</c:v>
                </c:pt>
                <c:pt idx="699">
                  <c:v>811039.56479301641</c:v>
                </c:pt>
                <c:pt idx="700">
                  <c:v>811580.50881669426</c:v>
                </c:pt>
                <c:pt idx="701">
                  <c:v>809019.46416471677</c:v>
                </c:pt>
                <c:pt idx="702">
                  <c:v>809267.96514906012</c:v>
                </c:pt>
                <c:pt idx="703">
                  <c:v>809406.27858634305</c:v>
                </c:pt>
                <c:pt idx="704">
                  <c:v>808440.08732689428</c:v>
                </c:pt>
                <c:pt idx="705">
                  <c:v>808447.50940835103</c:v>
                </c:pt>
                <c:pt idx="706">
                  <c:v>808863.32626411668</c:v>
                </c:pt>
                <c:pt idx="707">
                  <c:v>809453.93078290846</c:v>
                </c:pt>
                <c:pt idx="708">
                  <c:v>810911.30320044199</c:v>
                </c:pt>
                <c:pt idx="709">
                  <c:v>810293.52633957611</c:v>
                </c:pt>
                <c:pt idx="710">
                  <c:v>810049.67596063903</c:v>
                </c:pt>
                <c:pt idx="711">
                  <c:v>808537.96867964242</c:v>
                </c:pt>
                <c:pt idx="712">
                  <c:v>808700.7823722834</c:v>
                </c:pt>
                <c:pt idx="713">
                  <c:v>809576.93540587032</c:v>
                </c:pt>
                <c:pt idx="714">
                  <c:v>809212.37712683505</c:v>
                </c:pt>
                <c:pt idx="715">
                  <c:v>811214.34640673082</c:v>
                </c:pt>
                <c:pt idx="716">
                  <c:v>810948.61671653169</c:v>
                </c:pt>
                <c:pt idx="717">
                  <c:v>810675.37980993558</c:v>
                </c:pt>
                <c:pt idx="718">
                  <c:v>810588.81102040247</c:v>
                </c:pt>
                <c:pt idx="719">
                  <c:v>809135.90037983272</c:v>
                </c:pt>
                <c:pt idx="720">
                  <c:v>808875.1537659188</c:v>
                </c:pt>
                <c:pt idx="721">
                  <c:v>808384.0704510425</c:v>
                </c:pt>
                <c:pt idx="722">
                  <c:v>808468.37681673211</c:v>
                </c:pt>
                <c:pt idx="723">
                  <c:v>807827.9817466255</c:v>
                </c:pt>
                <c:pt idx="724">
                  <c:v>810100.70864018076</c:v>
                </c:pt>
                <c:pt idx="725">
                  <c:v>809978.05629017216</c:v>
                </c:pt>
                <c:pt idx="726">
                  <c:v>809459.11590001604</c:v>
                </c:pt>
                <c:pt idx="727">
                  <c:v>809257.34834528528</c:v>
                </c:pt>
                <c:pt idx="728">
                  <c:v>809641.23534257361</c:v>
                </c:pt>
                <c:pt idx="729">
                  <c:v>810778.58976427873</c:v>
                </c:pt>
                <c:pt idx="730">
                  <c:v>810378.62374829676</c:v>
                </c:pt>
                <c:pt idx="731">
                  <c:v>808733.00960648921</c:v>
                </c:pt>
                <c:pt idx="732">
                  <c:v>808492.74554340506</c:v>
                </c:pt>
                <c:pt idx="733">
                  <c:v>809457.59912372788</c:v>
                </c:pt>
                <c:pt idx="734">
                  <c:v>809422.65365739912</c:v>
                </c:pt>
                <c:pt idx="735">
                  <c:v>808345.92514887231</c:v>
                </c:pt>
                <c:pt idx="736">
                  <c:v>808876.3990430811</c:v>
                </c:pt>
                <c:pt idx="737">
                  <c:v>809435.98759321414</c:v>
                </c:pt>
                <c:pt idx="738">
                  <c:v>809806.83220636914</c:v>
                </c:pt>
                <c:pt idx="739">
                  <c:v>810955.10671935126</c:v>
                </c:pt>
                <c:pt idx="740">
                  <c:v>812216.5529736618</c:v>
                </c:pt>
                <c:pt idx="741">
                  <c:v>813933.69215569051</c:v>
                </c:pt>
                <c:pt idx="742">
                  <c:v>813551.23537498363</c:v>
                </c:pt>
                <c:pt idx="743">
                  <c:v>813490.60254168371</c:v>
                </c:pt>
                <c:pt idx="744">
                  <c:v>813462.53426761774</c:v>
                </c:pt>
                <c:pt idx="745">
                  <c:v>813559.86621680541</c:v>
                </c:pt>
                <c:pt idx="746">
                  <c:v>814858.80541571998</c:v>
                </c:pt>
                <c:pt idx="747">
                  <c:v>815439.46277567919</c:v>
                </c:pt>
                <c:pt idx="748">
                  <c:v>815017.79880698072</c:v>
                </c:pt>
                <c:pt idx="749">
                  <c:v>814658.58694202488</c:v>
                </c:pt>
                <c:pt idx="750">
                  <c:v>815068.62099513086</c:v>
                </c:pt>
                <c:pt idx="751">
                  <c:v>816382.64983718388</c:v>
                </c:pt>
                <c:pt idx="752">
                  <c:v>816881.0317334705</c:v>
                </c:pt>
                <c:pt idx="753">
                  <c:v>815624.67880989984</c:v>
                </c:pt>
                <c:pt idx="754">
                  <c:v>815358.80790776527</c:v>
                </c:pt>
                <c:pt idx="755">
                  <c:v>813915.05030471447</c:v>
                </c:pt>
                <c:pt idx="756">
                  <c:v>813271.39174548036</c:v>
                </c:pt>
                <c:pt idx="757">
                  <c:v>812818.19016706781</c:v>
                </c:pt>
                <c:pt idx="758">
                  <c:v>813285.08728755242</c:v>
                </c:pt>
                <c:pt idx="759">
                  <c:v>812811.88857226016</c:v>
                </c:pt>
                <c:pt idx="760">
                  <c:v>811331.51917033922</c:v>
                </c:pt>
                <c:pt idx="761">
                  <c:v>811510.41746494395</c:v>
                </c:pt>
                <c:pt idx="762">
                  <c:v>809560.27651138545</c:v>
                </c:pt>
                <c:pt idx="763">
                  <c:v>808803.23638968891</c:v>
                </c:pt>
                <c:pt idx="764">
                  <c:v>807859.0998343348</c:v>
                </c:pt>
                <c:pt idx="765">
                  <c:v>810121.66342167056</c:v>
                </c:pt>
                <c:pt idx="766">
                  <c:v>810084.00547312899</c:v>
                </c:pt>
                <c:pt idx="767">
                  <c:v>810471.94601880678</c:v>
                </c:pt>
                <c:pt idx="768">
                  <c:v>809977.77835742407</c:v>
                </c:pt>
                <c:pt idx="769">
                  <c:v>811076.37270022044</c:v>
                </c:pt>
                <c:pt idx="770">
                  <c:v>811929.29697584163</c:v>
                </c:pt>
                <c:pt idx="771">
                  <c:v>811946.29418998281</c:v>
                </c:pt>
                <c:pt idx="772">
                  <c:v>812983.22028088756</c:v>
                </c:pt>
                <c:pt idx="773">
                  <c:v>813154.62207754026</c:v>
                </c:pt>
                <c:pt idx="774">
                  <c:v>812790.19347262522</c:v>
                </c:pt>
                <c:pt idx="775">
                  <c:v>812605.01030996407</c:v>
                </c:pt>
                <c:pt idx="776">
                  <c:v>812417.3364582283</c:v>
                </c:pt>
                <c:pt idx="777">
                  <c:v>813733.23478780431</c:v>
                </c:pt>
                <c:pt idx="778">
                  <c:v>812973.43165054207</c:v>
                </c:pt>
                <c:pt idx="779">
                  <c:v>811258.20280548453</c:v>
                </c:pt>
                <c:pt idx="780">
                  <c:v>810833.2918430178</c:v>
                </c:pt>
                <c:pt idx="781">
                  <c:v>812086.81078290357</c:v>
                </c:pt>
                <c:pt idx="782">
                  <c:v>811708.10116866266</c:v>
                </c:pt>
                <c:pt idx="783">
                  <c:v>811679.75703617174</c:v>
                </c:pt>
                <c:pt idx="784">
                  <c:v>812632.97919753939</c:v>
                </c:pt>
                <c:pt idx="785">
                  <c:v>812456.40274186479</c:v>
                </c:pt>
                <c:pt idx="786">
                  <c:v>812532.54957385501</c:v>
                </c:pt>
                <c:pt idx="787">
                  <c:v>812567.3972402052</c:v>
                </c:pt>
                <c:pt idx="788">
                  <c:v>811134.42550751311</c:v>
                </c:pt>
                <c:pt idx="789">
                  <c:v>812198.1547239786</c:v>
                </c:pt>
                <c:pt idx="790">
                  <c:v>810926.67764317431</c:v>
                </c:pt>
                <c:pt idx="791">
                  <c:v>812394.58098447067</c:v>
                </c:pt>
                <c:pt idx="792">
                  <c:v>812542.13635885867</c:v>
                </c:pt>
                <c:pt idx="793">
                  <c:v>812471.28657030116</c:v>
                </c:pt>
                <c:pt idx="794">
                  <c:v>811890.85843355337</c:v>
                </c:pt>
                <c:pt idx="795">
                  <c:v>811167.58510659914</c:v>
                </c:pt>
                <c:pt idx="796">
                  <c:v>810101.3277864143</c:v>
                </c:pt>
                <c:pt idx="797">
                  <c:v>809155.8160485893</c:v>
                </c:pt>
                <c:pt idx="798">
                  <c:v>810256.27133022517</c:v>
                </c:pt>
                <c:pt idx="799">
                  <c:v>810394.83294472005</c:v>
                </c:pt>
                <c:pt idx="800">
                  <c:v>809697.90300388925</c:v>
                </c:pt>
                <c:pt idx="801">
                  <c:v>808468.93862732954</c:v>
                </c:pt>
                <c:pt idx="802">
                  <c:v>808890.8920429874</c:v>
                </c:pt>
                <c:pt idx="803">
                  <c:v>810119.66166378371</c:v>
                </c:pt>
                <c:pt idx="804">
                  <c:v>810453.37780848495</c:v>
                </c:pt>
                <c:pt idx="805">
                  <c:v>810154.63857377821</c:v>
                </c:pt>
                <c:pt idx="806">
                  <c:v>808892.7806149089</c:v>
                </c:pt>
                <c:pt idx="807">
                  <c:v>809535.25663333945</c:v>
                </c:pt>
                <c:pt idx="808">
                  <c:v>810446.96863625012</c:v>
                </c:pt>
                <c:pt idx="809">
                  <c:v>811326.36741127633</c:v>
                </c:pt>
                <c:pt idx="810">
                  <c:v>810937.10692633328</c:v>
                </c:pt>
                <c:pt idx="811">
                  <c:v>812428.75578050956</c:v>
                </c:pt>
                <c:pt idx="812">
                  <c:v>813719.44397252146</c:v>
                </c:pt>
                <c:pt idx="813">
                  <c:v>813316.87898231577</c:v>
                </c:pt>
                <c:pt idx="814">
                  <c:v>813075.56464444986</c:v>
                </c:pt>
                <c:pt idx="815">
                  <c:v>813091.14042136294</c:v>
                </c:pt>
                <c:pt idx="816">
                  <c:v>813534.94273355033</c:v>
                </c:pt>
                <c:pt idx="817">
                  <c:v>813953.62887190271</c:v>
                </c:pt>
                <c:pt idx="818">
                  <c:v>813346.2869577792</c:v>
                </c:pt>
                <c:pt idx="819">
                  <c:v>812902.62368026143</c:v>
                </c:pt>
                <c:pt idx="820">
                  <c:v>813565.89766880404</c:v>
                </c:pt>
                <c:pt idx="821">
                  <c:v>814543.59018649673</c:v>
                </c:pt>
                <c:pt idx="822">
                  <c:v>813813.23903670302</c:v>
                </c:pt>
                <c:pt idx="823">
                  <c:v>815462.52891204657</c:v>
                </c:pt>
                <c:pt idx="824">
                  <c:v>815948.24288883992</c:v>
                </c:pt>
                <c:pt idx="825">
                  <c:v>817386.23510275292</c:v>
                </c:pt>
                <c:pt idx="826">
                  <c:v>817094.50160923868</c:v>
                </c:pt>
                <c:pt idx="827">
                  <c:v>817627.81901603506</c:v>
                </c:pt>
                <c:pt idx="828">
                  <c:v>818014.93271436996</c:v>
                </c:pt>
                <c:pt idx="829">
                  <c:v>818280.70832095132</c:v>
                </c:pt>
                <c:pt idx="830">
                  <c:v>819450.85848280473</c:v>
                </c:pt>
                <c:pt idx="831">
                  <c:v>820463.84040433855</c:v>
                </c:pt>
                <c:pt idx="832">
                  <c:v>821047.70287951385</c:v>
                </c:pt>
                <c:pt idx="833">
                  <c:v>822369.58858718793</c:v>
                </c:pt>
                <c:pt idx="834">
                  <c:v>822382.82045345905</c:v>
                </c:pt>
                <c:pt idx="835">
                  <c:v>822484.6063788808</c:v>
                </c:pt>
                <c:pt idx="836">
                  <c:v>823901.56563733285</c:v>
                </c:pt>
                <c:pt idx="837">
                  <c:v>823818.77220435371</c:v>
                </c:pt>
                <c:pt idx="838">
                  <c:v>824584.27898978675</c:v>
                </c:pt>
                <c:pt idx="839">
                  <c:v>824616.79385124729</c:v>
                </c:pt>
                <c:pt idx="840">
                  <c:v>824744.94523640268</c:v>
                </c:pt>
                <c:pt idx="841">
                  <c:v>825577.34353973856</c:v>
                </c:pt>
                <c:pt idx="842">
                  <c:v>824559.70268072223</c:v>
                </c:pt>
                <c:pt idx="843">
                  <c:v>825392.02055356419</c:v>
                </c:pt>
                <c:pt idx="844">
                  <c:v>824848.54376602964</c:v>
                </c:pt>
                <c:pt idx="845">
                  <c:v>825193.0017425064</c:v>
                </c:pt>
                <c:pt idx="846">
                  <c:v>824976.90234180423</c:v>
                </c:pt>
                <c:pt idx="847">
                  <c:v>825547.17657333426</c:v>
                </c:pt>
                <c:pt idx="848">
                  <c:v>824903.51757667155</c:v>
                </c:pt>
                <c:pt idx="849">
                  <c:v>823893.78430328751</c:v>
                </c:pt>
                <c:pt idx="850">
                  <c:v>824463.52492787235</c:v>
                </c:pt>
                <c:pt idx="851">
                  <c:v>824710.97751429491</c:v>
                </c:pt>
                <c:pt idx="852">
                  <c:v>825369.39508503338</c:v>
                </c:pt>
                <c:pt idx="853">
                  <c:v>823569.89113700646</c:v>
                </c:pt>
                <c:pt idx="854">
                  <c:v>822965.4675774452</c:v>
                </c:pt>
                <c:pt idx="855">
                  <c:v>822704.02541627258</c:v>
                </c:pt>
                <c:pt idx="856">
                  <c:v>822627.33771547501</c:v>
                </c:pt>
                <c:pt idx="857">
                  <c:v>823651.50640815578</c:v>
                </c:pt>
                <c:pt idx="858">
                  <c:v>823812.84541966498</c:v>
                </c:pt>
                <c:pt idx="859">
                  <c:v>823216.92241847713</c:v>
                </c:pt>
                <c:pt idx="860">
                  <c:v>823264.47371500405</c:v>
                </c:pt>
                <c:pt idx="861">
                  <c:v>824005.93040326738</c:v>
                </c:pt>
                <c:pt idx="862">
                  <c:v>824581.82978249365</c:v>
                </c:pt>
                <c:pt idx="863">
                  <c:v>824382.1372644892</c:v>
                </c:pt>
                <c:pt idx="864">
                  <c:v>823660.64936187852</c:v>
                </c:pt>
                <c:pt idx="865">
                  <c:v>823085.7225844278</c:v>
                </c:pt>
                <c:pt idx="866">
                  <c:v>823859.96695191169</c:v>
                </c:pt>
                <c:pt idx="867">
                  <c:v>825782.47712099482</c:v>
                </c:pt>
                <c:pt idx="868">
                  <c:v>825755.50557086105</c:v>
                </c:pt>
                <c:pt idx="869">
                  <c:v>825703.9667037247</c:v>
                </c:pt>
                <c:pt idx="870">
                  <c:v>825421.69076413102</c:v>
                </c:pt>
                <c:pt idx="871">
                  <c:v>824643.28481989098</c:v>
                </c:pt>
                <c:pt idx="872">
                  <c:v>824414.53818032041</c:v>
                </c:pt>
                <c:pt idx="873">
                  <c:v>824428.56007126695</c:v>
                </c:pt>
                <c:pt idx="874">
                  <c:v>824421.68674581335</c:v>
                </c:pt>
                <c:pt idx="875">
                  <c:v>824919.49923626706</c:v>
                </c:pt>
                <c:pt idx="876">
                  <c:v>824943.30942041881</c:v>
                </c:pt>
                <c:pt idx="877">
                  <c:v>824390.2213638206</c:v>
                </c:pt>
                <c:pt idx="878">
                  <c:v>825058.68166101549</c:v>
                </c:pt>
                <c:pt idx="879">
                  <c:v>825305.9518089901</c:v>
                </c:pt>
                <c:pt idx="880">
                  <c:v>825703.58659463434</c:v>
                </c:pt>
                <c:pt idx="881">
                  <c:v>825326.14712482877</c:v>
                </c:pt>
                <c:pt idx="882">
                  <c:v>824428.80800604913</c:v>
                </c:pt>
                <c:pt idx="883">
                  <c:v>823456.53112299892</c:v>
                </c:pt>
                <c:pt idx="884">
                  <c:v>822695.08992153686</c:v>
                </c:pt>
                <c:pt idx="885">
                  <c:v>822180.97250603989</c:v>
                </c:pt>
                <c:pt idx="886">
                  <c:v>821607.65377591888</c:v>
                </c:pt>
                <c:pt idx="887">
                  <c:v>822065.97293466411</c:v>
                </c:pt>
                <c:pt idx="888">
                  <c:v>823856.8596868373</c:v>
                </c:pt>
                <c:pt idx="889">
                  <c:v>823455.00753209158</c:v>
                </c:pt>
                <c:pt idx="890">
                  <c:v>823638.11967358575</c:v>
                </c:pt>
                <c:pt idx="891">
                  <c:v>822722.16444483376</c:v>
                </c:pt>
                <c:pt idx="892">
                  <c:v>822733.48158208118</c:v>
                </c:pt>
                <c:pt idx="893">
                  <c:v>822534.56119174778</c:v>
                </c:pt>
                <c:pt idx="894">
                  <c:v>823276.93282524648</c:v>
                </c:pt>
                <c:pt idx="895">
                  <c:v>824267.64118783711</c:v>
                </c:pt>
                <c:pt idx="896">
                  <c:v>823661.6980137463</c:v>
                </c:pt>
                <c:pt idx="897">
                  <c:v>821994.77588855661</c:v>
                </c:pt>
                <c:pt idx="898">
                  <c:v>820907.52482381568</c:v>
                </c:pt>
                <c:pt idx="899">
                  <c:v>819147.46906673606</c:v>
                </c:pt>
                <c:pt idx="900">
                  <c:v>819747.42912648269</c:v>
                </c:pt>
                <c:pt idx="901">
                  <c:v>819745.41616280272</c:v>
                </c:pt>
                <c:pt idx="902">
                  <c:v>818501.96713175206</c:v>
                </c:pt>
                <c:pt idx="903">
                  <c:v>818129.86753028852</c:v>
                </c:pt>
                <c:pt idx="904">
                  <c:v>819538.19296665164</c:v>
                </c:pt>
                <c:pt idx="905">
                  <c:v>820183.73734012782</c:v>
                </c:pt>
                <c:pt idx="906">
                  <c:v>820453.31281534838</c:v>
                </c:pt>
                <c:pt idx="907">
                  <c:v>820318.56860419607</c:v>
                </c:pt>
                <c:pt idx="908">
                  <c:v>818908.73231371946</c:v>
                </c:pt>
                <c:pt idx="909">
                  <c:v>818591.68393822364</c:v>
                </c:pt>
                <c:pt idx="910">
                  <c:v>818528.95567306399</c:v>
                </c:pt>
                <c:pt idx="911">
                  <c:v>819797.42209009232</c:v>
                </c:pt>
                <c:pt idx="912">
                  <c:v>819227.53878837591</c:v>
                </c:pt>
                <c:pt idx="913">
                  <c:v>818101.7216479585</c:v>
                </c:pt>
                <c:pt idx="914">
                  <c:v>817914.73126947868</c:v>
                </c:pt>
                <c:pt idx="915">
                  <c:v>817584.30268233665</c:v>
                </c:pt>
                <c:pt idx="916">
                  <c:v>818310.85113700398</c:v>
                </c:pt>
                <c:pt idx="917">
                  <c:v>819241.41914157069</c:v>
                </c:pt>
                <c:pt idx="918">
                  <c:v>819614.16076388443</c:v>
                </c:pt>
                <c:pt idx="919">
                  <c:v>819031.81969830045</c:v>
                </c:pt>
                <c:pt idx="920">
                  <c:v>818520.23886362626</c:v>
                </c:pt>
                <c:pt idx="921">
                  <c:v>818666.89253980282</c:v>
                </c:pt>
                <c:pt idx="922">
                  <c:v>819262.64224198542</c:v>
                </c:pt>
                <c:pt idx="923">
                  <c:v>818260.13693217945</c:v>
                </c:pt>
                <c:pt idx="924">
                  <c:v>818473.2684701645</c:v>
                </c:pt>
                <c:pt idx="925">
                  <c:v>818321.76945942268</c:v>
                </c:pt>
                <c:pt idx="926">
                  <c:v>818307.35165762389</c:v>
                </c:pt>
                <c:pt idx="927">
                  <c:v>818047.14884618204</c:v>
                </c:pt>
                <c:pt idx="928">
                  <c:v>817751.437250135</c:v>
                </c:pt>
                <c:pt idx="929">
                  <c:v>819078.67901103676</c:v>
                </c:pt>
                <c:pt idx="930">
                  <c:v>818442.3628372876</c:v>
                </c:pt>
                <c:pt idx="931">
                  <c:v>818907.06869789574</c:v>
                </c:pt>
                <c:pt idx="932">
                  <c:v>819393.60770990117</c:v>
                </c:pt>
                <c:pt idx="933">
                  <c:v>820325.26442021213</c:v>
                </c:pt>
                <c:pt idx="934">
                  <c:v>820450.24295329605</c:v>
                </c:pt>
                <c:pt idx="935">
                  <c:v>820907.86892276979</c:v>
                </c:pt>
                <c:pt idx="936">
                  <c:v>821256.05639394233</c:v>
                </c:pt>
                <c:pt idx="937">
                  <c:v>821784.78275706526</c:v>
                </c:pt>
                <c:pt idx="938">
                  <c:v>822153.72458383907</c:v>
                </c:pt>
                <c:pt idx="939">
                  <c:v>822170.63092896086</c:v>
                </c:pt>
                <c:pt idx="940">
                  <c:v>823117.44775748963</c:v>
                </c:pt>
                <c:pt idx="941">
                  <c:v>823854.52945194405</c:v>
                </c:pt>
                <c:pt idx="942">
                  <c:v>824355.09170572541</c:v>
                </c:pt>
                <c:pt idx="943">
                  <c:v>824681.60052641644</c:v>
                </c:pt>
                <c:pt idx="944">
                  <c:v>824183.48579052545</c:v>
                </c:pt>
                <c:pt idx="945">
                  <c:v>822846.55839519657</c:v>
                </c:pt>
                <c:pt idx="946">
                  <c:v>823625.20547967893</c:v>
                </c:pt>
                <c:pt idx="947">
                  <c:v>823582.58677636913</c:v>
                </c:pt>
                <c:pt idx="948">
                  <c:v>823535.19762386638</c:v>
                </c:pt>
                <c:pt idx="949">
                  <c:v>824324.80611977458</c:v>
                </c:pt>
                <c:pt idx="950">
                  <c:v>823995.60843533627</c:v>
                </c:pt>
                <c:pt idx="951">
                  <c:v>823325.42218276893</c:v>
                </c:pt>
                <c:pt idx="952">
                  <c:v>822044.12825123535</c:v>
                </c:pt>
                <c:pt idx="953">
                  <c:v>823097.68864328961</c:v>
                </c:pt>
                <c:pt idx="954">
                  <c:v>822584.35535490711</c:v>
                </c:pt>
                <c:pt idx="955">
                  <c:v>822905.48641278991</c:v>
                </c:pt>
                <c:pt idx="956">
                  <c:v>822737.42873152439</c:v>
                </c:pt>
                <c:pt idx="957">
                  <c:v>823221.42459368694</c:v>
                </c:pt>
                <c:pt idx="958">
                  <c:v>824052.47385085898</c:v>
                </c:pt>
                <c:pt idx="959">
                  <c:v>822720.94692807726</c:v>
                </c:pt>
                <c:pt idx="960">
                  <c:v>822149.69677346689</c:v>
                </c:pt>
                <c:pt idx="961">
                  <c:v>821481.24931980064</c:v>
                </c:pt>
                <c:pt idx="962">
                  <c:v>820551.19207128661</c:v>
                </c:pt>
                <c:pt idx="963">
                  <c:v>820673.10318219103</c:v>
                </c:pt>
                <c:pt idx="964">
                  <c:v>822788.62303215323</c:v>
                </c:pt>
                <c:pt idx="965">
                  <c:v>823268.14665007114</c:v>
                </c:pt>
                <c:pt idx="966">
                  <c:v>823438.84757711156</c:v>
                </c:pt>
                <c:pt idx="967">
                  <c:v>824423.39503886888</c:v>
                </c:pt>
                <c:pt idx="968">
                  <c:v>823618.16394043004</c:v>
                </c:pt>
                <c:pt idx="969">
                  <c:v>823888.9722294138</c:v>
                </c:pt>
                <c:pt idx="970">
                  <c:v>823116.83833001636</c:v>
                </c:pt>
                <c:pt idx="971">
                  <c:v>823743.03325549746</c:v>
                </c:pt>
                <c:pt idx="972">
                  <c:v>824271.95405118738</c:v>
                </c:pt>
                <c:pt idx="973">
                  <c:v>824137.0398083498</c:v>
                </c:pt>
                <c:pt idx="974">
                  <c:v>823931.69500525168</c:v>
                </c:pt>
                <c:pt idx="975">
                  <c:v>824746.05555920419</c:v>
                </c:pt>
                <c:pt idx="976">
                  <c:v>824188.93502622203</c:v>
                </c:pt>
                <c:pt idx="977">
                  <c:v>824237.53393244778</c:v>
                </c:pt>
                <c:pt idx="978">
                  <c:v>824008.90383238264</c:v>
                </c:pt>
                <c:pt idx="979">
                  <c:v>824119.8012804148</c:v>
                </c:pt>
                <c:pt idx="980">
                  <c:v>823392.70683367783</c:v>
                </c:pt>
                <c:pt idx="981">
                  <c:v>823690.04375326913</c:v>
                </c:pt>
                <c:pt idx="982">
                  <c:v>823174.54718124121</c:v>
                </c:pt>
                <c:pt idx="983">
                  <c:v>822416.09864240861</c:v>
                </c:pt>
                <c:pt idx="984">
                  <c:v>822273.38135006721</c:v>
                </c:pt>
                <c:pt idx="985">
                  <c:v>822287.78555056953</c:v>
                </c:pt>
                <c:pt idx="986">
                  <c:v>822296.85970023111</c:v>
                </c:pt>
                <c:pt idx="987">
                  <c:v>821996.74943630002</c:v>
                </c:pt>
                <c:pt idx="988">
                  <c:v>821408.43906649319</c:v>
                </c:pt>
                <c:pt idx="989">
                  <c:v>819912.34960074339</c:v>
                </c:pt>
                <c:pt idx="990">
                  <c:v>819764.83210328571</c:v>
                </c:pt>
                <c:pt idx="991">
                  <c:v>819155.44443111226</c:v>
                </c:pt>
                <c:pt idx="992">
                  <c:v>818217.24774742208</c:v>
                </c:pt>
                <c:pt idx="993">
                  <c:v>818130.1438561707</c:v>
                </c:pt>
                <c:pt idx="994">
                  <c:v>817981.86752523854</c:v>
                </c:pt>
                <c:pt idx="995">
                  <c:v>818112.81209439354</c:v>
                </c:pt>
                <c:pt idx="996">
                  <c:v>817421.96317714709</c:v>
                </c:pt>
                <c:pt idx="997">
                  <c:v>817319.52985741408</c:v>
                </c:pt>
                <c:pt idx="998">
                  <c:v>816983.56534614938</c:v>
                </c:pt>
                <c:pt idx="999">
                  <c:v>816465.47993492894</c:v>
                </c:pt>
              </c:numCache>
            </c:numRef>
          </c:yVal>
          <c:smooth val="0"/>
          <c:extLst>
            <c:ext xmlns:c16="http://schemas.microsoft.com/office/drawing/2014/chart" uri="{C3380CC4-5D6E-409C-BE32-E72D297353CC}">
              <c16:uniqueId val="{00000000-85FE-4341-8107-886D155AB433}"/>
            </c:ext>
          </c:extLst>
        </c:ser>
        <c:dLbls>
          <c:showLegendKey val="0"/>
          <c:showVal val="0"/>
          <c:showCatName val="0"/>
          <c:showSerName val="0"/>
          <c:showPercent val="0"/>
          <c:showBubbleSize val="0"/>
        </c:dLbls>
        <c:axId val="479777152"/>
        <c:axId val="479774408"/>
      </c:scatterChart>
      <c:valAx>
        <c:axId val="479777152"/>
        <c:scaling>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Simulation trials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4408"/>
        <c:crosses val="autoZero"/>
        <c:crossBetween val="midCat"/>
      </c:valAx>
      <c:valAx>
        <c:axId val="479774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77152"/>
        <c:crosses val="autoZero"/>
        <c:crossBetween val="midCat"/>
        <c:dispUnits>
          <c:builtInUnit val="thousands"/>
          <c:dispUnitsLbl>
            <c:layout>
              <c:manualLayout>
                <c:xMode val="edge"/>
                <c:yMode val="edge"/>
                <c:x val="2.5000000000000001E-2"/>
                <c:y val="0.2429596412556053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First Year Profit ($M)</a:t>
            </a:r>
          </a:p>
          <a:p>
            <a:pPr>
              <a:defRPr/>
            </a:pPr>
            <a:r>
              <a:rPr lang="en-AU" sz="1400" b="0" i="0" u="none" strike="noStrike" kern="1200" spc="0" baseline="0">
                <a:solidFill>
                  <a:sysClr val="windowText" lastClr="000000">
                    <a:lumMod val="65000"/>
                    <a:lumOff val="35000"/>
                  </a:sysClr>
                </a:solidFill>
              </a:rPr>
              <a:t>when Selling Price is $249</a:t>
            </a:r>
          </a:p>
        </c:rich>
      </c:tx>
      <c:layout>
        <c:manualLayout>
          <c:xMode val="edge"/>
          <c:yMode val="edge"/>
          <c:x val="0.2071248906386701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tx>
                <c:rich>
                  <a:bodyPr/>
                  <a:lstStyle/>
                  <a:p>
                    <a:fld id="{3CE3FD95-932B-4D04-8C6E-9768CB00D49D}" type="VALUE">
                      <a:rPr lang="en-US"/>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CE5-43E4-95A8-2C6008943F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'Output Summary'!$E$46:$E$58</c:f>
              <c:numCache>
                <c:formatCode>0.0</c:formatCode>
                <c:ptCount val="13"/>
                <c:pt idx="0">
                  <c:v>-0.5</c:v>
                </c:pt>
                <c:pt idx="1">
                  <c:v>-0.25</c:v>
                </c:pt>
                <c:pt idx="2">
                  <c:v>0</c:v>
                </c:pt>
                <c:pt idx="3">
                  <c:v>0.25</c:v>
                </c:pt>
                <c:pt idx="4">
                  <c:v>0.5</c:v>
                </c:pt>
                <c:pt idx="5">
                  <c:v>0.75</c:v>
                </c:pt>
                <c:pt idx="6">
                  <c:v>1</c:v>
                </c:pt>
                <c:pt idx="7">
                  <c:v>1.25</c:v>
                </c:pt>
                <c:pt idx="8">
                  <c:v>1.5</c:v>
                </c:pt>
                <c:pt idx="9">
                  <c:v>1.75</c:v>
                </c:pt>
                <c:pt idx="10">
                  <c:v>2</c:v>
                </c:pt>
                <c:pt idx="11">
                  <c:v>2.25</c:v>
                </c:pt>
                <c:pt idx="12">
                  <c:v>2.5</c:v>
                </c:pt>
              </c:numCache>
            </c:numRef>
          </c:cat>
          <c:val>
            <c:numRef>
              <c:f>'Output Summary'!$G$46:$G$58</c:f>
              <c:numCache>
                <c:formatCode>0.0%</c:formatCode>
                <c:ptCount val="13"/>
                <c:pt idx="0">
                  <c:v>8.0000000000000002E-3</c:v>
                </c:pt>
                <c:pt idx="1">
                  <c:v>1.7999999999999999E-2</c:v>
                </c:pt>
                <c:pt idx="2">
                  <c:v>6.7000000000000004E-2</c:v>
                </c:pt>
                <c:pt idx="3">
                  <c:v>0.109</c:v>
                </c:pt>
                <c:pt idx="4">
                  <c:v>0.13900000000000001</c:v>
                </c:pt>
                <c:pt idx="5">
                  <c:v>0.185</c:v>
                </c:pt>
                <c:pt idx="6">
                  <c:v>0.18</c:v>
                </c:pt>
                <c:pt idx="7">
                  <c:v>0.128</c:v>
                </c:pt>
                <c:pt idx="8">
                  <c:v>9.5000000000000001E-2</c:v>
                </c:pt>
                <c:pt idx="9">
                  <c:v>4.3999999999999997E-2</c:v>
                </c:pt>
                <c:pt idx="10">
                  <c:v>0.02</c:v>
                </c:pt>
                <c:pt idx="11">
                  <c:v>6.0000000000000001E-3</c:v>
                </c:pt>
                <c:pt idx="12">
                  <c:v>1E-3</c:v>
                </c:pt>
              </c:numCache>
            </c:numRef>
          </c:val>
          <c:extLst>
            <c:ext xmlns:c16="http://schemas.microsoft.com/office/drawing/2014/chart" uri="{C3380CC4-5D6E-409C-BE32-E72D297353CC}">
              <c16:uniqueId val="{00000000-D57A-48FF-9CA1-E3A0CCF468D8}"/>
            </c:ext>
          </c:extLst>
        </c:ser>
        <c:dLbls>
          <c:showLegendKey val="0"/>
          <c:showVal val="0"/>
          <c:showCatName val="0"/>
          <c:showSerName val="0"/>
          <c:showPercent val="0"/>
          <c:showBubbleSize val="0"/>
        </c:dLbls>
        <c:gapWidth val="4"/>
        <c:overlap val="-27"/>
        <c:axId val="1273782671"/>
        <c:axId val="1273774031"/>
      </c:barChart>
      <c:catAx>
        <c:axId val="127378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First Year Profit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74031"/>
        <c:crosses val="autoZero"/>
        <c:auto val="1"/>
        <c:lblAlgn val="ctr"/>
        <c:lblOffset val="100"/>
        <c:noMultiLvlLbl val="0"/>
      </c:catAx>
      <c:valAx>
        <c:axId val="1273774031"/>
        <c:scaling>
          <c:orientation val="minMax"/>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8267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Distribution of First Year Profit</a:t>
            </a:r>
            <a:r>
              <a:rPr lang="en-AU" baseline="0"/>
              <a:t> ($M)</a:t>
            </a:r>
          </a:p>
          <a:p>
            <a:pPr>
              <a:defRPr/>
            </a:pPr>
            <a:r>
              <a:rPr lang="en-AU" baseline="0"/>
              <a:t>when Selling Price is $299</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'Output Summary'!$S$46:$S$64</c:f>
              <c:numCache>
                <c:formatCode>0.0</c:formatCode>
                <c:ptCount val="19"/>
                <c:pt idx="0">
                  <c:v>-1</c:v>
                </c:pt>
                <c:pt idx="1">
                  <c:v>-0.75</c:v>
                </c:pt>
                <c:pt idx="2">
                  <c:v>-0.5</c:v>
                </c:pt>
                <c:pt idx="3">
                  <c:v>-0.25</c:v>
                </c:pt>
                <c:pt idx="4">
                  <c:v>0</c:v>
                </c:pt>
                <c:pt idx="5">
                  <c:v>0.25</c:v>
                </c:pt>
                <c:pt idx="6">
                  <c:v>0.5</c:v>
                </c:pt>
                <c:pt idx="7">
                  <c:v>0.75</c:v>
                </c:pt>
                <c:pt idx="8">
                  <c:v>1</c:v>
                </c:pt>
                <c:pt idx="9">
                  <c:v>1.25</c:v>
                </c:pt>
                <c:pt idx="10">
                  <c:v>1.5</c:v>
                </c:pt>
                <c:pt idx="11">
                  <c:v>1.75</c:v>
                </c:pt>
                <c:pt idx="12">
                  <c:v>2</c:v>
                </c:pt>
                <c:pt idx="13">
                  <c:v>2.25</c:v>
                </c:pt>
                <c:pt idx="14">
                  <c:v>2.5</c:v>
                </c:pt>
                <c:pt idx="15">
                  <c:v>2.75</c:v>
                </c:pt>
                <c:pt idx="16">
                  <c:v>3</c:v>
                </c:pt>
                <c:pt idx="17">
                  <c:v>3.25</c:v>
                </c:pt>
                <c:pt idx="18">
                  <c:v>3.5</c:v>
                </c:pt>
              </c:numCache>
            </c:numRef>
          </c:cat>
          <c:val>
            <c:numRef>
              <c:f>'Output Summary'!$U$46:$U$64</c:f>
              <c:numCache>
                <c:formatCode>0.0%</c:formatCode>
                <c:ptCount val="19"/>
                <c:pt idx="0">
                  <c:v>3.0000000000000001E-3</c:v>
                </c:pt>
                <c:pt idx="1">
                  <c:v>1.0999999999999999E-2</c:v>
                </c:pt>
                <c:pt idx="2">
                  <c:v>2.3E-2</c:v>
                </c:pt>
                <c:pt idx="3">
                  <c:v>3.5999999999999997E-2</c:v>
                </c:pt>
                <c:pt idx="4">
                  <c:v>0.05</c:v>
                </c:pt>
                <c:pt idx="5">
                  <c:v>9.2999999999999999E-2</c:v>
                </c:pt>
                <c:pt idx="6">
                  <c:v>0.113</c:v>
                </c:pt>
                <c:pt idx="7">
                  <c:v>0.13100000000000001</c:v>
                </c:pt>
                <c:pt idx="8">
                  <c:v>0.157</c:v>
                </c:pt>
                <c:pt idx="9">
                  <c:v>0.124</c:v>
                </c:pt>
                <c:pt idx="10">
                  <c:v>8.3000000000000004E-2</c:v>
                </c:pt>
                <c:pt idx="11">
                  <c:v>6.9000000000000006E-2</c:v>
                </c:pt>
                <c:pt idx="12">
                  <c:v>4.2000000000000003E-2</c:v>
                </c:pt>
                <c:pt idx="13">
                  <c:v>3.5000000000000003E-2</c:v>
                </c:pt>
                <c:pt idx="14">
                  <c:v>2.4E-2</c:v>
                </c:pt>
                <c:pt idx="15">
                  <c:v>4.0000000000000001E-3</c:v>
                </c:pt>
                <c:pt idx="16">
                  <c:v>1E-3</c:v>
                </c:pt>
                <c:pt idx="17">
                  <c:v>0</c:v>
                </c:pt>
                <c:pt idx="18">
                  <c:v>1E-3</c:v>
                </c:pt>
              </c:numCache>
            </c:numRef>
          </c:val>
          <c:extLst>
            <c:ext xmlns:c16="http://schemas.microsoft.com/office/drawing/2014/chart" uri="{C3380CC4-5D6E-409C-BE32-E72D297353CC}">
              <c16:uniqueId val="{00000000-7159-4BE4-B3D3-1C3C0A8349B5}"/>
            </c:ext>
          </c:extLst>
        </c:ser>
        <c:dLbls>
          <c:showLegendKey val="0"/>
          <c:showVal val="0"/>
          <c:showCatName val="0"/>
          <c:showSerName val="0"/>
          <c:showPercent val="0"/>
          <c:showBubbleSize val="0"/>
        </c:dLbls>
        <c:gapWidth val="4"/>
        <c:overlap val="-27"/>
        <c:axId val="389941231"/>
        <c:axId val="389953711"/>
      </c:barChart>
      <c:catAx>
        <c:axId val="38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First Year Profit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3711"/>
        <c:crosses val="autoZero"/>
        <c:auto val="0"/>
        <c:lblAlgn val="ctr"/>
        <c:lblOffset val="100"/>
        <c:noMultiLvlLbl val="0"/>
      </c:catAx>
      <c:valAx>
        <c:axId val="389953711"/>
        <c:scaling>
          <c:orientation val="minMax"/>
          <c:max val="0.2"/>
        </c:scaling>
        <c:delete val="0"/>
        <c:axPos val="l"/>
        <c:numFmt formatCode="0%"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41231"/>
        <c:crosses val="autoZero"/>
        <c:crossBetween val="between"/>
        <c:majorUnit val="5.000000000000001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rich>
          <a:bodyPr spcFirstLastPara="1" vertOverflow="ellipsis" horzOverflow="overflow" wrap="square" lIns="0" tIns="0" rIns="0" bIns="0" anchor="ctr" anchorCtr="1"/>
          <a:lstStyle/>
          <a:p>
            <a:pPr rtl="0">
              <a:defRPr sz="1400"/>
            </a:pPr>
            <a:r>
              <a:rPr lang="en-AU" sz="1400" b="0" i="0" baseline="0">
                <a:effectLst/>
              </a:rPr>
              <a:t>Distribution of First Year Profit ($M)</a:t>
            </a:r>
            <a:endParaRPr lang="en-AU" sz="1400">
              <a:effectLst/>
            </a:endParaRPr>
          </a:p>
        </cx:rich>
      </cx:tx>
    </cx:title>
    <cx:plotArea>
      <cx:plotAreaRegion>
        <cx:series layoutId="boxWhisker" uniqueId="{3018DCB7-9294-498D-9F83-4748495CE08A}">
          <cx:tx>
            <cx:txData>
              <cx:f/>
              <cx:v>Selling Price is $249</cx:v>
            </cx:txData>
          </cx:tx>
          <cx:dataId val="0"/>
          <cx:layoutPr>
            <cx:visibility meanLine="0" meanMarker="1" nonoutliers="0" outliers="1"/>
            <cx:statistics quartileMethod="exclusive"/>
          </cx:layoutPr>
        </cx:series>
        <cx:series layoutId="boxWhisker" uniqueId="{B1D96E5E-EF02-4854-A7DC-06AD646776FE}">
          <cx:tx>
            <cx:txData>
              <cx:f/>
              <cx:v>Selling Price is $299</cx:v>
            </cx:txData>
          </cx:tx>
          <cx:dataId val="1"/>
          <cx:layoutPr>
            <cx:visibility meanLine="0" meanMarker="1" nonoutliers="0" outliers="1"/>
            <cx:statistics quartileMethod="exclusive"/>
          </cx:layoutPr>
        </cx:series>
      </cx:plotAreaRegion>
      <cx:axis id="0" hidden="1">
        <cx:catScaling gapWidth="1"/>
        <cx:tickLabels/>
      </cx:axis>
      <cx:axis id="1">
        <cx:valScaling/>
        <cx:units unit="millions">
          <cx:unitsLabel/>
        </cx:units>
        <cx:majorGridlines/>
        <cx:tickLabels/>
        <cx:numFmt formatCode="$#,##0.0" sourceLinked="0"/>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6.png"/><Relationship Id="rId5" Type="http://schemas.openxmlformats.org/officeDocument/2006/relationships/image" Target="../media/image7.png"/><Relationship Id="rId4"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120650</xdr:rowOff>
    </xdr:from>
    <xdr:to>
      <xdr:col>4</xdr:col>
      <xdr:colOff>330199</xdr:colOff>
      <xdr:row>26</xdr:row>
      <xdr:rowOff>155776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17500" y="3962400"/>
          <a:ext cx="2158999" cy="13876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485775</xdr:colOff>
      <xdr:row>1</xdr:row>
      <xdr:rowOff>95249</xdr:rowOff>
    </xdr:from>
    <xdr:to>
      <xdr:col>25</xdr:col>
      <xdr:colOff>3637</xdr:colOff>
      <xdr:row>21</xdr:row>
      <xdr:rowOff>219074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rotWithShape="1">
        <a:blip xmlns:r="http://schemas.openxmlformats.org/officeDocument/2006/relationships" r:embed="rId1"/>
        <a:srcRect l="27361" t="23951" r="11805" b="27284"/>
        <a:stretch/>
      </xdr:blipFill>
      <xdr:spPr>
        <a:xfrm>
          <a:off x="5362575" y="285749"/>
          <a:ext cx="10490662" cy="4886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9</xdr:row>
      <xdr:rowOff>101600</xdr:rowOff>
    </xdr:from>
    <xdr:to>
      <xdr:col>4</xdr:col>
      <xdr:colOff>565150</xdr:colOff>
      <xdr:row>11</xdr:row>
      <xdr:rowOff>76200</xdr:rowOff>
    </xdr:to>
    <xdr:sp macro="" textlink="">
      <xdr:nvSpPr>
        <xdr:cNvPr id="2" name="Right Arrow 1">
          <a:extLst>
            <a:ext uri="{FF2B5EF4-FFF2-40B4-BE49-F238E27FC236}">
              <a16:creationId xmlns:a16="http://schemas.microsoft.com/office/drawing/2014/main" id="{00000000-0008-0000-0300-000002000000}"/>
            </a:ext>
          </a:extLst>
        </xdr:cNvPr>
        <xdr:cNvSpPr/>
      </xdr:nvSpPr>
      <xdr:spPr>
        <a:xfrm>
          <a:off x="3105150" y="1638300"/>
          <a:ext cx="317500" cy="342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0</xdr:col>
      <xdr:colOff>178594</xdr:colOff>
      <xdr:row>14</xdr:row>
      <xdr:rowOff>142876</xdr:rowOff>
    </xdr:from>
    <xdr:ext cx="4593565" cy="405432"/>
    <xdr:sp macro="" textlink="">
      <xdr:nvSpPr>
        <xdr:cNvPr id="3" name="TextBox 2">
          <a:extLst>
            <a:ext uri="{FF2B5EF4-FFF2-40B4-BE49-F238E27FC236}">
              <a16:creationId xmlns:a16="http://schemas.microsoft.com/office/drawing/2014/main" id="{11828C0D-759E-407C-83C1-1D690D47C9A1}"/>
            </a:ext>
          </a:extLst>
        </xdr:cNvPr>
        <xdr:cNvSpPr txBox="1"/>
      </xdr:nvSpPr>
      <xdr:spPr>
        <a:xfrm>
          <a:off x="178594" y="3048001"/>
          <a:ext cx="459356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rPr>
            <a:t>=VLOOKUP(RAND(),$F$9:$H$13,3,TRUE)</a:t>
          </a:r>
        </a:p>
      </xdr:txBody>
    </xdr:sp>
    <xdr:clientData/>
  </xdr:oneCellAnchor>
  <xdr:twoCellAnchor editAs="oneCell">
    <xdr:from>
      <xdr:col>0</xdr:col>
      <xdr:colOff>202406</xdr:colOff>
      <xdr:row>18</xdr:row>
      <xdr:rowOff>166687</xdr:rowOff>
    </xdr:from>
    <xdr:to>
      <xdr:col>9</xdr:col>
      <xdr:colOff>255602</xdr:colOff>
      <xdr:row>37</xdr:row>
      <xdr:rowOff>107156</xdr:rowOff>
    </xdr:to>
    <xdr:pic>
      <xdr:nvPicPr>
        <xdr:cNvPr id="4" name="Picture 3">
          <a:extLst>
            <a:ext uri="{FF2B5EF4-FFF2-40B4-BE49-F238E27FC236}">
              <a16:creationId xmlns:a16="http://schemas.microsoft.com/office/drawing/2014/main" id="{9741FEE4-09CD-4BE8-BD0E-A82C062615A6}"/>
            </a:ext>
          </a:extLst>
        </xdr:cNvPr>
        <xdr:cNvPicPr>
          <a:picLocks noChangeAspect="1"/>
        </xdr:cNvPicPr>
      </xdr:nvPicPr>
      <xdr:blipFill>
        <a:blip xmlns:r="http://schemas.openxmlformats.org/officeDocument/2006/relationships" r:embed="rId1"/>
        <a:stretch>
          <a:fillRect/>
        </a:stretch>
      </xdr:blipFill>
      <xdr:spPr>
        <a:xfrm>
          <a:off x="202406" y="3881437"/>
          <a:ext cx="7244571" cy="3786188"/>
        </a:xfrm>
        <a:prstGeom prst="rect">
          <a:avLst/>
        </a:prstGeom>
      </xdr:spPr>
    </xdr:pic>
    <xdr:clientData/>
  </xdr:twoCellAnchor>
  <xdr:oneCellAnchor>
    <xdr:from>
      <xdr:col>12</xdr:col>
      <xdr:colOff>178594</xdr:colOff>
      <xdr:row>14</xdr:row>
      <xdr:rowOff>83344</xdr:rowOff>
    </xdr:from>
    <xdr:ext cx="3045706" cy="405432"/>
    <xdr:sp macro="" textlink="">
      <xdr:nvSpPr>
        <xdr:cNvPr id="5" name="TextBox 4">
          <a:extLst>
            <a:ext uri="{FF2B5EF4-FFF2-40B4-BE49-F238E27FC236}">
              <a16:creationId xmlns:a16="http://schemas.microsoft.com/office/drawing/2014/main" id="{E25A8CC1-4A1E-4716-95F7-0C83EC03679B}"/>
            </a:ext>
          </a:extLst>
        </xdr:cNvPr>
        <xdr:cNvSpPr txBox="1"/>
      </xdr:nvSpPr>
      <xdr:spPr>
        <a:xfrm>
          <a:off x="7346157" y="2988469"/>
          <a:ext cx="30457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effectLst/>
              <a:latin typeface="+mn-lt"/>
              <a:ea typeface="+mn-ea"/>
              <a:cs typeface="+mn-cs"/>
            </a:rPr>
            <a:t>X = min+ (max-min)*rand()</a:t>
          </a:r>
          <a:endParaRPr lang="en-AU" sz="2000" b="1">
            <a:solidFill>
              <a:srgbClr val="009999"/>
            </a:solidFill>
          </a:endParaRPr>
        </a:p>
      </xdr:txBody>
    </xdr:sp>
    <xdr:clientData/>
  </xdr:oneCellAnchor>
  <xdr:twoCellAnchor editAs="oneCell">
    <xdr:from>
      <xdr:col>11</xdr:col>
      <xdr:colOff>178593</xdr:colOff>
      <xdr:row>18</xdr:row>
      <xdr:rowOff>130969</xdr:rowOff>
    </xdr:from>
    <xdr:to>
      <xdr:col>16</xdr:col>
      <xdr:colOff>5117993</xdr:colOff>
      <xdr:row>39</xdr:row>
      <xdr:rowOff>95249</xdr:rowOff>
    </xdr:to>
    <xdr:pic>
      <xdr:nvPicPr>
        <xdr:cNvPr id="6" name="Picture 5">
          <a:extLst>
            <a:ext uri="{FF2B5EF4-FFF2-40B4-BE49-F238E27FC236}">
              <a16:creationId xmlns:a16="http://schemas.microsoft.com/office/drawing/2014/main" id="{A3EE4C15-2EA6-4213-AE67-C5BC54ADD941}"/>
            </a:ext>
          </a:extLst>
        </xdr:cNvPr>
        <xdr:cNvPicPr>
          <a:picLocks noChangeAspect="1"/>
        </xdr:cNvPicPr>
      </xdr:nvPicPr>
      <xdr:blipFill>
        <a:blip xmlns:r="http://schemas.openxmlformats.org/officeDocument/2006/relationships" r:embed="rId2"/>
        <a:stretch>
          <a:fillRect/>
        </a:stretch>
      </xdr:blipFill>
      <xdr:spPr>
        <a:xfrm>
          <a:off x="7846218" y="3845719"/>
          <a:ext cx="7904056" cy="4214812"/>
        </a:xfrm>
        <a:prstGeom prst="rect">
          <a:avLst/>
        </a:prstGeom>
      </xdr:spPr>
    </xdr:pic>
    <xdr:clientData/>
  </xdr:twoCellAnchor>
  <xdr:twoCellAnchor editAs="oneCell">
    <xdr:from>
      <xdr:col>19</xdr:col>
      <xdr:colOff>533978</xdr:colOff>
      <xdr:row>18</xdr:row>
      <xdr:rowOff>190499</xdr:rowOff>
    </xdr:from>
    <xdr:to>
      <xdr:col>32</xdr:col>
      <xdr:colOff>154781</xdr:colOff>
      <xdr:row>41</xdr:row>
      <xdr:rowOff>169942</xdr:rowOff>
    </xdr:to>
    <xdr:pic>
      <xdr:nvPicPr>
        <xdr:cNvPr id="7" name="Picture 6">
          <a:extLst>
            <a:ext uri="{FF2B5EF4-FFF2-40B4-BE49-F238E27FC236}">
              <a16:creationId xmlns:a16="http://schemas.microsoft.com/office/drawing/2014/main" id="{B05D2740-427D-4507-9D1C-6F7A5E9C397B}"/>
            </a:ext>
          </a:extLst>
        </xdr:cNvPr>
        <xdr:cNvPicPr>
          <a:picLocks noChangeAspect="1"/>
        </xdr:cNvPicPr>
      </xdr:nvPicPr>
      <xdr:blipFill>
        <a:blip xmlns:r="http://schemas.openxmlformats.org/officeDocument/2006/relationships" r:embed="rId3"/>
        <a:stretch>
          <a:fillRect/>
        </a:stretch>
      </xdr:blipFill>
      <xdr:spPr>
        <a:xfrm>
          <a:off x="17238447" y="4298155"/>
          <a:ext cx="7955178" cy="4634787"/>
        </a:xfrm>
        <a:prstGeom prst="rect">
          <a:avLst/>
        </a:prstGeom>
      </xdr:spPr>
    </xdr:pic>
    <xdr:clientData/>
  </xdr:twoCellAnchor>
  <xdr:oneCellAnchor>
    <xdr:from>
      <xdr:col>20</xdr:col>
      <xdr:colOff>1</xdr:colOff>
      <xdr:row>13</xdr:row>
      <xdr:rowOff>71436</xdr:rowOff>
    </xdr:from>
    <xdr:ext cx="4488655" cy="890757"/>
    <xdr:sp macro="" textlink="">
      <xdr:nvSpPr>
        <xdr:cNvPr id="8" name="TextBox 7">
          <a:extLst>
            <a:ext uri="{FF2B5EF4-FFF2-40B4-BE49-F238E27FC236}">
              <a16:creationId xmlns:a16="http://schemas.microsoft.com/office/drawing/2014/main" id="{13744F38-E462-49A9-ADDF-67B0E28DB54A}"/>
            </a:ext>
          </a:extLst>
        </xdr:cNvPr>
        <xdr:cNvSpPr txBox="1"/>
      </xdr:nvSpPr>
      <xdr:spPr>
        <a:xfrm>
          <a:off x="14263689" y="2774155"/>
          <a:ext cx="4488655" cy="890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norm.inv(rand(),15000,4500)</a:t>
          </a:r>
          <a:endParaRPr lang="en-AU" sz="2000" b="1">
            <a:solidFill>
              <a:srgbClr val="009999"/>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norm.inv(rand(),11000,4500)</a:t>
          </a:r>
          <a:endParaRPr lang="en-AU" sz="2000" b="1">
            <a:solidFill>
              <a:srgbClr val="009999"/>
            </a:solidFill>
            <a:effectLst/>
          </a:endParaRPr>
        </a:p>
        <a:p>
          <a:endParaRPr lang="en-AU"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12</xdr:col>
      <xdr:colOff>361950</xdr:colOff>
      <xdr:row>9</xdr:row>
      <xdr:rowOff>161925</xdr:rowOff>
    </xdr:from>
    <xdr:to>
      <xdr:col>20</xdr:col>
      <xdr:colOff>57150</xdr:colOff>
      <xdr:row>23</xdr:row>
      <xdr:rowOff>133350</xdr:rowOff>
    </xdr:to>
    <xdr:graphicFrame macro="">
      <xdr:nvGraphicFramePr>
        <xdr:cNvPr id="2" name="Chart 1">
          <a:extLst>
            <a:ext uri="{FF2B5EF4-FFF2-40B4-BE49-F238E27FC236}">
              <a16:creationId xmlns:a16="http://schemas.microsoft.com/office/drawing/2014/main" id="{0FCDB924-024E-4A22-99D8-EB9359DA5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476250</xdr:colOff>
      <xdr:row>10</xdr:row>
      <xdr:rowOff>123825</xdr:rowOff>
    </xdr:from>
    <xdr:to>
      <xdr:col>28</xdr:col>
      <xdr:colOff>171450</xdr:colOff>
      <xdr:row>24</xdr:row>
      <xdr:rowOff>95250</xdr:rowOff>
    </xdr:to>
    <xdr:graphicFrame macro="">
      <xdr:nvGraphicFramePr>
        <xdr:cNvPr id="3" name="Chart 2">
          <a:extLst>
            <a:ext uri="{FF2B5EF4-FFF2-40B4-BE49-F238E27FC236}">
              <a16:creationId xmlns:a16="http://schemas.microsoft.com/office/drawing/2014/main" id="{DE7A8A40-BFF4-45AC-B886-E5DBF8A9F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552451</xdr:colOff>
      <xdr:row>0</xdr:row>
      <xdr:rowOff>142875</xdr:rowOff>
    </xdr:from>
    <xdr:to>
      <xdr:col>9</xdr:col>
      <xdr:colOff>180976</xdr:colOff>
      <xdr:row>0</xdr:row>
      <xdr:rowOff>409575</xdr:rowOff>
    </xdr:to>
    <xdr:sp macro="" textlink="">
      <xdr:nvSpPr>
        <xdr:cNvPr id="4" name="TextBox 3">
          <a:extLst>
            <a:ext uri="{FF2B5EF4-FFF2-40B4-BE49-F238E27FC236}">
              <a16:creationId xmlns:a16="http://schemas.microsoft.com/office/drawing/2014/main" id="{60B70D98-E113-48F6-BCAB-C54557996101}"/>
            </a:ext>
          </a:extLst>
        </xdr:cNvPr>
        <xdr:cNvSpPr txBox="1"/>
      </xdr:nvSpPr>
      <xdr:spPr>
        <a:xfrm>
          <a:off x="5819776" y="142875"/>
          <a:ext cx="13716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b="1">
              <a:solidFill>
                <a:srgbClr val="0070C0"/>
              </a:solidFill>
            </a:rPr>
            <a:t>AVERAGE(F$6:F6)</a:t>
          </a:r>
        </a:p>
      </xdr:txBody>
    </xdr:sp>
    <xdr:clientData/>
  </xdr:twoCellAnchor>
  <xdr:twoCellAnchor editAs="oneCell">
    <xdr:from>
      <xdr:col>13</xdr:col>
      <xdr:colOff>0</xdr:colOff>
      <xdr:row>2</xdr:row>
      <xdr:rowOff>0</xdr:rowOff>
    </xdr:from>
    <xdr:to>
      <xdr:col>16</xdr:col>
      <xdr:colOff>330199</xdr:colOff>
      <xdr:row>7</xdr:row>
      <xdr:rowOff>158951</xdr:rowOff>
    </xdr:to>
    <xdr:pic>
      <xdr:nvPicPr>
        <xdr:cNvPr id="5" name="Picture 4">
          <a:extLst>
            <a:ext uri="{FF2B5EF4-FFF2-40B4-BE49-F238E27FC236}">
              <a16:creationId xmlns:a16="http://schemas.microsoft.com/office/drawing/2014/main" id="{F0EA5F86-9C0F-4658-92D1-CEAC7E6823C8}"/>
            </a:ext>
          </a:extLst>
        </xdr:cNvPr>
        <xdr:cNvPicPr>
          <a:picLocks noChangeAspect="1"/>
        </xdr:cNvPicPr>
      </xdr:nvPicPr>
      <xdr:blipFill>
        <a:blip xmlns:r="http://schemas.openxmlformats.org/officeDocument/2006/relationships" r:embed="rId3"/>
        <a:stretch>
          <a:fillRect/>
        </a:stretch>
      </xdr:blipFill>
      <xdr:spPr>
        <a:xfrm>
          <a:off x="9277350" y="428625"/>
          <a:ext cx="2158999" cy="14448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22</xdr:col>
      <xdr:colOff>466725</xdr:colOff>
      <xdr:row>3</xdr:row>
      <xdr:rowOff>9525</xdr:rowOff>
    </xdr:from>
    <xdr:to>
      <xdr:col>30</xdr:col>
      <xdr:colOff>161925</xdr:colOff>
      <xdr:row>15</xdr:row>
      <xdr:rowOff>180975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3</xdr:row>
      <xdr:rowOff>0</xdr:rowOff>
    </xdr:from>
    <xdr:to>
      <xdr:col>38</xdr:col>
      <xdr:colOff>304800</xdr:colOff>
      <xdr:row>15</xdr:row>
      <xdr:rowOff>171450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482600</xdr:colOff>
      <xdr:row>17</xdr:row>
      <xdr:rowOff>9525</xdr:rowOff>
    </xdr:from>
    <xdr:to>
      <xdr:col>30</xdr:col>
      <xdr:colOff>177800</xdr:colOff>
      <xdr:row>31</xdr:row>
      <xdr:rowOff>85725</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15875</xdr:colOff>
      <xdr:row>17</xdr:row>
      <xdr:rowOff>0</xdr:rowOff>
    </xdr:from>
    <xdr:to>
      <xdr:col>38</xdr:col>
      <xdr:colOff>320675</xdr:colOff>
      <xdr:row>31</xdr:row>
      <xdr:rowOff>76200</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31</xdr:row>
      <xdr:rowOff>102871</xdr:rowOff>
    </xdr:from>
    <xdr:to>
      <xdr:col>1</xdr:col>
      <xdr:colOff>626787</xdr:colOff>
      <xdr:row>33</xdr:row>
      <xdr:rowOff>152400</xdr:rowOff>
    </xdr:to>
    <xdr:pic>
      <xdr:nvPicPr>
        <xdr:cNvPr id="2" name="Picture 1">
          <a:extLst>
            <a:ext uri="{FF2B5EF4-FFF2-40B4-BE49-F238E27FC236}">
              <a16:creationId xmlns:a16="http://schemas.microsoft.com/office/drawing/2014/main" id="{5FACE699-B161-435D-BB38-6A32C893BE20}"/>
            </a:ext>
          </a:extLst>
        </xdr:cNvPr>
        <xdr:cNvPicPr>
          <a:picLocks noChangeAspect="1"/>
        </xdr:cNvPicPr>
      </xdr:nvPicPr>
      <xdr:blipFill>
        <a:blip xmlns:r="http://schemas.openxmlformats.org/officeDocument/2006/relationships" r:embed="rId1"/>
        <a:stretch>
          <a:fillRect/>
        </a:stretch>
      </xdr:blipFill>
      <xdr:spPr>
        <a:xfrm>
          <a:off x="17655540" y="8580121"/>
          <a:ext cx="943017" cy="461009"/>
        </a:xfrm>
        <a:prstGeom prst="rect">
          <a:avLst/>
        </a:prstGeom>
      </xdr:spPr>
    </xdr:pic>
    <xdr:clientData/>
  </xdr:twoCellAnchor>
  <xdr:twoCellAnchor>
    <xdr:from>
      <xdr:col>5</xdr:col>
      <xdr:colOff>89535</xdr:colOff>
      <xdr:row>2</xdr:row>
      <xdr:rowOff>76201</xdr:rowOff>
    </xdr:from>
    <xdr:to>
      <xdr:col>11</xdr:col>
      <xdr:colOff>466725</xdr:colOff>
      <xdr:row>18</xdr:row>
      <xdr:rowOff>177166</xdr:rowOff>
    </xdr:to>
    <xdr:graphicFrame macro="">
      <xdr:nvGraphicFramePr>
        <xdr:cNvPr id="12" name="Chart 11">
          <a:extLst>
            <a:ext uri="{FF2B5EF4-FFF2-40B4-BE49-F238E27FC236}">
              <a16:creationId xmlns:a16="http://schemas.microsoft.com/office/drawing/2014/main" id="{F10F13E8-BD77-8A32-3C68-7A795B3CC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721994</xdr:colOff>
      <xdr:row>2</xdr:row>
      <xdr:rowOff>95249</xdr:rowOff>
    </xdr:from>
    <xdr:to>
      <xdr:col>24</xdr:col>
      <xdr:colOff>514350</xdr:colOff>
      <xdr:row>18</xdr:row>
      <xdr:rowOff>123825</xdr:rowOff>
    </xdr:to>
    <xdr:graphicFrame macro="">
      <xdr:nvGraphicFramePr>
        <xdr:cNvPr id="13" name="Chart 12">
          <a:extLst>
            <a:ext uri="{FF2B5EF4-FFF2-40B4-BE49-F238E27FC236}">
              <a16:creationId xmlns:a16="http://schemas.microsoft.com/office/drawing/2014/main" id="{CA3775C1-0BAD-B01D-5911-9F04C87C8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20</xdr:row>
      <xdr:rowOff>19050</xdr:rowOff>
    </xdr:from>
    <xdr:to>
      <xdr:col>11</xdr:col>
      <xdr:colOff>537210</xdr:colOff>
      <xdr:row>40</xdr:row>
      <xdr:rowOff>45720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0111F736-6F91-4F59-86FA-4C008E07BA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657600" y="3962400"/>
              <a:ext cx="5899785" cy="3884295"/>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266700</xdr:colOff>
      <xdr:row>20</xdr:row>
      <xdr:rowOff>57150</xdr:rowOff>
    </xdr:from>
    <xdr:ext cx="5552739" cy="3755836"/>
    <xdr:sp macro="" textlink="">
      <xdr:nvSpPr>
        <xdr:cNvPr id="4" name="TextBox 3">
          <a:extLst>
            <a:ext uri="{FF2B5EF4-FFF2-40B4-BE49-F238E27FC236}">
              <a16:creationId xmlns:a16="http://schemas.microsoft.com/office/drawing/2014/main" id="{F9C01677-8FF8-40CD-AE90-BF8B8493B476}"/>
            </a:ext>
          </a:extLst>
        </xdr:cNvPr>
        <xdr:cNvSpPr txBox="1"/>
      </xdr:nvSpPr>
      <xdr:spPr>
        <a:xfrm>
          <a:off x="12096750" y="4000500"/>
          <a:ext cx="5552739" cy="375583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1" baseline="0">
              <a:solidFill>
                <a:srgbClr val="0000FF"/>
              </a:solidFill>
            </a:rPr>
            <a:t>Some excel functions used in this worksheet</a:t>
          </a:r>
        </a:p>
        <a:p>
          <a:r>
            <a:rPr lang="en-AU" sz="1800" b="0" baseline="0">
              <a:solidFill>
                <a:srgbClr val="0000FF"/>
              </a:solidFill>
            </a:rPr>
            <a:t>Probability of loss =COUNTIF(Selected range,"&lt;0")/1000</a:t>
          </a:r>
        </a:p>
        <a:p>
          <a:endParaRPr lang="en-AU" sz="1800" b="0" baseline="0">
            <a:solidFill>
              <a:srgbClr val="0000FF"/>
            </a:solidFill>
          </a:endParaRPr>
        </a:p>
        <a:p>
          <a:r>
            <a:rPr lang="en-AU" sz="1800" b="0" baseline="0">
              <a:solidFill>
                <a:srgbClr val="0000FF"/>
              </a:solidFill>
            </a:rPr>
            <a:t>LCL &amp; UCL</a:t>
          </a:r>
        </a:p>
        <a:p>
          <a:endParaRPr lang="en-AU" sz="1800" b="0" baseline="0">
            <a:solidFill>
              <a:srgbClr val="0000FF"/>
            </a:solidFill>
          </a:endParaRPr>
        </a:p>
        <a:p>
          <a:pPr marL="0" indent="0"/>
          <a:r>
            <a:rPr lang="en-AU" sz="1800" b="0">
              <a:solidFill>
                <a:srgbClr val="0000FF"/>
              </a:solidFill>
              <a:effectLst/>
              <a:latin typeface="+mn-lt"/>
              <a:ea typeface="+mn-ea"/>
              <a:cs typeface="+mn-cs"/>
            </a:rPr>
            <a:t>25% or lower quartile Q1   =QUARTILE(selected</a:t>
          </a:r>
          <a:r>
            <a:rPr lang="en-AU" sz="1800" b="0" baseline="0">
              <a:solidFill>
                <a:srgbClr val="0000FF"/>
              </a:solidFill>
              <a:effectLst/>
              <a:latin typeface="+mn-lt"/>
              <a:ea typeface="+mn-ea"/>
              <a:cs typeface="+mn-cs"/>
            </a:rPr>
            <a:t> range</a:t>
          </a:r>
          <a:r>
            <a:rPr lang="en-AU" sz="1800" b="0">
              <a:solidFill>
                <a:srgbClr val="0000FF"/>
              </a:solidFill>
              <a:effectLst/>
              <a:latin typeface="+mn-lt"/>
              <a:ea typeface="+mn-ea"/>
              <a:cs typeface="+mn-cs"/>
            </a:rPr>
            <a:t>,1)</a:t>
          </a:r>
        </a:p>
        <a:p>
          <a:pPr marL="0" marR="0" lvl="0" indent="0" defTabSz="914400" eaLnBrk="1" fontAlgn="auto" latinLnBrk="0" hangingPunct="1">
            <a:lnSpc>
              <a:spcPct val="100000"/>
            </a:lnSpc>
            <a:spcBef>
              <a:spcPts val="0"/>
            </a:spcBef>
            <a:spcAft>
              <a:spcPts val="0"/>
            </a:spcAft>
            <a:buClrTx/>
            <a:buSzTx/>
            <a:buFontTx/>
            <a:buNone/>
            <a:tabLst/>
            <a:defRPr/>
          </a:pPr>
          <a:r>
            <a:rPr lang="en-AU" sz="1800" b="0">
              <a:solidFill>
                <a:srgbClr val="0000FF"/>
              </a:solidFill>
              <a:effectLst/>
              <a:latin typeface="+mn-lt"/>
              <a:ea typeface="+mn-ea"/>
              <a:cs typeface="+mn-cs"/>
            </a:rPr>
            <a:t>75% or upper quartile Q3   =QUARTILE(selected range,3)</a:t>
          </a:r>
        </a:p>
        <a:p>
          <a:pPr marL="0" marR="0" lvl="0" indent="0" defTabSz="914400" eaLnBrk="1" fontAlgn="auto" latinLnBrk="0" hangingPunct="1">
            <a:lnSpc>
              <a:spcPct val="100000"/>
            </a:lnSpc>
            <a:spcBef>
              <a:spcPts val="0"/>
            </a:spcBef>
            <a:spcAft>
              <a:spcPts val="0"/>
            </a:spcAft>
            <a:buClrTx/>
            <a:buSzTx/>
            <a:buFontTx/>
            <a:buNone/>
            <a:tabLst/>
            <a:defRPr/>
          </a:pPr>
          <a:r>
            <a:rPr lang="en-AU" sz="1800" b="0">
              <a:solidFill>
                <a:srgbClr val="0000FF"/>
              </a:solidFill>
              <a:effectLst/>
              <a:latin typeface="+mn-lt"/>
              <a:ea typeface="+mn-ea"/>
              <a:cs typeface="+mn-cs"/>
            </a:rPr>
            <a:t>Q2 = Medean 50%</a:t>
          </a:r>
        </a:p>
        <a:p>
          <a:pPr marL="0" marR="0" lvl="0" indent="0" defTabSz="914400" eaLnBrk="1" fontAlgn="auto" latinLnBrk="0" hangingPunct="1">
            <a:lnSpc>
              <a:spcPct val="100000"/>
            </a:lnSpc>
            <a:spcBef>
              <a:spcPts val="0"/>
            </a:spcBef>
            <a:spcAft>
              <a:spcPts val="0"/>
            </a:spcAft>
            <a:buClrTx/>
            <a:buSzTx/>
            <a:buFontTx/>
            <a:buNone/>
            <a:tabLst/>
            <a:defRPr/>
          </a:pPr>
          <a:r>
            <a:rPr lang="en-AU" sz="1800" b="0">
              <a:solidFill>
                <a:srgbClr val="0000FF"/>
              </a:solidFill>
              <a:effectLst/>
              <a:latin typeface="+mn-lt"/>
              <a:ea typeface="+mn-ea"/>
              <a:cs typeface="+mn-cs"/>
            </a:rPr>
            <a:t>IQR   =   Q3-Q1  (middle 50% of data)</a:t>
          </a:r>
        </a:p>
        <a:p>
          <a:pPr marL="0" marR="0" lvl="0" indent="0" defTabSz="914400" eaLnBrk="1" fontAlgn="auto" latinLnBrk="0" hangingPunct="1">
            <a:lnSpc>
              <a:spcPct val="100000"/>
            </a:lnSpc>
            <a:spcBef>
              <a:spcPts val="0"/>
            </a:spcBef>
            <a:spcAft>
              <a:spcPts val="0"/>
            </a:spcAft>
            <a:buClrTx/>
            <a:buSzTx/>
            <a:buFontTx/>
            <a:buNone/>
            <a:tabLst/>
            <a:defRPr/>
          </a:pPr>
          <a:endParaRPr lang="en-AU" sz="1800" b="0">
            <a:solidFill>
              <a:srgbClr val="0000FF"/>
            </a:solidFill>
            <a:effectLst/>
            <a:latin typeface="+mn-lt"/>
            <a:ea typeface="+mn-ea"/>
            <a:cs typeface="+mn-cs"/>
          </a:endParaRPr>
        </a:p>
        <a:p>
          <a:pPr marL="0" indent="0"/>
          <a:r>
            <a:rPr lang="en-AU" sz="1800" b="0">
              <a:solidFill>
                <a:srgbClr val="0000FF"/>
              </a:solidFill>
              <a:effectLst/>
              <a:latin typeface="+mn-lt"/>
              <a:ea typeface="+mn-ea"/>
              <a:cs typeface="+mn-cs"/>
            </a:rPr>
            <a:t>90 the percentile           =PERCENTILE(selected range,0.9)</a:t>
          </a:r>
        </a:p>
        <a:p>
          <a:pPr marL="0" marR="0" lvl="0" indent="0" defTabSz="914400" eaLnBrk="1" fontAlgn="auto" latinLnBrk="0" hangingPunct="1">
            <a:lnSpc>
              <a:spcPct val="100000"/>
            </a:lnSpc>
            <a:spcBef>
              <a:spcPts val="0"/>
            </a:spcBef>
            <a:spcAft>
              <a:spcPts val="0"/>
            </a:spcAft>
            <a:buClrTx/>
            <a:buSzTx/>
            <a:buFontTx/>
            <a:buNone/>
            <a:tabLst/>
            <a:defRPr/>
          </a:pPr>
          <a:r>
            <a:rPr lang="en-AU" sz="1800" b="0">
              <a:solidFill>
                <a:srgbClr val="0000FF"/>
              </a:solidFill>
              <a:effectLst/>
              <a:latin typeface="+mn-lt"/>
              <a:ea typeface="+mn-ea"/>
              <a:cs typeface="+mn-cs"/>
            </a:rPr>
            <a:t>10th percentile             = PERCENTILE(selected range,0.1</a:t>
          </a:r>
          <a:r>
            <a:rPr lang="en-AU" sz="1800" b="0" baseline="0">
              <a:solidFill>
                <a:srgbClr val="0000FF"/>
              </a:solidFill>
              <a:effectLst/>
              <a:latin typeface="+mn-lt"/>
              <a:ea typeface="+mn-ea"/>
              <a:cs typeface="+mn-cs"/>
            </a:rPr>
            <a:t>)</a:t>
          </a:r>
          <a:endParaRPr lang="en-AU" sz="1800" b="0">
            <a:solidFill>
              <a:srgbClr val="0000FF"/>
            </a:solidFill>
            <a:effectLst/>
          </a:endParaRPr>
        </a:p>
        <a:p>
          <a:endParaRPr lang="en-AU" sz="1800" b="1" baseline="0">
            <a:solidFill>
              <a:srgbClr val="0E29B2"/>
            </a:solidFill>
          </a:endParaRPr>
        </a:p>
      </xdr:txBody>
    </xdr:sp>
    <xdr:clientData/>
  </xdr:oneCellAnchor>
  <xdr:twoCellAnchor editAs="oneCell">
    <xdr:from>
      <xdr:col>16</xdr:col>
      <xdr:colOff>314325</xdr:colOff>
      <xdr:row>24</xdr:row>
      <xdr:rowOff>95250</xdr:rowOff>
    </xdr:from>
    <xdr:to>
      <xdr:col>20</xdr:col>
      <xdr:colOff>359239</xdr:colOff>
      <xdr:row>26</xdr:row>
      <xdr:rowOff>188119</xdr:rowOff>
    </xdr:to>
    <xdr:pic>
      <xdr:nvPicPr>
        <xdr:cNvPr id="5" name="Picture 4">
          <a:extLst>
            <a:ext uri="{FF2B5EF4-FFF2-40B4-BE49-F238E27FC236}">
              <a16:creationId xmlns:a16="http://schemas.microsoft.com/office/drawing/2014/main" id="{1F977C8C-8D47-4138-B6FB-C8744198009A}"/>
            </a:ext>
          </a:extLst>
        </xdr:cNvPr>
        <xdr:cNvPicPr>
          <a:picLocks noChangeAspect="1"/>
        </xdr:cNvPicPr>
      </xdr:nvPicPr>
      <xdr:blipFill>
        <a:blip xmlns:r="http://schemas.openxmlformats.org/officeDocument/2006/relationships" r:embed="rId5"/>
        <a:stretch>
          <a:fillRect/>
        </a:stretch>
      </xdr:blipFill>
      <xdr:spPr>
        <a:xfrm>
          <a:off x="13201650" y="4800600"/>
          <a:ext cx="2540464" cy="473869"/>
        </a:xfrm>
        <a:prstGeom prst="rect">
          <a:avLst/>
        </a:prstGeom>
      </xdr:spPr>
    </xdr:pic>
    <xdr:clientData/>
  </xdr:twoCellAnchor>
  <xdr:twoCellAnchor editAs="oneCell">
    <xdr:from>
      <xdr:col>2</xdr:col>
      <xdr:colOff>66675</xdr:colOff>
      <xdr:row>14</xdr:row>
      <xdr:rowOff>180976</xdr:rowOff>
    </xdr:from>
    <xdr:to>
      <xdr:col>4</xdr:col>
      <xdr:colOff>247651</xdr:colOff>
      <xdr:row>16</xdr:row>
      <xdr:rowOff>121556</xdr:rowOff>
    </xdr:to>
    <xdr:pic>
      <xdr:nvPicPr>
        <xdr:cNvPr id="3" name="Picture 2">
          <a:extLst>
            <a:ext uri="{FF2B5EF4-FFF2-40B4-BE49-F238E27FC236}">
              <a16:creationId xmlns:a16="http://schemas.microsoft.com/office/drawing/2014/main" id="{9D0B9181-2900-4F3F-99A6-C9961076D44E}"/>
            </a:ext>
          </a:extLst>
        </xdr:cNvPr>
        <xdr:cNvPicPr>
          <a:picLocks noChangeAspect="1"/>
        </xdr:cNvPicPr>
      </xdr:nvPicPr>
      <xdr:blipFill>
        <a:blip xmlns:r="http://schemas.openxmlformats.org/officeDocument/2006/relationships" r:embed="rId5"/>
        <a:stretch>
          <a:fillRect/>
        </a:stretch>
      </xdr:blipFill>
      <xdr:spPr>
        <a:xfrm>
          <a:off x="1590675" y="2962276"/>
          <a:ext cx="1724026" cy="3215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70895</xdr:colOff>
      <xdr:row>8</xdr:row>
      <xdr:rowOff>66675</xdr:rowOff>
    </xdr:from>
    <xdr:ext cx="5075813" cy="1031693"/>
    <xdr:sp macro="" textlink="">
      <xdr:nvSpPr>
        <xdr:cNvPr id="2" name="TextBox 1">
          <a:extLst>
            <a:ext uri="{FF2B5EF4-FFF2-40B4-BE49-F238E27FC236}">
              <a16:creationId xmlns:a16="http://schemas.microsoft.com/office/drawing/2014/main" id="{55D2FD2F-4E65-4D42-A5DC-5FF74A762717}"/>
            </a:ext>
          </a:extLst>
        </xdr:cNvPr>
        <xdr:cNvSpPr txBox="1"/>
      </xdr:nvSpPr>
      <xdr:spPr>
        <a:xfrm>
          <a:off x="1261520" y="2495550"/>
          <a:ext cx="5075813" cy="103169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200" b="1" baseline="0">
              <a:solidFill>
                <a:srgbClr val="0000FF"/>
              </a:solidFill>
              <a:effectLst/>
              <a:latin typeface="+mn-lt"/>
              <a:ea typeface="+mn-ea"/>
              <a:cs typeface="+mn-cs"/>
            </a:rPr>
            <a:t>Some useful excel functions used in this worksheet</a:t>
          </a:r>
          <a:endParaRPr lang="en-AU" sz="1200">
            <a:solidFill>
              <a:srgbClr val="0000FF"/>
            </a:solidFill>
            <a:effectLst/>
          </a:endParaRPr>
        </a:p>
        <a:p>
          <a:r>
            <a:rPr lang="en-AU" sz="1200" b="1">
              <a:solidFill>
                <a:sysClr val="windowText" lastClr="000000"/>
              </a:solidFill>
            </a:rPr>
            <a:t>Probability  =COUNTIF(Selected</a:t>
          </a:r>
          <a:r>
            <a:rPr lang="en-AU" sz="1200" b="1" baseline="0">
              <a:solidFill>
                <a:sysClr val="windowText" lastClr="000000"/>
              </a:solidFill>
            </a:rPr>
            <a:t> range</a:t>
          </a:r>
          <a:r>
            <a:rPr lang="en-AU" sz="1200" b="1">
              <a:solidFill>
                <a:sysClr val="windowText" lastClr="000000"/>
              </a:solidFill>
            </a:rPr>
            <a:t>, "&lt;=-500000")/1000</a:t>
          </a:r>
        </a:p>
        <a:p>
          <a:endParaRPr lang="en-AU" sz="1200" b="1">
            <a:solidFill>
              <a:sysClr val="windowText" lastClr="000000"/>
            </a:solidFill>
          </a:endParaRPr>
        </a:p>
        <a:p>
          <a:r>
            <a:rPr lang="en-AU" sz="1200" b="1">
              <a:solidFill>
                <a:srgbClr val="FF0000"/>
              </a:solidFill>
            </a:rPr>
            <a:t>Use Excel built-in function MAXIFS to find maximum demand</a:t>
          </a:r>
        </a:p>
        <a:p>
          <a:r>
            <a:rPr lang="en-AU" sz="1200" b="1">
              <a:solidFill>
                <a:sysClr val="windowText" lastClr="000000"/>
              </a:solidFill>
            </a:rPr>
            <a:t>maximum Demand =MAXIFS(selected range1, selected range2, "&lt;=-500000")</a:t>
          </a:r>
        </a:p>
      </xdr:txBody>
    </xdr:sp>
    <xdr:clientData/>
  </xdr:oneCellAnchor>
  <xdr:oneCellAnchor>
    <xdr:from>
      <xdr:col>0</xdr:col>
      <xdr:colOff>304799</xdr:colOff>
      <xdr:row>16</xdr:row>
      <xdr:rowOff>0</xdr:rowOff>
    </xdr:from>
    <xdr:ext cx="7096125" cy="6378477"/>
    <xdr:sp macro="" textlink="">
      <xdr:nvSpPr>
        <xdr:cNvPr id="3" name="TextBox 2">
          <a:extLst>
            <a:ext uri="{FF2B5EF4-FFF2-40B4-BE49-F238E27FC236}">
              <a16:creationId xmlns:a16="http://schemas.microsoft.com/office/drawing/2014/main" id="{B0A9792D-5DC8-48D6-8D0D-C98036821A91}"/>
            </a:ext>
          </a:extLst>
        </xdr:cNvPr>
        <xdr:cNvSpPr txBox="1"/>
      </xdr:nvSpPr>
      <xdr:spPr>
        <a:xfrm>
          <a:off x="304799" y="4114800"/>
          <a:ext cx="7096125" cy="637847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342900" lvl="0" indent="-342900">
            <a:lnSpc>
              <a:spcPct val="115000"/>
            </a:lnSpc>
            <a:spcAft>
              <a:spcPts val="800"/>
            </a:spcAft>
            <a:buFont typeface="Symbol" panose="05050102010706020507" pitchFamily="18" charset="2"/>
            <a:buChar char=""/>
          </a:pPr>
          <a:r>
            <a:rPr lang="en-AU" sz="1400" kern="100">
              <a:effectLst/>
              <a:latin typeface="Aptos" panose="020B0004020202020204" pitchFamily="34" charset="0"/>
              <a:ea typeface="Aptos" panose="020B0004020202020204" pitchFamily="34" charset="0"/>
              <a:cs typeface="Times New Roman" panose="02020603050405020304" pitchFamily="18" charset="0"/>
            </a:rPr>
            <a:t>There is a </a:t>
          </a:r>
          <a:r>
            <a:rPr lang="en-AU" sz="1400" b="1" kern="100">
              <a:solidFill>
                <a:srgbClr val="2B0BB5"/>
              </a:solidFill>
              <a:effectLst/>
              <a:latin typeface="Aptos" panose="020B0004020202020204" pitchFamily="34" charset="0"/>
              <a:ea typeface="Aptos" panose="020B0004020202020204" pitchFamily="34" charset="0"/>
              <a:cs typeface="Times New Roman" panose="02020603050405020304" pitchFamily="18" charset="0"/>
            </a:rPr>
            <a:t>9.3% (8.5+0.8=9.3)</a:t>
          </a:r>
          <a:r>
            <a:rPr lang="en-AU" sz="1400" kern="100">
              <a:solidFill>
                <a:srgbClr val="0070C0"/>
              </a:solidFill>
              <a:effectLst/>
              <a:latin typeface="Aptos" panose="020B0004020202020204" pitchFamily="34" charset="0"/>
              <a:ea typeface="Aptos" panose="020B0004020202020204" pitchFamily="34" charset="0"/>
              <a:cs typeface="Times New Roman" panose="02020603050405020304" pitchFamily="18" charset="0"/>
            </a:rPr>
            <a:t> </a:t>
          </a:r>
          <a:r>
            <a:rPr lang="en-AU" sz="1400" kern="100">
              <a:effectLst/>
              <a:latin typeface="Aptos" panose="020B0004020202020204" pitchFamily="34" charset="0"/>
              <a:ea typeface="Aptos" panose="020B0004020202020204" pitchFamily="34" charset="0"/>
              <a:cs typeface="Times New Roman" panose="02020603050405020304" pitchFamily="18" charset="0"/>
            </a:rPr>
            <a:t>chance of making a loss when the selling price of the new medical device is set at $249. While there is a small chance (0.8%) of making a loss of between $0.5M and $1M, it is much more likely (8.5%) that a loss is contained to being under $0.5M.  </a:t>
          </a:r>
        </a:p>
        <a:p>
          <a:pPr>
            <a:lnSpc>
              <a:spcPct val="115000"/>
            </a:lnSpc>
            <a:spcAft>
              <a:spcPts val="800"/>
            </a:spcAft>
            <a:buNone/>
          </a:pPr>
          <a:r>
            <a:rPr lang="en-AU" sz="14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spcAft>
              <a:spcPts val="800"/>
            </a:spcAft>
            <a:buFont typeface="Symbol" panose="05050102010706020507" pitchFamily="18" charset="2"/>
            <a:buChar char=""/>
          </a:pPr>
          <a:r>
            <a:rPr lang="en-AU" sz="1400" kern="100">
              <a:effectLst/>
              <a:latin typeface="Aptos" panose="020B0004020202020204" pitchFamily="34" charset="0"/>
              <a:ea typeface="Aptos" panose="020B0004020202020204" pitchFamily="34" charset="0"/>
              <a:cs typeface="Times New Roman" panose="02020603050405020304" pitchFamily="18" charset="0"/>
            </a:rPr>
            <a:t>The chance of making a loss increases to </a:t>
          </a:r>
          <a:r>
            <a:rPr lang="en-AU" sz="1400" b="1" kern="100">
              <a:solidFill>
                <a:srgbClr val="2B0BB5"/>
              </a:solidFill>
              <a:effectLst/>
              <a:latin typeface="Aptos" panose="020B0004020202020204" pitchFamily="34" charset="0"/>
              <a:ea typeface="Aptos" panose="020B0004020202020204" pitchFamily="34" charset="0"/>
              <a:cs typeface="Times New Roman" panose="02020603050405020304" pitchFamily="18" charset="0"/>
            </a:rPr>
            <a:t>12.3%</a:t>
          </a:r>
          <a:r>
            <a:rPr lang="en-AU" sz="1400" kern="100">
              <a:effectLst/>
              <a:latin typeface="Aptos" panose="020B0004020202020204" pitchFamily="34" charset="0"/>
              <a:ea typeface="Aptos" panose="020B0004020202020204" pitchFamily="34" charset="0"/>
              <a:cs typeface="Times New Roman" panose="02020603050405020304" pitchFamily="18" charset="0"/>
            </a:rPr>
            <a:t> when the selling price is set at $299, and of concern is that most of this additional probability is loaded at a more extreme range of a $0.5M to $1M loss. </a:t>
          </a:r>
        </a:p>
        <a:p>
          <a:pPr>
            <a:lnSpc>
              <a:spcPct val="115000"/>
            </a:lnSpc>
            <a:spcAft>
              <a:spcPts val="800"/>
            </a:spcAft>
            <a:buNone/>
          </a:pPr>
          <a:r>
            <a:rPr lang="en-AU" sz="14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spcAft>
              <a:spcPts val="800"/>
            </a:spcAft>
            <a:buFont typeface="Symbol" panose="05050102010706020507" pitchFamily="18" charset="2"/>
            <a:buChar char=""/>
          </a:pPr>
          <a:r>
            <a:rPr lang="en-AU" sz="1400" kern="100">
              <a:effectLst/>
              <a:latin typeface="Aptos" panose="020B0004020202020204" pitchFamily="34" charset="0"/>
              <a:ea typeface="Aptos" panose="020B0004020202020204" pitchFamily="34" charset="0"/>
              <a:cs typeface="Times New Roman" panose="02020603050405020304" pitchFamily="18" charset="0"/>
            </a:rPr>
            <a:t>In contrast, the higher selling price, while riskier, is more likely to deliver a profit in excess of $2M (</a:t>
          </a:r>
          <a:r>
            <a:rPr lang="en-AU" sz="1400" b="1" kern="100">
              <a:solidFill>
                <a:srgbClr val="2B0BB5"/>
              </a:solidFill>
              <a:effectLst/>
              <a:latin typeface="Aptos" panose="020B0004020202020204" pitchFamily="34" charset="0"/>
              <a:ea typeface="Aptos" panose="020B0004020202020204" pitchFamily="34" charset="0"/>
              <a:cs typeface="Times New Roman" panose="02020603050405020304" pitchFamily="18" charset="0"/>
            </a:rPr>
            <a:t>6.5% vs. 0.7%),</a:t>
          </a:r>
          <a:r>
            <a:rPr lang="en-AU" sz="1400" kern="100">
              <a:solidFill>
                <a:srgbClr val="2B0BB5"/>
              </a:solidFill>
              <a:effectLst/>
              <a:latin typeface="Aptos" panose="020B0004020202020204" pitchFamily="34" charset="0"/>
              <a:ea typeface="Aptos" panose="020B0004020202020204" pitchFamily="34" charset="0"/>
              <a:cs typeface="Times New Roman" panose="02020603050405020304" pitchFamily="18" charset="0"/>
            </a:rPr>
            <a:t> </a:t>
          </a:r>
          <a:r>
            <a:rPr lang="en-AU" sz="1400" kern="100">
              <a:effectLst/>
              <a:latin typeface="Aptos" panose="020B0004020202020204" pitchFamily="34" charset="0"/>
              <a:ea typeface="Aptos" panose="020B0004020202020204" pitchFamily="34" charset="0"/>
              <a:cs typeface="Times New Roman" panose="02020603050405020304" pitchFamily="18" charset="0"/>
            </a:rPr>
            <a:t>and has an expected profit that is nearly $0.1M higher that the lower selling price ($0.82M vs. $0.72M)</a:t>
          </a:r>
        </a:p>
        <a:p>
          <a:pPr>
            <a:lnSpc>
              <a:spcPct val="115000"/>
            </a:lnSpc>
            <a:spcAft>
              <a:spcPts val="800"/>
            </a:spcAft>
            <a:buNone/>
          </a:pPr>
          <a:r>
            <a:rPr lang="en-AU" sz="14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spcAft>
              <a:spcPts val="800"/>
            </a:spcAft>
            <a:buFont typeface="Symbol" panose="05050102010706020507" pitchFamily="18" charset="2"/>
            <a:buChar char=""/>
          </a:pPr>
          <a:r>
            <a:rPr lang="en-AU" sz="1400" b="1" kern="100">
              <a:solidFill>
                <a:schemeClr val="tx1"/>
              </a:solidFill>
              <a:effectLst/>
              <a:latin typeface="Aptos" panose="020B0004020202020204" pitchFamily="34" charset="0"/>
              <a:ea typeface="Aptos" panose="020B0004020202020204" pitchFamily="34" charset="0"/>
              <a:cs typeface="Times New Roman" panose="02020603050405020304" pitchFamily="18" charset="0"/>
            </a:rPr>
            <a:t>The high variability in demand is the main driver of profit/loss, so management needs to monitor sales very closely. </a:t>
          </a:r>
          <a:r>
            <a:rPr lang="en-AU" sz="14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buFont typeface="Symbol" panose="05050102010706020507" pitchFamily="18" charset="2"/>
            <a:buChar char=""/>
          </a:pPr>
          <a:r>
            <a:rPr lang="en-AU" sz="1400" kern="100">
              <a:effectLst/>
              <a:latin typeface="Aptos" panose="020B0004020202020204" pitchFamily="34" charset="0"/>
              <a:ea typeface="Aptos" panose="020B0004020202020204" pitchFamily="34" charset="0"/>
              <a:cs typeface="Times New Roman" panose="02020603050405020304" pitchFamily="18" charset="0"/>
            </a:rPr>
            <a:t>If the selling price is set at $249 then sales would need to exceed 9,500 in order to avoid making a loss. </a:t>
          </a:r>
        </a:p>
        <a:p>
          <a:pPr marL="457200">
            <a:lnSpc>
              <a:spcPct val="115000"/>
            </a:lnSpc>
            <a:buNone/>
          </a:pPr>
          <a:r>
            <a:rPr lang="en-AU" sz="14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spcAft>
              <a:spcPts val="800"/>
            </a:spcAft>
            <a:buFont typeface="Symbol" panose="05050102010706020507" pitchFamily="18" charset="2"/>
            <a:buChar char=""/>
          </a:pPr>
          <a:r>
            <a:rPr lang="en-AU" sz="1400" kern="100">
              <a:effectLst/>
              <a:latin typeface="Aptos" panose="020B0004020202020204" pitchFamily="34" charset="0"/>
              <a:ea typeface="Aptos" panose="020B0004020202020204" pitchFamily="34" charset="0"/>
              <a:cs typeface="Times New Roman" panose="02020603050405020304" pitchFamily="18" charset="0"/>
            </a:rPr>
            <a:t>If demand should reach around 19,000, then we stand a good chance of making a profit of around $1M. An additional 8,000 sales could about double our potential profit to around $2M.</a:t>
          </a:r>
        </a:p>
        <a:p>
          <a:endParaRPr lang="en-AU" sz="1100"/>
        </a:p>
      </xdr:txBody>
    </xdr:sp>
    <xdr:clientData/>
  </xdr:oneCellAnchor>
  <xdr:oneCellAnchor>
    <xdr:from>
      <xdr:col>11</xdr:col>
      <xdr:colOff>330847</xdr:colOff>
      <xdr:row>7</xdr:row>
      <xdr:rowOff>142875</xdr:rowOff>
    </xdr:from>
    <xdr:ext cx="7060010" cy="1016047"/>
    <xdr:sp macro="" textlink="">
      <xdr:nvSpPr>
        <xdr:cNvPr id="4" name="TextBox 3">
          <a:extLst>
            <a:ext uri="{FF2B5EF4-FFF2-40B4-BE49-F238E27FC236}">
              <a16:creationId xmlns:a16="http://schemas.microsoft.com/office/drawing/2014/main" id="{FDA53855-6170-41CA-BDE9-85CE071EC326}"/>
            </a:ext>
          </a:extLst>
        </xdr:cNvPr>
        <xdr:cNvSpPr txBox="1"/>
      </xdr:nvSpPr>
      <xdr:spPr>
        <a:xfrm>
          <a:off x="9455797" y="2371725"/>
          <a:ext cx="7060010" cy="1016047"/>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b="1" baseline="0">
              <a:solidFill>
                <a:srgbClr val="0000FF"/>
              </a:solidFill>
              <a:effectLst/>
              <a:latin typeface="+mn-lt"/>
              <a:ea typeface="+mn-ea"/>
              <a:cs typeface="+mn-cs"/>
            </a:rPr>
            <a:t>Some useful excel functions used in this worksheet</a:t>
          </a:r>
          <a:endParaRPr lang="en-AU" sz="1400" b="1">
            <a:solidFill>
              <a:srgbClr val="0000FF"/>
            </a:solidFill>
            <a:effectLst/>
          </a:endParaRPr>
        </a:p>
        <a:p>
          <a:r>
            <a:rPr lang="en-AU" sz="1200" b="1">
              <a:solidFill>
                <a:sysClr val="windowText" lastClr="000000"/>
              </a:solidFill>
            </a:rPr>
            <a:t>Probability =COUNTIF</a:t>
          </a:r>
          <a:r>
            <a:rPr lang="en-AU" sz="1200" b="1">
              <a:solidFill>
                <a:srgbClr val="0000FF"/>
              </a:solidFill>
            </a:rPr>
            <a:t>S</a:t>
          </a:r>
          <a:r>
            <a:rPr lang="en-AU" sz="1200" b="1">
              <a:solidFill>
                <a:sysClr val="windowText" lastClr="000000"/>
              </a:solidFill>
            </a:rPr>
            <a:t>(selected range,"&gt;-500000",selected range,"&lt;=0")/1000</a:t>
          </a:r>
        </a:p>
        <a:p>
          <a:endParaRPr lang="en-AU" sz="1200" b="1">
            <a:solidFill>
              <a:sysClr val="windowText" lastClr="000000"/>
            </a:solidFill>
          </a:endParaRPr>
        </a:p>
        <a:p>
          <a:r>
            <a:rPr lang="en-AU" sz="1200" b="1">
              <a:solidFill>
                <a:srgbClr val="FF0000"/>
              </a:solidFill>
            </a:rPr>
            <a:t>Use Excel built-in function MAXIFS to find maximum demand</a:t>
          </a:r>
        </a:p>
        <a:p>
          <a:r>
            <a:rPr lang="en-AU" sz="1200" b="1">
              <a:solidFill>
                <a:sysClr val="windowText" lastClr="000000"/>
              </a:solidFill>
            </a:rPr>
            <a:t>maximum Demand  =MAXIFS(selected range1, selected range2, "&lt;=-500000"), selected range 2,"&lt;=0")/1000</a:t>
          </a:r>
        </a:p>
      </xdr:txBody>
    </xdr:sp>
    <xdr:clientData/>
  </xdr:oneCellAnchor>
  <xdr:oneCellAnchor>
    <xdr:from>
      <xdr:col>10</xdr:col>
      <xdr:colOff>219076</xdr:colOff>
      <xdr:row>16</xdr:row>
      <xdr:rowOff>1</xdr:rowOff>
    </xdr:from>
    <xdr:ext cx="7124699" cy="2690673"/>
    <xdr:sp macro="" textlink="">
      <xdr:nvSpPr>
        <xdr:cNvPr id="5" name="TextBox 4">
          <a:extLst>
            <a:ext uri="{FF2B5EF4-FFF2-40B4-BE49-F238E27FC236}">
              <a16:creationId xmlns:a16="http://schemas.microsoft.com/office/drawing/2014/main" id="{C10E3113-8EF3-450C-A2AE-3B286D446B58}"/>
            </a:ext>
          </a:extLst>
        </xdr:cNvPr>
        <xdr:cNvSpPr txBox="1"/>
      </xdr:nvSpPr>
      <xdr:spPr>
        <a:xfrm>
          <a:off x="11001376" y="3943351"/>
          <a:ext cx="7124699" cy="269067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342900" lvl="0" indent="-342900">
            <a:lnSpc>
              <a:spcPct val="115000"/>
            </a:lnSpc>
            <a:spcAft>
              <a:spcPts val="800"/>
            </a:spcAft>
            <a:buFont typeface="Symbol" panose="05050102010706020507" pitchFamily="18" charset="2"/>
            <a:buChar char=""/>
          </a:pPr>
          <a:r>
            <a:rPr lang="en-AU" sz="1600" kern="100">
              <a:effectLst/>
              <a:latin typeface="Aptos" panose="020B0004020202020204" pitchFamily="34" charset="0"/>
              <a:ea typeface="Aptos" panose="020B0004020202020204" pitchFamily="34" charset="0"/>
              <a:cs typeface="Times New Roman" panose="02020603050405020304" pitchFamily="18" charset="0"/>
            </a:rPr>
            <a:t>If the selling price is $299 then again we need to track sales very closely. If sales are below </a:t>
          </a:r>
          <a:r>
            <a:rPr lang="en-AU" sz="1600" b="1" kern="100">
              <a:solidFill>
                <a:srgbClr val="0000FF"/>
              </a:solidFill>
              <a:effectLst/>
              <a:latin typeface="Aptos" panose="020B0004020202020204" pitchFamily="34" charset="0"/>
              <a:ea typeface="Aptos" panose="020B0004020202020204" pitchFamily="34" charset="0"/>
              <a:cs typeface="Times New Roman" panose="02020603050405020304" pitchFamily="18" charset="0"/>
            </a:rPr>
            <a:t>6,500 </a:t>
          </a:r>
          <a:r>
            <a:rPr lang="en-AU" sz="1600" kern="100">
              <a:effectLst/>
              <a:latin typeface="Aptos" panose="020B0004020202020204" pitchFamily="34" charset="0"/>
              <a:ea typeface="Aptos" panose="020B0004020202020204" pitchFamily="34" charset="0"/>
              <a:cs typeface="Times New Roman" panose="02020603050405020304" pitchFamily="18" charset="0"/>
            </a:rPr>
            <a:t>then we will be unlikely to recover our costs with this venture, and could face a loss of up to $1M.</a:t>
          </a:r>
        </a:p>
        <a:p>
          <a:pPr marL="342900" lvl="0" indent="-342900">
            <a:lnSpc>
              <a:spcPct val="115000"/>
            </a:lnSpc>
            <a:spcAft>
              <a:spcPts val="800"/>
            </a:spcAft>
            <a:buFont typeface="Symbol" panose="05050102010706020507" pitchFamily="18" charset="2"/>
            <a:buChar char=""/>
          </a:pPr>
          <a:r>
            <a:rPr lang="en-AU" sz="1600" kern="100">
              <a:effectLst/>
              <a:latin typeface="Aptos" panose="020B0004020202020204" pitchFamily="34" charset="0"/>
              <a:ea typeface="Aptos" panose="020B0004020202020204" pitchFamily="34" charset="0"/>
              <a:cs typeface="Times New Roman" panose="02020603050405020304" pitchFamily="18" charset="0"/>
            </a:rPr>
            <a:t> </a:t>
          </a:r>
        </a:p>
        <a:p>
          <a:pPr marL="342900" lvl="0" indent="-342900">
            <a:lnSpc>
              <a:spcPct val="115000"/>
            </a:lnSpc>
            <a:spcAft>
              <a:spcPts val="800"/>
            </a:spcAft>
            <a:buFont typeface="Symbol" panose="05050102010706020507" pitchFamily="18" charset="2"/>
            <a:buChar char=""/>
          </a:pPr>
          <a:r>
            <a:rPr lang="en-AU" sz="1600" kern="100">
              <a:effectLst/>
              <a:latin typeface="Aptos" panose="020B0004020202020204" pitchFamily="34" charset="0"/>
              <a:ea typeface="Aptos" panose="020B0004020202020204" pitchFamily="34" charset="0"/>
              <a:cs typeface="Times New Roman" panose="02020603050405020304" pitchFamily="18" charset="0"/>
            </a:rPr>
            <a:t>If demand should reach around 13,000, then we stand a good chance of making a profit of around $1M. An additional 6,000 sales could about double our potential profit to around $2M.</a:t>
          </a:r>
        </a:p>
        <a:p>
          <a:pPr indent="28575">
            <a:lnSpc>
              <a:spcPct val="115000"/>
            </a:lnSpc>
            <a:spcAft>
              <a:spcPts val="800"/>
            </a:spcAft>
            <a:buNone/>
          </a:pPr>
          <a:r>
            <a:rPr lang="en-AU" sz="1600" kern="100">
              <a:effectLst/>
              <a:latin typeface="Aptos" panose="020B0004020202020204" pitchFamily="34" charset="0"/>
              <a:ea typeface="Aptos" panose="020B0004020202020204" pitchFamily="34" charset="0"/>
              <a:cs typeface="Times New Roman" panose="02020603050405020304" pitchFamily="18" charset="0"/>
            </a:rPr>
            <a:t> </a:t>
          </a:r>
        </a:p>
      </xdr:txBody>
    </xdr:sp>
    <xdr:clientData/>
  </xdr:oneCellAnchor>
  <xdr:oneCellAnchor>
    <xdr:from>
      <xdr:col>10</xdr:col>
      <xdr:colOff>228599</xdr:colOff>
      <xdr:row>32</xdr:row>
      <xdr:rowOff>76200</xdr:rowOff>
    </xdr:from>
    <xdr:ext cx="7058025" cy="4271810"/>
    <xdr:sp macro="" textlink="">
      <xdr:nvSpPr>
        <xdr:cNvPr id="6" name="TextBox 5">
          <a:extLst>
            <a:ext uri="{FF2B5EF4-FFF2-40B4-BE49-F238E27FC236}">
              <a16:creationId xmlns:a16="http://schemas.microsoft.com/office/drawing/2014/main" id="{E3F77363-F657-489C-8D9B-A50A9BC30353}"/>
            </a:ext>
          </a:extLst>
        </xdr:cNvPr>
        <xdr:cNvSpPr txBox="1"/>
      </xdr:nvSpPr>
      <xdr:spPr>
        <a:xfrm>
          <a:off x="9115424" y="6972300"/>
          <a:ext cx="7058025" cy="42718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AU" sz="1600">
              <a:solidFill>
                <a:schemeClr val="tx1"/>
              </a:solidFill>
              <a:effectLst/>
              <a:latin typeface="+mn-lt"/>
              <a:ea typeface="+mn-ea"/>
              <a:cs typeface="+mn-cs"/>
            </a:rPr>
            <a:t>The decision as to whether Sanotronics chooses a selling price of $299 or $249 will depend on its attitude to risk. If </a:t>
          </a:r>
          <a:r>
            <a:rPr lang="en-AU" sz="1600" b="1">
              <a:solidFill>
                <a:schemeClr val="tx1"/>
              </a:solidFill>
              <a:effectLst/>
              <a:latin typeface="+mn-lt"/>
              <a:ea typeface="+mn-ea"/>
              <a:cs typeface="+mn-cs"/>
            </a:rPr>
            <a:t>management are risk averse, then they might choose to set the price at $249. </a:t>
          </a:r>
        </a:p>
        <a:p>
          <a:pPr algn="l"/>
          <a:endParaRPr lang="en-AU" sz="1600" b="1">
            <a:solidFill>
              <a:schemeClr val="tx1"/>
            </a:solidFill>
            <a:effectLst/>
            <a:latin typeface="+mn-lt"/>
            <a:ea typeface="+mn-ea"/>
            <a:cs typeface="+mn-cs"/>
          </a:endParaRPr>
        </a:p>
        <a:p>
          <a:pPr algn="l"/>
          <a:r>
            <a:rPr lang="en-AU" sz="1600" b="1">
              <a:solidFill>
                <a:schemeClr val="tx1"/>
              </a:solidFill>
              <a:effectLst/>
              <a:latin typeface="+mn-lt"/>
              <a:ea typeface="+mn-ea"/>
              <a:cs typeface="+mn-cs"/>
            </a:rPr>
            <a:t>But if they are risk takers, then they would be more likely to set the price at $299. </a:t>
          </a:r>
          <a:r>
            <a:rPr lang="en-AU" sz="1600">
              <a:solidFill>
                <a:schemeClr val="tx1"/>
              </a:solidFill>
              <a:effectLst/>
              <a:latin typeface="+mn-lt"/>
              <a:ea typeface="+mn-ea"/>
              <a:cs typeface="+mn-cs"/>
            </a:rPr>
            <a:t>Essentially this is going to be a trade-off.</a:t>
          </a:r>
          <a:endParaRPr lang="en-AU" sz="1600">
            <a:effectLst/>
          </a:endParaRPr>
        </a:p>
        <a:p>
          <a:pPr algn="l"/>
          <a:r>
            <a:rPr lang="en-AU" sz="1600">
              <a:solidFill>
                <a:schemeClr val="tx1"/>
              </a:solidFill>
              <a:effectLst/>
              <a:latin typeface="+mn-lt"/>
              <a:ea typeface="+mn-ea"/>
              <a:cs typeface="+mn-cs"/>
            </a:rPr>
            <a:t> </a:t>
          </a:r>
          <a:endParaRPr lang="en-AU" sz="1600">
            <a:effectLst/>
          </a:endParaRPr>
        </a:p>
        <a:p>
          <a:pPr algn="l"/>
          <a:r>
            <a:rPr lang="en-AU" sz="1600" b="1">
              <a:solidFill>
                <a:srgbClr val="0000FF"/>
              </a:solidFill>
              <a:effectLst/>
              <a:latin typeface="+mn-lt"/>
              <a:ea typeface="+mn-ea"/>
              <a:cs typeface="+mn-cs"/>
            </a:rPr>
            <a:t>As a cautionary note</a:t>
          </a:r>
          <a:r>
            <a:rPr lang="en-AU" sz="1600" b="1">
              <a:solidFill>
                <a:schemeClr val="tx1"/>
              </a:solidFill>
              <a:effectLst/>
              <a:latin typeface="+mn-lt"/>
              <a:ea typeface="+mn-ea"/>
              <a:cs typeface="+mn-cs"/>
            </a:rPr>
            <a:t>, </a:t>
          </a:r>
        </a:p>
        <a:p>
          <a:pPr algn="l"/>
          <a:r>
            <a:rPr lang="en-AU" sz="1600">
              <a:solidFill>
                <a:schemeClr val="tx1"/>
              </a:solidFill>
              <a:effectLst/>
              <a:latin typeface="+mn-lt"/>
              <a:ea typeface="+mn-ea"/>
              <a:cs typeface="+mn-cs"/>
            </a:rPr>
            <a:t>we should point out that these findings are based on assumptions regarding the distributions and their parameter values. If any of these assumptions change then the model would need to be updated.</a:t>
          </a:r>
          <a:endParaRPr lang="en-AU" sz="1600">
            <a:effectLst/>
          </a:endParaRPr>
        </a:p>
        <a:p>
          <a:pPr algn="l"/>
          <a:r>
            <a:rPr lang="en-AU" sz="1600">
              <a:solidFill>
                <a:schemeClr val="tx1"/>
              </a:solidFill>
              <a:effectLst/>
              <a:latin typeface="+mn-lt"/>
              <a:ea typeface="+mn-ea"/>
              <a:cs typeface="+mn-cs"/>
            </a:rPr>
            <a:t> </a:t>
          </a:r>
          <a:endParaRPr lang="en-AU" sz="1600">
            <a:effectLst/>
          </a:endParaRPr>
        </a:p>
        <a:p>
          <a:pPr algn="l"/>
          <a:r>
            <a:rPr lang="en-AU" sz="1600">
              <a:solidFill>
                <a:schemeClr val="tx1"/>
              </a:solidFill>
              <a:effectLst/>
              <a:latin typeface="+mn-lt"/>
              <a:ea typeface="+mn-ea"/>
              <a:cs typeface="+mn-cs"/>
            </a:rPr>
            <a:t>Finally, the value of the simulation lies not in its ability to make predictions, but that it serves as a guide to business strategy by providing greater clarity around the choices faced by decision makers. This level of understanding was not possible under scenario analysis.</a:t>
          </a:r>
          <a:endParaRPr lang="en-AU" sz="1600">
            <a:effectLst/>
          </a:endParaRPr>
        </a:p>
        <a:p>
          <a:endParaRPr lang="en-AU"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5</xdr:col>
      <xdr:colOff>857249</xdr:colOff>
      <xdr:row>1</xdr:row>
      <xdr:rowOff>126435</xdr:rowOff>
    </xdr:from>
    <xdr:ext cx="6983941" cy="3950265"/>
    <xdr:pic>
      <xdr:nvPicPr>
        <xdr:cNvPr id="2" name="Picture 1">
          <a:extLst>
            <a:ext uri="{FF2B5EF4-FFF2-40B4-BE49-F238E27FC236}">
              <a16:creationId xmlns:a16="http://schemas.microsoft.com/office/drawing/2014/main" id="{98114F1C-BAFF-46AD-89CC-F73C20B7235D}"/>
            </a:ext>
          </a:extLst>
        </xdr:cNvPr>
        <xdr:cNvPicPr>
          <a:picLocks noChangeAspect="1"/>
        </xdr:cNvPicPr>
      </xdr:nvPicPr>
      <xdr:blipFill>
        <a:blip xmlns:r="http://schemas.openxmlformats.org/officeDocument/2006/relationships" r:embed="rId1"/>
        <a:stretch>
          <a:fillRect/>
        </a:stretch>
      </xdr:blipFill>
      <xdr:spPr>
        <a:xfrm>
          <a:off x="8277224" y="326460"/>
          <a:ext cx="6983941" cy="395026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6</xdr:col>
      <xdr:colOff>533400</xdr:colOff>
      <xdr:row>12</xdr:row>
      <xdr:rowOff>161925</xdr:rowOff>
    </xdr:from>
    <xdr:ext cx="8007350" cy="1845633"/>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50EC5CAF-04CF-4F33-BDAC-261F80496AE8}"/>
                </a:ext>
              </a:extLst>
            </xdr:cNvPr>
            <xdr:cNvSpPr txBox="1"/>
          </xdr:nvSpPr>
          <xdr:spPr>
            <a:xfrm>
              <a:off x="8978900" y="5114925"/>
              <a:ext cx="8007350" cy="1845633"/>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800" b="1">
                  <a:solidFill>
                    <a:srgbClr val="0070C0"/>
                  </a:solidFill>
                  <a:effectLst/>
                  <a:latin typeface="+mn-lt"/>
                  <a:ea typeface="+mn-ea"/>
                  <a:cs typeface="+mn-cs"/>
                </a:rPr>
                <a:t>Thearatical Average  = </a:t>
              </a:r>
              <a14:m>
                <m:oMath xmlns:m="http://schemas.openxmlformats.org/officeDocument/2006/math">
                  <m:nary>
                    <m:naryPr>
                      <m:chr m:val="∑"/>
                      <m:subHide m:val="on"/>
                      <m:supHide m:val="on"/>
                      <m:ctrlPr>
                        <a:rPr lang="en-AU" sz="2800" b="1" i="1">
                          <a:solidFill>
                            <a:srgbClr val="0070C0"/>
                          </a:solidFill>
                          <a:effectLst/>
                          <a:latin typeface="Cambria Math" panose="02040503050406030204" pitchFamily="18" charset="0"/>
                          <a:ea typeface="+mn-ea"/>
                          <a:cs typeface="+mn-cs"/>
                        </a:rPr>
                      </m:ctrlPr>
                    </m:naryPr>
                    <m:sub/>
                    <m:sup/>
                    <m:e>
                      <m:r>
                        <a:rPr lang="en-AU" sz="2800" b="1" i="1">
                          <a:solidFill>
                            <a:srgbClr val="0070C0"/>
                          </a:solidFill>
                          <a:effectLst/>
                          <a:latin typeface="Cambria Math" panose="02040503050406030204" pitchFamily="18" charset="0"/>
                          <a:ea typeface="+mn-ea"/>
                          <a:cs typeface="+mn-cs"/>
                        </a:rPr>
                        <m:t>𝑷𝒓</m:t>
                      </m:r>
                      <m:r>
                        <a:rPr lang="en-AU" sz="2800" b="1" i="1">
                          <a:solidFill>
                            <a:srgbClr val="0070C0"/>
                          </a:solidFill>
                          <a:effectLst/>
                          <a:latin typeface="Cambria Math" panose="02040503050406030204" pitchFamily="18" charset="0"/>
                          <a:ea typeface="+mn-ea"/>
                          <a:cs typeface="+mn-cs"/>
                        </a:rPr>
                        <m:t>.  ∗</m:t>
                      </m:r>
                      <m:r>
                        <a:rPr lang="en-AU" sz="2800" b="1" i="1">
                          <a:solidFill>
                            <a:srgbClr val="0070C0"/>
                          </a:solidFill>
                          <a:effectLst/>
                          <a:latin typeface="Cambria Math" panose="02040503050406030204" pitchFamily="18" charset="0"/>
                          <a:ea typeface="+mn-ea"/>
                          <a:cs typeface="+mn-cs"/>
                        </a:rPr>
                        <m:t>𝒙</m:t>
                      </m:r>
                    </m:e>
                  </m:nary>
                </m:oMath>
              </a14:m>
              <a:endParaRPr lang="en-AU" sz="2800" b="1">
                <a:solidFill>
                  <a:srgbClr val="0070C0"/>
                </a:solidFill>
              </a:endParaRPr>
            </a:p>
            <a:p>
              <a:r>
                <a:rPr lang="en-AU" sz="2800" b="1">
                  <a:solidFill>
                    <a:srgbClr val="0070C0"/>
                  </a:solidFill>
                </a:rPr>
                <a:t>                                      =  48.4</a:t>
              </a:r>
            </a:p>
            <a:p>
              <a:endParaRPr lang="en-AU" sz="2800" b="1">
                <a:solidFill>
                  <a:srgbClr val="0070C0"/>
                </a:solidFill>
              </a:endParaRPr>
            </a:p>
            <a:p>
              <a:r>
                <a:rPr lang="en-AU" sz="2800" b="1">
                  <a:solidFill>
                    <a:srgbClr val="0070C0"/>
                  </a:solidFill>
                </a:rPr>
                <a:t>Simulated Average =</a:t>
              </a:r>
              <a:r>
                <a:rPr lang="en-AU" sz="2800" b="1" baseline="0">
                  <a:solidFill>
                    <a:srgbClr val="0070C0"/>
                  </a:solidFill>
                </a:rPr>
                <a:t> 51</a:t>
              </a:r>
              <a:endParaRPr lang="en-AU" sz="2800" b="1">
                <a:solidFill>
                  <a:srgbClr val="0070C0"/>
                </a:solidFill>
              </a:endParaRPr>
            </a:p>
          </xdr:txBody>
        </xdr:sp>
      </mc:Choice>
      <mc:Fallback>
        <xdr:sp macro="" textlink="">
          <xdr:nvSpPr>
            <xdr:cNvPr id="2" name="TextBox 1">
              <a:extLst>
                <a:ext uri="{FF2B5EF4-FFF2-40B4-BE49-F238E27FC236}">
                  <a16:creationId xmlns:a16="http://schemas.microsoft.com/office/drawing/2014/main" id="{50EC5CAF-04CF-4F33-BDAC-261F80496AE8}"/>
                </a:ext>
              </a:extLst>
            </xdr:cNvPr>
            <xdr:cNvSpPr txBox="1"/>
          </xdr:nvSpPr>
          <xdr:spPr>
            <a:xfrm>
              <a:off x="8978900" y="5114925"/>
              <a:ext cx="8007350" cy="1845633"/>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800" b="1">
                  <a:solidFill>
                    <a:srgbClr val="0070C0"/>
                  </a:solidFill>
                  <a:effectLst/>
                  <a:latin typeface="+mn-lt"/>
                  <a:ea typeface="+mn-ea"/>
                  <a:cs typeface="+mn-cs"/>
                </a:rPr>
                <a:t>Thearatical Average  = </a:t>
              </a:r>
              <a:r>
                <a:rPr lang="en-AU" sz="2800" b="1" i="0">
                  <a:solidFill>
                    <a:srgbClr val="0070C0"/>
                  </a:solidFill>
                  <a:effectLst/>
                  <a:latin typeface="Cambria Math" panose="02040503050406030204" pitchFamily="18" charset="0"/>
                  <a:ea typeface="+mn-ea"/>
                  <a:cs typeface="+mn-cs"/>
                </a:rPr>
                <a:t>∑▒〖𝑷𝒓.  ∗𝒙〗</a:t>
              </a:r>
              <a:endParaRPr lang="en-AU" sz="2800" b="1">
                <a:solidFill>
                  <a:srgbClr val="0070C0"/>
                </a:solidFill>
              </a:endParaRPr>
            </a:p>
            <a:p>
              <a:r>
                <a:rPr lang="en-AU" sz="2800" b="1">
                  <a:solidFill>
                    <a:srgbClr val="0070C0"/>
                  </a:solidFill>
                </a:rPr>
                <a:t>                                      =  48.4</a:t>
              </a:r>
            </a:p>
            <a:p>
              <a:endParaRPr lang="en-AU" sz="2800" b="1">
                <a:solidFill>
                  <a:srgbClr val="0070C0"/>
                </a:solidFill>
              </a:endParaRPr>
            </a:p>
            <a:p>
              <a:r>
                <a:rPr lang="en-AU" sz="2800" b="1">
                  <a:solidFill>
                    <a:srgbClr val="0070C0"/>
                  </a:solidFill>
                </a:rPr>
                <a:t>Simulated Average =</a:t>
              </a:r>
              <a:r>
                <a:rPr lang="en-AU" sz="2800" b="1" baseline="0">
                  <a:solidFill>
                    <a:srgbClr val="0070C0"/>
                  </a:solidFill>
                </a:rPr>
                <a:t> 51</a:t>
              </a:r>
              <a:endParaRPr lang="en-AU" sz="2800" b="1">
                <a:solidFill>
                  <a:srgbClr val="0070C0"/>
                </a:solidFill>
              </a:endParaRPr>
            </a:p>
          </xdr:txBody>
        </xdr:sp>
      </mc:Fallback>
    </mc:AlternateContent>
    <xdr:clientData/>
  </xdr:oneCellAnchor>
  <xdr:twoCellAnchor editAs="oneCell">
    <xdr:from>
      <xdr:col>8</xdr:col>
      <xdr:colOff>0</xdr:colOff>
      <xdr:row>1</xdr:row>
      <xdr:rowOff>0</xdr:rowOff>
    </xdr:from>
    <xdr:to>
      <xdr:col>22</xdr:col>
      <xdr:colOff>201244</xdr:colOff>
      <xdr:row>10</xdr:row>
      <xdr:rowOff>619706</xdr:rowOff>
    </xdr:to>
    <xdr:pic>
      <xdr:nvPicPr>
        <xdr:cNvPr id="3" name="Picture 2">
          <a:extLst>
            <a:ext uri="{FF2B5EF4-FFF2-40B4-BE49-F238E27FC236}">
              <a16:creationId xmlns:a16="http://schemas.microsoft.com/office/drawing/2014/main" id="{29E0B4FD-C525-4567-A7BF-54E0865A4416}"/>
            </a:ext>
          </a:extLst>
        </xdr:cNvPr>
        <xdr:cNvPicPr>
          <a:picLocks noChangeAspect="1"/>
        </xdr:cNvPicPr>
      </xdr:nvPicPr>
      <xdr:blipFill>
        <a:blip xmlns:r="http://schemas.openxmlformats.org/officeDocument/2006/relationships" r:embed="rId1"/>
        <a:stretch>
          <a:fillRect/>
        </a:stretch>
      </xdr:blipFill>
      <xdr:spPr>
        <a:xfrm>
          <a:off x="9677400" y="200025"/>
          <a:ext cx="8735644" cy="418205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238125</xdr:colOff>
      <xdr:row>1</xdr:row>
      <xdr:rowOff>228600</xdr:rowOff>
    </xdr:from>
    <xdr:to>
      <xdr:col>19</xdr:col>
      <xdr:colOff>134554</xdr:colOff>
      <xdr:row>13</xdr:row>
      <xdr:rowOff>48300</xdr:rowOff>
    </xdr:to>
    <xdr:pic>
      <xdr:nvPicPr>
        <xdr:cNvPr id="2" name="Picture 1">
          <a:extLst>
            <a:ext uri="{FF2B5EF4-FFF2-40B4-BE49-F238E27FC236}">
              <a16:creationId xmlns:a16="http://schemas.microsoft.com/office/drawing/2014/main" id="{F2973C86-D8D7-4EFC-82BF-FFC601FD5862}"/>
            </a:ext>
          </a:extLst>
        </xdr:cNvPr>
        <xdr:cNvPicPr>
          <a:picLocks noChangeAspect="1"/>
        </xdr:cNvPicPr>
      </xdr:nvPicPr>
      <xdr:blipFill>
        <a:blip xmlns:r="http://schemas.openxmlformats.org/officeDocument/2006/relationships" r:embed="rId1"/>
        <a:stretch>
          <a:fillRect/>
        </a:stretch>
      </xdr:blipFill>
      <xdr:spPr>
        <a:xfrm>
          <a:off x="8696325" y="428625"/>
          <a:ext cx="8630854" cy="48393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7</xdr:col>
      <xdr:colOff>200025</xdr:colOff>
      <xdr:row>1</xdr:row>
      <xdr:rowOff>142876</xdr:rowOff>
    </xdr:from>
    <xdr:ext cx="7639049" cy="4286250"/>
    <xdr:sp macro="" textlink="">
      <xdr:nvSpPr>
        <xdr:cNvPr id="2" name="TextBox 1">
          <a:extLst>
            <a:ext uri="{FF2B5EF4-FFF2-40B4-BE49-F238E27FC236}">
              <a16:creationId xmlns:a16="http://schemas.microsoft.com/office/drawing/2014/main" id="{265733D5-3B63-4C18-8630-B496BB054243}"/>
            </a:ext>
          </a:extLst>
        </xdr:cNvPr>
        <xdr:cNvSpPr txBox="1"/>
      </xdr:nvSpPr>
      <xdr:spPr>
        <a:xfrm>
          <a:off x="9267825" y="342901"/>
          <a:ext cx="7639049" cy="42862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600" b="1" i="0" u="none" strike="noStrike" baseline="0">
              <a:solidFill>
                <a:schemeClr val="tx1"/>
              </a:solidFill>
              <a:latin typeface="+mn-lt"/>
              <a:ea typeface="+mn-ea"/>
              <a:cs typeface="+mn-cs"/>
            </a:rPr>
            <a:t> Exercise 1. (From </a:t>
          </a:r>
          <a:r>
            <a:rPr lang="en-AU" sz="1600" b="1" i="1" u="none" strike="noStrike" baseline="0">
              <a:solidFill>
                <a:schemeClr val="tx1"/>
              </a:solidFill>
              <a:latin typeface="+mn-lt"/>
              <a:ea typeface="+mn-ea"/>
              <a:cs typeface="+mn-cs"/>
            </a:rPr>
            <a:t>Managerial Decision Making with Spreadsheets </a:t>
          </a:r>
          <a:r>
            <a:rPr lang="en-AU" sz="1600" b="1" i="0" u="none" strike="noStrike" baseline="0">
              <a:solidFill>
                <a:schemeClr val="tx1"/>
              </a:solidFill>
              <a:latin typeface="+mn-lt"/>
              <a:ea typeface="+mn-ea"/>
              <a:cs typeface="+mn-cs"/>
            </a:rPr>
            <a:t>by Balakrishnan, Render, and Stair, Third Edn. Modified version of Q15, p. 421) </a:t>
          </a:r>
        </a:p>
        <a:p>
          <a:r>
            <a:rPr lang="en-AU" sz="1600" b="1" i="0" u="none" strike="noStrike" baseline="0">
              <a:solidFill>
                <a:schemeClr val="tx1"/>
              </a:solidFill>
              <a:latin typeface="+mn-lt"/>
              <a:ea typeface="+mn-ea"/>
              <a:cs typeface="+mn-cs"/>
            </a:rPr>
            <a:t>Edward Owen is responsible for maintenance, rental, and day-to-day operation of several apartment complexes in New York City. Owen is especially concerned about the cost projections for replacing air conditioner (A/C) compressors. He would like to simulate the number of A/C failures each month using data from 100 apartment buildings across New York. </a:t>
          </a:r>
        </a:p>
        <a:p>
          <a:endParaRPr lang="en-AU" sz="1600" b="1" i="0" u="none" strike="noStrike" baseline="0">
            <a:solidFill>
              <a:schemeClr val="tx1"/>
            </a:solidFill>
            <a:latin typeface="+mn-lt"/>
            <a:ea typeface="+mn-ea"/>
            <a:cs typeface="+mn-cs"/>
          </a:endParaRPr>
        </a:p>
        <a:p>
          <a:r>
            <a:rPr lang="en-AU" sz="1600" b="1" i="0" u="none" strike="noStrike" baseline="0">
              <a:solidFill>
                <a:schemeClr val="tx1"/>
              </a:solidFill>
              <a:latin typeface="+mn-lt"/>
              <a:ea typeface="+mn-ea"/>
              <a:cs typeface="+mn-cs"/>
            </a:rPr>
            <a:t>a. Determine the relative frequency for the number of A/C failures each month. </a:t>
          </a:r>
        </a:p>
        <a:p>
          <a:r>
            <a:rPr lang="en-AU" sz="1600" b="1" i="0" u="none" strike="noStrike" baseline="0">
              <a:solidFill>
                <a:schemeClr val="tx1"/>
              </a:solidFill>
              <a:latin typeface="+mn-lt"/>
              <a:ea typeface="+mn-ea"/>
              <a:cs typeface="+mn-cs"/>
            </a:rPr>
            <a:t>b. Suppose that the following 10 random numbers were obtained using Excel: </a:t>
          </a:r>
        </a:p>
        <a:p>
          <a:r>
            <a:rPr lang="en-AU" sz="1600" b="1" i="0" u="none" strike="noStrike" baseline="0">
              <a:solidFill>
                <a:schemeClr val="tx1"/>
              </a:solidFill>
              <a:latin typeface="+mn-lt"/>
              <a:ea typeface="+mn-ea"/>
              <a:cs typeface="+mn-cs"/>
            </a:rPr>
            <a:t>0.123, 0.963, 0.531, 0.809, 0.950, 0.102, 0.403, 0.458, 0.777, and 0.291. </a:t>
          </a:r>
        </a:p>
        <a:p>
          <a:r>
            <a:rPr lang="en-AU" sz="1600" b="1" i="0" u="none" strike="noStrike" baseline="0">
              <a:solidFill>
                <a:schemeClr val="tx1"/>
              </a:solidFill>
              <a:latin typeface="+mn-lt"/>
              <a:ea typeface="+mn-ea"/>
              <a:cs typeface="+mn-cs"/>
            </a:rPr>
            <a:t>Use these random numbers to simulate the number of A/C failures each month over 10 months. </a:t>
          </a:r>
        </a:p>
        <a:p>
          <a:r>
            <a:rPr lang="en-AU" sz="1600" b="1" i="0" u="none" strike="noStrike" baseline="0">
              <a:solidFill>
                <a:schemeClr val="tx1"/>
              </a:solidFill>
              <a:latin typeface="+mn-lt"/>
              <a:ea typeface="+mn-ea"/>
              <a:cs typeface="+mn-cs"/>
            </a:rPr>
            <a:t>c. Using the simulated data, compute the average number of A/C failures each month. </a:t>
          </a:r>
        </a:p>
        <a:p>
          <a:r>
            <a:rPr lang="en-AU" sz="1600" b="1" i="0" u="none" strike="noStrike" baseline="0">
              <a:solidFill>
                <a:schemeClr val="tx1"/>
              </a:solidFill>
              <a:latin typeface="+mn-lt"/>
              <a:ea typeface="+mn-ea"/>
              <a:cs typeface="+mn-cs"/>
            </a:rPr>
            <a:t>d. Explain any difference between the simulated average and the average based upon the frequency distribution. </a:t>
          </a:r>
        </a:p>
        <a:p>
          <a:endParaRPr lang="en-AU" sz="1600"/>
        </a:p>
      </xdr:txBody>
    </xdr:sp>
    <xdr:clientData/>
  </xdr:oneCellAnchor>
  <xdr:oneCellAnchor>
    <xdr:from>
      <xdr:col>6</xdr:col>
      <xdr:colOff>542925</xdr:colOff>
      <xdr:row>15</xdr:row>
      <xdr:rowOff>0</xdr:rowOff>
    </xdr:from>
    <xdr:ext cx="3238500" cy="96898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010307-56B9-4644-A9C3-FB9189DB72F8}"/>
                </a:ext>
              </a:extLst>
            </xdr:cNvPr>
            <xdr:cNvSpPr txBox="1"/>
          </xdr:nvSpPr>
          <xdr:spPr>
            <a:xfrm>
              <a:off x="9001125" y="5848350"/>
              <a:ext cx="3238500"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800" b="1">
                  <a:solidFill>
                    <a:srgbClr val="0070C0"/>
                  </a:solidFill>
                  <a:effectLst/>
                  <a:latin typeface="+mn-lt"/>
                  <a:ea typeface="+mn-ea"/>
                  <a:cs typeface="+mn-cs"/>
                </a:rPr>
                <a:t>Average  = </a:t>
              </a:r>
              <a14:m>
                <m:oMath xmlns:m="http://schemas.openxmlformats.org/officeDocument/2006/math">
                  <m:nary>
                    <m:naryPr>
                      <m:chr m:val="∑"/>
                      <m:subHide m:val="on"/>
                      <m:supHide m:val="on"/>
                      <m:ctrlPr>
                        <a:rPr lang="en-AU" sz="2800" b="1" i="1">
                          <a:solidFill>
                            <a:srgbClr val="0070C0"/>
                          </a:solidFill>
                          <a:effectLst/>
                          <a:latin typeface="Cambria Math" panose="02040503050406030204" pitchFamily="18" charset="0"/>
                          <a:ea typeface="+mn-ea"/>
                          <a:cs typeface="+mn-cs"/>
                        </a:rPr>
                      </m:ctrlPr>
                    </m:naryPr>
                    <m:sub/>
                    <m:sup/>
                    <m:e>
                      <m:r>
                        <a:rPr lang="en-AU" sz="2800" b="1" i="1">
                          <a:solidFill>
                            <a:srgbClr val="0070C0"/>
                          </a:solidFill>
                          <a:effectLst/>
                          <a:latin typeface="Cambria Math" panose="02040503050406030204" pitchFamily="18" charset="0"/>
                          <a:ea typeface="+mn-ea"/>
                          <a:cs typeface="+mn-cs"/>
                        </a:rPr>
                        <m:t>𝑷𝒓</m:t>
                      </m:r>
                      <m:r>
                        <a:rPr lang="en-AU" sz="2800" b="1" i="1">
                          <a:solidFill>
                            <a:srgbClr val="0070C0"/>
                          </a:solidFill>
                          <a:effectLst/>
                          <a:latin typeface="Cambria Math" panose="02040503050406030204" pitchFamily="18" charset="0"/>
                          <a:ea typeface="+mn-ea"/>
                          <a:cs typeface="+mn-cs"/>
                        </a:rPr>
                        <m:t>.  ∗</m:t>
                      </m:r>
                      <m:r>
                        <a:rPr lang="en-AU" sz="2800" b="1" i="1">
                          <a:solidFill>
                            <a:srgbClr val="0070C0"/>
                          </a:solidFill>
                          <a:effectLst/>
                          <a:latin typeface="Cambria Math" panose="02040503050406030204" pitchFamily="18" charset="0"/>
                          <a:ea typeface="+mn-ea"/>
                          <a:cs typeface="+mn-cs"/>
                        </a:rPr>
                        <m:t>𝒙</m:t>
                      </m:r>
                    </m:e>
                  </m:nary>
                </m:oMath>
              </a14:m>
              <a:endParaRPr lang="en-AU" sz="2800" b="1">
                <a:solidFill>
                  <a:srgbClr val="0070C0"/>
                </a:solidFill>
              </a:endParaRPr>
            </a:p>
            <a:p>
              <a:r>
                <a:rPr lang="en-AU" sz="2800" b="1">
                  <a:solidFill>
                    <a:srgbClr val="0070C0"/>
                  </a:solidFill>
                </a:rPr>
                <a:t>                 =2.48</a:t>
              </a:r>
            </a:p>
          </xdr:txBody>
        </xdr:sp>
      </mc:Choice>
      <mc:Fallback xmlns="">
        <xdr:sp macro="" textlink="">
          <xdr:nvSpPr>
            <xdr:cNvPr id="3" name="TextBox 2">
              <a:extLst>
                <a:ext uri="{FF2B5EF4-FFF2-40B4-BE49-F238E27FC236}">
                  <a16:creationId xmlns:a16="http://schemas.microsoft.com/office/drawing/2014/main" id="{53010307-56B9-4644-A9C3-FB9189DB72F8}"/>
                </a:ext>
              </a:extLst>
            </xdr:cNvPr>
            <xdr:cNvSpPr txBox="1"/>
          </xdr:nvSpPr>
          <xdr:spPr>
            <a:xfrm>
              <a:off x="9001125" y="5848350"/>
              <a:ext cx="3238500"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2800" b="1">
                  <a:solidFill>
                    <a:srgbClr val="0070C0"/>
                  </a:solidFill>
                  <a:effectLst/>
                  <a:latin typeface="+mn-lt"/>
                  <a:ea typeface="+mn-ea"/>
                  <a:cs typeface="+mn-cs"/>
                </a:rPr>
                <a:t>Average  = </a:t>
              </a:r>
              <a:r>
                <a:rPr lang="en-AU" sz="2800" b="1" i="0">
                  <a:solidFill>
                    <a:srgbClr val="0070C0"/>
                  </a:solidFill>
                  <a:effectLst/>
                  <a:latin typeface="Cambria Math" panose="02040503050406030204" pitchFamily="18" charset="0"/>
                  <a:ea typeface="+mn-ea"/>
                  <a:cs typeface="+mn-cs"/>
                </a:rPr>
                <a:t>∑▒〖𝑷𝒓.  ∗𝒙〗</a:t>
              </a:r>
              <a:endParaRPr lang="en-AU" sz="2800" b="1">
                <a:solidFill>
                  <a:srgbClr val="0070C0"/>
                </a:solidFill>
              </a:endParaRPr>
            </a:p>
            <a:p>
              <a:r>
                <a:rPr lang="en-AU" sz="2800" b="1">
                  <a:solidFill>
                    <a:srgbClr val="0070C0"/>
                  </a:solidFill>
                </a:rPr>
                <a:t>                 =2.48</a:t>
              </a:r>
            </a:p>
          </xdr:txBody>
        </xdr:sp>
      </mc:Fallback>
    </mc:AlternateContent>
    <xdr:clientData/>
  </xdr:oneCellAnchor>
  <xdr:oneCellAnchor>
    <xdr:from>
      <xdr:col>12</xdr:col>
      <xdr:colOff>361950</xdr:colOff>
      <xdr:row>12</xdr:row>
      <xdr:rowOff>180975</xdr:rowOff>
    </xdr:from>
    <xdr:ext cx="5210175" cy="1447800"/>
    <xdr:sp macro="" textlink="">
      <xdr:nvSpPr>
        <xdr:cNvPr id="4" name="TextBox 3">
          <a:extLst>
            <a:ext uri="{FF2B5EF4-FFF2-40B4-BE49-F238E27FC236}">
              <a16:creationId xmlns:a16="http://schemas.microsoft.com/office/drawing/2014/main" id="{9845DCC5-1441-45A4-810F-0AD109AB2F16}"/>
            </a:ext>
          </a:extLst>
        </xdr:cNvPr>
        <xdr:cNvSpPr txBox="1"/>
      </xdr:nvSpPr>
      <xdr:spPr>
        <a:xfrm>
          <a:off x="12477750" y="5086350"/>
          <a:ext cx="5210175" cy="144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800" b="1" i="0" u="none" strike="noStrike" baseline="0">
              <a:solidFill>
                <a:schemeClr val="accent2"/>
              </a:solidFill>
              <a:latin typeface="+mn-lt"/>
              <a:ea typeface="+mn-ea"/>
              <a:cs typeface="+mn-cs"/>
            </a:rPr>
            <a:t>d) </a:t>
          </a:r>
          <a:r>
            <a:rPr lang="en-AU" sz="1800" b="1" i="0" u="none" strike="noStrike" baseline="0">
              <a:solidFill>
                <a:srgbClr val="0070C0"/>
              </a:solidFill>
              <a:latin typeface="+mn-lt"/>
              <a:ea typeface="+mn-ea"/>
              <a:cs typeface="+mn-cs"/>
            </a:rPr>
            <a:t>The difference of 0.42 is the result of having used a small number of simulated values to calculate 2.9. If the number of simulated values is increased, the simulated average will get closer and closer to 2.48. </a:t>
          </a:r>
          <a:endParaRPr lang="en-AU" sz="1800" b="1">
            <a:solidFill>
              <a:srgbClr val="0070C0"/>
            </a:solidFill>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akin365-my.sharepoint.com/personal/annista_wijayanayake_deakin_edu_au/Documents/Documents/0.00%20%202025/T1-MIS775/MIS775-2025-T1/Week%209-Quantitative%20Risk%20Analysis/MIS775_Topic_9_Solutions%20-%20Annista.xlsx" TargetMode="External"/><Relationship Id="rId1" Type="http://schemas.openxmlformats.org/officeDocument/2006/relationships/externalLinkPath" Target="MIS775_Topic_9_Solutions%20-%20Annis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Manager Page"/>
      <sheetName val="Conceptual Model"/>
      <sheetName val="Distributions"/>
      <sheetName val="Model"/>
      <sheetName val="Simulated Output"/>
      <sheetName val="Output Summary (2)"/>
      <sheetName val="Output Summary"/>
      <sheetName val="Simulated Output-constant"/>
      <sheetName val="Output Summary-constant"/>
      <sheetName val="Risk Analysis-constant"/>
      <sheetName val="Class-Ex1"/>
      <sheetName val="Class-Ex 2 "/>
      <sheetName val="Class-Ex3"/>
      <sheetName val="Revision Ex 1"/>
    </sheetNames>
    <sheetDataSet>
      <sheetData sheetId="0" refreshError="1"/>
      <sheetData sheetId="1" refreshError="1"/>
      <sheetData sheetId="2" refreshError="1"/>
      <sheetData sheetId="3" refreshError="1"/>
      <sheetData sheetId="4">
        <row r="4">
          <cell r="C4">
            <v>171.16745863268778</v>
          </cell>
          <cell r="H4">
            <v>45</v>
          </cell>
        </row>
        <row r="5">
          <cell r="H5">
            <v>82.832541367312231</v>
          </cell>
        </row>
        <row r="6">
          <cell r="C6">
            <v>-146562.06305312435</v>
          </cell>
          <cell r="H6">
            <v>4985.9824043908247</v>
          </cell>
        </row>
        <row r="10">
          <cell r="H10">
            <v>299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7"/>
  <sheetViews>
    <sheetView showGridLines="0" topLeftCell="A12" zoomScaleNormal="100" workbookViewId="0"/>
  </sheetViews>
  <sheetFormatPr defaultRowHeight="15" x14ac:dyDescent="0.25"/>
  <cols>
    <col min="1" max="1" width="4.5703125" customWidth="1"/>
  </cols>
  <sheetData>
    <row r="1" spans="1:21" ht="15.75" x14ac:dyDescent="0.25">
      <c r="A1" s="25"/>
      <c r="Q1" s="34"/>
      <c r="R1" s="34"/>
      <c r="S1" s="34"/>
      <c r="T1" s="34"/>
      <c r="U1" s="34"/>
    </row>
    <row r="2" spans="1:21" ht="23.25" x14ac:dyDescent="0.35">
      <c r="A2" s="25"/>
      <c r="B2" s="9" t="s">
        <v>17</v>
      </c>
      <c r="Q2" s="34"/>
      <c r="R2" s="34"/>
      <c r="S2" s="34"/>
      <c r="T2" s="34"/>
      <c r="U2" s="34"/>
    </row>
    <row r="3" spans="1:21" ht="15" customHeight="1" x14ac:dyDescent="0.25">
      <c r="A3" s="25"/>
    </row>
    <row r="4" spans="1:21" ht="15" customHeight="1" x14ac:dyDescent="0.25">
      <c r="A4" s="25"/>
      <c r="B4" s="25" t="s">
        <v>56</v>
      </c>
      <c r="C4" s="25"/>
      <c r="D4" s="25"/>
      <c r="E4" s="25"/>
      <c r="F4" s="25"/>
      <c r="G4" s="25"/>
      <c r="H4" s="25"/>
      <c r="I4" s="25"/>
      <c r="J4" s="25"/>
      <c r="K4" s="44"/>
      <c r="L4" s="44"/>
      <c r="M4" s="11"/>
    </row>
    <row r="5" spans="1:21" ht="15.95" customHeight="1" x14ac:dyDescent="0.25">
      <c r="A5" s="25"/>
      <c r="B5" s="25" t="s">
        <v>45</v>
      </c>
      <c r="C5" s="25"/>
      <c r="D5" s="25"/>
      <c r="E5" s="25"/>
      <c r="F5" s="25"/>
      <c r="G5" s="25"/>
      <c r="H5" s="25"/>
      <c r="I5" s="25"/>
      <c r="J5" s="25"/>
      <c r="K5" s="44"/>
      <c r="L5" s="44"/>
      <c r="M5" s="11"/>
    </row>
    <row r="6" spans="1:21" ht="15.95" customHeight="1" x14ac:dyDescent="0.25">
      <c r="A6" s="25"/>
      <c r="B6" s="25"/>
      <c r="C6" s="25"/>
      <c r="D6" s="25"/>
      <c r="E6" s="25"/>
      <c r="F6" s="25"/>
      <c r="G6" s="25"/>
      <c r="H6" s="25"/>
      <c r="I6" s="25"/>
      <c r="J6" s="25"/>
      <c r="K6" s="44"/>
      <c r="L6" s="44"/>
      <c r="M6" s="11"/>
    </row>
    <row r="7" spans="1:21" ht="15.95" customHeight="1" x14ac:dyDescent="0.25">
      <c r="A7" s="25"/>
      <c r="B7" s="45" t="s">
        <v>46</v>
      </c>
      <c r="C7" s="45"/>
      <c r="D7" s="45"/>
      <c r="E7" s="45"/>
      <c r="F7" s="45"/>
      <c r="G7" s="45"/>
      <c r="H7" s="45"/>
      <c r="I7" s="45"/>
      <c r="J7" s="45"/>
      <c r="K7" s="46"/>
      <c r="L7" s="46"/>
      <c r="M7" s="47"/>
    </row>
    <row r="8" spans="1:21" ht="15.95" customHeight="1" x14ac:dyDescent="0.25">
      <c r="A8" s="25"/>
      <c r="B8" s="26"/>
      <c r="C8" s="26"/>
      <c r="D8" s="26"/>
      <c r="E8" s="26"/>
      <c r="F8" s="26"/>
      <c r="G8" s="26"/>
      <c r="H8" s="26"/>
      <c r="I8" s="26"/>
      <c r="J8" s="26"/>
      <c r="M8" s="11"/>
    </row>
    <row r="9" spans="1:21" ht="15.95" customHeight="1" x14ac:dyDescent="0.25">
      <c r="A9" s="25" t="s">
        <v>47</v>
      </c>
      <c r="B9" s="147" t="s">
        <v>86</v>
      </c>
      <c r="C9" s="147"/>
      <c r="D9" s="147"/>
      <c r="E9" s="147"/>
      <c r="F9" s="147"/>
      <c r="G9" s="147"/>
      <c r="H9" s="147"/>
      <c r="I9" s="147"/>
      <c r="J9" s="147"/>
      <c r="M9" s="19"/>
    </row>
    <row r="10" spans="1:21" ht="15.95" customHeight="1" x14ac:dyDescent="0.25">
      <c r="A10" s="25"/>
      <c r="B10" s="147"/>
      <c r="C10" s="147"/>
      <c r="D10" s="147"/>
      <c r="E10" s="147"/>
      <c r="F10" s="147"/>
      <c r="G10" s="147"/>
      <c r="H10" s="147"/>
      <c r="I10" s="147"/>
      <c r="J10" s="147"/>
      <c r="K10" s="27"/>
      <c r="M10" s="11"/>
    </row>
    <row r="11" spans="1:21" ht="15.75" x14ac:dyDescent="0.25">
      <c r="A11" s="25"/>
      <c r="D11" s="28"/>
      <c r="E11" s="28"/>
      <c r="F11" s="28"/>
      <c r="G11" s="28"/>
      <c r="H11" s="28"/>
      <c r="I11" s="28"/>
      <c r="J11" s="28"/>
    </row>
    <row r="12" spans="1:21" ht="15.75" x14ac:dyDescent="0.25">
      <c r="A12" s="25"/>
      <c r="B12" s="29" t="s">
        <v>57</v>
      </c>
      <c r="C12" s="30"/>
      <c r="D12" s="30"/>
      <c r="E12" s="30"/>
    </row>
    <row r="13" spans="1:21" ht="15.75" x14ac:dyDescent="0.25">
      <c r="A13" s="25"/>
      <c r="B13" s="30" t="s">
        <v>58</v>
      </c>
      <c r="C13" s="30"/>
      <c r="D13" s="30"/>
      <c r="E13" s="30"/>
    </row>
    <row r="14" spans="1:21" ht="15.75" x14ac:dyDescent="0.25">
      <c r="A14" s="25"/>
      <c r="B14" s="30" t="s">
        <v>103</v>
      </c>
      <c r="C14" s="30"/>
      <c r="D14" s="30"/>
      <c r="E14" s="30"/>
    </row>
    <row r="15" spans="1:21" ht="15.95" customHeight="1" x14ac:dyDescent="0.25">
      <c r="A15" s="25"/>
      <c r="B15" s="30" t="s">
        <v>48</v>
      </c>
      <c r="C15" s="30"/>
      <c r="D15" s="30"/>
      <c r="E15" s="30"/>
      <c r="M15" s="10"/>
    </row>
    <row r="16" spans="1:21" ht="15.6" customHeight="1" x14ac:dyDescent="0.25">
      <c r="A16" s="25"/>
      <c r="B16" s="30" t="s">
        <v>49</v>
      </c>
      <c r="C16" s="30"/>
      <c r="D16" s="30"/>
      <c r="E16" s="30"/>
    </row>
    <row r="17" spans="1:10" ht="15.75" x14ac:dyDescent="0.25">
      <c r="A17" s="25"/>
      <c r="B17" s="30" t="s">
        <v>50</v>
      </c>
      <c r="C17" s="30"/>
      <c r="D17" s="30"/>
      <c r="E17" s="30"/>
    </row>
    <row r="18" spans="1:10" ht="15.75" x14ac:dyDescent="0.25">
      <c r="A18" s="25"/>
      <c r="B18" s="30" t="s">
        <v>51</v>
      </c>
      <c r="D18" s="30"/>
      <c r="E18" s="30"/>
    </row>
    <row r="19" spans="1:10" ht="15.75" x14ac:dyDescent="0.25">
      <c r="A19" s="25"/>
      <c r="B19" s="30" t="s">
        <v>52</v>
      </c>
      <c r="C19" s="30"/>
      <c r="D19" s="30"/>
      <c r="E19" s="30"/>
    </row>
    <row r="20" spans="1:10" ht="15.75" x14ac:dyDescent="0.25">
      <c r="A20" s="25"/>
      <c r="B20" s="30"/>
      <c r="C20" s="30"/>
      <c r="D20" s="30"/>
      <c r="E20" s="30"/>
    </row>
    <row r="21" spans="1:10" ht="15.75" x14ac:dyDescent="0.25">
      <c r="A21" s="25"/>
      <c r="B21" s="30"/>
      <c r="C21" s="30"/>
      <c r="D21" s="30"/>
      <c r="E21" s="30"/>
    </row>
    <row r="22" spans="1:10" ht="15.75" x14ac:dyDescent="0.25">
      <c r="A22" s="25"/>
      <c r="B22" s="30"/>
      <c r="C22" s="30"/>
      <c r="D22" s="30"/>
      <c r="E22" s="30"/>
    </row>
    <row r="23" spans="1:10" ht="15.75" x14ac:dyDescent="0.25">
      <c r="A23" s="25"/>
      <c r="B23" s="30"/>
      <c r="C23" s="30"/>
      <c r="D23" s="30"/>
      <c r="E23" s="30"/>
    </row>
    <row r="24" spans="1:10" ht="15.75" x14ac:dyDescent="0.25">
      <c r="A24" s="25"/>
      <c r="B24" s="30"/>
      <c r="C24" s="30"/>
      <c r="D24" s="30"/>
      <c r="E24" s="31" t="s">
        <v>53</v>
      </c>
    </row>
    <row r="25" spans="1:10" ht="15.75" x14ac:dyDescent="0.25">
      <c r="A25" s="25"/>
      <c r="B25" s="30"/>
      <c r="C25" s="30"/>
      <c r="D25" s="30"/>
      <c r="E25" s="30"/>
    </row>
    <row r="26" spans="1:10" ht="15.75" x14ac:dyDescent="0.25">
      <c r="A26" s="25"/>
      <c r="B26" s="30"/>
      <c r="C26" s="30"/>
      <c r="D26" s="30"/>
      <c r="E26" s="30"/>
    </row>
    <row r="27" spans="1:10" ht="15.75" x14ac:dyDescent="0.25">
      <c r="A27" s="25"/>
      <c r="B27" s="30"/>
      <c r="C27" s="30"/>
      <c r="D27" s="30"/>
      <c r="E27" s="30"/>
    </row>
    <row r="28" spans="1:10" ht="15.75" x14ac:dyDescent="0.25">
      <c r="A28" s="25"/>
    </row>
    <row r="29" spans="1:10" ht="15.75" x14ac:dyDescent="0.25">
      <c r="A29" s="25" t="s">
        <v>54</v>
      </c>
      <c r="B29" s="8" t="s">
        <v>88</v>
      </c>
      <c r="C29" s="8"/>
      <c r="D29" s="8"/>
      <c r="E29" s="8"/>
      <c r="F29" s="8"/>
      <c r="G29" s="8"/>
      <c r="H29" s="8"/>
      <c r="I29" s="8"/>
      <c r="J29" s="8"/>
    </row>
    <row r="30" spans="1:10" ht="15.75" x14ac:dyDescent="0.25">
      <c r="A30" s="25"/>
      <c r="B30" s="8" t="s">
        <v>87</v>
      </c>
      <c r="C30" s="8"/>
      <c r="D30" s="8"/>
      <c r="E30" s="8"/>
      <c r="F30" s="8"/>
      <c r="G30" s="8"/>
      <c r="H30" s="8"/>
      <c r="I30" s="8"/>
      <c r="J30" s="8"/>
    </row>
    <row r="31" spans="1:10" ht="15.75" x14ac:dyDescent="0.25">
      <c r="A31" s="25"/>
    </row>
    <row r="32" spans="1:10" ht="15.75" x14ac:dyDescent="0.25">
      <c r="A32" s="25"/>
      <c r="B32" s="8" t="s">
        <v>55</v>
      </c>
    </row>
    <row r="33" spans="1:10" ht="15.75" x14ac:dyDescent="0.25">
      <c r="A33" s="25"/>
      <c r="B33" s="33" t="s">
        <v>60</v>
      </c>
    </row>
    <row r="34" spans="1:10" ht="15.75" x14ac:dyDescent="0.25">
      <c r="A34" s="25"/>
    </row>
    <row r="35" spans="1:10" ht="15.75" x14ac:dyDescent="0.25">
      <c r="A35" s="25">
        <v>2</v>
      </c>
      <c r="B35" s="32" t="s">
        <v>96</v>
      </c>
      <c r="C35" s="32"/>
      <c r="D35" s="32"/>
      <c r="E35" s="32"/>
      <c r="F35" s="32"/>
      <c r="G35" s="32"/>
      <c r="H35" s="32"/>
      <c r="I35" s="32"/>
      <c r="J35" s="32"/>
    </row>
    <row r="36" spans="1:10" ht="15.75" x14ac:dyDescent="0.25">
      <c r="A36" s="25"/>
      <c r="B36" s="32" t="s">
        <v>95</v>
      </c>
      <c r="C36" s="32"/>
      <c r="D36" s="32"/>
      <c r="E36" s="32"/>
      <c r="F36" s="32"/>
      <c r="G36" s="32"/>
      <c r="H36" s="32"/>
      <c r="I36" s="32"/>
      <c r="J36" s="32"/>
    </row>
    <row r="37" spans="1:10" ht="15.75" x14ac:dyDescent="0.25">
      <c r="A37" s="25"/>
      <c r="B37" s="32"/>
      <c r="C37" s="32"/>
      <c r="D37" s="32"/>
      <c r="E37" s="32"/>
      <c r="F37" s="32"/>
      <c r="G37" s="32"/>
      <c r="H37" s="32"/>
      <c r="I37" s="32"/>
      <c r="J37" s="32"/>
    </row>
    <row r="38" spans="1:10" ht="15.75" x14ac:dyDescent="0.25">
      <c r="A38" s="25"/>
      <c r="B38" s="32" t="s">
        <v>98</v>
      </c>
    </row>
    <row r="39" spans="1:10" ht="15.75" x14ac:dyDescent="0.25">
      <c r="A39" s="25"/>
      <c r="B39" s="8" t="s">
        <v>99</v>
      </c>
    </row>
    <row r="40" spans="1:10" ht="15.75" x14ac:dyDescent="0.25">
      <c r="A40" s="25"/>
      <c r="B40" s="8" t="s">
        <v>97</v>
      </c>
    </row>
    <row r="41" spans="1:10" ht="15.75" x14ac:dyDescent="0.25">
      <c r="A41" s="25"/>
      <c r="B41" s="8"/>
    </row>
    <row r="42" spans="1:10" ht="15.75" x14ac:dyDescent="0.25">
      <c r="A42" s="25"/>
      <c r="B42" s="8" t="s">
        <v>94</v>
      </c>
    </row>
    <row r="43" spans="1:10" ht="15.75" x14ac:dyDescent="0.25">
      <c r="A43" s="25"/>
      <c r="B43" s="8"/>
    </row>
    <row r="44" spans="1:10" ht="15.75" x14ac:dyDescent="0.25">
      <c r="A44" s="25"/>
      <c r="B44" s="8" t="s">
        <v>100</v>
      </c>
    </row>
    <row r="45" spans="1:10" ht="15.75" x14ac:dyDescent="0.25">
      <c r="A45" s="25"/>
      <c r="B45" s="8" t="s">
        <v>101</v>
      </c>
    </row>
    <row r="46" spans="1:10" ht="15.75" x14ac:dyDescent="0.25">
      <c r="A46" s="25"/>
      <c r="B46" s="8"/>
    </row>
    <row r="47" spans="1:10" ht="15.75" x14ac:dyDescent="0.25">
      <c r="A47" s="25"/>
      <c r="B47" s="8" t="s">
        <v>102</v>
      </c>
    </row>
    <row r="48" spans="1:10" ht="15.75" x14ac:dyDescent="0.25">
      <c r="A48" s="25"/>
      <c r="B48" s="8" t="s">
        <v>93</v>
      </c>
    </row>
    <row r="49" spans="1:12" ht="15.75" x14ac:dyDescent="0.25">
      <c r="A49" s="25"/>
      <c r="B49" s="8" t="s">
        <v>92</v>
      </c>
      <c r="C49" s="32"/>
      <c r="D49" s="32"/>
      <c r="E49" s="32"/>
      <c r="F49" s="32"/>
      <c r="G49" s="32"/>
      <c r="H49" s="32"/>
      <c r="I49" s="32"/>
      <c r="J49" s="32"/>
    </row>
    <row r="50" spans="1:12" ht="15.75" x14ac:dyDescent="0.25">
      <c r="A50" s="25"/>
      <c r="B50" s="32"/>
      <c r="C50" s="32"/>
      <c r="D50" s="32"/>
      <c r="E50" s="32"/>
      <c r="F50" s="32"/>
      <c r="G50" s="32"/>
      <c r="H50" s="32"/>
      <c r="I50" s="32"/>
      <c r="J50" s="32"/>
    </row>
    <row r="51" spans="1:12" ht="15.75" x14ac:dyDescent="0.25">
      <c r="A51" s="25">
        <v>3</v>
      </c>
      <c r="B51" s="32" t="s">
        <v>91</v>
      </c>
    </row>
    <row r="52" spans="1:12" ht="15.75" x14ac:dyDescent="0.25">
      <c r="A52" s="25"/>
      <c r="B52" s="32" t="s">
        <v>89</v>
      </c>
    </row>
    <row r="53" spans="1:12" ht="15.75" x14ac:dyDescent="0.25">
      <c r="A53" s="25"/>
      <c r="B53" s="32" t="s">
        <v>90</v>
      </c>
    </row>
    <row r="54" spans="1:12" ht="15.6" customHeight="1" x14ac:dyDescent="0.25">
      <c r="A54" s="25"/>
      <c r="B54" s="147" t="s">
        <v>78</v>
      </c>
      <c r="C54" s="147"/>
      <c r="D54" s="147"/>
      <c r="E54" s="147"/>
      <c r="F54" s="147"/>
      <c r="G54" s="147"/>
      <c r="H54" s="147"/>
      <c r="I54" s="147"/>
      <c r="J54" s="147"/>
      <c r="K54" s="147"/>
      <c r="L54" s="147"/>
    </row>
    <row r="55" spans="1:12" ht="15.75" x14ac:dyDescent="0.25">
      <c r="A55" s="25"/>
      <c r="B55" s="147"/>
      <c r="C55" s="147"/>
      <c r="D55" s="147"/>
      <c r="E55" s="147"/>
      <c r="F55" s="147"/>
      <c r="G55" s="147"/>
      <c r="H55" s="147"/>
      <c r="I55" s="147"/>
      <c r="J55" s="147"/>
      <c r="K55" s="147"/>
      <c r="L55" s="147"/>
    </row>
    <row r="56" spans="1:12" ht="14.65" customHeight="1" x14ac:dyDescent="0.25">
      <c r="B56" s="28"/>
      <c r="C56" s="28"/>
      <c r="D56" s="28"/>
      <c r="E56" s="28"/>
      <c r="F56" s="28"/>
      <c r="G56" s="28"/>
      <c r="H56" s="28"/>
      <c r="I56" s="28"/>
      <c r="J56" s="28"/>
      <c r="K56" s="28"/>
      <c r="L56" s="28"/>
    </row>
    <row r="57" spans="1:12" ht="14.65" customHeight="1" x14ac:dyDescent="0.25">
      <c r="B57" s="28"/>
      <c r="C57" s="28"/>
      <c r="D57" s="28"/>
      <c r="E57" s="28"/>
      <c r="F57" s="28"/>
      <c r="G57" s="28"/>
      <c r="H57" s="28"/>
      <c r="I57" s="28"/>
      <c r="J57" s="28"/>
      <c r="K57" s="28"/>
      <c r="L57" s="28"/>
    </row>
  </sheetData>
  <mergeCells count="2">
    <mergeCell ref="B9:J10"/>
    <mergeCell ref="B54:L5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4"/>
  <sheetViews>
    <sheetView showGridLines="0" topLeftCell="A2" zoomScaleNormal="100" workbookViewId="0">
      <selection activeCell="B2" sqref="B2:G24"/>
    </sheetView>
  </sheetViews>
  <sheetFormatPr defaultColWidth="9.28515625" defaultRowHeight="15.75" x14ac:dyDescent="0.25"/>
  <cols>
    <col min="1" max="1" width="4.5703125" style="8" customWidth="1"/>
    <col min="2" max="2" width="9.28515625" style="8"/>
    <col min="3" max="3" width="5.7109375" style="8" customWidth="1"/>
    <col min="4" max="5" width="9.28515625" style="8"/>
    <col min="6" max="6" width="27.28515625" style="8" customWidth="1"/>
    <col min="7" max="16384" width="9.28515625" style="8"/>
  </cols>
  <sheetData>
    <row r="2" spans="2:7" ht="18.75" x14ac:dyDescent="0.3">
      <c r="B2" s="2" t="s">
        <v>10</v>
      </c>
      <c r="C2" s="3"/>
      <c r="D2" s="161" t="s">
        <v>0</v>
      </c>
      <c r="E2" s="3"/>
      <c r="F2" s="3"/>
      <c r="G2" s="3"/>
    </row>
    <row r="3" spans="2:7" ht="18.75" x14ac:dyDescent="0.3">
      <c r="B3" s="3"/>
      <c r="C3" s="3"/>
      <c r="D3" s="3"/>
      <c r="E3" s="3"/>
      <c r="F3" s="3"/>
      <c r="G3" s="3"/>
    </row>
    <row r="4" spans="2:7" ht="18.75" x14ac:dyDescent="0.3">
      <c r="B4" s="3"/>
      <c r="C4" s="3"/>
      <c r="D4" s="3"/>
      <c r="E4" s="3"/>
      <c r="F4" s="3"/>
      <c r="G4" s="3"/>
    </row>
    <row r="5" spans="2:7" ht="18.75" x14ac:dyDescent="0.3">
      <c r="B5" s="2" t="s">
        <v>11</v>
      </c>
      <c r="C5" s="3"/>
      <c r="D5" s="2" t="s">
        <v>12</v>
      </c>
      <c r="E5" s="3"/>
      <c r="F5" s="3"/>
      <c r="G5" s="3"/>
    </row>
    <row r="6" spans="2:7" ht="18.75" x14ac:dyDescent="0.3">
      <c r="B6" s="3"/>
      <c r="C6" s="3"/>
      <c r="D6" s="162" t="s">
        <v>13</v>
      </c>
      <c r="E6" s="162"/>
      <c r="F6" s="162"/>
      <c r="G6" s="3"/>
    </row>
    <row r="7" spans="2:7" ht="18.75" x14ac:dyDescent="0.3">
      <c r="B7" s="3"/>
      <c r="C7" s="3"/>
      <c r="D7" s="3"/>
      <c r="E7" s="3"/>
      <c r="F7" s="3"/>
      <c r="G7" s="3"/>
    </row>
    <row r="8" spans="2:7" ht="18.75" x14ac:dyDescent="0.3">
      <c r="B8" s="3"/>
      <c r="C8" s="3"/>
      <c r="D8" s="2" t="s">
        <v>14</v>
      </c>
      <c r="E8" s="3"/>
      <c r="F8" s="3"/>
      <c r="G8" s="3"/>
    </row>
    <row r="9" spans="2:7" ht="18.75" x14ac:dyDescent="0.3">
      <c r="B9" s="3"/>
      <c r="C9" s="3"/>
      <c r="D9" s="163" t="s">
        <v>15</v>
      </c>
      <c r="E9" s="163"/>
      <c r="F9" s="163"/>
      <c r="G9" s="3"/>
    </row>
    <row r="10" spans="2:7" ht="18.75" x14ac:dyDescent="0.3">
      <c r="B10" s="3"/>
      <c r="C10" s="3"/>
      <c r="D10" s="163" t="s">
        <v>16</v>
      </c>
      <c r="E10" s="163"/>
      <c r="F10" s="163"/>
      <c r="G10" s="3"/>
    </row>
    <row r="11" spans="2:7" ht="18.75" x14ac:dyDescent="0.3">
      <c r="B11" s="3"/>
      <c r="C11" s="3"/>
      <c r="D11" s="163" t="s">
        <v>7</v>
      </c>
      <c r="E11" s="163"/>
      <c r="F11" s="163"/>
      <c r="G11" s="3"/>
    </row>
    <row r="12" spans="2:7" ht="18.75" x14ac:dyDescent="0.3">
      <c r="B12" s="3"/>
      <c r="C12" s="3"/>
      <c r="D12" s="3"/>
      <c r="E12" s="3"/>
      <c r="F12" s="3"/>
      <c r="G12" s="3"/>
    </row>
    <row r="13" spans="2:7" ht="18.75" x14ac:dyDescent="0.3">
      <c r="B13" s="3"/>
      <c r="C13" s="3"/>
      <c r="D13" s="2" t="s">
        <v>9</v>
      </c>
      <c r="E13" s="3"/>
      <c r="F13" s="3"/>
      <c r="G13" s="3"/>
    </row>
    <row r="14" spans="2:7" ht="18.75" x14ac:dyDescent="0.3">
      <c r="B14" s="3"/>
      <c r="C14" s="3"/>
      <c r="D14" s="164" t="s">
        <v>40</v>
      </c>
      <c r="E14" s="164"/>
      <c r="F14" s="164"/>
      <c r="G14" s="3"/>
    </row>
    <row r="15" spans="2:7" ht="18.75" x14ac:dyDescent="0.3">
      <c r="B15" s="3"/>
      <c r="C15" s="3"/>
      <c r="D15" s="164" t="s">
        <v>41</v>
      </c>
      <c r="E15" s="164"/>
      <c r="F15" s="164"/>
      <c r="G15" s="3"/>
    </row>
    <row r="16" spans="2:7" ht="18.75" x14ac:dyDescent="0.3">
      <c r="B16" s="3"/>
      <c r="C16" s="3"/>
      <c r="D16" s="3"/>
      <c r="E16" s="3"/>
      <c r="F16" s="3"/>
      <c r="G16" s="3"/>
    </row>
    <row r="17" spans="2:7" ht="18.75" x14ac:dyDescent="0.3">
      <c r="B17" s="3"/>
      <c r="C17" s="3"/>
      <c r="D17" s="3"/>
      <c r="E17" s="3"/>
      <c r="F17" s="3"/>
      <c r="G17" s="3"/>
    </row>
    <row r="18" spans="2:7" ht="18.75" x14ac:dyDescent="0.3">
      <c r="B18" s="3"/>
      <c r="C18" s="3"/>
      <c r="D18" s="3"/>
      <c r="E18" s="3"/>
      <c r="F18" s="3"/>
      <c r="G18" s="3"/>
    </row>
    <row r="19" spans="2:7" ht="18.75" x14ac:dyDescent="0.3">
      <c r="B19" s="3"/>
      <c r="C19" s="3"/>
      <c r="D19" s="3"/>
      <c r="E19" s="3"/>
      <c r="F19" s="3"/>
      <c r="G19" s="3"/>
    </row>
    <row r="20" spans="2:7" ht="18.75" x14ac:dyDescent="0.3">
      <c r="B20" s="3"/>
      <c r="C20" s="3"/>
      <c r="D20" s="3"/>
      <c r="E20" s="3"/>
      <c r="F20" s="3"/>
      <c r="G20" s="3"/>
    </row>
    <row r="21" spans="2:7" ht="18.75" x14ac:dyDescent="0.3">
      <c r="B21" s="3"/>
      <c r="C21" s="3"/>
      <c r="D21" s="3"/>
      <c r="E21" s="3"/>
      <c r="F21" s="3"/>
      <c r="G21" s="3"/>
    </row>
    <row r="22" spans="2:7" ht="18.75" x14ac:dyDescent="0.3">
      <c r="B22" s="3"/>
      <c r="C22" s="3"/>
      <c r="D22" s="3"/>
      <c r="E22" s="3"/>
      <c r="F22" s="3"/>
      <c r="G22" s="3"/>
    </row>
    <row r="23" spans="2:7" ht="18.75" x14ac:dyDescent="0.3">
      <c r="B23" s="3"/>
      <c r="C23" s="3"/>
      <c r="D23" s="3"/>
      <c r="E23" s="3"/>
      <c r="F23" s="3"/>
      <c r="G23" s="3"/>
    </row>
    <row r="24" spans="2:7" ht="18.75" x14ac:dyDescent="0.3">
      <c r="B24" s="3"/>
      <c r="C24" s="3"/>
      <c r="D24" s="3"/>
      <c r="E24" s="3"/>
      <c r="F24" s="3"/>
      <c r="G2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showGridLines="0" zoomScaleNormal="100" workbookViewId="0">
      <selection sqref="A1:H30"/>
    </sheetView>
  </sheetViews>
  <sheetFormatPr defaultRowHeight="15" x14ac:dyDescent="0.25"/>
  <sheetData>
    <row r="1" spans="1:8" ht="18.75" x14ac:dyDescent="0.3">
      <c r="A1" s="3"/>
      <c r="B1" s="3"/>
      <c r="C1" s="3"/>
      <c r="D1" s="3"/>
      <c r="E1" s="3"/>
      <c r="F1" s="3"/>
      <c r="G1" s="3"/>
      <c r="H1" s="3"/>
    </row>
    <row r="2" spans="1:8" ht="18.75" x14ac:dyDescent="0.3">
      <c r="A2" s="2" t="s">
        <v>10</v>
      </c>
      <c r="B2" s="3"/>
      <c r="C2" s="161" t="s">
        <v>0</v>
      </c>
      <c r="D2" s="3"/>
      <c r="E2" s="3"/>
      <c r="F2" s="3"/>
      <c r="G2" s="3"/>
      <c r="H2" s="3"/>
    </row>
    <row r="3" spans="1:8" ht="18.75" x14ac:dyDescent="0.3">
      <c r="A3" s="3"/>
      <c r="B3" s="3"/>
      <c r="C3" s="3"/>
      <c r="D3" s="3"/>
      <c r="E3" s="3"/>
      <c r="F3" s="3"/>
      <c r="G3" s="3"/>
      <c r="H3" s="3"/>
    </row>
    <row r="4" spans="1:8" ht="18.75" x14ac:dyDescent="0.3">
      <c r="A4" s="3"/>
      <c r="B4" s="3"/>
      <c r="C4" s="3"/>
      <c r="D4" s="3"/>
      <c r="E4" s="3"/>
      <c r="F4" s="3"/>
      <c r="G4" s="3"/>
      <c r="H4" s="3"/>
    </row>
    <row r="5" spans="1:8" ht="18.75" x14ac:dyDescent="0.3">
      <c r="A5" s="2" t="s">
        <v>11</v>
      </c>
      <c r="B5" s="3"/>
      <c r="C5" s="2" t="s">
        <v>12</v>
      </c>
      <c r="D5" s="3"/>
      <c r="E5" s="3"/>
      <c r="F5" s="3"/>
      <c r="G5" s="3"/>
      <c r="H5" s="3"/>
    </row>
    <row r="6" spans="1:8" ht="18.75" x14ac:dyDescent="0.3">
      <c r="A6" s="3"/>
      <c r="B6" s="3"/>
      <c r="C6" s="162" t="s">
        <v>13</v>
      </c>
      <c r="D6" s="162"/>
      <c r="E6" s="162"/>
      <c r="F6" s="3"/>
      <c r="G6" s="3"/>
      <c r="H6" s="3"/>
    </row>
    <row r="7" spans="1:8" ht="18.75" x14ac:dyDescent="0.3">
      <c r="A7" s="3"/>
      <c r="B7" s="3"/>
      <c r="C7" s="3"/>
      <c r="D7" s="3"/>
      <c r="E7" s="3"/>
      <c r="F7" s="3"/>
      <c r="G7" s="3"/>
      <c r="H7" s="3"/>
    </row>
    <row r="8" spans="1:8" ht="18.75" x14ac:dyDescent="0.3">
      <c r="A8" s="3"/>
      <c r="B8" s="3"/>
      <c r="C8" s="2" t="s">
        <v>14</v>
      </c>
      <c r="D8" s="3"/>
      <c r="E8" s="3"/>
      <c r="F8" s="3"/>
      <c r="G8" s="3"/>
      <c r="H8" s="3"/>
    </row>
    <row r="9" spans="1:8" ht="18.75" x14ac:dyDescent="0.3">
      <c r="A9" s="3"/>
      <c r="B9" s="3"/>
      <c r="C9" s="163" t="s">
        <v>15</v>
      </c>
      <c r="D9" s="163"/>
      <c r="E9" s="163"/>
      <c r="F9" s="3"/>
      <c r="G9" s="3"/>
      <c r="H9" s="3"/>
    </row>
    <row r="10" spans="1:8" ht="18.75" x14ac:dyDescent="0.3">
      <c r="A10" s="3"/>
      <c r="B10" s="3"/>
      <c r="C10" s="163" t="s">
        <v>16</v>
      </c>
      <c r="D10" s="163"/>
      <c r="E10" s="163"/>
      <c r="F10" s="3"/>
      <c r="G10" s="3"/>
      <c r="H10" s="3"/>
    </row>
    <row r="11" spans="1:8" ht="18.75" x14ac:dyDescent="0.3">
      <c r="A11" s="3"/>
      <c r="B11" s="3"/>
      <c r="C11" s="163" t="s">
        <v>7</v>
      </c>
      <c r="D11" s="163"/>
      <c r="E11" s="163"/>
      <c r="F11" s="3"/>
      <c r="G11" s="3"/>
      <c r="H11" s="3"/>
    </row>
    <row r="12" spans="1:8" ht="18.75" x14ac:dyDescent="0.3">
      <c r="A12" s="3"/>
      <c r="B12" s="3"/>
      <c r="C12" s="3"/>
      <c r="D12" s="3"/>
      <c r="E12" s="3"/>
      <c r="F12" s="3"/>
      <c r="G12" s="3"/>
      <c r="H12" s="3"/>
    </row>
    <row r="13" spans="1:8" ht="18.75" x14ac:dyDescent="0.3">
      <c r="A13" s="3"/>
      <c r="B13" s="3"/>
      <c r="C13" s="2" t="s">
        <v>9</v>
      </c>
      <c r="D13" s="3"/>
      <c r="E13" s="3"/>
      <c r="F13" s="3"/>
      <c r="G13" s="3"/>
      <c r="H13" s="3"/>
    </row>
    <row r="14" spans="1:8" ht="18.75" x14ac:dyDescent="0.3">
      <c r="A14" s="3"/>
      <c r="B14" s="3"/>
      <c r="C14" s="164" t="s">
        <v>40</v>
      </c>
      <c r="D14" s="164"/>
      <c r="E14" s="164"/>
      <c r="F14" s="3"/>
      <c r="G14" s="3"/>
      <c r="H14" s="3"/>
    </row>
    <row r="15" spans="1:8" ht="18.75" x14ac:dyDescent="0.3">
      <c r="A15" s="3"/>
      <c r="B15" s="3"/>
      <c r="C15" s="164" t="s">
        <v>41</v>
      </c>
      <c r="D15" s="164"/>
      <c r="E15" s="164"/>
      <c r="F15" s="3"/>
      <c r="G15" s="3"/>
      <c r="H15" s="3"/>
    </row>
    <row r="16" spans="1:8" ht="18.75" x14ac:dyDescent="0.3">
      <c r="A16" s="3"/>
      <c r="B16" s="3"/>
      <c r="C16" s="3"/>
      <c r="D16" s="3"/>
      <c r="E16" s="3"/>
      <c r="F16" s="3"/>
      <c r="G16" s="3"/>
      <c r="H16" s="3"/>
    </row>
    <row r="17" spans="1:8" ht="18.75" x14ac:dyDescent="0.3">
      <c r="A17" s="3"/>
      <c r="B17" s="3"/>
      <c r="C17" s="3"/>
      <c r="D17" s="3"/>
      <c r="E17" s="3"/>
      <c r="F17" s="3"/>
      <c r="G17" s="3"/>
      <c r="H17" s="3"/>
    </row>
    <row r="18" spans="1:8" ht="18.75" x14ac:dyDescent="0.3">
      <c r="A18" s="3"/>
      <c r="B18" s="3"/>
      <c r="C18" s="3"/>
      <c r="D18" s="3"/>
      <c r="E18" s="3"/>
      <c r="F18" s="3"/>
      <c r="G18" s="3"/>
      <c r="H18" s="3"/>
    </row>
    <row r="19" spans="1:8" ht="18.75" x14ac:dyDescent="0.3">
      <c r="A19" s="3"/>
      <c r="B19" s="3"/>
      <c r="C19" s="3"/>
      <c r="D19" s="3"/>
      <c r="E19" s="3"/>
      <c r="F19" s="3"/>
      <c r="G19" s="3"/>
      <c r="H19" s="3"/>
    </row>
    <row r="20" spans="1:8" ht="18.75" x14ac:dyDescent="0.3">
      <c r="A20" s="3"/>
      <c r="B20" s="3"/>
      <c r="C20" s="3"/>
      <c r="D20" s="3"/>
      <c r="E20" s="3"/>
      <c r="F20" s="3"/>
      <c r="G20" s="3"/>
      <c r="H20" s="3"/>
    </row>
    <row r="21" spans="1:8" ht="18.75" x14ac:dyDescent="0.3">
      <c r="A21" s="3"/>
      <c r="B21" s="3"/>
      <c r="C21" s="3"/>
      <c r="D21" s="3"/>
      <c r="E21" s="3"/>
      <c r="F21" s="3"/>
      <c r="G21" s="3"/>
      <c r="H21" s="3"/>
    </row>
    <row r="22" spans="1:8" ht="18.75" x14ac:dyDescent="0.3">
      <c r="A22" s="3"/>
      <c r="B22" s="3"/>
      <c r="C22" s="3"/>
      <c r="D22" s="3"/>
      <c r="E22" s="3"/>
      <c r="F22" s="3"/>
      <c r="G22" s="3"/>
      <c r="H22" s="3"/>
    </row>
    <row r="23" spans="1:8" ht="18.75" x14ac:dyDescent="0.3">
      <c r="A23" s="3"/>
      <c r="B23" s="3"/>
      <c r="C23" s="3"/>
      <c r="D23" s="3"/>
      <c r="E23" s="3"/>
      <c r="F23" s="3"/>
      <c r="G23" s="3"/>
      <c r="H23" s="3"/>
    </row>
    <row r="24" spans="1:8" ht="18.75" x14ac:dyDescent="0.3">
      <c r="A24" s="3"/>
      <c r="B24" s="3"/>
      <c r="C24" s="3"/>
      <c r="D24" s="3"/>
      <c r="E24" s="3"/>
      <c r="F24" s="3"/>
      <c r="G24" s="3"/>
      <c r="H24" s="3"/>
    </row>
    <row r="25" spans="1:8" ht="18.75" x14ac:dyDescent="0.3">
      <c r="A25" s="3"/>
      <c r="B25" s="3"/>
      <c r="C25" s="3"/>
      <c r="D25" s="3"/>
      <c r="E25" s="3"/>
      <c r="F25" s="3"/>
      <c r="G25" s="3"/>
      <c r="H25" s="3"/>
    </row>
    <row r="26" spans="1:8" ht="18.75" x14ac:dyDescent="0.3">
      <c r="A26" s="3"/>
      <c r="B26" s="3"/>
      <c r="C26" s="3"/>
      <c r="D26" s="3"/>
      <c r="E26" s="3"/>
      <c r="F26" s="3"/>
      <c r="G26" s="3"/>
      <c r="H26" s="3"/>
    </row>
    <row r="27" spans="1:8" ht="18.75" x14ac:dyDescent="0.3">
      <c r="A27" s="3"/>
      <c r="B27" s="3"/>
      <c r="C27" s="3"/>
      <c r="D27" s="3"/>
      <c r="E27" s="3"/>
      <c r="F27" s="3"/>
      <c r="G27" s="3"/>
      <c r="H27" s="3"/>
    </row>
    <row r="28" spans="1:8" ht="18.75" x14ac:dyDescent="0.3">
      <c r="A28" s="3"/>
      <c r="B28" s="3"/>
      <c r="C28" s="3"/>
      <c r="D28" s="3"/>
      <c r="E28" s="3"/>
      <c r="F28" s="3"/>
      <c r="G28" s="3"/>
      <c r="H28" s="3"/>
    </row>
    <row r="29" spans="1:8" ht="18.75" x14ac:dyDescent="0.3">
      <c r="A29" s="3"/>
      <c r="B29" s="3"/>
      <c r="C29" s="3"/>
      <c r="D29" s="3"/>
      <c r="E29" s="3"/>
      <c r="F29" s="3"/>
      <c r="G29" s="3"/>
      <c r="H29" s="3"/>
    </row>
    <row r="30" spans="1:8" ht="18.75" x14ac:dyDescent="0.3">
      <c r="A30" s="3"/>
      <c r="B30" s="3"/>
      <c r="C30" s="3"/>
      <c r="D30" s="3"/>
      <c r="E30" s="3"/>
      <c r="F30" s="3"/>
      <c r="G30" s="3"/>
      <c r="H30" s="3"/>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41"/>
  <sheetViews>
    <sheetView showGridLines="0" zoomScale="80" zoomScaleNormal="80" workbookViewId="0">
      <selection activeCell="AL36" sqref="AL36"/>
    </sheetView>
  </sheetViews>
  <sheetFormatPr defaultColWidth="8.7109375" defaultRowHeight="15.75" x14ac:dyDescent="0.25"/>
  <cols>
    <col min="1" max="1" width="4.5703125" style="8" customWidth="1"/>
    <col min="2" max="8" width="10.7109375" style="8" customWidth="1"/>
    <col min="9" max="9" width="28.140625" style="8" customWidth="1"/>
    <col min="10" max="10" width="4.5703125" style="8" customWidth="1"/>
    <col min="11" max="11" width="2.5703125" style="8" customWidth="1"/>
    <col min="12" max="12" width="4.5703125" style="8" customWidth="1"/>
    <col min="13" max="13" width="8.7109375" style="8"/>
    <col min="14" max="16" width="10.42578125" style="8" customWidth="1"/>
    <col min="17" max="17" width="83.85546875" style="8" customWidth="1"/>
    <col min="18" max="18" width="2.5703125" style="8" customWidth="1"/>
    <col min="19" max="19" width="4.5703125" style="8" customWidth="1"/>
    <col min="20" max="20" width="17.42578125" style="8" customWidth="1"/>
    <col min="21" max="22" width="10" style="8" customWidth="1"/>
    <col min="23" max="16384" width="8.7109375" style="8"/>
  </cols>
  <sheetData>
    <row r="2" spans="1:24" ht="18.75" x14ac:dyDescent="0.3">
      <c r="A2" s="3"/>
      <c r="B2" s="2" t="s">
        <v>36</v>
      </c>
      <c r="C2" s="3"/>
      <c r="D2" s="3"/>
      <c r="E2" s="3"/>
      <c r="F2" s="3"/>
      <c r="G2" s="3"/>
      <c r="H2" s="3"/>
      <c r="I2" s="3"/>
      <c r="J2" s="3"/>
      <c r="K2" s="3"/>
      <c r="L2" s="3"/>
      <c r="M2" s="3"/>
      <c r="N2" s="3"/>
      <c r="O2" s="3"/>
      <c r="P2" s="3"/>
      <c r="Q2" s="3"/>
      <c r="R2" s="3"/>
      <c r="S2" s="3"/>
      <c r="T2" s="3"/>
      <c r="U2" s="3"/>
      <c r="V2" s="3"/>
      <c r="W2" s="3"/>
      <c r="X2" s="3"/>
    </row>
    <row r="3" spans="1:24" ht="18.75" x14ac:dyDescent="0.3">
      <c r="A3" s="3"/>
      <c r="B3" s="3"/>
      <c r="C3" s="3"/>
      <c r="D3" s="3"/>
      <c r="E3" s="3"/>
      <c r="F3" s="3"/>
      <c r="G3" s="3"/>
      <c r="H3" s="165"/>
      <c r="I3" s="165"/>
      <c r="J3" s="3"/>
      <c r="K3" s="3"/>
      <c r="L3" s="3"/>
      <c r="M3" s="3"/>
      <c r="N3" s="3"/>
      <c r="O3" s="3"/>
      <c r="P3" s="3"/>
      <c r="Q3" s="3"/>
      <c r="R3" s="3"/>
      <c r="S3" s="3"/>
      <c r="T3" s="3"/>
      <c r="U3" s="3"/>
      <c r="V3" s="3"/>
      <c r="W3" s="3"/>
      <c r="X3" s="3"/>
    </row>
    <row r="4" spans="1:24" ht="18.75" x14ac:dyDescent="0.3">
      <c r="A4" s="3"/>
      <c r="B4" s="2"/>
      <c r="C4" s="3"/>
      <c r="D4" s="3"/>
      <c r="E4" s="3"/>
      <c r="F4" s="3"/>
      <c r="G4" s="3"/>
      <c r="H4" s="165"/>
      <c r="I4" s="165"/>
      <c r="J4" s="3"/>
      <c r="K4" s="3"/>
      <c r="L4" s="3"/>
      <c r="M4" s="3"/>
      <c r="N4" s="3"/>
      <c r="O4" s="3"/>
      <c r="P4" s="3"/>
      <c r="Q4" s="3"/>
      <c r="R4" s="3"/>
      <c r="S4" s="3"/>
      <c r="T4" s="3"/>
      <c r="U4" s="3"/>
      <c r="V4" s="3"/>
      <c r="W4" s="3"/>
      <c r="X4" s="3"/>
    </row>
    <row r="5" spans="1:24" ht="18.75" x14ac:dyDescent="0.3">
      <c r="A5" s="3"/>
      <c r="B5" s="23" t="s">
        <v>5</v>
      </c>
      <c r="C5" s="3"/>
      <c r="D5" s="3"/>
      <c r="E5" s="3"/>
      <c r="F5" s="24" t="s">
        <v>30</v>
      </c>
      <c r="G5" s="24"/>
      <c r="H5" s="3"/>
      <c r="I5" s="3"/>
      <c r="J5" s="3"/>
      <c r="K5" s="91"/>
      <c r="L5" s="3"/>
      <c r="M5" s="23" t="s">
        <v>43</v>
      </c>
      <c r="N5" s="3"/>
      <c r="O5" s="3"/>
      <c r="P5" s="3"/>
      <c r="Q5" s="3"/>
      <c r="R5" s="91"/>
      <c r="S5" s="3"/>
      <c r="T5" s="23" t="s">
        <v>44</v>
      </c>
      <c r="U5" s="3"/>
      <c r="V5" s="3"/>
      <c r="W5" s="3"/>
      <c r="X5" s="3"/>
    </row>
    <row r="6" spans="1:24" ht="18.75" x14ac:dyDescent="0.3">
      <c r="A6" s="3"/>
      <c r="B6" s="23"/>
      <c r="C6" s="3"/>
      <c r="D6" s="3"/>
      <c r="E6" s="3"/>
      <c r="F6" s="166"/>
      <c r="G6" s="166"/>
      <c r="H6" s="3"/>
      <c r="I6" s="3"/>
      <c r="J6" s="3"/>
      <c r="K6" s="91"/>
      <c r="L6" s="3"/>
      <c r="M6" s="23"/>
      <c r="N6" s="3"/>
      <c r="O6" s="3"/>
      <c r="P6" s="3"/>
      <c r="Q6" s="3"/>
      <c r="R6" s="91"/>
      <c r="S6" s="3"/>
      <c r="T6" s="23"/>
      <c r="U6" s="3"/>
      <c r="V6" s="3"/>
      <c r="W6" s="3"/>
      <c r="X6" s="3"/>
    </row>
    <row r="7" spans="1:24" ht="18.75" x14ac:dyDescent="0.3">
      <c r="A7" s="3"/>
      <c r="B7" s="3"/>
      <c r="C7" s="3"/>
      <c r="D7" s="167" t="s">
        <v>21</v>
      </c>
      <c r="E7" s="3"/>
      <c r="F7" s="167" t="s">
        <v>25</v>
      </c>
      <c r="G7" s="167" t="s">
        <v>24</v>
      </c>
      <c r="H7" s="3"/>
      <c r="I7" s="3"/>
      <c r="J7" s="3"/>
      <c r="K7" s="91"/>
      <c r="L7" s="3"/>
      <c r="M7" s="3"/>
      <c r="N7" s="167" t="s">
        <v>25</v>
      </c>
      <c r="O7" s="167" t="s">
        <v>24</v>
      </c>
      <c r="P7" s="167"/>
      <c r="Q7" s="3"/>
      <c r="R7" s="91"/>
      <c r="S7" s="3"/>
      <c r="T7" s="3"/>
      <c r="U7" s="167"/>
      <c r="V7" s="167" t="s">
        <v>28</v>
      </c>
      <c r="W7" s="3"/>
      <c r="X7" s="3"/>
    </row>
    <row r="8" spans="1:24" ht="18.75" x14ac:dyDescent="0.3">
      <c r="A8" s="3"/>
      <c r="B8" s="167" t="s">
        <v>19</v>
      </c>
      <c r="C8" s="167" t="s">
        <v>20</v>
      </c>
      <c r="D8" s="167" t="s">
        <v>22</v>
      </c>
      <c r="E8" s="3"/>
      <c r="F8" s="168" t="s">
        <v>26</v>
      </c>
      <c r="G8" s="168" t="s">
        <v>26</v>
      </c>
      <c r="H8" s="168" t="s">
        <v>7</v>
      </c>
      <c r="I8" s="168"/>
      <c r="J8" s="3"/>
      <c r="K8" s="91"/>
      <c r="L8" s="3"/>
      <c r="M8" s="3"/>
      <c r="N8" s="167" t="s">
        <v>26</v>
      </c>
      <c r="O8" s="167" t="s">
        <v>26</v>
      </c>
      <c r="P8" s="167"/>
      <c r="Q8" s="3"/>
      <c r="R8" s="91"/>
      <c r="S8" s="3"/>
      <c r="T8" s="3"/>
      <c r="U8" s="167" t="s">
        <v>27</v>
      </c>
      <c r="V8" s="167" t="s">
        <v>29</v>
      </c>
      <c r="W8" s="3"/>
      <c r="X8" s="3"/>
    </row>
    <row r="9" spans="1:24" ht="18.75" x14ac:dyDescent="0.3">
      <c r="A9" s="3"/>
      <c r="B9" s="169">
        <v>43</v>
      </c>
      <c r="C9" s="170">
        <v>0.1</v>
      </c>
      <c r="D9" s="171">
        <f>SUM(C$9:C9)</f>
        <v>0.1</v>
      </c>
      <c r="E9" s="3"/>
      <c r="F9" s="171">
        <v>0</v>
      </c>
      <c r="G9" s="171">
        <f>D9</f>
        <v>0.1</v>
      </c>
      <c r="H9" s="172">
        <f>B9</f>
        <v>43</v>
      </c>
      <c r="I9" s="173"/>
      <c r="J9" s="3"/>
      <c r="K9" s="91"/>
      <c r="L9" s="3"/>
      <c r="M9" s="3" t="s">
        <v>23</v>
      </c>
      <c r="N9" s="172">
        <v>80</v>
      </c>
      <c r="O9" s="172">
        <v>100</v>
      </c>
      <c r="P9" s="173"/>
      <c r="Q9" s="3"/>
      <c r="R9" s="91"/>
      <c r="S9" s="3"/>
      <c r="T9" s="3" t="s">
        <v>34</v>
      </c>
      <c r="U9" s="174">
        <v>15000</v>
      </c>
      <c r="V9" s="175">
        <v>4500</v>
      </c>
      <c r="W9" s="3"/>
      <c r="X9" s="3"/>
    </row>
    <row r="10" spans="1:24" ht="18.75" x14ac:dyDescent="0.3">
      <c r="A10" s="3"/>
      <c r="B10" s="169">
        <v>44</v>
      </c>
      <c r="C10" s="170">
        <v>0.2</v>
      </c>
      <c r="D10" s="171">
        <f>SUM(C$9:C10)</f>
        <v>0.30000000000000004</v>
      </c>
      <c r="E10" s="3"/>
      <c r="F10" s="171">
        <f>G9</f>
        <v>0.1</v>
      </c>
      <c r="G10" s="171">
        <f>F10+C10</f>
        <v>0.30000000000000004</v>
      </c>
      <c r="H10" s="172">
        <f t="shared" ref="H10:H13" si="0">B10</f>
        <v>44</v>
      </c>
      <c r="I10" s="173"/>
      <c r="J10" s="3"/>
      <c r="K10" s="91"/>
      <c r="L10" s="3"/>
      <c r="M10" s="3"/>
      <c r="N10" s="3"/>
      <c r="O10" s="3"/>
      <c r="P10" s="3"/>
      <c r="Q10" s="3"/>
      <c r="R10" s="91"/>
      <c r="S10" s="3"/>
      <c r="T10" s="3" t="s">
        <v>35</v>
      </c>
      <c r="U10" s="175">
        <v>11000</v>
      </c>
      <c r="V10" s="175">
        <v>4500</v>
      </c>
      <c r="W10" s="3"/>
      <c r="X10" s="3"/>
    </row>
    <row r="11" spans="1:24" ht="18.75" x14ac:dyDescent="0.3">
      <c r="A11" s="3"/>
      <c r="B11" s="169">
        <v>45</v>
      </c>
      <c r="C11" s="170">
        <v>0.4</v>
      </c>
      <c r="D11" s="171">
        <f>SUM(C$9:C11)</f>
        <v>0.70000000000000007</v>
      </c>
      <c r="E11" s="3"/>
      <c r="F11" s="171">
        <f t="shared" ref="F11:F13" si="1">G10</f>
        <v>0.30000000000000004</v>
      </c>
      <c r="G11" s="171">
        <f t="shared" ref="G11:G13" si="2">F11+C11</f>
        <v>0.70000000000000007</v>
      </c>
      <c r="H11" s="172">
        <f t="shared" si="0"/>
        <v>45</v>
      </c>
      <c r="I11" s="173"/>
      <c r="J11" s="3"/>
      <c r="K11" s="91"/>
      <c r="L11" s="3"/>
      <c r="M11" s="3"/>
      <c r="N11" s="3"/>
      <c r="O11" s="3"/>
      <c r="P11" s="3"/>
      <c r="Q11" s="3"/>
      <c r="R11" s="91"/>
      <c r="S11" s="3"/>
      <c r="T11" s="3"/>
      <c r="U11" s="3"/>
      <c r="V11" s="3"/>
      <c r="W11" s="3"/>
      <c r="X11" s="3"/>
    </row>
    <row r="12" spans="1:24" ht="18.75" x14ac:dyDescent="0.3">
      <c r="A12" s="3"/>
      <c r="B12" s="169">
        <v>46</v>
      </c>
      <c r="C12" s="170">
        <v>0.2</v>
      </c>
      <c r="D12" s="171">
        <f>SUM(C$9:C12)</f>
        <v>0.90000000000000013</v>
      </c>
      <c r="E12" s="3"/>
      <c r="F12" s="171">
        <f t="shared" si="1"/>
        <v>0.70000000000000007</v>
      </c>
      <c r="G12" s="171">
        <f t="shared" si="2"/>
        <v>0.90000000000000013</v>
      </c>
      <c r="H12" s="172">
        <f t="shared" si="0"/>
        <v>46</v>
      </c>
      <c r="I12" s="173"/>
      <c r="J12" s="3"/>
      <c r="K12" s="91"/>
      <c r="L12" s="3"/>
      <c r="M12" s="3"/>
      <c r="N12" s="3"/>
      <c r="O12" s="3"/>
      <c r="P12" s="3"/>
      <c r="Q12" s="3"/>
      <c r="R12" s="91"/>
      <c r="S12" s="3"/>
      <c r="T12" s="3"/>
      <c r="U12" s="3"/>
      <c r="V12" s="3"/>
      <c r="W12" s="3"/>
      <c r="X12" s="3"/>
    </row>
    <row r="13" spans="1:24" ht="18.75" x14ac:dyDescent="0.3">
      <c r="A13" s="3"/>
      <c r="B13" s="169">
        <v>47</v>
      </c>
      <c r="C13" s="170">
        <v>0.1</v>
      </c>
      <c r="D13" s="171">
        <f>SUM(C$9:C13)</f>
        <v>1.0000000000000002</v>
      </c>
      <c r="E13" s="3"/>
      <c r="F13" s="171">
        <f t="shared" si="1"/>
        <v>0.90000000000000013</v>
      </c>
      <c r="G13" s="171">
        <f t="shared" si="2"/>
        <v>1.0000000000000002</v>
      </c>
      <c r="H13" s="172">
        <f t="shared" si="0"/>
        <v>47</v>
      </c>
      <c r="I13" s="173"/>
      <c r="J13" s="3"/>
      <c r="K13" s="91"/>
      <c r="L13" s="3"/>
      <c r="M13" s="3"/>
      <c r="N13" s="3"/>
      <c r="O13" s="3"/>
      <c r="P13" s="3"/>
      <c r="Q13" s="3"/>
      <c r="R13" s="91"/>
      <c r="S13" s="3"/>
      <c r="T13" s="3"/>
      <c r="U13" s="3"/>
      <c r="V13" s="3"/>
      <c r="W13" s="3"/>
      <c r="X13" s="3"/>
    </row>
    <row r="14" spans="1:24" ht="18.75" x14ac:dyDescent="0.3">
      <c r="A14" s="3"/>
      <c r="B14" s="3"/>
      <c r="C14" s="3"/>
      <c r="D14" s="3"/>
      <c r="E14" s="3"/>
      <c r="F14" s="3"/>
      <c r="G14" s="3"/>
      <c r="H14" s="3"/>
      <c r="I14" s="3"/>
      <c r="J14" s="3"/>
      <c r="K14" s="91"/>
      <c r="L14" s="3"/>
      <c r="M14" s="3"/>
      <c r="N14" s="3"/>
      <c r="O14" s="3"/>
      <c r="P14" s="3"/>
      <c r="Q14" s="3"/>
      <c r="R14" s="91"/>
      <c r="S14" s="3"/>
      <c r="T14" s="3"/>
      <c r="U14" s="3"/>
      <c r="V14" s="3"/>
      <c r="W14" s="3"/>
      <c r="X14" s="3"/>
    </row>
    <row r="15" spans="1:24" x14ac:dyDescent="0.25">
      <c r="K15" s="92"/>
      <c r="R15" s="92"/>
    </row>
    <row r="16" spans="1:24" x14ac:dyDescent="0.25">
      <c r="K16" s="92"/>
      <c r="R16" s="92"/>
    </row>
    <row r="17" spans="11:18" x14ac:dyDescent="0.25">
      <c r="K17" s="92"/>
      <c r="R17" s="92"/>
    </row>
    <row r="18" spans="11:18" x14ac:dyDescent="0.25">
      <c r="K18" s="92"/>
      <c r="R18" s="92"/>
    </row>
    <row r="19" spans="11:18" x14ac:dyDescent="0.25">
      <c r="K19" s="92"/>
      <c r="R19" s="92"/>
    </row>
    <row r="20" spans="11:18" x14ac:dyDescent="0.25">
      <c r="K20" s="92"/>
      <c r="R20" s="92"/>
    </row>
    <row r="21" spans="11:18" x14ac:dyDescent="0.25">
      <c r="K21" s="92"/>
      <c r="R21" s="92"/>
    </row>
    <row r="22" spans="11:18" x14ac:dyDescent="0.25">
      <c r="K22" s="92"/>
      <c r="R22" s="92"/>
    </row>
    <row r="23" spans="11:18" x14ac:dyDescent="0.25">
      <c r="K23" s="92"/>
      <c r="R23" s="92"/>
    </row>
    <row r="24" spans="11:18" x14ac:dyDescent="0.25">
      <c r="K24" s="92"/>
      <c r="R24" s="92"/>
    </row>
    <row r="25" spans="11:18" x14ac:dyDescent="0.25">
      <c r="K25" s="92"/>
      <c r="R25" s="92"/>
    </row>
    <row r="26" spans="11:18" x14ac:dyDescent="0.25">
      <c r="K26" s="92"/>
      <c r="R26" s="92"/>
    </row>
    <row r="27" spans="11:18" x14ac:dyDescent="0.25">
      <c r="K27" s="92"/>
      <c r="R27" s="92"/>
    </row>
    <row r="28" spans="11:18" x14ac:dyDescent="0.25">
      <c r="K28" s="92"/>
      <c r="R28" s="92"/>
    </row>
    <row r="29" spans="11:18" x14ac:dyDescent="0.25">
      <c r="K29" s="92"/>
      <c r="R29" s="92"/>
    </row>
    <row r="30" spans="11:18" x14ac:dyDescent="0.25">
      <c r="K30" s="92"/>
      <c r="R30" s="92"/>
    </row>
    <row r="31" spans="11:18" x14ac:dyDescent="0.25">
      <c r="K31" s="92"/>
      <c r="R31" s="92"/>
    </row>
    <row r="32" spans="11:18" x14ac:dyDescent="0.25">
      <c r="K32" s="92"/>
      <c r="R32" s="92"/>
    </row>
    <row r="33" spans="11:18" x14ac:dyDescent="0.25">
      <c r="K33" s="92"/>
      <c r="R33" s="92"/>
    </row>
    <row r="34" spans="11:18" x14ac:dyDescent="0.25">
      <c r="K34" s="92"/>
      <c r="R34" s="92"/>
    </row>
    <row r="35" spans="11:18" x14ac:dyDescent="0.25">
      <c r="K35" s="92"/>
      <c r="R35" s="92"/>
    </row>
    <row r="36" spans="11:18" x14ac:dyDescent="0.25">
      <c r="K36" s="92"/>
      <c r="R36" s="92"/>
    </row>
    <row r="37" spans="11:18" x14ac:dyDescent="0.25">
      <c r="K37" s="92"/>
      <c r="R37" s="92"/>
    </row>
    <row r="38" spans="11:18" x14ac:dyDescent="0.25">
      <c r="K38" s="92"/>
      <c r="R38" s="92"/>
    </row>
    <row r="39" spans="11:18" x14ac:dyDescent="0.25">
      <c r="K39" s="92"/>
      <c r="R39" s="92"/>
    </row>
    <row r="40" spans="11:18" x14ac:dyDescent="0.25">
      <c r="K40" s="92"/>
      <c r="R40" s="92"/>
    </row>
    <row r="41" spans="11:18" x14ac:dyDescent="0.25">
      <c r="K41" s="9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showGridLines="0" zoomScaleNormal="100" workbookViewId="0">
      <selection activeCell="H14" sqref="H14:H15"/>
    </sheetView>
  </sheetViews>
  <sheetFormatPr defaultRowHeight="15" x14ac:dyDescent="0.25"/>
  <cols>
    <col min="1" max="1" width="4.5703125" customWidth="1"/>
    <col min="2" max="2" width="44.42578125" customWidth="1"/>
    <col min="3" max="3" width="18.42578125" customWidth="1"/>
    <col min="4" max="4" width="4.5703125" customWidth="1"/>
    <col min="5" max="5" width="3" customWidth="1"/>
    <col min="6" max="6" width="4.5703125" customWidth="1"/>
    <col min="7" max="7" width="41.42578125" customWidth="1"/>
    <col min="9" max="9" width="46.140625" customWidth="1"/>
    <col min="10" max="10" width="4.5703125" customWidth="1"/>
  </cols>
  <sheetData>
    <row r="1" spans="1:10" ht="15.75" x14ac:dyDescent="0.25">
      <c r="A1" s="1"/>
      <c r="B1" s="1"/>
      <c r="C1" s="1"/>
      <c r="D1" s="1"/>
      <c r="E1" s="1"/>
      <c r="F1" s="1"/>
      <c r="G1" s="1"/>
      <c r="H1" s="1"/>
      <c r="I1" s="1"/>
      <c r="J1" s="1"/>
    </row>
    <row r="2" spans="1:10" ht="18.600000000000001" customHeight="1" x14ac:dyDescent="0.3">
      <c r="A2" s="1"/>
      <c r="B2" s="2" t="s">
        <v>1</v>
      </c>
      <c r="C2" s="3"/>
      <c r="D2" s="3"/>
      <c r="E2" s="4"/>
      <c r="F2" s="3"/>
      <c r="G2" s="5" t="s">
        <v>2</v>
      </c>
      <c r="H2" s="1"/>
      <c r="I2" s="1"/>
      <c r="J2" s="1"/>
    </row>
    <row r="3" spans="1:10" ht="15.6" customHeight="1" x14ac:dyDescent="0.25">
      <c r="A3" s="1"/>
      <c r="B3" s="1"/>
      <c r="C3" s="1"/>
      <c r="D3" s="1"/>
      <c r="E3" s="6"/>
      <c r="F3" s="1"/>
      <c r="G3" s="7" t="s">
        <v>3</v>
      </c>
      <c r="H3" s="8"/>
      <c r="I3" s="1"/>
      <c r="J3" s="1"/>
    </row>
    <row r="4" spans="1:10" ht="26.25" customHeight="1" x14ac:dyDescent="0.3">
      <c r="A4" s="1"/>
      <c r="B4" s="93" t="s">
        <v>82</v>
      </c>
      <c r="C4" s="117">
        <f ca="1">H10-H4-H5</f>
        <v>174.0352338441071</v>
      </c>
      <c r="D4" s="94"/>
      <c r="E4" s="95"/>
      <c r="F4" s="94"/>
      <c r="G4" s="96" t="s">
        <v>5</v>
      </c>
      <c r="H4" s="119">
        <f ca="1">VLOOKUP(RAND(),Distributions!F9:H13,3)</f>
        <v>44</v>
      </c>
      <c r="I4" s="97" t="s">
        <v>18</v>
      </c>
      <c r="J4" s="15"/>
    </row>
    <row r="5" spans="1:10" ht="21" customHeight="1" x14ac:dyDescent="0.3">
      <c r="A5" s="1"/>
      <c r="B5" s="98"/>
      <c r="C5" s="94"/>
      <c r="D5" s="94"/>
      <c r="E5" s="95"/>
      <c r="F5" s="94"/>
      <c r="G5" s="96" t="s">
        <v>6</v>
      </c>
      <c r="H5" s="120">
        <f ca="1">Distributions!N9+(Distributions!O9-Distributions!N9)*RAND()</f>
        <v>80.964766155892917</v>
      </c>
      <c r="I5" s="99" t="s">
        <v>33</v>
      </c>
      <c r="J5" s="16"/>
    </row>
    <row r="6" spans="1:10" ht="24" customHeight="1" x14ac:dyDescent="0.3">
      <c r="A6" s="1"/>
      <c r="B6" s="100" t="s">
        <v>81</v>
      </c>
      <c r="C6" s="118">
        <f ca="1">(C4*H6-(H14+H15)*1000000)</f>
        <v>-847370.00548160984</v>
      </c>
      <c r="D6" s="94"/>
      <c r="E6" s="95"/>
      <c r="F6" s="94"/>
      <c r="G6" s="96" t="s">
        <v>7</v>
      </c>
      <c r="H6" s="121">
        <f ca="1">IF(Selling_price_per_unit=249,MAX(0,_xlfn.NORM.INV(RAND(),Distributions!U9,Distributions!V9)),MAX(0,_xlfn.NORM.INV(RAND(),Distributions!U10,Distributions!V10)))</f>
        <v>877.00628859503922</v>
      </c>
      <c r="I6" s="99" t="s">
        <v>130</v>
      </c>
      <c r="J6" s="16"/>
    </row>
    <row r="7" spans="1:10" ht="18.75" x14ac:dyDescent="0.3">
      <c r="A7" s="1"/>
      <c r="B7" s="94"/>
      <c r="C7" s="94"/>
      <c r="D7" s="94"/>
      <c r="E7" s="95"/>
      <c r="F7" s="94"/>
      <c r="G7" s="94"/>
      <c r="H7" s="94"/>
      <c r="I7" s="94"/>
      <c r="J7" s="1"/>
    </row>
    <row r="8" spans="1:10" ht="18.75" x14ac:dyDescent="0.3">
      <c r="A8" s="1"/>
      <c r="B8" s="94"/>
      <c r="C8" s="94"/>
      <c r="D8" s="94"/>
      <c r="E8" s="95"/>
      <c r="F8" s="94"/>
      <c r="G8" s="3"/>
      <c r="H8" s="3"/>
      <c r="I8" s="94"/>
      <c r="J8" s="1"/>
    </row>
    <row r="9" spans="1:10" ht="18.75" x14ac:dyDescent="0.3">
      <c r="A9" s="1"/>
      <c r="B9" s="94"/>
      <c r="C9" s="94"/>
      <c r="D9" s="94"/>
      <c r="E9" s="95"/>
      <c r="F9" s="94"/>
      <c r="G9" s="2" t="s">
        <v>8</v>
      </c>
      <c r="H9" s="3"/>
      <c r="I9" s="94"/>
      <c r="J9" s="1"/>
    </row>
    <row r="10" spans="1:10" ht="18.75" x14ac:dyDescent="0.3">
      <c r="A10" s="1"/>
      <c r="B10" s="94"/>
      <c r="C10" s="94"/>
      <c r="D10" s="94"/>
      <c r="E10" s="95"/>
      <c r="F10" s="94"/>
      <c r="G10" s="101" t="s">
        <v>85</v>
      </c>
      <c r="H10" s="122">
        <v>299</v>
      </c>
      <c r="I10" s="94"/>
      <c r="J10" s="8"/>
    </row>
    <row r="11" spans="1:10" ht="18.75" x14ac:dyDescent="0.3">
      <c r="A11" s="1"/>
      <c r="B11" s="94"/>
      <c r="C11" s="94"/>
      <c r="D11" s="94"/>
      <c r="E11" s="95"/>
      <c r="F11" s="94"/>
      <c r="G11" s="94"/>
      <c r="H11" s="94"/>
      <c r="I11" s="94"/>
      <c r="J11" s="1"/>
    </row>
    <row r="12" spans="1:10" ht="18.75" x14ac:dyDescent="0.3">
      <c r="A12" s="1"/>
      <c r="B12" s="94"/>
      <c r="C12" s="94"/>
      <c r="D12" s="94"/>
      <c r="E12" s="95"/>
      <c r="F12" s="94"/>
      <c r="G12" s="94"/>
      <c r="H12" s="94"/>
      <c r="I12" s="94"/>
      <c r="J12" s="1"/>
    </row>
    <row r="13" spans="1:10" ht="18.75" x14ac:dyDescent="0.3">
      <c r="A13" s="1"/>
      <c r="B13" s="94"/>
      <c r="C13" s="94"/>
      <c r="D13" s="94"/>
      <c r="E13" s="95"/>
      <c r="F13" s="94"/>
      <c r="G13" s="2" t="s">
        <v>9</v>
      </c>
      <c r="H13" s="3"/>
      <c r="I13" s="94"/>
      <c r="J13" s="1"/>
    </row>
    <row r="14" spans="1:10" ht="18.75" x14ac:dyDescent="0.3">
      <c r="A14" s="1"/>
      <c r="B14" s="3"/>
      <c r="C14" s="3"/>
      <c r="D14" s="94"/>
      <c r="E14" s="95"/>
      <c r="F14" s="94"/>
      <c r="G14" s="102" t="s">
        <v>83</v>
      </c>
      <c r="H14" s="123">
        <v>0.35</v>
      </c>
      <c r="I14" s="94"/>
      <c r="J14" s="1"/>
    </row>
    <row r="15" spans="1:10" ht="18.75" x14ac:dyDescent="0.3">
      <c r="A15" s="1"/>
      <c r="B15" s="94"/>
      <c r="C15" s="94"/>
      <c r="D15" s="94"/>
      <c r="E15" s="95"/>
      <c r="F15" s="94"/>
      <c r="G15" s="102" t="s">
        <v>84</v>
      </c>
      <c r="H15" s="123">
        <v>0.65</v>
      </c>
      <c r="I15" s="94"/>
      <c r="J15" s="1"/>
    </row>
    <row r="16" spans="1:10" ht="18.75" x14ac:dyDescent="0.3">
      <c r="A16" s="1"/>
      <c r="B16" s="94"/>
      <c r="C16" s="94"/>
      <c r="D16" s="94"/>
      <c r="E16" s="95"/>
      <c r="F16" s="94"/>
      <c r="G16" s="94"/>
      <c r="H16" s="94"/>
      <c r="I16" s="94"/>
      <c r="J16" s="1"/>
    </row>
    <row r="17" spans="1:10" ht="18.75" x14ac:dyDescent="0.3">
      <c r="A17" s="1"/>
      <c r="B17" s="94"/>
      <c r="C17" s="94"/>
      <c r="D17" s="94"/>
      <c r="E17" s="95"/>
      <c r="F17" s="94"/>
      <c r="G17" s="3" t="s">
        <v>37</v>
      </c>
      <c r="H17" s="3"/>
      <c r="I17" s="94"/>
      <c r="J17" s="1"/>
    </row>
    <row r="18" spans="1:10" ht="18.75" x14ac:dyDescent="0.3">
      <c r="B18" s="3"/>
      <c r="C18" s="3"/>
      <c r="D18" s="3"/>
      <c r="E18" s="95"/>
      <c r="F18" s="3"/>
      <c r="G18" s="148" t="s">
        <v>131</v>
      </c>
      <c r="H18" s="148"/>
      <c r="I18" s="148"/>
      <c r="J18" s="1"/>
    </row>
    <row r="19" spans="1:10" ht="60.75" customHeight="1" x14ac:dyDescent="0.3">
      <c r="B19" s="3"/>
      <c r="C19" s="3"/>
      <c r="D19" s="3"/>
      <c r="E19" s="95"/>
      <c r="F19" s="3"/>
      <c r="G19" s="148"/>
      <c r="H19" s="148"/>
      <c r="I19" s="148"/>
      <c r="J19" s="14"/>
    </row>
    <row r="20" spans="1:10" ht="15.75" x14ac:dyDescent="0.25">
      <c r="E20" s="6"/>
      <c r="J20" s="14"/>
    </row>
    <row r="21" spans="1:10" ht="15.75" x14ac:dyDescent="0.25">
      <c r="E21" s="6"/>
      <c r="J21" s="1"/>
    </row>
    <row r="22" spans="1:10" ht="15.75" x14ac:dyDescent="0.25">
      <c r="E22" s="6"/>
      <c r="I22" s="1"/>
    </row>
    <row r="23" spans="1:10" ht="15.75" x14ac:dyDescent="0.25">
      <c r="E23" s="6"/>
      <c r="I23" s="1"/>
    </row>
    <row r="24" spans="1:10" ht="14.65" customHeight="1" x14ac:dyDescent="0.25">
      <c r="E24" s="6"/>
    </row>
    <row r="25" spans="1:10" ht="14.65" customHeight="1" x14ac:dyDescent="0.25">
      <c r="E25" s="6"/>
    </row>
    <row r="26" spans="1:10" ht="15.75" x14ac:dyDescent="0.25">
      <c r="E26" s="6"/>
    </row>
    <row r="27" spans="1:10" ht="15.75" x14ac:dyDescent="0.25">
      <c r="E27" s="6"/>
    </row>
  </sheetData>
  <scenarios current="2" show="2" sqref="C6">
    <scenario name="Best case" locked="1" count="1" user="David Stewart" comment="_x000a_">
      <inputCells r="H5" val="80" numFmtId="168"/>
    </scenario>
    <scenario name="Base case" locked="1" count="1" user="David Stewart" comment="_x000a_Modified by David Stewart on 1/04/2020">
      <inputCells r="H5" val="90" numFmtId="168"/>
    </scenario>
    <scenario name="Worst case" locked="1" count="1" user="David Stewart" comment="_x000a_">
      <inputCells r="H5" val="100" numFmtId="168"/>
    </scenario>
  </scenarios>
  <mergeCells count="1">
    <mergeCell ref="G18:I19"/>
  </mergeCells>
  <dataValidations count="1">
    <dataValidation type="list" allowBlank="1" showInputMessage="1" showErrorMessage="1" sqref="H10" xr:uid="{00000000-0002-0000-0400-000000000000}">
      <formula1>"$249,$299"</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5F590-595C-41DA-B6FC-B26E2D7B1663}">
  <sheetPr>
    <tabColor rgb="FF00B050"/>
  </sheetPr>
  <dimension ref="B1:L1007"/>
  <sheetViews>
    <sheetView showGridLines="0" workbookViewId="0">
      <selection activeCell="H16" sqref="H16"/>
    </sheetView>
  </sheetViews>
  <sheetFormatPr defaultRowHeight="15" x14ac:dyDescent="0.25"/>
  <cols>
    <col min="1" max="1" width="4.5703125" customWidth="1"/>
    <col min="2" max="2" width="10.7109375" customWidth="1"/>
    <col min="3" max="3" width="12.28515625" style="68" customWidth="1"/>
    <col min="4" max="5" width="10.85546875" style="68" customWidth="1"/>
    <col min="6" max="6" width="17" style="68" customWidth="1"/>
    <col min="7" max="7" width="12.7109375" style="68" customWidth="1"/>
    <col min="8" max="8" width="9.140625" style="68"/>
    <col min="9" max="10" width="17" style="68" customWidth="1"/>
    <col min="12" max="12" width="3" customWidth="1"/>
  </cols>
  <sheetData>
    <row r="1" spans="2:12" ht="37.5" customHeight="1" x14ac:dyDescent="0.25"/>
    <row r="2" spans="2:12" ht="18.75" x14ac:dyDescent="0.3">
      <c r="B2" s="2" t="s">
        <v>38</v>
      </c>
      <c r="I2" s="149" t="s">
        <v>59</v>
      </c>
      <c r="J2" s="149"/>
      <c r="L2" s="4"/>
    </row>
    <row r="3" spans="2:12" ht="22.5" customHeight="1" x14ac:dyDescent="0.25">
      <c r="I3" s="150"/>
      <c r="J3" s="150"/>
      <c r="L3" s="6"/>
    </row>
    <row r="4" spans="2:12" ht="31.9" customHeight="1" x14ac:dyDescent="0.25">
      <c r="B4" s="21" t="s">
        <v>31</v>
      </c>
      <c r="C4" s="69" t="s">
        <v>5</v>
      </c>
      <c r="D4" s="69" t="s">
        <v>32</v>
      </c>
      <c r="E4" s="69" t="s">
        <v>7</v>
      </c>
      <c r="F4" s="70" t="s">
        <v>4</v>
      </c>
      <c r="G4" s="71" t="s">
        <v>109</v>
      </c>
      <c r="I4" s="70" t="s">
        <v>69</v>
      </c>
      <c r="J4" s="71" t="s">
        <v>70</v>
      </c>
      <c r="L4" s="6"/>
    </row>
    <row r="5" spans="2:12" ht="15.75" x14ac:dyDescent="0.25">
      <c r="B5" s="87"/>
      <c r="C5" s="88">
        <f ca="1">Direct_labour_cost_per_unit</f>
        <v>44</v>
      </c>
      <c r="D5" s="89">
        <f ca="1">Cost_of_parts_per_unit</f>
        <v>80.964766155892917</v>
      </c>
      <c r="E5" s="90">
        <f ca="1">Demand</f>
        <v>877.00628859503922</v>
      </c>
      <c r="F5" s="89">
        <f ca="1">Contribution_margin_per_unit</f>
        <v>174.0352338441071</v>
      </c>
      <c r="G5" s="88">
        <f ca="1">First_year_profit</f>
        <v>-847370.00548160984</v>
      </c>
      <c r="I5" s="73"/>
      <c r="J5" s="73"/>
      <c r="L5" s="6"/>
    </row>
    <row r="6" spans="2:12" ht="15.75" x14ac:dyDescent="0.25">
      <c r="B6" s="13">
        <v>1</v>
      </c>
      <c r="C6" s="176">
        <f t="dataTable" ref="C6:G1005" dt2D="0" dtr="0" r1="G2" ca="1"/>
        <v>47</v>
      </c>
      <c r="D6" s="177">
        <v>92.819149076887712</v>
      </c>
      <c r="E6" s="178">
        <v>12074.882384403329</v>
      </c>
      <c r="F6" s="179">
        <v>159.1808509231123</v>
      </c>
      <c r="G6" s="176">
        <v>922090.05274582119</v>
      </c>
      <c r="H6" s="180"/>
      <c r="I6" s="177">
        <f>AVERAGE(F$6:F6)</f>
        <v>159.1808509231123</v>
      </c>
      <c r="J6" s="176">
        <f>AVERAGE(G$6:G6)</f>
        <v>922090.05274582119</v>
      </c>
      <c r="L6" s="6"/>
    </row>
    <row r="7" spans="2:12" ht="15.75" x14ac:dyDescent="0.25">
      <c r="B7" s="13">
        <v>2</v>
      </c>
      <c r="C7" s="176">
        <v>45</v>
      </c>
      <c r="D7" s="177">
        <v>80.906796280160236</v>
      </c>
      <c r="E7" s="178">
        <v>5274.3237849370689</v>
      </c>
      <c r="F7" s="179">
        <v>173.09320371983978</v>
      </c>
      <c r="G7" s="176">
        <v>-87050.398609491531</v>
      </c>
      <c r="H7" s="180"/>
      <c r="I7" s="177">
        <f>AVERAGE(F$6:F7)</f>
        <v>166.13702732147604</v>
      </c>
      <c r="J7" s="176">
        <f>AVERAGE(G$6:G7)</f>
        <v>417519.82706816483</v>
      </c>
      <c r="L7" s="6"/>
    </row>
    <row r="8" spans="2:12" ht="15.75" x14ac:dyDescent="0.25">
      <c r="B8" s="13">
        <v>3</v>
      </c>
      <c r="C8" s="176">
        <v>46</v>
      </c>
      <c r="D8" s="177">
        <v>82.599783011667171</v>
      </c>
      <c r="E8" s="178">
        <v>9051.2290483483775</v>
      </c>
      <c r="F8" s="179">
        <v>170.40021698833283</v>
      </c>
      <c r="G8" s="176">
        <v>542331.39384966483</v>
      </c>
      <c r="H8" s="180"/>
      <c r="I8" s="177">
        <f>AVERAGE(F$6:F8)</f>
        <v>167.55809054376164</v>
      </c>
      <c r="J8" s="176">
        <f>AVERAGE(G$6:G8)</f>
        <v>459123.68266199814</v>
      </c>
      <c r="L8" s="6"/>
    </row>
    <row r="9" spans="2:12" ht="15.75" x14ac:dyDescent="0.25">
      <c r="B9" s="13">
        <v>4</v>
      </c>
      <c r="C9" s="176">
        <v>43</v>
      </c>
      <c r="D9" s="177">
        <v>93.296176268211454</v>
      </c>
      <c r="E9" s="178">
        <v>13262.577865991236</v>
      </c>
      <c r="F9" s="179">
        <v>162.70382373178853</v>
      </c>
      <c r="G9" s="176">
        <v>1157872.1313373582</v>
      </c>
      <c r="H9" s="180"/>
      <c r="I9" s="177">
        <f>AVERAGE(F$6:F9)</f>
        <v>166.34452384076837</v>
      </c>
      <c r="J9" s="176">
        <f>AVERAGE(G$6:G9)</f>
        <v>633810.79483083822</v>
      </c>
      <c r="L9" s="6"/>
    </row>
    <row r="10" spans="2:12" ht="15.75" x14ac:dyDescent="0.25">
      <c r="B10" s="13">
        <v>5</v>
      </c>
      <c r="C10" s="176">
        <v>45</v>
      </c>
      <c r="D10" s="177">
        <v>80.090202631541445</v>
      </c>
      <c r="E10" s="178">
        <v>18136.778741816128</v>
      </c>
      <c r="F10" s="179">
        <v>173.90979736845856</v>
      </c>
      <c r="G10" s="176">
        <v>2154163.5159058096</v>
      </c>
      <c r="H10" s="180"/>
      <c r="I10" s="177">
        <f>AVERAGE(F$6:F10)</f>
        <v>167.85757854630643</v>
      </c>
      <c r="J10" s="176">
        <f>AVERAGE(G$6:G10)</f>
        <v>937881.33904583252</v>
      </c>
      <c r="L10" s="6"/>
    </row>
    <row r="11" spans="2:12" ht="15.75" x14ac:dyDescent="0.25">
      <c r="B11" s="13">
        <v>6</v>
      </c>
      <c r="C11" s="176">
        <v>46</v>
      </c>
      <c r="D11" s="177">
        <v>83.721802692653739</v>
      </c>
      <c r="E11" s="178">
        <v>14655.84840165453</v>
      </c>
      <c r="F11" s="179">
        <v>169.27819730734626</v>
      </c>
      <c r="G11" s="176">
        <v>1480915.5974418307</v>
      </c>
      <c r="H11" s="180"/>
      <c r="I11" s="177">
        <f>AVERAGE(F$6:F11)</f>
        <v>168.09434833981308</v>
      </c>
      <c r="J11" s="176">
        <f>AVERAGE(G$6:G11)</f>
        <v>1028387.0487784989</v>
      </c>
      <c r="L11" s="6"/>
    </row>
    <row r="12" spans="2:12" ht="15.75" x14ac:dyDescent="0.25">
      <c r="B12" s="13">
        <v>7</v>
      </c>
      <c r="C12" s="176">
        <v>46</v>
      </c>
      <c r="D12" s="177">
        <v>96.548392097997805</v>
      </c>
      <c r="E12" s="178">
        <v>11913.331975370023</v>
      </c>
      <c r="F12" s="179">
        <v>156.45160790200219</v>
      </c>
      <c r="G12" s="176">
        <v>863859.94301697612</v>
      </c>
      <c r="H12" s="180"/>
      <c r="I12" s="177">
        <f>AVERAGE(F$6:F12)</f>
        <v>166.4310997058401</v>
      </c>
      <c r="J12" s="176">
        <f>AVERAGE(G$6:G12)</f>
        <v>1004883.1765268528</v>
      </c>
      <c r="L12" s="6"/>
    </row>
    <row r="13" spans="2:12" ht="15.75" x14ac:dyDescent="0.25">
      <c r="B13" s="13">
        <v>8</v>
      </c>
      <c r="C13" s="176">
        <v>47</v>
      </c>
      <c r="D13" s="177">
        <v>87.98850607571201</v>
      </c>
      <c r="E13" s="178">
        <v>10575.809767200903</v>
      </c>
      <c r="F13" s="179">
        <v>164.011493924288</v>
      </c>
      <c r="G13" s="176">
        <v>734554.35937769664</v>
      </c>
      <c r="H13" s="180"/>
      <c r="I13" s="177">
        <f>AVERAGE(F$6:F13)</f>
        <v>166.12864898314609</v>
      </c>
      <c r="J13" s="176">
        <f>AVERAGE(G$6:G13)</f>
        <v>971092.0743832083</v>
      </c>
      <c r="L13" s="6"/>
    </row>
    <row r="14" spans="2:12" ht="15.75" x14ac:dyDescent="0.25">
      <c r="B14" s="13">
        <v>9</v>
      </c>
      <c r="C14" s="176">
        <v>44</v>
      </c>
      <c r="D14" s="177">
        <v>82.998819030068987</v>
      </c>
      <c r="E14" s="178">
        <v>16727.91264372864</v>
      </c>
      <c r="F14" s="179">
        <v>172.001180969931</v>
      </c>
      <c r="G14" s="176">
        <v>1877220.7298831665</v>
      </c>
      <c r="H14" s="180"/>
      <c r="I14" s="177">
        <f>AVERAGE(F$6:F14)</f>
        <v>166.78115253723331</v>
      </c>
      <c r="J14" s="176">
        <f>AVERAGE(G$6:G14)</f>
        <v>1071773.0361054258</v>
      </c>
      <c r="L14" s="6"/>
    </row>
    <row r="15" spans="2:12" ht="15.75" x14ac:dyDescent="0.25">
      <c r="B15" s="13">
        <v>10</v>
      </c>
      <c r="C15" s="176">
        <v>45</v>
      </c>
      <c r="D15" s="177">
        <v>88.563572410849645</v>
      </c>
      <c r="E15" s="178">
        <v>11640.712991858927</v>
      </c>
      <c r="F15" s="179">
        <v>165.43642758915036</v>
      </c>
      <c r="G15" s="176">
        <v>925797.97196375113</v>
      </c>
      <c r="H15" s="180"/>
      <c r="I15" s="177">
        <f>AVERAGE(F$6:F15)</f>
        <v>166.646680042425</v>
      </c>
      <c r="J15" s="176">
        <f>AVERAGE(G$6:G15)</f>
        <v>1057175.5296912584</v>
      </c>
      <c r="L15" s="6"/>
    </row>
    <row r="16" spans="2:12" ht="15.75" x14ac:dyDescent="0.25">
      <c r="B16" s="13">
        <v>11</v>
      </c>
      <c r="C16" s="176">
        <v>45</v>
      </c>
      <c r="D16" s="177">
        <v>99.616089378947748</v>
      </c>
      <c r="E16" s="178">
        <v>7529.1581219513964</v>
      </c>
      <c r="F16" s="179">
        <v>154.38391062105225</v>
      </c>
      <c r="G16" s="176">
        <v>162380.87455111393</v>
      </c>
      <c r="H16" s="180"/>
      <c r="I16" s="177">
        <f>AVERAGE(F$6:F16)</f>
        <v>165.53188282230022</v>
      </c>
      <c r="J16" s="176">
        <f>AVERAGE(G$6:G16)</f>
        <v>975830.56104215432</v>
      </c>
      <c r="L16" s="6"/>
    </row>
    <row r="17" spans="2:12" ht="15.75" x14ac:dyDescent="0.25">
      <c r="B17" s="13">
        <v>12</v>
      </c>
      <c r="C17" s="176">
        <v>47</v>
      </c>
      <c r="D17" s="177">
        <v>94.68551667809102</v>
      </c>
      <c r="E17" s="178">
        <v>14601.291332112325</v>
      </c>
      <c r="F17" s="179">
        <v>157.31448332190899</v>
      </c>
      <c r="G17" s="176">
        <v>1296994.6017439188</v>
      </c>
      <c r="H17" s="180"/>
      <c r="I17" s="177">
        <f>AVERAGE(F$6:F17)</f>
        <v>164.84709953060096</v>
      </c>
      <c r="J17" s="176">
        <f>AVERAGE(G$6:G17)</f>
        <v>1002594.2311006347</v>
      </c>
      <c r="L17" s="6"/>
    </row>
    <row r="18" spans="2:12" ht="15.75" x14ac:dyDescent="0.25">
      <c r="B18" s="13">
        <v>13</v>
      </c>
      <c r="C18" s="176">
        <v>45</v>
      </c>
      <c r="D18" s="177">
        <v>93.669173269192385</v>
      </c>
      <c r="E18" s="178">
        <v>21362.887299074777</v>
      </c>
      <c r="F18" s="179">
        <v>160.33082673080762</v>
      </c>
      <c r="G18" s="176">
        <v>2425129.3820177289</v>
      </c>
      <c r="H18" s="180"/>
      <c r="I18" s="177">
        <f>AVERAGE(F$6:F18)</f>
        <v>164.49969393061684</v>
      </c>
      <c r="J18" s="176">
        <f>AVERAGE(G$6:G18)</f>
        <v>1112020.0119404111</v>
      </c>
      <c r="L18" s="6"/>
    </row>
    <row r="19" spans="2:12" ht="15.75" x14ac:dyDescent="0.25">
      <c r="B19" s="13">
        <v>14</v>
      </c>
      <c r="C19" s="176">
        <v>45</v>
      </c>
      <c r="D19" s="177">
        <v>96.630901279518483</v>
      </c>
      <c r="E19" s="178">
        <v>910.96079807566093</v>
      </c>
      <c r="F19" s="179">
        <v>157.36909872048153</v>
      </c>
      <c r="G19" s="176">
        <v>-856642.92023714271</v>
      </c>
      <c r="H19" s="180"/>
      <c r="I19" s="177">
        <f>AVERAGE(F$6:F19)</f>
        <v>163.99036570132145</v>
      </c>
      <c r="J19" s="176">
        <f>AVERAGE(G$6:G19)</f>
        <v>971401.23107058578</v>
      </c>
      <c r="L19" s="6"/>
    </row>
    <row r="20" spans="2:12" ht="15.75" x14ac:dyDescent="0.25">
      <c r="B20" s="13">
        <v>15</v>
      </c>
      <c r="C20" s="176">
        <v>45</v>
      </c>
      <c r="D20" s="177">
        <v>83.674978572031009</v>
      </c>
      <c r="E20" s="178">
        <v>9030.5617180231693</v>
      </c>
      <c r="F20" s="179">
        <v>170.32502142796898</v>
      </c>
      <c r="G20" s="176">
        <v>538130.61812889273</v>
      </c>
      <c r="H20" s="180"/>
      <c r="I20" s="177">
        <f>AVERAGE(F$6:F20)</f>
        <v>164.41267608309798</v>
      </c>
      <c r="J20" s="176">
        <f>AVERAGE(G$6:G20)</f>
        <v>942516.52354113956</v>
      </c>
      <c r="L20" s="6"/>
    </row>
    <row r="21" spans="2:12" ht="15.75" x14ac:dyDescent="0.25">
      <c r="B21" s="13">
        <v>16</v>
      </c>
      <c r="C21" s="176">
        <v>45</v>
      </c>
      <c r="D21" s="177">
        <v>86.090266968403171</v>
      </c>
      <c r="E21" s="178">
        <v>16623.955961702261</v>
      </c>
      <c r="F21" s="179">
        <v>167.90973303159683</v>
      </c>
      <c r="G21" s="176">
        <v>1791324.0074584489</v>
      </c>
      <c r="H21" s="180"/>
      <c r="I21" s="177">
        <f>AVERAGE(F$6:F21)</f>
        <v>164.63124214237914</v>
      </c>
      <c r="J21" s="176">
        <f>AVERAGE(G$6:G21)</f>
        <v>995566.99128597137</v>
      </c>
      <c r="L21" s="6"/>
    </row>
    <row r="22" spans="2:12" ht="15.75" x14ac:dyDescent="0.25">
      <c r="B22" s="13">
        <v>17</v>
      </c>
      <c r="C22" s="176">
        <v>46</v>
      </c>
      <c r="D22" s="177">
        <v>86.838599230125027</v>
      </c>
      <c r="E22" s="178">
        <v>17467.258952280125</v>
      </c>
      <c r="F22" s="179">
        <v>166.16140076987497</v>
      </c>
      <c r="G22" s="176">
        <v>1902384.2151210043</v>
      </c>
      <c r="H22" s="180"/>
      <c r="I22" s="177">
        <f>AVERAGE(F$6:F22)</f>
        <v>164.7212514734083</v>
      </c>
      <c r="J22" s="176">
        <f>AVERAGE(G$6:G22)</f>
        <v>1048909.1809233262</v>
      </c>
      <c r="L22" s="6"/>
    </row>
    <row r="23" spans="2:12" ht="15.75" x14ac:dyDescent="0.25">
      <c r="B23" s="13">
        <v>18</v>
      </c>
      <c r="C23" s="176">
        <v>47</v>
      </c>
      <c r="D23" s="177">
        <v>97.336551449780103</v>
      </c>
      <c r="E23" s="178">
        <v>11229.012261118713</v>
      </c>
      <c r="F23" s="179">
        <v>154.6634485502199</v>
      </c>
      <c r="G23" s="176">
        <v>736717.76011732244</v>
      </c>
      <c r="H23" s="180"/>
      <c r="I23" s="177">
        <f>AVERAGE(F$6:F23)</f>
        <v>164.16248464434227</v>
      </c>
      <c r="J23" s="176">
        <f>AVERAGE(G$6:G23)</f>
        <v>1031565.2131007705</v>
      </c>
      <c r="L23" s="6"/>
    </row>
    <row r="24" spans="2:12" ht="15.75" x14ac:dyDescent="0.25">
      <c r="B24" s="13">
        <v>19</v>
      </c>
      <c r="C24" s="176">
        <v>46</v>
      </c>
      <c r="D24" s="177">
        <v>94.261147157633815</v>
      </c>
      <c r="E24" s="178">
        <v>11661.941934678091</v>
      </c>
      <c r="F24" s="179">
        <v>158.73885284236619</v>
      </c>
      <c r="G24" s="176">
        <v>851203.28462508461</v>
      </c>
      <c r="H24" s="180"/>
      <c r="I24" s="177">
        <f>AVERAGE(F$6:F24)</f>
        <v>163.87703033897512</v>
      </c>
      <c r="J24" s="176">
        <f>AVERAGE(G$6:G24)</f>
        <v>1022072.4800231027</v>
      </c>
      <c r="L24" s="6"/>
    </row>
    <row r="25" spans="2:12" ht="15.75" x14ac:dyDescent="0.25">
      <c r="B25" s="13">
        <v>20</v>
      </c>
      <c r="C25" s="176">
        <v>43</v>
      </c>
      <c r="D25" s="177">
        <v>89.11295411391022</v>
      </c>
      <c r="E25" s="178">
        <v>9880.7618291907856</v>
      </c>
      <c r="F25" s="179">
        <v>166.88704588608977</v>
      </c>
      <c r="G25" s="176">
        <v>648971.15277768695</v>
      </c>
      <c r="H25" s="180"/>
      <c r="I25" s="177">
        <f>AVERAGE(F$6:F25)</f>
        <v>164.02753111633086</v>
      </c>
      <c r="J25" s="176">
        <f>AVERAGE(G$6:G25)</f>
        <v>1003417.413660832</v>
      </c>
      <c r="L25" s="6"/>
    </row>
    <row r="26" spans="2:12" ht="15.75" x14ac:dyDescent="0.25">
      <c r="B26" s="13">
        <v>21</v>
      </c>
      <c r="C26" s="176">
        <v>44</v>
      </c>
      <c r="D26" s="177">
        <v>93.111405757897259</v>
      </c>
      <c r="E26" s="178">
        <v>8714.9930556575455</v>
      </c>
      <c r="F26" s="179">
        <v>161.88859424210273</v>
      </c>
      <c r="G26" s="176">
        <v>410857.97461008746</v>
      </c>
      <c r="H26" s="180"/>
      <c r="I26" s="177">
        <f>AVERAGE(F$6:F26)</f>
        <v>163.92567697946282</v>
      </c>
      <c r="J26" s="176">
        <f>AVERAGE(G$6:G26)</f>
        <v>975200.29751555831</v>
      </c>
      <c r="L26" s="6"/>
    </row>
    <row r="27" spans="2:12" ht="15.75" x14ac:dyDescent="0.25">
      <c r="B27" s="13">
        <v>22</v>
      </c>
      <c r="C27" s="176">
        <v>43</v>
      </c>
      <c r="D27" s="177">
        <v>90.889971448975885</v>
      </c>
      <c r="E27" s="178">
        <v>12059.795399870134</v>
      </c>
      <c r="F27" s="179">
        <v>165.11002855102413</v>
      </c>
      <c r="G27" s="176">
        <v>991193.16279206728</v>
      </c>
      <c r="H27" s="180"/>
      <c r="I27" s="177">
        <f>AVERAGE(F$6:F27)</f>
        <v>163.97951114180654</v>
      </c>
      <c r="J27" s="176">
        <f>AVERAGE(G$6:G27)</f>
        <v>975927.24593721784</v>
      </c>
      <c r="L27" s="6"/>
    </row>
    <row r="28" spans="2:12" ht="15.75" x14ac:dyDescent="0.25">
      <c r="B28" s="13">
        <v>23</v>
      </c>
      <c r="C28" s="176">
        <v>45</v>
      </c>
      <c r="D28" s="177">
        <v>84.455796124183323</v>
      </c>
      <c r="E28" s="178">
        <v>12570.22004185301</v>
      </c>
      <c r="F28" s="179">
        <v>169.54420387581666</v>
      </c>
      <c r="G28" s="176">
        <v>1131207.9495398034</v>
      </c>
      <c r="H28" s="180"/>
      <c r="I28" s="177">
        <f>AVERAGE(F$6:F28)</f>
        <v>164.2214543041548</v>
      </c>
      <c r="J28" s="176">
        <f>AVERAGE(G$6:G28)</f>
        <v>982678.58087646065</v>
      </c>
      <c r="L28" s="6"/>
    </row>
    <row r="29" spans="2:12" ht="15.75" x14ac:dyDescent="0.25">
      <c r="B29" s="13">
        <v>24</v>
      </c>
      <c r="C29" s="176">
        <v>46</v>
      </c>
      <c r="D29" s="177">
        <v>96.277051184245266</v>
      </c>
      <c r="E29" s="178">
        <v>11752.929564524035</v>
      </c>
      <c r="F29" s="179">
        <v>156.72294881575473</v>
      </c>
      <c r="G29" s="176">
        <v>841953.77857607091</v>
      </c>
      <c r="H29" s="180"/>
      <c r="I29" s="177">
        <f>AVERAGE(F$6:F29)</f>
        <v>163.90901657547144</v>
      </c>
      <c r="J29" s="176">
        <f>AVERAGE(G$6:G29)</f>
        <v>976815.04744727782</v>
      </c>
      <c r="L29" s="6"/>
    </row>
    <row r="30" spans="2:12" ht="15.75" x14ac:dyDescent="0.25">
      <c r="B30" s="13">
        <v>25</v>
      </c>
      <c r="C30" s="176">
        <v>44</v>
      </c>
      <c r="D30" s="177">
        <v>80.782082075819432</v>
      </c>
      <c r="E30" s="178">
        <v>7004.4524237322339</v>
      </c>
      <c r="F30" s="179">
        <v>174.21791792418057</v>
      </c>
      <c r="G30" s="176">
        <v>220301.11746160989</v>
      </c>
      <c r="H30" s="180"/>
      <c r="I30" s="177">
        <f>AVERAGE(F$6:F30)</f>
        <v>164.32137262941981</v>
      </c>
      <c r="J30" s="176">
        <f>AVERAGE(G$6:G30)</f>
        <v>946554.49024785112</v>
      </c>
      <c r="L30" s="6"/>
    </row>
    <row r="31" spans="2:12" ht="15.75" x14ac:dyDescent="0.25">
      <c r="B31" s="13">
        <v>26</v>
      </c>
      <c r="C31" s="176">
        <v>46</v>
      </c>
      <c r="D31" s="177">
        <v>97.214200180788666</v>
      </c>
      <c r="E31" s="178">
        <v>9039.8764919073783</v>
      </c>
      <c r="F31" s="179">
        <v>155.78579981921132</v>
      </c>
      <c r="G31" s="176">
        <v>408284.3895586771</v>
      </c>
      <c r="H31" s="180"/>
      <c r="I31" s="177">
        <f>AVERAGE(F$6:F31)</f>
        <v>163.99308136748871</v>
      </c>
      <c r="J31" s="176">
        <f>AVERAGE(G$6:G31)</f>
        <v>925851.7940674983</v>
      </c>
      <c r="L31" s="6"/>
    </row>
    <row r="32" spans="2:12" ht="15.75" x14ac:dyDescent="0.25">
      <c r="B32" s="13">
        <v>27</v>
      </c>
      <c r="C32" s="176">
        <v>45</v>
      </c>
      <c r="D32" s="177">
        <v>94.922007690452645</v>
      </c>
      <c r="E32" s="178">
        <v>11538.496790128343</v>
      </c>
      <c r="F32" s="179">
        <v>159.07799230954737</v>
      </c>
      <c r="G32" s="176">
        <v>835520.90364377364</v>
      </c>
      <c r="H32" s="180"/>
      <c r="I32" s="177">
        <f>AVERAGE(F$6:F32)</f>
        <v>163.8110410320094</v>
      </c>
      <c r="J32" s="176">
        <f>AVERAGE(G$6:G32)</f>
        <v>922506.20553328621</v>
      </c>
      <c r="L32" s="6"/>
    </row>
    <row r="33" spans="2:12" ht="15.75" x14ac:dyDescent="0.25">
      <c r="B33" s="13">
        <v>28</v>
      </c>
      <c r="C33" s="176">
        <v>45</v>
      </c>
      <c r="D33" s="177">
        <v>90.172458984428374</v>
      </c>
      <c r="E33" s="178">
        <v>13464.626240761881</v>
      </c>
      <c r="F33" s="179">
        <v>163.82754101557163</v>
      </c>
      <c r="G33" s="176">
        <v>1205876.607717759</v>
      </c>
      <c r="H33" s="180"/>
      <c r="I33" s="177">
        <f>AVERAGE(F$6:F33)</f>
        <v>163.81163031713663</v>
      </c>
      <c r="J33" s="176">
        <f>AVERAGE(G$6:G33)</f>
        <v>932626.57703987451</v>
      </c>
      <c r="L33" s="6"/>
    </row>
    <row r="34" spans="2:12" ht="15.75" x14ac:dyDescent="0.25">
      <c r="B34" s="13">
        <v>29</v>
      </c>
      <c r="C34" s="176">
        <v>45</v>
      </c>
      <c r="D34" s="177">
        <v>88.082759388351505</v>
      </c>
      <c r="E34" s="178">
        <v>18103.842763161523</v>
      </c>
      <c r="F34" s="179">
        <v>165.91724061164848</v>
      </c>
      <c r="G34" s="176">
        <v>2003739.6357309213</v>
      </c>
      <c r="H34" s="180"/>
      <c r="I34" s="177">
        <f>AVERAGE(F$6:F34)</f>
        <v>163.88423756867152</v>
      </c>
      <c r="J34" s="176">
        <f>AVERAGE(G$6:G34)</f>
        <v>969561.51009818655</v>
      </c>
      <c r="L34" s="6"/>
    </row>
    <row r="35" spans="2:12" ht="15.75" x14ac:dyDescent="0.25">
      <c r="B35" s="13">
        <v>30</v>
      </c>
      <c r="C35" s="176">
        <v>47</v>
      </c>
      <c r="D35" s="177">
        <v>98.966405153104574</v>
      </c>
      <c r="E35" s="178">
        <v>6584.6014166282721</v>
      </c>
      <c r="F35" s="179">
        <v>153.03359484689543</v>
      </c>
      <c r="G35" s="176">
        <v>7665.2254205846693</v>
      </c>
      <c r="H35" s="180"/>
      <c r="I35" s="177">
        <f>AVERAGE(F$6:F35)</f>
        <v>163.52254947794566</v>
      </c>
      <c r="J35" s="176">
        <f>AVERAGE(G$6:G35)</f>
        <v>937498.30060893309</v>
      </c>
      <c r="L35" s="6"/>
    </row>
    <row r="36" spans="2:12" ht="15.75" x14ac:dyDescent="0.25">
      <c r="B36" s="13">
        <v>31</v>
      </c>
      <c r="C36" s="176">
        <v>46</v>
      </c>
      <c r="D36" s="177">
        <v>86.271285125738359</v>
      </c>
      <c r="E36" s="178">
        <v>5296.4056355692155</v>
      </c>
      <c r="F36" s="179">
        <v>166.72871487426164</v>
      </c>
      <c r="G36" s="176">
        <v>-116937.09492874774</v>
      </c>
      <c r="H36" s="180"/>
      <c r="I36" s="177">
        <f>AVERAGE(F$6:F36)</f>
        <v>163.62597416814941</v>
      </c>
      <c r="J36" s="176">
        <f>AVERAGE(G$6:G36)</f>
        <v>903484.25559158856</v>
      </c>
      <c r="L36" s="6"/>
    </row>
    <row r="37" spans="2:12" ht="15.75" x14ac:dyDescent="0.25">
      <c r="B37" s="13">
        <v>32</v>
      </c>
      <c r="C37" s="176">
        <v>45</v>
      </c>
      <c r="D37" s="177">
        <v>99.484160228952661</v>
      </c>
      <c r="E37" s="178">
        <v>18039.11422568054</v>
      </c>
      <c r="F37" s="179">
        <v>154.51583977104735</v>
      </c>
      <c r="G37" s="176">
        <v>1787328.8833068754</v>
      </c>
      <c r="H37" s="180"/>
      <c r="I37" s="177">
        <f>AVERAGE(F$6:F37)</f>
        <v>163.34128246823997</v>
      </c>
      <c r="J37" s="176">
        <f>AVERAGE(G$6:G37)</f>
        <v>931104.40020769124</v>
      </c>
      <c r="L37" s="6"/>
    </row>
    <row r="38" spans="2:12" ht="15.75" x14ac:dyDescent="0.25">
      <c r="B38" s="13">
        <v>33</v>
      </c>
      <c r="C38" s="176">
        <v>44</v>
      </c>
      <c r="D38" s="177">
        <v>91.342256440030511</v>
      </c>
      <c r="E38" s="178">
        <v>9735.7205017105389</v>
      </c>
      <c r="F38" s="179">
        <v>163.6577435599695</v>
      </c>
      <c r="G38" s="176">
        <v>593326.04924048111</v>
      </c>
      <c r="H38" s="180"/>
      <c r="I38" s="177">
        <f>AVERAGE(F$6:F38)</f>
        <v>163.35087219829236</v>
      </c>
      <c r="J38" s="176">
        <f>AVERAGE(G$6:G38)</f>
        <v>920868.6926026243</v>
      </c>
      <c r="L38" s="6"/>
    </row>
    <row r="39" spans="2:12" ht="15.75" x14ac:dyDescent="0.25">
      <c r="B39" s="13">
        <v>34</v>
      </c>
      <c r="C39" s="176">
        <v>45</v>
      </c>
      <c r="D39" s="177">
        <v>94.024585287257281</v>
      </c>
      <c r="E39" s="178">
        <v>4633.4748540317087</v>
      </c>
      <c r="F39" s="179">
        <v>159.97541471274272</v>
      </c>
      <c r="G39" s="176">
        <v>-258757.93866521236</v>
      </c>
      <c r="H39" s="180"/>
      <c r="I39" s="177">
        <f>AVERAGE(F$6:F39)</f>
        <v>163.25159403695267</v>
      </c>
      <c r="J39" s="176">
        <f>AVERAGE(G$6:G39)</f>
        <v>886173.791682982</v>
      </c>
      <c r="L39" s="6"/>
    </row>
    <row r="40" spans="2:12" ht="15.75" x14ac:dyDescent="0.25">
      <c r="B40" s="13">
        <v>35</v>
      </c>
      <c r="C40" s="176">
        <v>45</v>
      </c>
      <c r="D40" s="177">
        <v>95.33012836478261</v>
      </c>
      <c r="E40" s="178">
        <v>3244.9474146580806</v>
      </c>
      <c r="F40" s="179">
        <v>158.66987163521739</v>
      </c>
      <c r="G40" s="176">
        <v>-485124.61025317182</v>
      </c>
      <c r="H40" s="180"/>
      <c r="I40" s="177">
        <f>AVERAGE(F$6:F40)</f>
        <v>163.12068768261739</v>
      </c>
      <c r="J40" s="176">
        <f>AVERAGE(G$6:G40)</f>
        <v>846993.83734194911</v>
      </c>
      <c r="L40" s="6"/>
    </row>
    <row r="41" spans="2:12" ht="15.75" x14ac:dyDescent="0.25">
      <c r="B41" s="13">
        <v>36</v>
      </c>
      <c r="C41" s="176">
        <v>46</v>
      </c>
      <c r="D41" s="177">
        <v>92.468054757788678</v>
      </c>
      <c r="E41" s="178">
        <v>21321.955388159895</v>
      </c>
      <c r="F41" s="179">
        <v>160.53194524221132</v>
      </c>
      <c r="G41" s="176">
        <v>2422854.9748289571</v>
      </c>
      <c r="H41" s="180"/>
      <c r="I41" s="177">
        <f>AVERAGE(F$6:F41)</f>
        <v>163.04877817038386</v>
      </c>
      <c r="J41" s="176">
        <f>AVERAGE(G$6:G41)</f>
        <v>890767.75782769942</v>
      </c>
      <c r="L41" s="6"/>
    </row>
    <row r="42" spans="2:12" ht="15.75" x14ac:dyDescent="0.25">
      <c r="B42" s="13">
        <v>37</v>
      </c>
      <c r="C42" s="176">
        <v>46</v>
      </c>
      <c r="D42" s="177">
        <v>88.424664210246661</v>
      </c>
      <c r="E42" s="178">
        <v>8537.5920975755889</v>
      </c>
      <c r="F42" s="179">
        <v>164.57533578975335</v>
      </c>
      <c r="G42" s="176">
        <v>405077.0862944473</v>
      </c>
      <c r="H42" s="180"/>
      <c r="I42" s="177">
        <f>AVERAGE(F$6:F42)</f>
        <v>163.09003648442086</v>
      </c>
      <c r="J42" s="176">
        <f>AVERAGE(G$6:G42)</f>
        <v>877640.98292139522</v>
      </c>
      <c r="L42" s="6"/>
    </row>
    <row r="43" spans="2:12" ht="15.75" x14ac:dyDescent="0.25">
      <c r="B43" s="13">
        <v>38</v>
      </c>
      <c r="C43" s="176">
        <v>44</v>
      </c>
      <c r="D43" s="177">
        <v>96.751501226418654</v>
      </c>
      <c r="E43" s="178">
        <v>13671.323509828031</v>
      </c>
      <c r="F43" s="179">
        <v>158.24849877358133</v>
      </c>
      <c r="G43" s="176">
        <v>1163466.4216782548</v>
      </c>
      <c r="H43" s="180"/>
      <c r="I43" s="177">
        <f>AVERAGE(F$6:F43)</f>
        <v>162.9626275972935</v>
      </c>
      <c r="J43" s="176">
        <f>AVERAGE(G$6:G43)</f>
        <v>885162.70499394427</v>
      </c>
      <c r="L43" s="6"/>
    </row>
    <row r="44" spans="2:12" ht="15.75" x14ac:dyDescent="0.25">
      <c r="B44" s="13">
        <v>39</v>
      </c>
      <c r="C44" s="176">
        <v>45</v>
      </c>
      <c r="D44" s="177">
        <v>82.149825419953103</v>
      </c>
      <c r="E44" s="178">
        <v>14888.367417676536</v>
      </c>
      <c r="F44" s="179">
        <v>171.85017458004688</v>
      </c>
      <c r="G44" s="176">
        <v>1558568.5399395945</v>
      </c>
      <c r="H44" s="180"/>
      <c r="I44" s="177">
        <f>AVERAGE(F$6:F44)</f>
        <v>163.19051341736412</v>
      </c>
      <c r="J44" s="176">
        <f>AVERAGE(G$6:G44)</f>
        <v>902429.52127460204</v>
      </c>
      <c r="L44" s="6"/>
    </row>
    <row r="45" spans="2:12" ht="15.75" x14ac:dyDescent="0.25">
      <c r="B45" s="13">
        <v>40</v>
      </c>
      <c r="C45" s="176">
        <v>45</v>
      </c>
      <c r="D45" s="177">
        <v>98.877644832560478</v>
      </c>
      <c r="E45" s="178">
        <v>2696.0159611257732</v>
      </c>
      <c r="F45" s="179">
        <v>155.12235516743954</v>
      </c>
      <c r="G45" s="176">
        <v>-581787.65454116196</v>
      </c>
      <c r="H45" s="180"/>
      <c r="I45" s="177">
        <f>AVERAGE(F$6:F45)</f>
        <v>162.98880946111598</v>
      </c>
      <c r="J45" s="176">
        <f>AVERAGE(G$6:G45)</f>
        <v>865324.09187920787</v>
      </c>
      <c r="L45" s="6"/>
    </row>
    <row r="46" spans="2:12" ht="15.75" x14ac:dyDescent="0.25">
      <c r="B46" s="13">
        <v>41</v>
      </c>
      <c r="C46" s="176">
        <v>44</v>
      </c>
      <c r="D46" s="177">
        <v>81.424756391261937</v>
      </c>
      <c r="E46" s="178">
        <v>15880.201259879886</v>
      </c>
      <c r="F46" s="179">
        <v>173.57524360873805</v>
      </c>
      <c r="G46" s="176">
        <v>1756409.8022394404</v>
      </c>
      <c r="H46" s="180"/>
      <c r="I46" s="177">
        <f>AVERAGE(F$6:F46)</f>
        <v>163.2470151720336</v>
      </c>
      <c r="J46" s="176">
        <f>AVERAGE(G$6:G46)</f>
        <v>887057.88969287206</v>
      </c>
      <c r="L46" s="6"/>
    </row>
    <row r="47" spans="2:12" ht="15.75" x14ac:dyDescent="0.25">
      <c r="B47" s="13">
        <v>42</v>
      </c>
      <c r="C47" s="176">
        <v>45</v>
      </c>
      <c r="D47" s="177">
        <v>99.861166250681123</v>
      </c>
      <c r="E47" s="178">
        <v>8196.952090800547</v>
      </c>
      <c r="F47" s="179">
        <v>154.13883374931888</v>
      </c>
      <c r="G47" s="176">
        <v>263468.63557503722</v>
      </c>
      <c r="H47" s="180"/>
      <c r="I47" s="177">
        <f>AVERAGE(F$6:F47)</f>
        <v>163.03015370958801</v>
      </c>
      <c r="J47" s="176">
        <f>AVERAGE(G$6:G47)</f>
        <v>872210.52649959014</v>
      </c>
      <c r="L47" s="6"/>
    </row>
    <row r="48" spans="2:12" ht="15.75" x14ac:dyDescent="0.25">
      <c r="B48" s="13">
        <v>43</v>
      </c>
      <c r="C48" s="176">
        <v>45</v>
      </c>
      <c r="D48" s="177">
        <v>91.468664177712938</v>
      </c>
      <c r="E48" s="178">
        <v>10566.645147629517</v>
      </c>
      <c r="F48" s="179">
        <v>162.53133582228708</v>
      </c>
      <c r="G48" s="176">
        <v>717410.95100431331</v>
      </c>
      <c r="H48" s="180"/>
      <c r="I48" s="177">
        <f>AVERAGE(F$6:F48)</f>
        <v>163.01855329360427</v>
      </c>
      <c r="J48" s="176">
        <f>AVERAGE(G$6:G48)</f>
        <v>868610.53637179302</v>
      </c>
      <c r="L48" s="6"/>
    </row>
    <row r="49" spans="2:12" ht="15.75" x14ac:dyDescent="0.25">
      <c r="B49" s="13">
        <v>44</v>
      </c>
      <c r="C49" s="176">
        <v>46</v>
      </c>
      <c r="D49" s="177">
        <v>80.29168481872189</v>
      </c>
      <c r="E49" s="178">
        <v>9402.432703237675</v>
      </c>
      <c r="F49" s="179">
        <v>172.70831518127812</v>
      </c>
      <c r="G49" s="176">
        <v>623878.31078152917</v>
      </c>
      <c r="H49" s="180"/>
      <c r="I49" s="177">
        <f>AVERAGE(F$6:F49)</f>
        <v>163.23877515468777</v>
      </c>
      <c r="J49" s="176">
        <f>AVERAGE(G$6:G49)</f>
        <v>863048.4403356507</v>
      </c>
      <c r="L49" s="6"/>
    </row>
    <row r="50" spans="2:12" ht="15.75" x14ac:dyDescent="0.25">
      <c r="B50" s="13">
        <v>45</v>
      </c>
      <c r="C50" s="176">
        <v>45</v>
      </c>
      <c r="D50" s="177">
        <v>93.238173850662335</v>
      </c>
      <c r="E50" s="178">
        <v>13209.243848966087</v>
      </c>
      <c r="F50" s="179">
        <v>160.76182614933765</v>
      </c>
      <c r="G50" s="176">
        <v>1123542.163211694</v>
      </c>
      <c r="H50" s="180"/>
      <c r="I50" s="177">
        <f>AVERAGE(F$6:F50)</f>
        <v>163.18373184345779</v>
      </c>
      <c r="J50" s="176">
        <f>AVERAGE(G$6:G50)</f>
        <v>868837.18973289616</v>
      </c>
      <c r="L50" s="6"/>
    </row>
    <row r="51" spans="2:12" ht="15.75" x14ac:dyDescent="0.25">
      <c r="B51" s="13">
        <v>46</v>
      </c>
      <c r="C51" s="176">
        <v>46</v>
      </c>
      <c r="D51" s="177">
        <v>83.982013729339428</v>
      </c>
      <c r="E51" s="178">
        <v>9271.9883393105592</v>
      </c>
      <c r="F51" s="179">
        <v>169.01798627066057</v>
      </c>
      <c r="G51" s="176">
        <v>567132.79783531697</v>
      </c>
      <c r="H51" s="180"/>
      <c r="I51" s="177">
        <f>AVERAGE(F$6:F51)</f>
        <v>163.31056346144047</v>
      </c>
      <c r="J51" s="176">
        <f>AVERAGE(G$6:G51)</f>
        <v>862278.398604688</v>
      </c>
      <c r="L51" s="6"/>
    </row>
    <row r="52" spans="2:12" ht="15.75" x14ac:dyDescent="0.25">
      <c r="B52" s="13">
        <v>47</v>
      </c>
      <c r="C52" s="176">
        <v>44</v>
      </c>
      <c r="D52" s="177">
        <v>85.727899120740503</v>
      </c>
      <c r="E52" s="178">
        <v>2980.8318514430439</v>
      </c>
      <c r="F52" s="179">
        <v>169.27210087925948</v>
      </c>
      <c r="G52" s="176">
        <v>-495428.33013842325</v>
      </c>
      <c r="H52" s="180"/>
      <c r="I52" s="177">
        <f>AVERAGE(F$6:F52)</f>
        <v>163.43740468309619</v>
      </c>
      <c r="J52" s="176">
        <f>AVERAGE(G$6:G52)</f>
        <v>833391.02139738773</v>
      </c>
      <c r="L52" s="6"/>
    </row>
    <row r="53" spans="2:12" ht="15.75" x14ac:dyDescent="0.25">
      <c r="B53" s="13">
        <v>48</v>
      </c>
      <c r="C53" s="176">
        <v>45</v>
      </c>
      <c r="D53" s="177">
        <v>90.092845416499912</v>
      </c>
      <c r="E53" s="178">
        <v>8169.2430379365796</v>
      </c>
      <c r="F53" s="179">
        <v>163.90715458350007</v>
      </c>
      <c r="G53" s="176">
        <v>338997.3814492526</v>
      </c>
      <c r="H53" s="180"/>
      <c r="I53" s="177">
        <f>AVERAGE(F$6:F53)</f>
        <v>163.4471911393546</v>
      </c>
      <c r="J53" s="176">
        <f>AVERAGE(G$6:G53)</f>
        <v>823091.15389846824</v>
      </c>
      <c r="L53" s="6"/>
    </row>
    <row r="54" spans="2:12" ht="15.75" x14ac:dyDescent="0.25">
      <c r="B54" s="13">
        <v>49</v>
      </c>
      <c r="C54" s="176">
        <v>46</v>
      </c>
      <c r="D54" s="177">
        <v>96.504950619496697</v>
      </c>
      <c r="E54" s="178">
        <v>12971.764867878461</v>
      </c>
      <c r="F54" s="179">
        <v>156.4950493805033</v>
      </c>
      <c r="G54" s="176">
        <v>1030016.9835509176</v>
      </c>
      <c r="H54" s="180"/>
      <c r="I54" s="177">
        <f>AVERAGE(F$6:F54)</f>
        <v>163.30531069529641</v>
      </c>
      <c r="J54" s="176">
        <f>AVERAGE(G$6:G54)</f>
        <v>827314.13001382444</v>
      </c>
      <c r="L54" s="6"/>
    </row>
    <row r="55" spans="2:12" ht="15.75" x14ac:dyDescent="0.25">
      <c r="B55" s="13">
        <v>50</v>
      </c>
      <c r="C55" s="176">
        <v>44</v>
      </c>
      <c r="D55" s="177">
        <v>92.963553921747859</v>
      </c>
      <c r="E55" s="178">
        <v>5899.9965072540917</v>
      </c>
      <c r="F55" s="179">
        <v>162.03644607825214</v>
      </c>
      <c r="G55" s="176">
        <v>-43985.534090446425</v>
      </c>
      <c r="H55" s="180"/>
      <c r="I55" s="177">
        <f>AVERAGE(F$6:F55)</f>
        <v>163.27993340295555</v>
      </c>
      <c r="J55" s="176">
        <f>AVERAGE(G$6:G55)</f>
        <v>809888.13673173904</v>
      </c>
      <c r="L55" s="6"/>
    </row>
    <row r="56" spans="2:12" ht="15.75" x14ac:dyDescent="0.25">
      <c r="B56" s="13">
        <v>51</v>
      </c>
      <c r="C56" s="176">
        <v>44</v>
      </c>
      <c r="D56" s="177">
        <v>88.994016162573359</v>
      </c>
      <c r="E56" s="178">
        <v>6707.9738187684552</v>
      </c>
      <c r="F56" s="179">
        <v>166.00598383742664</v>
      </c>
      <c r="G56" s="176">
        <v>113563.79334035725</v>
      </c>
      <c r="H56" s="180"/>
      <c r="I56" s="177">
        <f>AVERAGE(F$6:F56)</f>
        <v>163.3333853722589</v>
      </c>
      <c r="J56" s="176">
        <f>AVERAGE(G$6:G56)</f>
        <v>796234.71823386883</v>
      </c>
      <c r="L56" s="6"/>
    </row>
    <row r="57" spans="2:12" ht="15.75" x14ac:dyDescent="0.25">
      <c r="B57" s="13">
        <v>52</v>
      </c>
      <c r="C57" s="176">
        <v>46</v>
      </c>
      <c r="D57" s="177">
        <v>91.404884081821905</v>
      </c>
      <c r="E57" s="178">
        <v>11945.021660732718</v>
      </c>
      <c r="F57" s="179">
        <v>161.5951159181781</v>
      </c>
      <c r="G57" s="176">
        <v>930257.15991125186</v>
      </c>
      <c r="H57" s="180"/>
      <c r="I57" s="177">
        <f>AVERAGE(F$6:F57)</f>
        <v>163.2999571135266</v>
      </c>
      <c r="J57" s="176">
        <f>AVERAGE(G$6:G57)</f>
        <v>798812.07288151071</v>
      </c>
      <c r="L57" s="6"/>
    </row>
    <row r="58" spans="2:12" ht="15.75" x14ac:dyDescent="0.25">
      <c r="B58" s="13">
        <v>53</v>
      </c>
      <c r="C58" s="176">
        <v>46</v>
      </c>
      <c r="D58" s="177">
        <v>92.447642144939394</v>
      </c>
      <c r="E58" s="178">
        <v>0</v>
      </c>
      <c r="F58" s="179">
        <v>160.55235785506062</v>
      </c>
      <c r="G58" s="176">
        <v>-1000000</v>
      </c>
      <c r="H58" s="180"/>
      <c r="I58" s="177">
        <f>AVERAGE(F$6:F58)</f>
        <v>163.24811561808383</v>
      </c>
      <c r="J58" s="176">
        <f>AVERAGE(G$6:G58)</f>
        <v>764872.22244978417</v>
      </c>
      <c r="L58" s="6"/>
    </row>
    <row r="59" spans="2:12" ht="15.75" x14ac:dyDescent="0.25">
      <c r="B59" s="13">
        <v>54</v>
      </c>
      <c r="C59" s="176">
        <v>47</v>
      </c>
      <c r="D59" s="177">
        <v>97.190948867776029</v>
      </c>
      <c r="E59" s="178">
        <v>11590.221862808763</v>
      </c>
      <c r="F59" s="179">
        <v>154.80905113222397</v>
      </c>
      <c r="G59" s="176">
        <v>794271.24899338186</v>
      </c>
      <c r="H59" s="180"/>
      <c r="I59" s="177">
        <f>AVERAGE(F$6:F59)</f>
        <v>163.09183664612348</v>
      </c>
      <c r="J59" s="176">
        <f>AVERAGE(G$6:G59)</f>
        <v>765416.64886725822</v>
      </c>
      <c r="L59" s="6"/>
    </row>
    <row r="60" spans="2:12" ht="15.75" x14ac:dyDescent="0.25">
      <c r="B60" s="13">
        <v>55</v>
      </c>
      <c r="C60" s="176">
        <v>46</v>
      </c>
      <c r="D60" s="177">
        <v>97.717853960444074</v>
      </c>
      <c r="E60" s="178">
        <v>15570.096500828238</v>
      </c>
      <c r="F60" s="179">
        <v>155.28214603955593</v>
      </c>
      <c r="G60" s="176">
        <v>1417757.9986915891</v>
      </c>
      <c r="H60" s="180"/>
      <c r="I60" s="177">
        <f>AVERAGE(F$6:F60)</f>
        <v>162.94984227145861</v>
      </c>
      <c r="J60" s="176">
        <f>AVERAGE(G$6:G60)</f>
        <v>777277.40068224596</v>
      </c>
      <c r="L60" s="6"/>
    </row>
    <row r="61" spans="2:12" ht="15.75" x14ac:dyDescent="0.25">
      <c r="B61" s="13">
        <v>56</v>
      </c>
      <c r="C61" s="176">
        <v>45</v>
      </c>
      <c r="D61" s="177">
        <v>93.694828039949982</v>
      </c>
      <c r="E61" s="178">
        <v>19136.914971003294</v>
      </c>
      <c r="F61" s="179">
        <v>160.30517196005002</v>
      </c>
      <c r="G61" s="176">
        <v>2067746.4452115386</v>
      </c>
      <c r="H61" s="180"/>
      <c r="I61" s="177">
        <f>AVERAGE(F$6:F61)</f>
        <v>162.90261601589773</v>
      </c>
      <c r="J61" s="176">
        <f>AVERAGE(G$6:G61)</f>
        <v>800321.49076312617</v>
      </c>
      <c r="L61" s="6"/>
    </row>
    <row r="62" spans="2:12" ht="15.75" x14ac:dyDescent="0.25">
      <c r="B62" s="13">
        <v>57</v>
      </c>
      <c r="C62" s="176">
        <v>43</v>
      </c>
      <c r="D62" s="177">
        <v>91.617526091372198</v>
      </c>
      <c r="E62" s="178">
        <v>8211.861191687005</v>
      </c>
      <c r="F62" s="179">
        <v>164.38247390862779</v>
      </c>
      <c r="G62" s="176">
        <v>349886.05808376218</v>
      </c>
      <c r="H62" s="180"/>
      <c r="I62" s="177">
        <f>AVERAGE(F$6:F62)</f>
        <v>162.92857843506843</v>
      </c>
      <c r="J62" s="176">
        <f>AVERAGE(G$6:G62)</f>
        <v>792419.11475120764</v>
      </c>
      <c r="L62" s="6"/>
    </row>
    <row r="63" spans="2:12" ht="15.75" x14ac:dyDescent="0.25">
      <c r="B63" s="13">
        <v>58</v>
      </c>
      <c r="C63" s="176">
        <v>47</v>
      </c>
      <c r="D63" s="177">
        <v>98.733345131550266</v>
      </c>
      <c r="E63" s="178">
        <v>16650.820497430181</v>
      </c>
      <c r="F63" s="179">
        <v>153.26665486844973</v>
      </c>
      <c r="G63" s="176">
        <v>1552015.5584561401</v>
      </c>
      <c r="H63" s="180"/>
      <c r="I63" s="177">
        <f>AVERAGE(F$6:F63)</f>
        <v>162.76199354598882</v>
      </c>
      <c r="J63" s="176">
        <f>AVERAGE(G$6:G63)</f>
        <v>805515.60515991331</v>
      </c>
      <c r="L63" s="6"/>
    </row>
    <row r="64" spans="2:12" ht="15.75" x14ac:dyDescent="0.25">
      <c r="B64" s="13">
        <v>59</v>
      </c>
      <c r="C64" s="176">
        <v>45</v>
      </c>
      <c r="D64" s="177">
        <v>97.156501007491698</v>
      </c>
      <c r="E64" s="178">
        <v>21111.873197528064</v>
      </c>
      <c r="F64" s="179">
        <v>156.8434989925083</v>
      </c>
      <c r="G64" s="176">
        <v>2311260.0625864561</v>
      </c>
      <c r="H64" s="180"/>
      <c r="I64" s="177">
        <f>AVERAGE(F$6:F64)</f>
        <v>162.66168007898065</v>
      </c>
      <c r="J64" s="176">
        <f>AVERAGE(G$6:G64)</f>
        <v>831036.69765866827</v>
      </c>
      <c r="L64" s="6"/>
    </row>
    <row r="65" spans="2:12" ht="15.75" x14ac:dyDescent="0.25">
      <c r="B65" s="13">
        <v>60</v>
      </c>
      <c r="C65" s="176">
        <v>45</v>
      </c>
      <c r="D65" s="177">
        <v>92.242098195357599</v>
      </c>
      <c r="E65" s="178">
        <v>5087.824631867441</v>
      </c>
      <c r="F65" s="179">
        <v>161.75790180464242</v>
      </c>
      <c r="G65" s="176">
        <v>-177004.16279914556</v>
      </c>
      <c r="H65" s="180"/>
      <c r="I65" s="177">
        <f>AVERAGE(F$6:F65)</f>
        <v>162.64661710774169</v>
      </c>
      <c r="J65" s="176">
        <f>AVERAGE(G$6:G65)</f>
        <v>814236.01665103808</v>
      </c>
      <c r="L65" s="6"/>
    </row>
    <row r="66" spans="2:12" ht="15.75" x14ac:dyDescent="0.25">
      <c r="B66" s="13">
        <v>61</v>
      </c>
      <c r="C66" s="176">
        <v>44</v>
      </c>
      <c r="D66" s="177">
        <v>89.441888023861395</v>
      </c>
      <c r="E66" s="178">
        <v>17974.325842696984</v>
      </c>
      <c r="F66" s="179">
        <v>165.5581119761386</v>
      </c>
      <c r="G66" s="176">
        <v>1975795.4505608291</v>
      </c>
      <c r="H66" s="180"/>
      <c r="I66" s="177">
        <f>AVERAGE(F$6:F66)</f>
        <v>162.69434653181378</v>
      </c>
      <c r="J66" s="176">
        <f>AVERAGE(G$6:G66)</f>
        <v>833277.97458398552</v>
      </c>
      <c r="L66" s="6"/>
    </row>
    <row r="67" spans="2:12" ht="15.75" x14ac:dyDescent="0.25">
      <c r="B67" s="13">
        <v>62</v>
      </c>
      <c r="C67" s="176">
        <v>46</v>
      </c>
      <c r="D67" s="177">
        <v>99.547890209555248</v>
      </c>
      <c r="E67" s="178">
        <v>2521.8124913065221</v>
      </c>
      <c r="F67" s="179">
        <v>153.45210979044475</v>
      </c>
      <c r="G67" s="176">
        <v>-613022.55271311663</v>
      </c>
      <c r="H67" s="180"/>
      <c r="I67" s="177">
        <f>AVERAGE(F$6:F67)</f>
        <v>162.54527819727556</v>
      </c>
      <c r="J67" s="176">
        <f>AVERAGE(G$6:G67)</f>
        <v>809950.54672435473</v>
      </c>
      <c r="L67" s="6"/>
    </row>
    <row r="68" spans="2:12" ht="15.75" x14ac:dyDescent="0.25">
      <c r="B68" s="13">
        <v>63</v>
      </c>
      <c r="C68" s="176">
        <v>45</v>
      </c>
      <c r="D68" s="177">
        <v>84.479885694078362</v>
      </c>
      <c r="E68" s="178">
        <v>11329.675647079308</v>
      </c>
      <c r="F68" s="179">
        <v>169.52011430592165</v>
      </c>
      <c r="G68" s="176">
        <v>920607.91074190126</v>
      </c>
      <c r="H68" s="180"/>
      <c r="I68" s="177">
        <f>AVERAGE(F$6:F68)</f>
        <v>162.6559898815398</v>
      </c>
      <c r="J68" s="176">
        <f>AVERAGE(G$6:G68)</f>
        <v>811707.01281987142</v>
      </c>
      <c r="L68" s="6"/>
    </row>
    <row r="69" spans="2:12" ht="15.75" x14ac:dyDescent="0.25">
      <c r="B69" s="13">
        <v>64</v>
      </c>
      <c r="C69" s="176">
        <v>44</v>
      </c>
      <c r="D69" s="177">
        <v>89.509207680978861</v>
      </c>
      <c r="E69" s="178">
        <v>12877.157301896701</v>
      </c>
      <c r="F69" s="179">
        <v>165.49079231902112</v>
      </c>
      <c r="G69" s="176">
        <v>1131050.9647075534</v>
      </c>
      <c r="H69" s="180"/>
      <c r="I69" s="177">
        <f>AVERAGE(F$6:F69)</f>
        <v>162.70028366962543</v>
      </c>
      <c r="J69" s="176">
        <f>AVERAGE(G$6:G69)</f>
        <v>816696.76206811646</v>
      </c>
      <c r="L69" s="6"/>
    </row>
    <row r="70" spans="2:12" ht="15.75" x14ac:dyDescent="0.25">
      <c r="B70" s="13">
        <v>65</v>
      </c>
      <c r="C70" s="176">
        <v>46</v>
      </c>
      <c r="D70" s="177">
        <v>90.710074794519997</v>
      </c>
      <c r="E70" s="178">
        <v>10098.212169526942</v>
      </c>
      <c r="F70" s="179">
        <v>162.28992520548002</v>
      </c>
      <c r="G70" s="176">
        <v>638838.0977015954</v>
      </c>
      <c r="H70" s="180"/>
      <c r="I70" s="177">
        <f>AVERAGE(F$6:F70)</f>
        <v>162.69397046248471</v>
      </c>
      <c r="J70" s="176">
        <f>AVERAGE(G$6:G70)</f>
        <v>813960.47492401616</v>
      </c>
      <c r="L70" s="6"/>
    </row>
    <row r="71" spans="2:12" ht="15.75" x14ac:dyDescent="0.25">
      <c r="B71" s="13">
        <v>66</v>
      </c>
      <c r="C71" s="176">
        <v>45</v>
      </c>
      <c r="D71" s="177">
        <v>93.613181740830299</v>
      </c>
      <c r="E71" s="178">
        <v>8801.6212541290552</v>
      </c>
      <c r="F71" s="179">
        <v>160.3868182591697</v>
      </c>
      <c r="G71" s="176">
        <v>411664.02847204218</v>
      </c>
      <c r="H71" s="180"/>
      <c r="I71" s="177">
        <f>AVERAGE(F$6:F71)</f>
        <v>162.65901361091937</v>
      </c>
      <c r="J71" s="176">
        <f>AVERAGE(G$6:G71)</f>
        <v>807865.07422019832</v>
      </c>
      <c r="L71" s="6"/>
    </row>
    <row r="72" spans="2:12" ht="15.75" x14ac:dyDescent="0.25">
      <c r="B72" s="13">
        <v>67</v>
      </c>
      <c r="C72" s="176">
        <v>46</v>
      </c>
      <c r="D72" s="177">
        <v>88.208658353117556</v>
      </c>
      <c r="E72" s="178">
        <v>12503.484762563296</v>
      </c>
      <c r="F72" s="179">
        <v>164.79134164688244</v>
      </c>
      <c r="G72" s="176">
        <v>1060466.0292841569</v>
      </c>
      <c r="H72" s="180"/>
      <c r="I72" s="177">
        <f>AVERAGE(F$6:F72)</f>
        <v>162.6908394025009</v>
      </c>
      <c r="J72" s="176">
        <f>AVERAGE(G$6:G72)</f>
        <v>811635.23772861564</v>
      </c>
      <c r="L72" s="6"/>
    </row>
    <row r="73" spans="2:12" ht="15.75" x14ac:dyDescent="0.25">
      <c r="B73" s="13">
        <v>68</v>
      </c>
      <c r="C73" s="176">
        <v>45</v>
      </c>
      <c r="D73" s="177">
        <v>81.665920634830087</v>
      </c>
      <c r="E73" s="178">
        <v>8591.9119713318487</v>
      </c>
      <c r="F73" s="179">
        <v>172.33407936516991</v>
      </c>
      <c r="G73" s="176">
        <v>480679.23956605629</v>
      </c>
      <c r="H73" s="180"/>
      <c r="I73" s="177">
        <f>AVERAGE(F$6:F73)</f>
        <v>162.83265175489308</v>
      </c>
      <c r="J73" s="176">
        <f>AVERAGE(G$6:G73)</f>
        <v>806768.2377556368</v>
      </c>
      <c r="L73" s="6"/>
    </row>
    <row r="74" spans="2:12" ht="15.75" x14ac:dyDescent="0.25">
      <c r="B74" s="13">
        <v>69</v>
      </c>
      <c r="C74" s="176">
        <v>45</v>
      </c>
      <c r="D74" s="177">
        <v>96.018992890317975</v>
      </c>
      <c r="E74" s="178">
        <v>13290.579171196705</v>
      </c>
      <c r="F74" s="179">
        <v>157.98100710968203</v>
      </c>
      <c r="G74" s="176">
        <v>1099659.0825366187</v>
      </c>
      <c r="H74" s="180"/>
      <c r="I74" s="177">
        <f>AVERAGE(F$6:F74)</f>
        <v>162.76233806438276</v>
      </c>
      <c r="J74" s="176">
        <f>AVERAGE(G$6:G74)</f>
        <v>811013.03260753513</v>
      </c>
      <c r="L74" s="6"/>
    </row>
    <row r="75" spans="2:12" ht="15.75" x14ac:dyDescent="0.25">
      <c r="B75" s="13">
        <v>70</v>
      </c>
      <c r="C75" s="176">
        <v>45</v>
      </c>
      <c r="D75" s="177">
        <v>92.21111896856857</v>
      </c>
      <c r="E75" s="178">
        <v>10208.704163881579</v>
      </c>
      <c r="F75" s="179">
        <v>161.78888103143143</v>
      </c>
      <c r="G75" s="176">
        <v>651654.82345531555</v>
      </c>
      <c r="H75" s="180"/>
      <c r="I75" s="177">
        <f>AVERAGE(F$6:F75)</f>
        <v>162.74843153534059</v>
      </c>
      <c r="J75" s="176">
        <f>AVERAGE(G$6:G75)</f>
        <v>808736.48676250339</v>
      </c>
      <c r="L75" s="6"/>
    </row>
    <row r="76" spans="2:12" ht="15.75" x14ac:dyDescent="0.25">
      <c r="B76" s="13">
        <v>71</v>
      </c>
      <c r="C76" s="176">
        <v>45</v>
      </c>
      <c r="D76" s="177">
        <v>86.824321940892048</v>
      </c>
      <c r="E76" s="178">
        <v>11905.479928287645</v>
      </c>
      <c r="F76" s="179">
        <v>167.17567805910795</v>
      </c>
      <c r="G76" s="176">
        <v>990306.67963058688</v>
      </c>
      <c r="H76" s="180"/>
      <c r="I76" s="177">
        <f>AVERAGE(F$6:F76)</f>
        <v>162.8107871201824</v>
      </c>
      <c r="J76" s="176">
        <f>AVERAGE(G$6:G76)</f>
        <v>811293.81342261727</v>
      </c>
      <c r="L76" s="6"/>
    </row>
    <row r="77" spans="2:12" ht="15.75" x14ac:dyDescent="0.25">
      <c r="B77" s="13">
        <v>72</v>
      </c>
      <c r="C77" s="176">
        <v>46</v>
      </c>
      <c r="D77" s="177">
        <v>84.278028790687614</v>
      </c>
      <c r="E77" s="178">
        <v>8775.651761308749</v>
      </c>
      <c r="F77" s="179">
        <v>168.72197120931239</v>
      </c>
      <c r="G77" s="176">
        <v>480645.26381448633</v>
      </c>
      <c r="H77" s="180"/>
      <c r="I77" s="177">
        <f>AVERAGE(F$6:F77)</f>
        <v>162.89288689919806</v>
      </c>
      <c r="J77" s="176">
        <f>AVERAGE(G$6:G77)</f>
        <v>806701.47245583765</v>
      </c>
      <c r="L77" s="6"/>
    </row>
    <row r="78" spans="2:12" ht="15.75" x14ac:dyDescent="0.25">
      <c r="B78" s="13">
        <v>73</v>
      </c>
      <c r="C78" s="176">
        <v>45</v>
      </c>
      <c r="D78" s="177">
        <v>96.454005495337981</v>
      </c>
      <c r="E78" s="178">
        <v>13066.010486057867</v>
      </c>
      <c r="F78" s="179">
        <v>157.54599450466202</v>
      </c>
      <c r="G78" s="176">
        <v>1058497.6162343291</v>
      </c>
      <c r="H78" s="180"/>
      <c r="I78" s="177">
        <f>AVERAGE(F$6:F78)</f>
        <v>162.81964179790307</v>
      </c>
      <c r="J78" s="176">
        <f>AVERAGE(G$6:G78)</f>
        <v>810150.73469937872</v>
      </c>
      <c r="L78" s="6"/>
    </row>
    <row r="79" spans="2:12" ht="15.75" x14ac:dyDescent="0.25">
      <c r="B79" s="13">
        <v>74</v>
      </c>
      <c r="C79" s="176">
        <v>43</v>
      </c>
      <c r="D79" s="177">
        <v>81.122895037273992</v>
      </c>
      <c r="E79" s="178">
        <v>10017.040804245255</v>
      </c>
      <c r="F79" s="179">
        <v>174.87710496272601</v>
      </c>
      <c r="G79" s="176">
        <v>751751.09613990667</v>
      </c>
      <c r="H79" s="180"/>
      <c r="I79" s="177">
        <f>AVERAGE(F$6:F79)</f>
        <v>162.98258048931959</v>
      </c>
      <c r="J79" s="176">
        <f>AVERAGE(G$6:G79)</f>
        <v>809361.55039452098</v>
      </c>
      <c r="L79" s="6"/>
    </row>
    <row r="80" spans="2:12" ht="15.75" x14ac:dyDescent="0.25">
      <c r="B80" s="13">
        <v>75</v>
      </c>
      <c r="C80" s="176">
        <v>46</v>
      </c>
      <c r="D80" s="177">
        <v>95.587573986805467</v>
      </c>
      <c r="E80" s="178">
        <v>12016.015873481276</v>
      </c>
      <c r="F80" s="179">
        <v>157.41242601319453</v>
      </c>
      <c r="G80" s="176">
        <v>891470.20965774241</v>
      </c>
      <c r="H80" s="180"/>
      <c r="I80" s="177">
        <f>AVERAGE(F$6:F80)</f>
        <v>162.90831176297127</v>
      </c>
      <c r="J80" s="176">
        <f>AVERAGE(G$6:G80)</f>
        <v>810456.33251803066</v>
      </c>
      <c r="L80" s="6"/>
    </row>
    <row r="81" spans="2:12" ht="15.75" x14ac:dyDescent="0.25">
      <c r="B81" s="13">
        <v>76</v>
      </c>
      <c r="C81" s="176">
        <v>44</v>
      </c>
      <c r="D81" s="177">
        <v>93.98342206430749</v>
      </c>
      <c r="E81" s="178">
        <v>8711.6417834444273</v>
      </c>
      <c r="F81" s="179">
        <v>161.01657793569251</v>
      </c>
      <c r="G81" s="176">
        <v>402718.74817181495</v>
      </c>
      <c r="H81" s="180"/>
      <c r="I81" s="177">
        <f>AVERAGE(F$6:F81)</f>
        <v>162.88342052840179</v>
      </c>
      <c r="J81" s="176">
        <f>AVERAGE(G$6:G81)</f>
        <v>805091.36430294882</v>
      </c>
      <c r="L81" s="6"/>
    </row>
    <row r="82" spans="2:12" ht="15.75" x14ac:dyDescent="0.25">
      <c r="B82" s="13">
        <v>77</v>
      </c>
      <c r="C82" s="176">
        <v>43</v>
      </c>
      <c r="D82" s="177">
        <v>88.200729484505175</v>
      </c>
      <c r="E82" s="178">
        <v>11176.503701174162</v>
      </c>
      <c r="F82" s="179">
        <v>167.79927051549481</v>
      </c>
      <c r="G82" s="176">
        <v>875409.16797075234</v>
      </c>
      <c r="H82" s="180"/>
      <c r="I82" s="177">
        <f>AVERAGE(F$6:F82)</f>
        <v>162.9472627360264</v>
      </c>
      <c r="J82" s="176">
        <f>AVERAGE(G$6:G82)</f>
        <v>806004.58253240085</v>
      </c>
      <c r="L82" s="6"/>
    </row>
    <row r="83" spans="2:12" ht="15.75" x14ac:dyDescent="0.25">
      <c r="B83" s="13">
        <v>78</v>
      </c>
      <c r="C83" s="176">
        <v>45</v>
      </c>
      <c r="D83" s="177">
        <v>93.977428108857595</v>
      </c>
      <c r="E83" s="178">
        <v>15914.964038326525</v>
      </c>
      <c r="F83" s="179">
        <v>160.02257189114241</v>
      </c>
      <c r="G83" s="176">
        <v>1546753.4769680523</v>
      </c>
      <c r="H83" s="180"/>
      <c r="I83" s="177">
        <f>AVERAGE(F$6:F83)</f>
        <v>162.90976669955353</v>
      </c>
      <c r="J83" s="176">
        <f>AVERAGE(G$6:G83)</f>
        <v>815501.36323029373</v>
      </c>
      <c r="L83" s="6"/>
    </row>
    <row r="84" spans="2:12" ht="15.75" x14ac:dyDescent="0.25">
      <c r="B84" s="13">
        <v>79</v>
      </c>
      <c r="C84" s="176">
        <v>44</v>
      </c>
      <c r="D84" s="177">
        <v>91.340762363528825</v>
      </c>
      <c r="E84" s="178">
        <v>18761.680595238333</v>
      </c>
      <c r="F84" s="179">
        <v>163.65923763647118</v>
      </c>
      <c r="G84" s="176">
        <v>2070522.3429956804</v>
      </c>
      <c r="H84" s="180"/>
      <c r="I84" s="177">
        <f>AVERAGE(F$6:F84)</f>
        <v>162.91925367343856</v>
      </c>
      <c r="J84" s="176">
        <f>AVERAGE(G$6:G84)</f>
        <v>831387.7047463113</v>
      </c>
      <c r="L84" s="6"/>
    </row>
    <row r="85" spans="2:12" ht="15.75" x14ac:dyDescent="0.25">
      <c r="B85" s="13">
        <v>80</v>
      </c>
      <c r="C85" s="176">
        <v>43</v>
      </c>
      <c r="D85" s="177">
        <v>89.83477121652912</v>
      </c>
      <c r="E85" s="178">
        <v>8275.2356102215599</v>
      </c>
      <c r="F85" s="179">
        <v>166.16522878347087</v>
      </c>
      <c r="G85" s="176">
        <v>375056.41840959061</v>
      </c>
      <c r="H85" s="180"/>
      <c r="I85" s="177">
        <f>AVERAGE(F$6:F85)</f>
        <v>162.95982836231397</v>
      </c>
      <c r="J85" s="176">
        <f>AVERAGE(G$6:G85)</f>
        <v>825683.56366710237</v>
      </c>
      <c r="L85" s="6"/>
    </row>
    <row r="86" spans="2:12" ht="15.75" x14ac:dyDescent="0.25">
      <c r="B86" s="13">
        <v>81</v>
      </c>
      <c r="C86" s="176">
        <v>45</v>
      </c>
      <c r="D86" s="177">
        <v>83.325937328372873</v>
      </c>
      <c r="E86" s="178">
        <v>13746.242808353036</v>
      </c>
      <c r="F86" s="179">
        <v>170.67406267162713</v>
      </c>
      <c r="G86" s="176">
        <v>1346127.1065722499</v>
      </c>
      <c r="H86" s="180"/>
      <c r="I86" s="177">
        <f>AVERAGE(F$6:F86)</f>
        <v>163.05506582292278</v>
      </c>
      <c r="J86" s="176">
        <f>AVERAGE(G$6:G86)</f>
        <v>832108.79259185737</v>
      </c>
      <c r="L86" s="6"/>
    </row>
    <row r="87" spans="2:12" ht="15.75" x14ac:dyDescent="0.25">
      <c r="B87" s="13">
        <v>82</v>
      </c>
      <c r="C87" s="176">
        <v>46</v>
      </c>
      <c r="D87" s="177">
        <v>81.432070557228968</v>
      </c>
      <c r="E87" s="178">
        <v>13510.351125122701</v>
      </c>
      <c r="F87" s="179">
        <v>171.56792944277103</v>
      </c>
      <c r="G87" s="176">
        <v>1317942.9685821137</v>
      </c>
      <c r="H87" s="180"/>
      <c r="I87" s="177">
        <f>AVERAGE(F$6:F87)</f>
        <v>163.15888123292092</v>
      </c>
      <c r="J87" s="176">
        <f>AVERAGE(G$6:G87)</f>
        <v>838033.59961612872</v>
      </c>
      <c r="L87" s="6"/>
    </row>
    <row r="88" spans="2:12" ht="15.75" x14ac:dyDescent="0.25">
      <c r="B88" s="13">
        <v>83</v>
      </c>
      <c r="C88" s="176">
        <v>44</v>
      </c>
      <c r="D88" s="177">
        <v>80.028926617733305</v>
      </c>
      <c r="E88" s="178">
        <v>19466.017357029119</v>
      </c>
      <c r="F88" s="179">
        <v>174.9710733822667</v>
      </c>
      <c r="G88" s="176">
        <v>2405989.951437219</v>
      </c>
      <c r="H88" s="180"/>
      <c r="I88" s="177">
        <f>AVERAGE(F$6:F88)</f>
        <v>163.30119680098534</v>
      </c>
      <c r="J88" s="176">
        <f>AVERAGE(G$6:G88)</f>
        <v>856924.63999951538</v>
      </c>
      <c r="L88" s="6"/>
    </row>
    <row r="89" spans="2:12" ht="15.75" x14ac:dyDescent="0.25">
      <c r="B89" s="13">
        <v>84</v>
      </c>
      <c r="C89" s="176">
        <v>43</v>
      </c>
      <c r="D89" s="177">
        <v>84.364381879088469</v>
      </c>
      <c r="E89" s="178">
        <v>4751.7323432977773</v>
      </c>
      <c r="F89" s="179">
        <v>171.63561812091154</v>
      </c>
      <c r="G89" s="176">
        <v>-184433.48211295856</v>
      </c>
      <c r="H89" s="180"/>
      <c r="I89" s="177">
        <f>AVERAGE(F$6:F89)</f>
        <v>163.40041610241303</v>
      </c>
      <c r="J89" s="176">
        <f>AVERAGE(G$6:G89)</f>
        <v>844527.51949817629</v>
      </c>
      <c r="L89" s="6"/>
    </row>
    <row r="90" spans="2:12" ht="15.75" x14ac:dyDescent="0.25">
      <c r="B90" s="13">
        <v>85</v>
      </c>
      <c r="C90" s="176">
        <v>45</v>
      </c>
      <c r="D90" s="177">
        <v>95.895777624940322</v>
      </c>
      <c r="E90" s="178">
        <v>15337.271173655823</v>
      </c>
      <c r="F90" s="179">
        <v>158.10422237505969</v>
      </c>
      <c r="G90" s="176">
        <v>1424887.332266273</v>
      </c>
      <c r="H90" s="180"/>
      <c r="I90" s="177">
        <f>AVERAGE(F$6:F90)</f>
        <v>163.33810794091477</v>
      </c>
      <c r="J90" s="176">
        <f>AVERAGE(G$6:G90)</f>
        <v>851355.2820013304</v>
      </c>
      <c r="L90" s="6"/>
    </row>
    <row r="91" spans="2:12" ht="15.75" x14ac:dyDescent="0.25">
      <c r="B91" s="13">
        <v>86</v>
      </c>
      <c r="C91" s="176">
        <v>45</v>
      </c>
      <c r="D91" s="177">
        <v>94.545131514047128</v>
      </c>
      <c r="E91" s="178">
        <v>3093.5153079368165</v>
      </c>
      <c r="F91" s="179">
        <v>159.45486848595289</v>
      </c>
      <c r="G91" s="176">
        <v>-506723.92341365287</v>
      </c>
      <c r="H91" s="180"/>
      <c r="I91" s="177">
        <f>AVERAGE(F$6:F91)</f>
        <v>163.29295399376403</v>
      </c>
      <c r="J91" s="176">
        <f>AVERAGE(G$6:G91)</f>
        <v>835563.66333371436</v>
      </c>
      <c r="L91" s="6"/>
    </row>
    <row r="92" spans="2:12" ht="15.75" x14ac:dyDescent="0.25">
      <c r="B92" s="13">
        <v>87</v>
      </c>
      <c r="C92" s="176">
        <v>45</v>
      </c>
      <c r="D92" s="177">
        <v>91.808861743688368</v>
      </c>
      <c r="E92" s="178">
        <v>15984.317588499569</v>
      </c>
      <c r="F92" s="179">
        <v>162.19113825631163</v>
      </c>
      <c r="G92" s="176">
        <v>1592514.6639291272</v>
      </c>
      <c r="H92" s="180"/>
      <c r="I92" s="177">
        <f>AVERAGE(F$6:F92)</f>
        <v>163.28028944505769</v>
      </c>
      <c r="J92" s="176">
        <f>AVERAGE(G$6:G92)</f>
        <v>844264.24954745476</v>
      </c>
      <c r="L92" s="6"/>
    </row>
    <row r="93" spans="2:12" ht="15.75" x14ac:dyDescent="0.25">
      <c r="B93" s="13">
        <v>88</v>
      </c>
      <c r="C93" s="176">
        <v>47</v>
      </c>
      <c r="D93" s="177">
        <v>96.643181625243372</v>
      </c>
      <c r="E93" s="178">
        <v>9755.3846994607266</v>
      </c>
      <c r="F93" s="179">
        <v>155.35681837475664</v>
      </c>
      <c r="G93" s="176">
        <v>515565.52893000003</v>
      </c>
      <c r="H93" s="180"/>
      <c r="I93" s="177">
        <f>AVERAGE(F$6:F93)</f>
        <v>163.190250001077</v>
      </c>
      <c r="J93" s="176">
        <f>AVERAGE(G$6:G93)</f>
        <v>840529.03681316553</v>
      </c>
      <c r="L93" s="6"/>
    </row>
    <row r="94" spans="2:12" ht="15.75" x14ac:dyDescent="0.25">
      <c r="B94" s="13">
        <v>89</v>
      </c>
      <c r="C94" s="176">
        <v>44</v>
      </c>
      <c r="D94" s="177">
        <v>96.334473814414622</v>
      </c>
      <c r="E94" s="178">
        <v>14455.030231501696</v>
      </c>
      <c r="F94" s="179">
        <v>158.66552618558538</v>
      </c>
      <c r="G94" s="176">
        <v>1293514.9777097604</v>
      </c>
      <c r="H94" s="180"/>
      <c r="I94" s="177">
        <f>AVERAGE(F$6:F94)</f>
        <v>163.1394104076445</v>
      </c>
      <c r="J94" s="176">
        <f>AVERAGE(G$6:G94)</f>
        <v>845618.76648616092</v>
      </c>
      <c r="L94" s="6"/>
    </row>
    <row r="95" spans="2:12" ht="15.75" x14ac:dyDescent="0.25">
      <c r="B95" s="13">
        <v>90</v>
      </c>
      <c r="C95" s="176">
        <v>45</v>
      </c>
      <c r="D95" s="177">
        <v>95.676052525360703</v>
      </c>
      <c r="E95" s="178">
        <v>12005.237830992663</v>
      </c>
      <c r="F95" s="179">
        <v>158.32394747463928</v>
      </c>
      <c r="G95" s="176">
        <v>900716.64377463469</v>
      </c>
      <c r="H95" s="180"/>
      <c r="I95" s="177">
        <f>AVERAGE(F$6:F95)</f>
        <v>163.08590526394445</v>
      </c>
      <c r="J95" s="176">
        <f>AVERAGE(G$6:G95)</f>
        <v>846230.96512269939</v>
      </c>
      <c r="L95" s="6"/>
    </row>
    <row r="96" spans="2:12" ht="15.75" x14ac:dyDescent="0.25">
      <c r="B96" s="13">
        <v>91</v>
      </c>
      <c r="C96" s="176">
        <v>47</v>
      </c>
      <c r="D96" s="177">
        <v>99.650505471726632</v>
      </c>
      <c r="E96" s="178">
        <v>15287.248555679314</v>
      </c>
      <c r="F96" s="179">
        <v>152.34949452827337</v>
      </c>
      <c r="G96" s="176">
        <v>1329004.5901858206</v>
      </c>
      <c r="H96" s="180"/>
      <c r="I96" s="177">
        <f>AVERAGE(F$6:F96)</f>
        <v>162.96792272838761</v>
      </c>
      <c r="J96" s="176">
        <f>AVERAGE(G$6:G96)</f>
        <v>851536.16979372269</v>
      </c>
      <c r="L96" s="6"/>
    </row>
    <row r="97" spans="2:12" ht="15.75" x14ac:dyDescent="0.25">
      <c r="B97" s="13">
        <v>92</v>
      </c>
      <c r="C97" s="176">
        <v>46</v>
      </c>
      <c r="D97" s="177">
        <v>80.027568045557445</v>
      </c>
      <c r="E97" s="178">
        <v>11653.238052308303</v>
      </c>
      <c r="F97" s="179">
        <v>172.97243195444256</v>
      </c>
      <c r="G97" s="176">
        <v>1015688.9260518185</v>
      </c>
      <c r="H97" s="180"/>
      <c r="I97" s="177">
        <f>AVERAGE(F$6:F97)</f>
        <v>163.07666739388821</v>
      </c>
      <c r="J97" s="176">
        <f>AVERAGE(G$6:G97)</f>
        <v>853320.43888348469</v>
      </c>
      <c r="L97" s="6"/>
    </row>
    <row r="98" spans="2:12" ht="15.75" x14ac:dyDescent="0.25">
      <c r="B98" s="13">
        <v>93</v>
      </c>
      <c r="C98" s="176">
        <v>45</v>
      </c>
      <c r="D98" s="177">
        <v>93.872612124771734</v>
      </c>
      <c r="E98" s="178">
        <v>6748.5404939601422</v>
      </c>
      <c r="F98" s="179">
        <v>160.12738787522827</v>
      </c>
      <c r="G98" s="176">
        <v>80626.161268040305</v>
      </c>
      <c r="H98" s="180"/>
      <c r="I98" s="177">
        <f>AVERAGE(F$6:F98)</f>
        <v>163.04495471089189</v>
      </c>
      <c r="J98" s="176">
        <f>AVERAGE(G$6:G98)</f>
        <v>845011.89826396375</v>
      </c>
      <c r="L98" s="6"/>
    </row>
    <row r="99" spans="2:12" ht="15.75" x14ac:dyDescent="0.25">
      <c r="B99" s="13">
        <v>94</v>
      </c>
      <c r="C99" s="176">
        <v>45</v>
      </c>
      <c r="D99" s="177">
        <v>83.99353478737936</v>
      </c>
      <c r="E99" s="178">
        <v>9969.5807873960821</v>
      </c>
      <c r="F99" s="179">
        <v>170.00646521262064</v>
      </c>
      <c r="G99" s="176">
        <v>694893.18931686319</v>
      </c>
      <c r="H99" s="180"/>
      <c r="I99" s="177">
        <f>AVERAGE(F$6:F99)</f>
        <v>163.11901333325068</v>
      </c>
      <c r="J99" s="176">
        <f>AVERAGE(G$6:G99)</f>
        <v>843414.89072197338</v>
      </c>
      <c r="L99" s="6"/>
    </row>
    <row r="100" spans="2:12" ht="15.75" x14ac:dyDescent="0.25">
      <c r="B100" s="13">
        <v>95</v>
      </c>
      <c r="C100" s="176">
        <v>45</v>
      </c>
      <c r="D100" s="177">
        <v>84.383103568204064</v>
      </c>
      <c r="E100" s="178">
        <v>11011.159272691606</v>
      </c>
      <c r="F100" s="179">
        <v>169.61689643179594</v>
      </c>
      <c r="G100" s="176">
        <v>867678.66195014166</v>
      </c>
      <c r="H100" s="180"/>
      <c r="I100" s="177">
        <f>AVERAGE(F$6:F100)</f>
        <v>163.18741210270906</v>
      </c>
      <c r="J100" s="176">
        <f>AVERAGE(G$6:G100)</f>
        <v>843670.29884016467</v>
      </c>
      <c r="L100" s="6"/>
    </row>
    <row r="101" spans="2:12" ht="15.75" x14ac:dyDescent="0.25">
      <c r="B101" s="13">
        <v>96</v>
      </c>
      <c r="C101" s="176">
        <v>46</v>
      </c>
      <c r="D101" s="177">
        <v>80.333293771122243</v>
      </c>
      <c r="E101" s="178">
        <v>16390.511801057277</v>
      </c>
      <c r="F101" s="179">
        <v>172.66670622887776</v>
      </c>
      <c r="G101" s="176">
        <v>1830095.6860941108</v>
      </c>
      <c r="H101" s="180"/>
      <c r="I101" s="177">
        <f>AVERAGE(F$6:F101)</f>
        <v>163.28615474985665</v>
      </c>
      <c r="J101" s="176">
        <f>AVERAGE(G$6:G101)</f>
        <v>853945.56329072651</v>
      </c>
      <c r="L101" s="6"/>
    </row>
    <row r="102" spans="2:12" ht="15.75" x14ac:dyDescent="0.25">
      <c r="B102" s="13">
        <v>97</v>
      </c>
      <c r="C102" s="176">
        <v>46</v>
      </c>
      <c r="D102" s="177">
        <v>82.286445957248944</v>
      </c>
      <c r="E102" s="178">
        <v>10396.336909328427</v>
      </c>
      <c r="F102" s="179">
        <v>170.71355404275107</v>
      </c>
      <c r="G102" s="176">
        <v>774795.62281728606</v>
      </c>
      <c r="H102" s="180"/>
      <c r="I102" s="177">
        <f>AVERAGE(F$6:F102)</f>
        <v>163.36272587658755</v>
      </c>
      <c r="J102" s="176">
        <f>AVERAGE(G$6:G102)</f>
        <v>853129.58452295919</v>
      </c>
      <c r="L102" s="6"/>
    </row>
    <row r="103" spans="2:12" ht="15.75" x14ac:dyDescent="0.25">
      <c r="B103" s="13">
        <v>98</v>
      </c>
      <c r="C103" s="176">
        <v>46</v>
      </c>
      <c r="D103" s="177">
        <v>99.829523066310287</v>
      </c>
      <c r="E103" s="178">
        <v>20512.789246297405</v>
      </c>
      <c r="F103" s="179">
        <v>153.17047693368971</v>
      </c>
      <c r="G103" s="176">
        <v>2141953.712095635</v>
      </c>
      <c r="H103" s="180"/>
      <c r="I103" s="177">
        <f>AVERAGE(F$6:F103)</f>
        <v>163.25872333635388</v>
      </c>
      <c r="J103" s="176">
        <f>AVERAGE(G$6:G103)</f>
        <v>866280.85113084363</v>
      </c>
      <c r="L103" s="6"/>
    </row>
    <row r="104" spans="2:12" ht="15.75" x14ac:dyDescent="0.25">
      <c r="B104" s="13">
        <v>99</v>
      </c>
      <c r="C104" s="176">
        <v>45</v>
      </c>
      <c r="D104" s="177">
        <v>90.652915962944874</v>
      </c>
      <c r="E104" s="178">
        <v>10555.366944421716</v>
      </c>
      <c r="F104" s="179">
        <v>163.34708403705514</v>
      </c>
      <c r="G104" s="176">
        <v>724188.41131240805</v>
      </c>
      <c r="H104" s="180"/>
      <c r="I104" s="177">
        <f>AVERAGE(F$6:F104)</f>
        <v>163.25961586868422</v>
      </c>
      <c r="J104" s="176">
        <f>AVERAGE(G$6:G104)</f>
        <v>864845.57396096038</v>
      </c>
      <c r="L104" s="6"/>
    </row>
    <row r="105" spans="2:12" ht="15.75" x14ac:dyDescent="0.25">
      <c r="B105" s="13">
        <v>100</v>
      </c>
      <c r="C105" s="176">
        <v>44</v>
      </c>
      <c r="D105" s="177">
        <v>92.464154512216311</v>
      </c>
      <c r="E105" s="178">
        <v>8415.9615007500142</v>
      </c>
      <c r="F105" s="179">
        <v>162.53584548778369</v>
      </c>
      <c r="G105" s="176">
        <v>367895.41811704054</v>
      </c>
      <c r="H105" s="180"/>
      <c r="I105" s="177">
        <f>AVERAGE(F$6:F105)</f>
        <v>163.25237816487521</v>
      </c>
      <c r="J105" s="176">
        <f>AVERAGE(G$6:G105)</f>
        <v>859876.07240252127</v>
      </c>
      <c r="L105" s="6"/>
    </row>
    <row r="106" spans="2:12" ht="15.75" x14ac:dyDescent="0.25">
      <c r="B106" s="13">
        <v>101</v>
      </c>
      <c r="C106" s="176">
        <v>45</v>
      </c>
      <c r="D106" s="177">
        <v>94.195649663705041</v>
      </c>
      <c r="E106" s="178">
        <v>7307.3363442704795</v>
      </c>
      <c r="F106" s="179">
        <v>159.80435033629496</v>
      </c>
      <c r="G106" s="176">
        <v>167744.13718494051</v>
      </c>
      <c r="H106" s="180"/>
      <c r="I106" s="177">
        <f>AVERAGE(F$6:F106)</f>
        <v>163.21823927548331</v>
      </c>
      <c r="J106" s="176">
        <f>AVERAGE(G$6:G106)</f>
        <v>853023.28096472344</v>
      </c>
      <c r="L106" s="6"/>
    </row>
    <row r="107" spans="2:12" ht="15.75" x14ac:dyDescent="0.25">
      <c r="B107" s="13">
        <v>102</v>
      </c>
      <c r="C107" s="176">
        <v>45</v>
      </c>
      <c r="D107" s="177">
        <v>98.460719314704335</v>
      </c>
      <c r="E107" s="178">
        <v>8935.2014971202352</v>
      </c>
      <c r="F107" s="179">
        <v>155.53928068529567</v>
      </c>
      <c r="G107" s="176">
        <v>389774.81364025827</v>
      </c>
      <c r="H107" s="180"/>
      <c r="I107" s="177">
        <f>AVERAGE(F$6:F107)</f>
        <v>163.14295536773636</v>
      </c>
      <c r="J107" s="176">
        <f>AVERAGE(G$6:G107)</f>
        <v>848481.62932428753</v>
      </c>
      <c r="L107" s="6"/>
    </row>
    <row r="108" spans="2:12" ht="15.75" x14ac:dyDescent="0.25">
      <c r="B108" s="13">
        <v>103</v>
      </c>
      <c r="C108" s="176">
        <v>47</v>
      </c>
      <c r="D108" s="177">
        <v>83.715225893635392</v>
      </c>
      <c r="E108" s="178">
        <v>11759.99306409227</v>
      </c>
      <c r="F108" s="179">
        <v>168.28477410636461</v>
      </c>
      <c r="G108" s="176">
        <v>979027.7762831822</v>
      </c>
      <c r="H108" s="180"/>
      <c r="I108" s="177">
        <f>AVERAGE(F$6:F108)</f>
        <v>163.19287593801431</v>
      </c>
      <c r="J108" s="176">
        <f>AVERAGE(G$6:G108)</f>
        <v>849749.06764427666</v>
      </c>
      <c r="L108" s="6"/>
    </row>
    <row r="109" spans="2:12" ht="15.75" x14ac:dyDescent="0.25">
      <c r="B109" s="13">
        <v>104</v>
      </c>
      <c r="C109" s="176">
        <v>44</v>
      </c>
      <c r="D109" s="177">
        <v>92.317744697964656</v>
      </c>
      <c r="E109" s="178">
        <v>14571.962922537517</v>
      </c>
      <c r="F109" s="179">
        <v>162.68225530203534</v>
      </c>
      <c r="G109" s="176">
        <v>1370599.7924160417</v>
      </c>
      <c r="H109" s="180"/>
      <c r="I109" s="177">
        <f>AVERAGE(F$6:F109)</f>
        <v>163.18796612420681</v>
      </c>
      <c r="J109" s="176">
        <f>AVERAGE(G$6:G109)</f>
        <v>854757.24769015901</v>
      </c>
      <c r="L109" s="6"/>
    </row>
    <row r="110" spans="2:12" ht="15.75" x14ac:dyDescent="0.25">
      <c r="B110" s="13">
        <v>105</v>
      </c>
      <c r="C110" s="176">
        <v>46</v>
      </c>
      <c r="D110" s="177">
        <v>97.192945589267381</v>
      </c>
      <c r="E110" s="178">
        <v>9975.7484396102736</v>
      </c>
      <c r="F110" s="179">
        <v>155.80705441073263</v>
      </c>
      <c r="G110" s="176">
        <v>554291.97991813906</v>
      </c>
      <c r="H110" s="180"/>
      <c r="I110" s="177">
        <f>AVERAGE(F$6:F110)</f>
        <v>163.11767172693564</v>
      </c>
      <c r="J110" s="176">
        <f>AVERAGE(G$6:G110)</f>
        <v>851895.67371137778</v>
      </c>
      <c r="L110" s="6"/>
    </row>
    <row r="111" spans="2:12" ht="15.75" x14ac:dyDescent="0.25">
      <c r="B111" s="13">
        <v>106</v>
      </c>
      <c r="C111" s="176">
        <v>46</v>
      </c>
      <c r="D111" s="177">
        <v>93.10404159253082</v>
      </c>
      <c r="E111" s="178">
        <v>22405.913908370683</v>
      </c>
      <c r="F111" s="179">
        <v>159.89595840746918</v>
      </c>
      <c r="G111" s="176">
        <v>2582615.078374174</v>
      </c>
      <c r="H111" s="180"/>
      <c r="I111" s="177">
        <f>AVERAGE(F$6:F111)</f>
        <v>163.08727820505388</v>
      </c>
      <c r="J111" s="176">
        <f>AVERAGE(G$6:G111)</f>
        <v>868223.21526480047</v>
      </c>
      <c r="L111" s="6"/>
    </row>
    <row r="112" spans="2:12" ht="15.75" x14ac:dyDescent="0.25">
      <c r="B112" s="13">
        <v>107</v>
      </c>
      <c r="C112" s="176">
        <v>47</v>
      </c>
      <c r="D112" s="177">
        <v>85.579838325135682</v>
      </c>
      <c r="E112" s="178">
        <v>11586.221080108946</v>
      </c>
      <c r="F112" s="179">
        <v>166.42016167486432</v>
      </c>
      <c r="G112" s="176">
        <v>928180.78535245196</v>
      </c>
      <c r="H112" s="180"/>
      <c r="I112" s="177">
        <f>AVERAGE(F$6:F112)</f>
        <v>163.11842664869698</v>
      </c>
      <c r="J112" s="176">
        <f>AVERAGE(G$6:G112)</f>
        <v>868783.56638711493</v>
      </c>
      <c r="L112" s="6"/>
    </row>
    <row r="113" spans="2:12" ht="15.75" x14ac:dyDescent="0.25">
      <c r="B113" s="13">
        <v>108</v>
      </c>
      <c r="C113" s="176">
        <v>46</v>
      </c>
      <c r="D113" s="177">
        <v>86.888335107762501</v>
      </c>
      <c r="E113" s="178">
        <v>11632.952190635195</v>
      </c>
      <c r="F113" s="179">
        <v>166.11166489223751</v>
      </c>
      <c r="G113" s="176">
        <v>932369.05599821382</v>
      </c>
      <c r="H113" s="180"/>
      <c r="I113" s="177">
        <f>AVERAGE(F$6:F113)</f>
        <v>163.14614181761863</v>
      </c>
      <c r="J113" s="176">
        <f>AVERAGE(G$6:G113)</f>
        <v>869372.32092055108</v>
      </c>
      <c r="L113" s="6"/>
    </row>
    <row r="114" spans="2:12" ht="15.75" x14ac:dyDescent="0.25">
      <c r="B114" s="13">
        <v>109</v>
      </c>
      <c r="C114" s="176">
        <v>46</v>
      </c>
      <c r="D114" s="177">
        <v>84.837434074878772</v>
      </c>
      <c r="E114" s="178">
        <v>6682.0758050851928</v>
      </c>
      <c r="F114" s="179">
        <v>168.16256592512121</v>
      </c>
      <c r="G114" s="176">
        <v>123675.01308929618</v>
      </c>
      <c r="H114" s="180"/>
      <c r="I114" s="177">
        <f>AVERAGE(F$6:F114)</f>
        <v>163.19216405713701</v>
      </c>
      <c r="J114" s="176">
        <f>AVERAGE(G$6:G114)</f>
        <v>862531.0612156773</v>
      </c>
      <c r="L114" s="6"/>
    </row>
    <row r="115" spans="2:12" ht="15.75" x14ac:dyDescent="0.25">
      <c r="B115" s="13">
        <v>110</v>
      </c>
      <c r="C115" s="176">
        <v>44</v>
      </c>
      <c r="D115" s="177">
        <v>92.160382408154078</v>
      </c>
      <c r="E115" s="178">
        <v>9768.7644201112216</v>
      </c>
      <c r="F115" s="179">
        <v>162.83961759184592</v>
      </c>
      <c r="G115" s="176">
        <v>590741.86251574173</v>
      </c>
      <c r="H115" s="180"/>
      <c r="I115" s="177">
        <f>AVERAGE(F$6:F115)</f>
        <v>163.18895908927072</v>
      </c>
      <c r="J115" s="176">
        <f>AVERAGE(G$6:G115)</f>
        <v>860060.25031840522</v>
      </c>
      <c r="L115" s="6"/>
    </row>
    <row r="116" spans="2:12" ht="15.75" x14ac:dyDescent="0.25">
      <c r="B116" s="13">
        <v>111</v>
      </c>
      <c r="C116" s="176">
        <v>46</v>
      </c>
      <c r="D116" s="177">
        <v>99.585087399684966</v>
      </c>
      <c r="E116" s="178">
        <v>13736.863392416297</v>
      </c>
      <c r="F116" s="179">
        <v>153.41491260031503</v>
      </c>
      <c r="G116" s="176">
        <v>1107439.6967500132</v>
      </c>
      <c r="H116" s="180"/>
      <c r="I116" s="177">
        <f>AVERAGE(F$6:F116)</f>
        <v>163.10090461639723</v>
      </c>
      <c r="J116" s="176">
        <f>AVERAGE(G$6:G116)</f>
        <v>862288.89397995116</v>
      </c>
      <c r="L116" s="6"/>
    </row>
    <row r="117" spans="2:12" ht="15.75" x14ac:dyDescent="0.25">
      <c r="B117" s="13">
        <v>112</v>
      </c>
      <c r="C117" s="176">
        <v>44</v>
      </c>
      <c r="D117" s="177">
        <v>89.482266372755092</v>
      </c>
      <c r="E117" s="178">
        <v>8019.1858590733937</v>
      </c>
      <c r="F117" s="179">
        <v>165.51773362724492</v>
      </c>
      <c r="G117" s="176">
        <v>327317.46892947913</v>
      </c>
      <c r="H117" s="180"/>
      <c r="I117" s="177">
        <f>AVERAGE(F$6:F117)</f>
        <v>163.12248344685125</v>
      </c>
      <c r="J117" s="176">
        <f>AVERAGE(G$6:G117)</f>
        <v>857512.36339914345</v>
      </c>
      <c r="L117" s="6"/>
    </row>
    <row r="118" spans="2:12" ht="15.75" x14ac:dyDescent="0.25">
      <c r="B118" s="13">
        <v>113</v>
      </c>
      <c r="C118" s="176">
        <v>46</v>
      </c>
      <c r="D118" s="177">
        <v>97.239525711412412</v>
      </c>
      <c r="E118" s="178">
        <v>13065.519849686147</v>
      </c>
      <c r="F118" s="179">
        <v>155.7604742885876</v>
      </c>
      <c r="G118" s="176">
        <v>1035091.5686140701</v>
      </c>
      <c r="H118" s="180"/>
      <c r="I118" s="177">
        <f>AVERAGE(F$6:F118)</f>
        <v>163.05733292332681</v>
      </c>
      <c r="J118" s="176">
        <f>AVERAGE(G$6:G118)</f>
        <v>859083.86079042591</v>
      </c>
      <c r="L118" s="6"/>
    </row>
    <row r="119" spans="2:12" ht="15.75" x14ac:dyDescent="0.25">
      <c r="B119" s="13">
        <v>114</v>
      </c>
      <c r="C119" s="176">
        <v>46</v>
      </c>
      <c r="D119" s="177">
        <v>97.625532843108061</v>
      </c>
      <c r="E119" s="178">
        <v>11283.276020014566</v>
      </c>
      <c r="F119" s="179">
        <v>155.37446715689194</v>
      </c>
      <c r="G119" s="176">
        <v>753132.99939389946</v>
      </c>
      <c r="H119" s="180"/>
      <c r="I119" s="177">
        <f>AVERAGE(F$6:F119)</f>
        <v>162.98993936397213</v>
      </c>
      <c r="J119" s="176">
        <f>AVERAGE(G$6:G119)</f>
        <v>858154.46726940374</v>
      </c>
      <c r="L119" s="6"/>
    </row>
    <row r="120" spans="2:12" ht="15.75" x14ac:dyDescent="0.25">
      <c r="B120" s="13">
        <v>115</v>
      </c>
      <c r="C120" s="176">
        <v>46</v>
      </c>
      <c r="D120" s="177">
        <v>95.841633256334163</v>
      </c>
      <c r="E120" s="178">
        <v>9551.0602512482928</v>
      </c>
      <c r="F120" s="179">
        <v>157.15836674366585</v>
      </c>
      <c r="G120" s="176">
        <v>501029.02975652856</v>
      </c>
      <c r="H120" s="180"/>
      <c r="I120" s="177">
        <f>AVERAGE(F$6:F120)</f>
        <v>162.93923003683901</v>
      </c>
      <c r="J120" s="176">
        <f>AVERAGE(G$6:G120)</f>
        <v>855049.02868233528</v>
      </c>
      <c r="L120" s="6"/>
    </row>
    <row r="121" spans="2:12" ht="15.75" x14ac:dyDescent="0.25">
      <c r="B121" s="13">
        <v>116</v>
      </c>
      <c r="C121" s="176">
        <v>45</v>
      </c>
      <c r="D121" s="177">
        <v>93.228751011010658</v>
      </c>
      <c r="E121" s="178">
        <v>11382.452664197765</v>
      </c>
      <c r="F121" s="179">
        <v>160.77124898898933</v>
      </c>
      <c r="G121" s="176">
        <v>829971.13138112379</v>
      </c>
      <c r="H121" s="180"/>
      <c r="I121" s="177">
        <f>AVERAGE(F$6:F121)</f>
        <v>162.9205405450472</v>
      </c>
      <c r="J121" s="176">
        <f>AVERAGE(G$6:G121)</f>
        <v>854832.83991249732</v>
      </c>
      <c r="L121" s="6"/>
    </row>
    <row r="122" spans="2:12" ht="15.75" x14ac:dyDescent="0.25">
      <c r="B122" s="13">
        <v>117</v>
      </c>
      <c r="C122" s="176">
        <v>46</v>
      </c>
      <c r="D122" s="177">
        <v>90.653047673910947</v>
      </c>
      <c r="E122" s="178">
        <v>8482.1209127178918</v>
      </c>
      <c r="F122" s="179">
        <v>162.34695232608905</v>
      </c>
      <c r="G122" s="176">
        <v>377046.47944113449</v>
      </c>
      <c r="H122" s="180"/>
      <c r="I122" s="177">
        <f>AVERAGE(F$6:F122)</f>
        <v>162.91563808163733</v>
      </c>
      <c r="J122" s="176">
        <f>AVERAGE(G$6:G122)</f>
        <v>850749.19580590446</v>
      </c>
      <c r="L122" s="6"/>
    </row>
    <row r="123" spans="2:12" ht="15.75" x14ac:dyDescent="0.25">
      <c r="B123" s="13">
        <v>118</v>
      </c>
      <c r="C123" s="176">
        <v>44</v>
      </c>
      <c r="D123" s="177">
        <v>86.653504084199767</v>
      </c>
      <c r="E123" s="178">
        <v>8251.6042312257032</v>
      </c>
      <c r="F123" s="179">
        <v>168.34649591580023</v>
      </c>
      <c r="G123" s="176">
        <v>389128.65801083785</v>
      </c>
      <c r="H123" s="180"/>
      <c r="I123" s="177">
        <f>AVERAGE(F$6:F123)</f>
        <v>162.96166230057091</v>
      </c>
      <c r="J123" s="176">
        <f>AVERAGE(G$6:G123)</f>
        <v>846837.15735001408</v>
      </c>
      <c r="L123" s="6"/>
    </row>
    <row r="124" spans="2:12" ht="15.75" x14ac:dyDescent="0.25">
      <c r="B124" s="13">
        <v>119</v>
      </c>
      <c r="C124" s="176">
        <v>46</v>
      </c>
      <c r="D124" s="177">
        <v>98.368817506624453</v>
      </c>
      <c r="E124" s="178">
        <v>17644.663385326738</v>
      </c>
      <c r="F124" s="179">
        <v>154.63118249337555</v>
      </c>
      <c r="G124" s="176">
        <v>1728415.1639706404</v>
      </c>
      <c r="H124" s="180"/>
      <c r="I124" s="177">
        <f>AVERAGE(F$6:F124)</f>
        <v>162.89165826857766</v>
      </c>
      <c r="J124" s="176">
        <f>AVERAGE(G$6:G124)</f>
        <v>854245.37589304452</v>
      </c>
      <c r="L124" s="6"/>
    </row>
    <row r="125" spans="2:12" ht="15.75" x14ac:dyDescent="0.25">
      <c r="B125" s="13">
        <v>120</v>
      </c>
      <c r="C125" s="176">
        <v>45</v>
      </c>
      <c r="D125" s="177">
        <v>92.944018027142107</v>
      </c>
      <c r="E125" s="178">
        <v>16970.688482441627</v>
      </c>
      <c r="F125" s="179">
        <v>161.05598197285789</v>
      </c>
      <c r="G125" s="176">
        <v>1733230.8982951059</v>
      </c>
      <c r="H125" s="180"/>
      <c r="I125" s="177">
        <f>AVERAGE(F$6:F125)</f>
        <v>162.87636096611334</v>
      </c>
      <c r="J125" s="176">
        <f>AVERAGE(G$6:G125)</f>
        <v>861570.25524639501</v>
      </c>
      <c r="L125" s="6"/>
    </row>
    <row r="126" spans="2:12" ht="15.75" x14ac:dyDescent="0.25">
      <c r="B126" s="13">
        <v>121</v>
      </c>
      <c r="C126" s="176">
        <v>44</v>
      </c>
      <c r="D126" s="177">
        <v>86.509230876422535</v>
      </c>
      <c r="E126" s="178">
        <v>8038.0974039241937</v>
      </c>
      <c r="F126" s="179">
        <v>168.49076912357748</v>
      </c>
      <c r="G126" s="176">
        <v>354345.21387741878</v>
      </c>
      <c r="H126" s="180"/>
      <c r="I126" s="177">
        <f>AVERAGE(F$6:F126)</f>
        <v>162.92276103353041</v>
      </c>
      <c r="J126" s="176">
        <f>AVERAGE(G$6:G126)</f>
        <v>857378.31275574234</v>
      </c>
      <c r="L126" s="6"/>
    </row>
    <row r="127" spans="2:12" ht="15.75" x14ac:dyDescent="0.25">
      <c r="B127" s="13">
        <v>122</v>
      </c>
      <c r="C127" s="176">
        <v>45</v>
      </c>
      <c r="D127" s="177">
        <v>88.281195730479425</v>
      </c>
      <c r="E127" s="178">
        <v>6316.9981779840209</v>
      </c>
      <c r="F127" s="179">
        <v>165.71880426952058</v>
      </c>
      <c r="G127" s="176">
        <v>46845.38462825201</v>
      </c>
      <c r="H127" s="180"/>
      <c r="I127" s="177">
        <f>AVERAGE(F$6:F127)</f>
        <v>162.94567942071066</v>
      </c>
      <c r="J127" s="176">
        <f>AVERAGE(G$6:G127)</f>
        <v>850734.6002301072</v>
      </c>
      <c r="L127" s="6"/>
    </row>
    <row r="128" spans="2:12" ht="15.75" x14ac:dyDescent="0.25">
      <c r="B128" s="13">
        <v>123</v>
      </c>
      <c r="C128" s="176">
        <v>46</v>
      </c>
      <c r="D128" s="177">
        <v>91.229784686600752</v>
      </c>
      <c r="E128" s="178">
        <v>10833.693610582221</v>
      </c>
      <c r="F128" s="179">
        <v>161.77021531339926</v>
      </c>
      <c r="G128" s="176">
        <v>752568.94802328362</v>
      </c>
      <c r="H128" s="180"/>
      <c r="I128" s="177">
        <f>AVERAGE(F$6:F128)</f>
        <v>162.93612280195202</v>
      </c>
      <c r="J128" s="176">
        <f>AVERAGE(G$6:G128)</f>
        <v>849936.50549671846</v>
      </c>
      <c r="L128" s="6"/>
    </row>
    <row r="129" spans="2:12" ht="15.75" x14ac:dyDescent="0.25">
      <c r="B129" s="13">
        <v>124</v>
      </c>
      <c r="C129" s="176">
        <v>45</v>
      </c>
      <c r="D129" s="177">
        <v>91.090877058992547</v>
      </c>
      <c r="E129" s="178">
        <v>10117.208047983751</v>
      </c>
      <c r="F129" s="179">
        <v>162.90912294100747</v>
      </c>
      <c r="G129" s="176">
        <v>648185.48970873514</v>
      </c>
      <c r="H129" s="180"/>
      <c r="I129" s="177">
        <f>AVERAGE(F$6:F129)</f>
        <v>162.93590506113796</v>
      </c>
      <c r="J129" s="176">
        <f>AVERAGE(G$6:G129)</f>
        <v>848309.48117584758</v>
      </c>
      <c r="L129" s="6"/>
    </row>
    <row r="130" spans="2:12" ht="15.75" x14ac:dyDescent="0.25">
      <c r="B130" s="13">
        <v>125</v>
      </c>
      <c r="C130" s="176">
        <v>46</v>
      </c>
      <c r="D130" s="177">
        <v>87.27590061652387</v>
      </c>
      <c r="E130" s="178">
        <v>16258.53316212686</v>
      </c>
      <c r="F130" s="179">
        <v>165.72409938347613</v>
      </c>
      <c r="G130" s="176">
        <v>1694430.7655898542</v>
      </c>
      <c r="H130" s="180"/>
      <c r="I130" s="177">
        <f>AVERAGE(F$6:F130)</f>
        <v>162.95821061571664</v>
      </c>
      <c r="J130" s="176">
        <f>AVERAGE(G$6:G130)</f>
        <v>855078.45145115955</v>
      </c>
      <c r="L130" s="6"/>
    </row>
    <row r="131" spans="2:12" ht="15.75" x14ac:dyDescent="0.25">
      <c r="B131" s="13">
        <v>126</v>
      </c>
      <c r="C131" s="176">
        <v>44</v>
      </c>
      <c r="D131" s="177">
        <v>89.989465588198527</v>
      </c>
      <c r="E131" s="178">
        <v>12911.834549954116</v>
      </c>
      <c r="F131" s="179">
        <v>165.01053441180147</v>
      </c>
      <c r="G131" s="176">
        <v>1130588.7193246908</v>
      </c>
      <c r="H131" s="180"/>
      <c r="I131" s="177">
        <f>AVERAGE(F$6:F131)</f>
        <v>162.97449889981255</v>
      </c>
      <c r="J131" s="176">
        <f>AVERAGE(G$6:G131)</f>
        <v>857265.04087872733</v>
      </c>
      <c r="L131" s="6"/>
    </row>
    <row r="132" spans="2:12" ht="15.75" x14ac:dyDescent="0.25">
      <c r="B132" s="13">
        <v>127</v>
      </c>
      <c r="C132" s="176">
        <v>45</v>
      </c>
      <c r="D132" s="177">
        <v>96.397901560141619</v>
      </c>
      <c r="E132" s="178">
        <v>9954.1731454972469</v>
      </c>
      <c r="F132" s="179">
        <v>157.60209843985837</v>
      </c>
      <c r="G132" s="176">
        <v>568798.57596405176</v>
      </c>
      <c r="H132" s="180"/>
      <c r="I132" s="177">
        <f>AVERAGE(F$6:F132)</f>
        <v>162.93219653398617</v>
      </c>
      <c r="J132" s="176">
        <f>AVERAGE(G$6:G132)</f>
        <v>854993.65139121015</v>
      </c>
      <c r="L132" s="6"/>
    </row>
    <row r="133" spans="2:12" ht="15.75" x14ac:dyDescent="0.25">
      <c r="B133" s="13">
        <v>128</v>
      </c>
      <c r="C133" s="176">
        <v>45</v>
      </c>
      <c r="D133" s="177">
        <v>88.465727605743893</v>
      </c>
      <c r="E133" s="178">
        <v>19120.491814492456</v>
      </c>
      <c r="F133" s="179">
        <v>165.53427239425611</v>
      </c>
      <c r="G133" s="176">
        <v>2165096.7003323385</v>
      </c>
      <c r="H133" s="180"/>
      <c r="I133" s="177">
        <f>AVERAGE(F$6:F133)</f>
        <v>162.95252525164452</v>
      </c>
      <c r="J133" s="176">
        <f>AVERAGE(G$6:G133)</f>
        <v>865228.83146106277</v>
      </c>
      <c r="L133" s="6"/>
    </row>
    <row r="134" spans="2:12" ht="15.75" x14ac:dyDescent="0.25">
      <c r="B134" s="13">
        <v>129</v>
      </c>
      <c r="C134" s="176">
        <v>44</v>
      </c>
      <c r="D134" s="177">
        <v>94.128695688925546</v>
      </c>
      <c r="E134" s="178">
        <v>14063.279590377062</v>
      </c>
      <c r="F134" s="179">
        <v>160.87130431107445</v>
      </c>
      <c r="G134" s="176">
        <v>1262378.130595271</v>
      </c>
      <c r="H134" s="180"/>
      <c r="I134" s="177">
        <f>AVERAGE(F$6:F134)</f>
        <v>162.93639175598116</v>
      </c>
      <c r="J134" s="176">
        <f>AVERAGE(G$6:G134)</f>
        <v>868307.50819853717</v>
      </c>
      <c r="L134" s="6"/>
    </row>
    <row r="135" spans="2:12" ht="15.75" x14ac:dyDescent="0.25">
      <c r="B135" s="13">
        <v>130</v>
      </c>
      <c r="C135" s="176">
        <v>45</v>
      </c>
      <c r="D135" s="177">
        <v>89.84505417668035</v>
      </c>
      <c r="E135" s="178">
        <v>18022.154105845075</v>
      </c>
      <c r="F135" s="179">
        <v>164.15494582331965</v>
      </c>
      <c r="G135" s="176">
        <v>1958425.730864516</v>
      </c>
      <c r="H135" s="180"/>
      <c r="I135" s="177">
        <f>AVERAGE(F$6:F135)</f>
        <v>162.94576524880685</v>
      </c>
      <c r="J135" s="176">
        <f>AVERAGE(G$6:G135)</f>
        <v>876693.03298827552</v>
      </c>
      <c r="L135" s="6"/>
    </row>
    <row r="136" spans="2:12" ht="15.75" x14ac:dyDescent="0.25">
      <c r="B136" s="13">
        <v>131</v>
      </c>
      <c r="C136" s="176">
        <v>45</v>
      </c>
      <c r="D136" s="177">
        <v>85.210330570458524</v>
      </c>
      <c r="E136" s="178">
        <v>12297.274390490873</v>
      </c>
      <c r="F136" s="179">
        <v>168.78966942954148</v>
      </c>
      <c r="G136" s="176">
        <v>1075652.8792553206</v>
      </c>
      <c r="H136" s="180"/>
      <c r="I136" s="177">
        <f>AVERAGE(F$6:F136)</f>
        <v>162.99037520438497</v>
      </c>
      <c r="J136" s="176">
        <f>AVERAGE(G$6:G136)</f>
        <v>878211.81044069573</v>
      </c>
      <c r="L136" s="6"/>
    </row>
    <row r="137" spans="2:12" ht="15.75" x14ac:dyDescent="0.25">
      <c r="B137" s="13">
        <v>132</v>
      </c>
      <c r="C137" s="176">
        <v>45</v>
      </c>
      <c r="D137" s="177">
        <v>92.209777648554052</v>
      </c>
      <c r="E137" s="178">
        <v>5526.7358879204921</v>
      </c>
      <c r="F137" s="179">
        <v>161.79022235144595</v>
      </c>
      <c r="G137" s="176">
        <v>-105828.17181562749</v>
      </c>
      <c r="H137" s="180"/>
      <c r="I137" s="177">
        <f>AVERAGE(F$6:F137)</f>
        <v>162.98128313731726</v>
      </c>
      <c r="J137" s="176">
        <f>AVERAGE(G$6:G137)</f>
        <v>870756.96209026896</v>
      </c>
      <c r="L137" s="6"/>
    </row>
    <row r="138" spans="2:12" ht="15.75" x14ac:dyDescent="0.25">
      <c r="B138" s="13">
        <v>133</v>
      </c>
      <c r="C138" s="176">
        <v>45</v>
      </c>
      <c r="D138" s="177">
        <v>82.240727890062743</v>
      </c>
      <c r="E138" s="178">
        <v>5960.1516219490404</v>
      </c>
      <c r="F138" s="179">
        <v>171.75927210993726</v>
      </c>
      <c r="G138" s="176">
        <v>23711.304250829155</v>
      </c>
      <c r="H138" s="180"/>
      <c r="I138" s="177">
        <f>AVERAGE(F$6:F138)</f>
        <v>163.04728305440466</v>
      </c>
      <c r="J138" s="176">
        <f>AVERAGE(G$6:G138)</f>
        <v>864388.19774561154</v>
      </c>
      <c r="L138" s="6"/>
    </row>
    <row r="139" spans="2:12" ht="15.75" x14ac:dyDescent="0.25">
      <c r="B139" s="13">
        <v>134</v>
      </c>
      <c r="C139" s="176">
        <v>45</v>
      </c>
      <c r="D139" s="177">
        <v>84.732662183041725</v>
      </c>
      <c r="E139" s="178">
        <v>15020.815643451393</v>
      </c>
      <c r="F139" s="179">
        <v>169.26733781695827</v>
      </c>
      <c r="G139" s="176">
        <v>1542533.4758063382</v>
      </c>
      <c r="H139" s="180"/>
      <c r="I139" s="177">
        <f>AVERAGE(F$6:F139)</f>
        <v>163.09370137352818</v>
      </c>
      <c r="J139" s="176">
        <f>AVERAGE(G$6:G139)</f>
        <v>869448.98340278119</v>
      </c>
      <c r="L139" s="6"/>
    </row>
    <row r="140" spans="2:12" ht="15.75" x14ac:dyDescent="0.25">
      <c r="B140" s="13">
        <v>135</v>
      </c>
      <c r="C140" s="176">
        <v>47</v>
      </c>
      <c r="D140" s="177">
        <v>91.569659228855528</v>
      </c>
      <c r="E140" s="178">
        <v>15349.084139140537</v>
      </c>
      <c r="F140" s="179">
        <v>160.43034077114447</v>
      </c>
      <c r="G140" s="176">
        <v>1462458.7989672851</v>
      </c>
      <c r="H140" s="180"/>
      <c r="I140" s="177">
        <f>AVERAGE(F$6:F140)</f>
        <v>163.07397277647348</v>
      </c>
      <c r="J140" s="176">
        <f>AVERAGE(G$6:G140)</f>
        <v>873841.64870325907</v>
      </c>
      <c r="L140" s="6"/>
    </row>
    <row r="141" spans="2:12" ht="15.75" x14ac:dyDescent="0.25">
      <c r="B141" s="13">
        <v>136</v>
      </c>
      <c r="C141" s="176">
        <v>46</v>
      </c>
      <c r="D141" s="177">
        <v>96.981246137822836</v>
      </c>
      <c r="E141" s="178">
        <v>12409.925235326062</v>
      </c>
      <c r="F141" s="179">
        <v>156.01875386217716</v>
      </c>
      <c r="G141" s="176">
        <v>936181.07073835796</v>
      </c>
      <c r="H141" s="180"/>
      <c r="I141" s="177">
        <f>AVERAGE(F$6:F141)</f>
        <v>163.02209616680952</v>
      </c>
      <c r="J141" s="176">
        <f>AVERAGE(G$6:G141)</f>
        <v>874300.02680645825</v>
      </c>
      <c r="L141" s="6"/>
    </row>
    <row r="142" spans="2:12" ht="15.75" x14ac:dyDescent="0.25">
      <c r="B142" s="13">
        <v>137</v>
      </c>
      <c r="C142" s="176">
        <v>46</v>
      </c>
      <c r="D142" s="177">
        <v>88.222434194920751</v>
      </c>
      <c r="E142" s="178">
        <v>19020.827960296545</v>
      </c>
      <c r="F142" s="179">
        <v>164.77756580507923</v>
      </c>
      <c r="G142" s="176">
        <v>2134205.7308948548</v>
      </c>
      <c r="H142" s="180"/>
      <c r="I142" s="177">
        <f>AVERAGE(F$6:F142)</f>
        <v>163.03490981380418</v>
      </c>
      <c r="J142" s="176">
        <f>AVERAGE(G$6:G142)</f>
        <v>883496.41880710342</v>
      </c>
      <c r="L142" s="6"/>
    </row>
    <row r="143" spans="2:12" ht="15.75" x14ac:dyDescent="0.25">
      <c r="B143" s="13">
        <v>138</v>
      </c>
      <c r="C143" s="176">
        <v>45</v>
      </c>
      <c r="D143" s="177">
        <v>86.535802646022759</v>
      </c>
      <c r="E143" s="178">
        <v>11843.840384604413</v>
      </c>
      <c r="F143" s="179">
        <v>167.46419735397723</v>
      </c>
      <c r="G143" s="176">
        <v>983419.22359639895</v>
      </c>
      <c r="H143" s="180"/>
      <c r="I143" s="177">
        <f>AVERAGE(F$6:F143)</f>
        <v>163.06700610032718</v>
      </c>
      <c r="J143" s="176">
        <f>AVERAGE(G$6:G143)</f>
        <v>884220.49710267805</v>
      </c>
      <c r="L143" s="6"/>
    </row>
    <row r="144" spans="2:12" ht="15.75" x14ac:dyDescent="0.25">
      <c r="B144" s="13">
        <v>139</v>
      </c>
      <c r="C144" s="176">
        <v>45</v>
      </c>
      <c r="D144" s="177">
        <v>94.190115730226083</v>
      </c>
      <c r="E144" s="178">
        <v>20102.876301725206</v>
      </c>
      <c r="F144" s="179">
        <v>159.80988426977393</v>
      </c>
      <c r="G144" s="176">
        <v>2212638.3352682861</v>
      </c>
      <c r="H144" s="180"/>
      <c r="I144" s="177">
        <f>AVERAGE(F$6:F144)</f>
        <v>163.04357356917211</v>
      </c>
      <c r="J144" s="176">
        <f>AVERAGE(G$6:G144)</f>
        <v>893777.45996717887</v>
      </c>
      <c r="L144" s="6"/>
    </row>
    <row r="145" spans="2:12" ht="15.75" x14ac:dyDescent="0.25">
      <c r="B145" s="13">
        <v>140</v>
      </c>
      <c r="C145" s="176">
        <v>44</v>
      </c>
      <c r="D145" s="177">
        <v>84.596299857175353</v>
      </c>
      <c r="E145" s="178">
        <v>8281.9006379214625</v>
      </c>
      <c r="F145" s="179">
        <v>170.40370014282465</v>
      </c>
      <c r="G145" s="176">
        <v>411266.51291703712</v>
      </c>
      <c r="H145" s="180"/>
      <c r="I145" s="177">
        <f>AVERAGE(F$6:F145)</f>
        <v>163.09614590184106</v>
      </c>
      <c r="J145" s="176">
        <f>AVERAGE(G$6:G145)</f>
        <v>890330.95320253505</v>
      </c>
      <c r="L145" s="6"/>
    </row>
    <row r="146" spans="2:12" ht="15.75" x14ac:dyDescent="0.25">
      <c r="B146" s="13">
        <v>141</v>
      </c>
      <c r="C146" s="176">
        <v>43</v>
      </c>
      <c r="D146" s="177">
        <v>85.153369548558004</v>
      </c>
      <c r="E146" s="178">
        <v>5833.9183710571615</v>
      </c>
      <c r="F146" s="179">
        <v>170.846630451442</v>
      </c>
      <c r="G146" s="176">
        <v>-3294.7039761187043</v>
      </c>
      <c r="H146" s="180"/>
      <c r="I146" s="177">
        <f>AVERAGE(F$6:F146)</f>
        <v>163.15111387737014</v>
      </c>
      <c r="J146" s="176">
        <f>AVERAGE(G$6:G146)</f>
        <v>883993.18258424662</v>
      </c>
      <c r="L146" s="6"/>
    </row>
    <row r="147" spans="2:12" ht="15.75" x14ac:dyDescent="0.25">
      <c r="B147" s="13">
        <v>142</v>
      </c>
      <c r="C147" s="176">
        <v>47</v>
      </c>
      <c r="D147" s="177">
        <v>97.466337962282878</v>
      </c>
      <c r="E147" s="178">
        <v>10353.073492649801</v>
      </c>
      <c r="F147" s="179">
        <v>154.53366203771714</v>
      </c>
      <c r="G147" s="176">
        <v>599898.36016479204</v>
      </c>
      <c r="H147" s="180"/>
      <c r="I147" s="177">
        <f>AVERAGE(F$6:F147)</f>
        <v>163.09042759680921</v>
      </c>
      <c r="J147" s="176">
        <f>AVERAGE(G$6:G147)</f>
        <v>881992.51482072938</v>
      </c>
      <c r="L147" s="6"/>
    </row>
    <row r="148" spans="2:12" ht="15.75" x14ac:dyDescent="0.25">
      <c r="B148" s="13">
        <v>143</v>
      </c>
      <c r="C148" s="176">
        <v>45</v>
      </c>
      <c r="D148" s="177">
        <v>97.496184392664176</v>
      </c>
      <c r="E148" s="178">
        <v>16091.826548106874</v>
      </c>
      <c r="F148" s="179">
        <v>156.50381560733581</v>
      </c>
      <c r="G148" s="176">
        <v>1518432.2548701493</v>
      </c>
      <c r="H148" s="180"/>
      <c r="I148" s="177">
        <f>AVERAGE(F$6:F148)</f>
        <v>163.04436737310658</v>
      </c>
      <c r="J148" s="176">
        <f>AVERAGE(G$6:G148)</f>
        <v>886443.14237352251</v>
      </c>
      <c r="L148" s="6"/>
    </row>
    <row r="149" spans="2:12" ht="15.75" x14ac:dyDescent="0.25">
      <c r="B149" s="13">
        <v>144</v>
      </c>
      <c r="C149" s="176">
        <v>45</v>
      </c>
      <c r="D149" s="177">
        <v>87.542863854396813</v>
      </c>
      <c r="E149" s="178">
        <v>16352.073475733687</v>
      </c>
      <c r="F149" s="179">
        <v>166.45713614560319</v>
      </c>
      <c r="G149" s="176">
        <v>1721919.3208131092</v>
      </c>
      <c r="H149" s="180"/>
      <c r="I149" s="177">
        <f>AVERAGE(F$6:F149)</f>
        <v>163.06806715624893</v>
      </c>
      <c r="J149" s="176">
        <f>AVERAGE(G$6:G149)</f>
        <v>892245.06027935294</v>
      </c>
      <c r="L149" s="6"/>
    </row>
    <row r="150" spans="2:12" ht="15.75" x14ac:dyDescent="0.25">
      <c r="B150" s="13">
        <v>145</v>
      </c>
      <c r="C150" s="176">
        <v>45</v>
      </c>
      <c r="D150" s="177">
        <v>82.734441562412002</v>
      </c>
      <c r="E150" s="178">
        <v>5767.0663009576137</v>
      </c>
      <c r="F150" s="179">
        <v>171.265558437588</v>
      </c>
      <c r="G150" s="176">
        <v>-12300.16941989935</v>
      </c>
      <c r="H150" s="180"/>
      <c r="I150" s="177">
        <f>AVERAGE(F$6:F150)</f>
        <v>163.12460157887887</v>
      </c>
      <c r="J150" s="176">
        <f>AVERAGE(G$6:G150)</f>
        <v>886006.81731590978</v>
      </c>
      <c r="L150" s="6"/>
    </row>
    <row r="151" spans="2:12" ht="15.75" x14ac:dyDescent="0.25">
      <c r="B151" s="13">
        <v>146</v>
      </c>
      <c r="C151" s="176">
        <v>44</v>
      </c>
      <c r="D151" s="177">
        <v>83.823448989075075</v>
      </c>
      <c r="E151" s="178">
        <v>8300.3836414286088</v>
      </c>
      <c r="F151" s="179">
        <v>171.17655101092492</v>
      </c>
      <c r="G151" s="176">
        <v>420831.04380725115</v>
      </c>
      <c r="H151" s="180"/>
      <c r="I151" s="177">
        <f>AVERAGE(F$6:F151)</f>
        <v>163.17975191745452</v>
      </c>
      <c r="J151" s="176">
        <f>AVERAGE(G$6:G151)</f>
        <v>882820.68188091903</v>
      </c>
      <c r="L151" s="6"/>
    </row>
    <row r="152" spans="2:12" ht="15.75" x14ac:dyDescent="0.25">
      <c r="B152" s="13">
        <v>147</v>
      </c>
      <c r="C152" s="176">
        <v>46</v>
      </c>
      <c r="D152" s="177">
        <v>88.917467425378135</v>
      </c>
      <c r="E152" s="178">
        <v>3821.8182444020667</v>
      </c>
      <c r="F152" s="179">
        <v>164.08253257462187</v>
      </c>
      <c r="G152" s="176">
        <v>-372906.3834186137</v>
      </c>
      <c r="H152" s="180"/>
      <c r="I152" s="177">
        <f>AVERAGE(F$6:F152)</f>
        <v>163.18589328246927</v>
      </c>
      <c r="J152" s="176">
        <f>AVERAGE(G$6:G152)</f>
        <v>874278.32089248672</v>
      </c>
      <c r="L152" s="6"/>
    </row>
    <row r="153" spans="2:12" ht="15.75" x14ac:dyDescent="0.25">
      <c r="B153" s="13">
        <v>148</v>
      </c>
      <c r="C153" s="176">
        <v>46</v>
      </c>
      <c r="D153" s="177">
        <v>85.380777876794681</v>
      </c>
      <c r="E153" s="178">
        <v>10711.311847337442</v>
      </c>
      <c r="F153" s="179">
        <v>167.6192221232053</v>
      </c>
      <c r="G153" s="176">
        <v>795421.75976977521</v>
      </c>
      <c r="H153" s="180"/>
      <c r="I153" s="177">
        <f>AVERAGE(F$6:F153)</f>
        <v>163.21584820706883</v>
      </c>
      <c r="J153" s="176">
        <f>AVERAGE(G$6:G153)</f>
        <v>873745.50629030634</v>
      </c>
      <c r="L153" s="6"/>
    </row>
    <row r="154" spans="2:12" ht="15.75" x14ac:dyDescent="0.25">
      <c r="B154" s="13">
        <v>149</v>
      </c>
      <c r="C154" s="176">
        <v>45</v>
      </c>
      <c r="D154" s="177">
        <v>94.16320432725945</v>
      </c>
      <c r="E154" s="178">
        <v>19675.366481023499</v>
      </c>
      <c r="F154" s="179">
        <v>159.83679567274055</v>
      </c>
      <c r="G154" s="176">
        <v>2144847.5320136412</v>
      </c>
      <c r="H154" s="180"/>
      <c r="I154" s="177">
        <f>AVERAGE(F$6:F154)</f>
        <v>163.19317000214045</v>
      </c>
      <c r="J154" s="176">
        <f>AVERAGE(G$6:G154)</f>
        <v>882276.39236898639</v>
      </c>
      <c r="L154" s="6"/>
    </row>
    <row r="155" spans="2:12" ht="15.75" x14ac:dyDescent="0.25">
      <c r="B155" s="13">
        <v>150</v>
      </c>
      <c r="C155" s="176">
        <v>43</v>
      </c>
      <c r="D155" s="177">
        <v>94.044173505163982</v>
      </c>
      <c r="E155" s="178">
        <v>13438.179143223046</v>
      </c>
      <c r="F155" s="179">
        <v>161.955826494836</v>
      </c>
      <c r="G155" s="176">
        <v>1176391.4097263557</v>
      </c>
      <c r="H155" s="180"/>
      <c r="I155" s="177">
        <f>AVERAGE(F$6:F155)</f>
        <v>163.18492104542509</v>
      </c>
      <c r="J155" s="176">
        <f>AVERAGE(G$6:G155)</f>
        <v>884237.15915136889</v>
      </c>
      <c r="L155" s="6"/>
    </row>
    <row r="156" spans="2:12" ht="15.75" x14ac:dyDescent="0.25">
      <c r="B156" s="13">
        <v>151</v>
      </c>
      <c r="C156" s="176">
        <v>43</v>
      </c>
      <c r="D156" s="177">
        <v>96.553094793902773</v>
      </c>
      <c r="E156" s="178">
        <v>10508.883832691883</v>
      </c>
      <c r="F156" s="179">
        <v>159.44690520609723</v>
      </c>
      <c r="G156" s="176">
        <v>675609.00429311045</v>
      </c>
      <c r="H156" s="180"/>
      <c r="I156" s="177">
        <f>AVERAGE(F$6:F156)</f>
        <v>163.16016597364145</v>
      </c>
      <c r="J156" s="176">
        <f>AVERAGE(G$6:G156)</f>
        <v>882855.51574171148</v>
      </c>
      <c r="L156" s="6"/>
    </row>
    <row r="157" spans="2:12" ht="15.75" x14ac:dyDescent="0.25">
      <c r="B157" s="13">
        <v>152</v>
      </c>
      <c r="C157" s="176">
        <v>46</v>
      </c>
      <c r="D157" s="177">
        <v>93.777803478311057</v>
      </c>
      <c r="E157" s="178">
        <v>0</v>
      </c>
      <c r="F157" s="179">
        <v>159.22219652168894</v>
      </c>
      <c r="G157" s="176">
        <v>-1000000</v>
      </c>
      <c r="H157" s="180"/>
      <c r="I157" s="177">
        <f>AVERAGE(F$6:F157)</f>
        <v>163.13425827987862</v>
      </c>
      <c r="J157" s="176">
        <f>AVERAGE(G$6:G157)</f>
        <v>870468.30840130558</v>
      </c>
      <c r="L157" s="6"/>
    </row>
    <row r="158" spans="2:12" ht="15.75" x14ac:dyDescent="0.25">
      <c r="B158" s="13">
        <v>153</v>
      </c>
      <c r="C158" s="176">
        <v>46</v>
      </c>
      <c r="D158" s="177">
        <v>85.335201439688348</v>
      </c>
      <c r="E158" s="178">
        <v>6858.1427869382342</v>
      </c>
      <c r="F158" s="179">
        <v>167.66479856031165</v>
      </c>
      <c r="G158" s="176">
        <v>149869.12886985345</v>
      </c>
      <c r="H158" s="180"/>
      <c r="I158" s="177">
        <f>AVERAGE(F$6:F158)</f>
        <v>163.16386965426054</v>
      </c>
      <c r="J158" s="176">
        <f>AVERAGE(G$6:G158)</f>
        <v>865758.50984227634</v>
      </c>
      <c r="L158" s="6"/>
    </row>
    <row r="159" spans="2:12" ht="15.75" x14ac:dyDescent="0.25">
      <c r="B159" s="13">
        <v>154</v>
      </c>
      <c r="C159" s="176">
        <v>45</v>
      </c>
      <c r="D159" s="177">
        <v>84.365342666777124</v>
      </c>
      <c r="E159" s="178">
        <v>19162.064531781631</v>
      </c>
      <c r="F159" s="179">
        <v>169.63465733322289</v>
      </c>
      <c r="G159" s="176">
        <v>2250550.2506458811</v>
      </c>
      <c r="H159" s="180"/>
      <c r="I159" s="177">
        <f>AVERAGE(F$6:F159)</f>
        <v>163.20588775607197</v>
      </c>
      <c r="J159" s="176">
        <f>AVERAGE(G$6:G159)</f>
        <v>874750.66400333866</v>
      </c>
      <c r="L159" s="6"/>
    </row>
    <row r="160" spans="2:12" ht="15.75" x14ac:dyDescent="0.25">
      <c r="B160" s="13">
        <v>155</v>
      </c>
      <c r="C160" s="176">
        <v>45</v>
      </c>
      <c r="D160" s="177">
        <v>94.726622677951028</v>
      </c>
      <c r="E160" s="178">
        <v>11199.982321410751</v>
      </c>
      <c r="F160" s="179">
        <v>159.27337732204899</v>
      </c>
      <c r="G160" s="176">
        <v>783859.01027833275</v>
      </c>
      <c r="H160" s="180"/>
      <c r="I160" s="177">
        <f>AVERAGE(F$6:F160)</f>
        <v>163.18051672101376</v>
      </c>
      <c r="J160" s="176">
        <f>AVERAGE(G$6:G160)</f>
        <v>874164.26623737102</v>
      </c>
      <c r="L160" s="6"/>
    </row>
    <row r="161" spans="2:12" ht="15.75" x14ac:dyDescent="0.25">
      <c r="B161" s="13">
        <v>156</v>
      </c>
      <c r="C161" s="176">
        <v>45</v>
      </c>
      <c r="D161" s="177">
        <v>89.402699285292613</v>
      </c>
      <c r="E161" s="178">
        <v>16965.237476257054</v>
      </c>
      <c r="F161" s="179">
        <v>164.59730071470739</v>
      </c>
      <c r="G161" s="176">
        <v>1792432.2945759059</v>
      </c>
      <c r="H161" s="180"/>
      <c r="I161" s="177">
        <f>AVERAGE(F$6:F161)</f>
        <v>163.18959866969129</v>
      </c>
      <c r="J161" s="176">
        <f>AVERAGE(G$6:G161)</f>
        <v>880050.59975236154</v>
      </c>
      <c r="L161" s="6"/>
    </row>
    <row r="162" spans="2:12" ht="15.75" x14ac:dyDescent="0.25">
      <c r="B162" s="13">
        <v>157</v>
      </c>
      <c r="C162" s="176">
        <v>44</v>
      </c>
      <c r="D162" s="177">
        <v>87.596373474012779</v>
      </c>
      <c r="E162" s="178">
        <v>12197.87744006406</v>
      </c>
      <c r="F162" s="179">
        <v>167.40362652598722</v>
      </c>
      <c r="G162" s="176">
        <v>1041968.9193862488</v>
      </c>
      <c r="H162" s="180"/>
      <c r="I162" s="177">
        <f>AVERAGE(F$6:F162)</f>
        <v>163.21643961145114</v>
      </c>
      <c r="J162" s="176">
        <f>AVERAGE(G$6:G162)</f>
        <v>881081.92662901047</v>
      </c>
      <c r="L162" s="6"/>
    </row>
    <row r="163" spans="2:12" ht="15.75" x14ac:dyDescent="0.25">
      <c r="B163" s="13">
        <v>158</v>
      </c>
      <c r="C163" s="176">
        <v>43</v>
      </c>
      <c r="D163" s="177">
        <v>87.259672400315424</v>
      </c>
      <c r="E163" s="178">
        <v>18350.278297095891</v>
      </c>
      <c r="F163" s="179">
        <v>168.74032759968458</v>
      </c>
      <c r="G163" s="176">
        <v>2096431.9713973426</v>
      </c>
      <c r="H163" s="180"/>
      <c r="I163" s="177">
        <f>AVERAGE(F$6:F163)</f>
        <v>163.25140092783235</v>
      </c>
      <c r="J163" s="176">
        <f>AVERAGE(G$6:G163)</f>
        <v>888774.01551994926</v>
      </c>
      <c r="L163" s="6"/>
    </row>
    <row r="164" spans="2:12" ht="15.75" x14ac:dyDescent="0.25">
      <c r="B164" s="13">
        <v>159</v>
      </c>
      <c r="C164" s="176">
        <v>46</v>
      </c>
      <c r="D164" s="177">
        <v>96.672821751677176</v>
      </c>
      <c r="E164" s="178">
        <v>8321.6289443098085</v>
      </c>
      <c r="F164" s="179">
        <v>156.32717824832281</v>
      </c>
      <c r="G164" s="176">
        <v>300896.77129352186</v>
      </c>
      <c r="H164" s="180"/>
      <c r="I164" s="177">
        <f>AVERAGE(F$6:F164)</f>
        <v>163.20785235752098</v>
      </c>
      <c r="J164" s="176">
        <f>AVERAGE(G$6:G164)</f>
        <v>885076.67436129251</v>
      </c>
      <c r="L164" s="6"/>
    </row>
    <row r="165" spans="2:12" ht="15.75" x14ac:dyDescent="0.25">
      <c r="B165" s="13">
        <v>160</v>
      </c>
      <c r="C165" s="176">
        <v>47</v>
      </c>
      <c r="D165" s="177">
        <v>92.812693432153765</v>
      </c>
      <c r="E165" s="178">
        <v>12951.661623028422</v>
      </c>
      <c r="F165" s="179">
        <v>159.18730656784624</v>
      </c>
      <c r="G165" s="176">
        <v>1061740.1293480343</v>
      </c>
      <c r="H165" s="180"/>
      <c r="I165" s="177">
        <f>AVERAGE(F$6:F165)</f>
        <v>163.1827239463355</v>
      </c>
      <c r="J165" s="176">
        <f>AVERAGE(G$6:G165)</f>
        <v>886180.82095495961</v>
      </c>
      <c r="L165" s="6"/>
    </row>
    <row r="166" spans="2:12" ht="15.75" x14ac:dyDescent="0.25">
      <c r="B166" s="13">
        <v>161</v>
      </c>
      <c r="C166" s="176">
        <v>47</v>
      </c>
      <c r="D166" s="177">
        <v>90.689459778080405</v>
      </c>
      <c r="E166" s="178">
        <v>10110.465448262425</v>
      </c>
      <c r="F166" s="179">
        <v>161.31054022191961</v>
      </c>
      <c r="G166" s="176">
        <v>630924.64335426432</v>
      </c>
      <c r="H166" s="180"/>
      <c r="I166" s="177">
        <f>AVERAGE(F$6:F166)</f>
        <v>163.1710954759975</v>
      </c>
      <c r="J166" s="176">
        <f>AVERAGE(G$6:G166)</f>
        <v>884595.37885806093</v>
      </c>
      <c r="L166" s="6"/>
    </row>
    <row r="167" spans="2:12" ht="15.75" x14ac:dyDescent="0.25">
      <c r="B167" s="13">
        <v>162</v>
      </c>
      <c r="C167" s="176">
        <v>45</v>
      </c>
      <c r="D167" s="177">
        <v>90.729826803836445</v>
      </c>
      <c r="E167" s="178">
        <v>7857.9688301296628</v>
      </c>
      <c r="F167" s="179">
        <v>163.27017319616357</v>
      </c>
      <c r="G167" s="176">
        <v>282971.93186532496</v>
      </c>
      <c r="H167" s="180"/>
      <c r="I167" s="177">
        <f>AVERAGE(F$6:F167)</f>
        <v>163.17170706686272</v>
      </c>
      <c r="J167" s="176">
        <f>AVERAGE(G$6:G167)</f>
        <v>880881.6538766243</v>
      </c>
      <c r="L167" s="6"/>
    </row>
    <row r="168" spans="2:12" ht="15.75" x14ac:dyDescent="0.25">
      <c r="B168" s="13">
        <v>163</v>
      </c>
      <c r="C168" s="176">
        <v>44</v>
      </c>
      <c r="D168" s="177">
        <v>97.287114945313959</v>
      </c>
      <c r="E168" s="178">
        <v>11813.577456964545</v>
      </c>
      <c r="F168" s="179">
        <v>157.71288505468604</v>
      </c>
      <c r="G168" s="176">
        <v>863153.38355487958</v>
      </c>
      <c r="H168" s="180"/>
      <c r="I168" s="177">
        <f>AVERAGE(F$6:F168)</f>
        <v>163.13821736126656</v>
      </c>
      <c r="J168" s="176">
        <f>AVERAGE(G$6:G168)</f>
        <v>880772.89148201235</v>
      </c>
      <c r="L168" s="6"/>
    </row>
    <row r="169" spans="2:12" ht="15.75" x14ac:dyDescent="0.25">
      <c r="B169" s="13">
        <v>164</v>
      </c>
      <c r="C169" s="176">
        <v>44</v>
      </c>
      <c r="D169" s="177">
        <v>80.38848008317828</v>
      </c>
      <c r="E169" s="178">
        <v>12986.427648453053</v>
      </c>
      <c r="F169" s="179">
        <v>174.61151991682172</v>
      </c>
      <c r="G169" s="176">
        <v>1267579.8699862245</v>
      </c>
      <c r="H169" s="180"/>
      <c r="I169" s="177">
        <f>AVERAGE(F$6:F169)</f>
        <v>163.2081765231907</v>
      </c>
      <c r="J169" s="176">
        <f>AVERAGE(G$6:G169)</f>
        <v>883131.47061923333</v>
      </c>
      <c r="L169" s="6"/>
    </row>
    <row r="170" spans="2:12" ht="15.75" x14ac:dyDescent="0.25">
      <c r="B170" s="13">
        <v>165</v>
      </c>
      <c r="C170" s="176">
        <v>45</v>
      </c>
      <c r="D170" s="177">
        <v>85.363094284650074</v>
      </c>
      <c r="E170" s="178">
        <v>12833.949913061853</v>
      </c>
      <c r="F170" s="179">
        <v>168.63690571534994</v>
      </c>
      <c r="G170" s="176">
        <v>1164277.6014445354</v>
      </c>
      <c r="H170" s="180"/>
      <c r="I170" s="177">
        <f>AVERAGE(F$6:F170)</f>
        <v>163.24107791223409</v>
      </c>
      <c r="J170" s="176">
        <f>AVERAGE(G$6:G170)</f>
        <v>884835.38656362914</v>
      </c>
      <c r="L170" s="6"/>
    </row>
    <row r="171" spans="2:12" ht="15.75" x14ac:dyDescent="0.25">
      <c r="B171" s="13">
        <v>166</v>
      </c>
      <c r="C171" s="176">
        <v>45</v>
      </c>
      <c r="D171" s="177">
        <v>85.405814091593982</v>
      </c>
      <c r="E171" s="178">
        <v>7292.59269749136</v>
      </c>
      <c r="F171" s="179">
        <v>168.59418590840602</v>
      </c>
      <c r="G171" s="176">
        <v>229488.7289951425</v>
      </c>
      <c r="H171" s="180"/>
      <c r="I171" s="177">
        <f>AVERAGE(F$6:F171)</f>
        <v>163.27332555076524</v>
      </c>
      <c r="J171" s="176">
        <f>AVERAGE(G$6:G171)</f>
        <v>880887.51513249369</v>
      </c>
      <c r="L171" s="6"/>
    </row>
    <row r="172" spans="2:12" ht="15.75" x14ac:dyDescent="0.25">
      <c r="B172" s="13">
        <v>167</v>
      </c>
      <c r="C172" s="176">
        <v>43</v>
      </c>
      <c r="D172" s="177">
        <v>86.546232385146155</v>
      </c>
      <c r="E172" s="178">
        <v>15906.304741051841</v>
      </c>
      <c r="F172" s="179">
        <v>169.45376761485386</v>
      </c>
      <c r="G172" s="176">
        <v>1695383.2672012467</v>
      </c>
      <c r="H172" s="180"/>
      <c r="I172" s="177">
        <f>AVERAGE(F$6:F172)</f>
        <v>163.31033418587953</v>
      </c>
      <c r="J172" s="176">
        <f>AVERAGE(G$6:G172)</f>
        <v>885764.73520476162</v>
      </c>
      <c r="L172" s="6"/>
    </row>
    <row r="173" spans="2:12" ht="15.75" x14ac:dyDescent="0.25">
      <c r="B173" s="13">
        <v>168</v>
      </c>
      <c r="C173" s="176">
        <v>43</v>
      </c>
      <c r="D173" s="177">
        <v>88.537184916433276</v>
      </c>
      <c r="E173" s="178">
        <v>8641.6402690548111</v>
      </c>
      <c r="F173" s="179">
        <v>167.46281508356674</v>
      </c>
      <c r="G173" s="176">
        <v>447153.40639542975</v>
      </c>
      <c r="H173" s="180"/>
      <c r="I173" s="177">
        <f>AVERAGE(F$6:F173)</f>
        <v>163.33505133408005</v>
      </c>
      <c r="J173" s="176">
        <f>AVERAGE(G$6:G173)</f>
        <v>883153.95348565851</v>
      </c>
      <c r="L173" s="6"/>
    </row>
    <row r="174" spans="2:12" ht="15.75" x14ac:dyDescent="0.25">
      <c r="B174" s="13">
        <v>169</v>
      </c>
      <c r="C174" s="176">
        <v>45</v>
      </c>
      <c r="D174" s="177">
        <v>92.429283285212392</v>
      </c>
      <c r="E174" s="178">
        <v>6923.5012883093905</v>
      </c>
      <c r="F174" s="179">
        <v>161.57071671478761</v>
      </c>
      <c r="G174" s="176">
        <v>118635.06532790349</v>
      </c>
      <c r="H174" s="180"/>
      <c r="I174" s="177">
        <f>AVERAGE(F$6:F174)</f>
        <v>163.32461148426177</v>
      </c>
      <c r="J174" s="176">
        <f>AVERAGE(G$6:G174)</f>
        <v>878630.1730823582</v>
      </c>
      <c r="L174" s="6"/>
    </row>
    <row r="175" spans="2:12" ht="15.75" x14ac:dyDescent="0.25">
      <c r="B175" s="13">
        <v>170</v>
      </c>
      <c r="C175" s="176">
        <v>45</v>
      </c>
      <c r="D175" s="177">
        <v>83.847849805212846</v>
      </c>
      <c r="E175" s="178">
        <v>5442.1949912774326</v>
      </c>
      <c r="F175" s="179">
        <v>170.15215019478717</v>
      </c>
      <c r="G175" s="176">
        <v>-73998.820454843808</v>
      </c>
      <c r="H175" s="180"/>
      <c r="I175" s="177">
        <f>AVERAGE(F$6:F175)</f>
        <v>163.36477347667662</v>
      </c>
      <c r="J175" s="176">
        <f>AVERAGE(G$6:G175)</f>
        <v>873026.47312037472</v>
      </c>
      <c r="L175" s="6"/>
    </row>
    <row r="176" spans="2:12" ht="15.75" x14ac:dyDescent="0.25">
      <c r="B176" s="13">
        <v>171</v>
      </c>
      <c r="C176" s="176">
        <v>46</v>
      </c>
      <c r="D176" s="177">
        <v>90.620507768181227</v>
      </c>
      <c r="E176" s="178">
        <v>8329.1632796297017</v>
      </c>
      <c r="F176" s="179">
        <v>162.37949223181877</v>
      </c>
      <c r="G176" s="176">
        <v>352485.30406218139</v>
      </c>
      <c r="H176" s="180"/>
      <c r="I176" s="177">
        <f>AVERAGE(F$6:F176)</f>
        <v>163.35901159805172</v>
      </c>
      <c r="J176" s="176">
        <f>AVERAGE(G$6:G176)</f>
        <v>869982.37271652569</v>
      </c>
      <c r="L176" s="6"/>
    </row>
    <row r="177" spans="2:12" ht="15.75" x14ac:dyDescent="0.25">
      <c r="B177" s="13">
        <v>172</v>
      </c>
      <c r="C177" s="176">
        <v>44</v>
      </c>
      <c r="D177" s="177">
        <v>81.710505737258757</v>
      </c>
      <c r="E177" s="178">
        <v>8875.9721916804137</v>
      </c>
      <c r="F177" s="179">
        <v>173.28949426274124</v>
      </c>
      <c r="G177" s="176">
        <v>538112.73218645388</v>
      </c>
      <c r="H177" s="180"/>
      <c r="I177" s="177">
        <f>AVERAGE(F$6:F177)</f>
        <v>163.41674696238132</v>
      </c>
      <c r="J177" s="176">
        <f>AVERAGE(G$6:G177)</f>
        <v>868052.89806228119</v>
      </c>
      <c r="L177" s="6"/>
    </row>
    <row r="178" spans="2:12" ht="15.75" x14ac:dyDescent="0.25">
      <c r="B178" s="13">
        <v>173</v>
      </c>
      <c r="C178" s="176">
        <v>45</v>
      </c>
      <c r="D178" s="177">
        <v>81.921874346295695</v>
      </c>
      <c r="E178" s="178">
        <v>12836.621253034478</v>
      </c>
      <c r="F178" s="179">
        <v>172.07812565370432</v>
      </c>
      <c r="G178" s="176">
        <v>1208901.7249486782</v>
      </c>
      <c r="H178" s="180"/>
      <c r="I178" s="177">
        <f>AVERAGE(F$6:F178)</f>
        <v>163.46681273516353</v>
      </c>
      <c r="J178" s="176">
        <f>AVERAGE(G$6:G178)</f>
        <v>870023.12249515043</v>
      </c>
      <c r="L178" s="6"/>
    </row>
    <row r="179" spans="2:12" ht="15.75" x14ac:dyDescent="0.25">
      <c r="B179" s="13">
        <v>174</v>
      </c>
      <c r="C179" s="176">
        <v>46</v>
      </c>
      <c r="D179" s="177">
        <v>88.917690915913468</v>
      </c>
      <c r="E179" s="178">
        <v>19669.022622648288</v>
      </c>
      <c r="F179" s="179">
        <v>164.08230908408655</v>
      </c>
      <c r="G179" s="176">
        <v>2227338.6493512671</v>
      </c>
      <c r="H179" s="180"/>
      <c r="I179" s="177">
        <f>AVERAGE(F$6:F179)</f>
        <v>163.47035007050218</v>
      </c>
      <c r="J179" s="176">
        <f>AVERAGE(G$6:G179)</f>
        <v>877823.78644259938</v>
      </c>
      <c r="L179" s="6"/>
    </row>
    <row r="180" spans="2:12" ht="15.75" x14ac:dyDescent="0.25">
      <c r="B180" s="13">
        <v>175</v>
      </c>
      <c r="C180" s="176">
        <v>45</v>
      </c>
      <c r="D180" s="177">
        <v>88.150672439785168</v>
      </c>
      <c r="E180" s="178">
        <v>7168.8271515252936</v>
      </c>
      <c r="F180" s="179">
        <v>165.84932756021482</v>
      </c>
      <c r="G180" s="176">
        <v>188945.16247588024</v>
      </c>
      <c r="H180" s="180"/>
      <c r="I180" s="177">
        <f>AVERAGE(F$6:F180)</f>
        <v>163.48394422758625</v>
      </c>
      <c r="J180" s="176">
        <f>AVERAGE(G$6:G180)</f>
        <v>873887.33716278966</v>
      </c>
      <c r="L180" s="6"/>
    </row>
    <row r="181" spans="2:12" ht="15.75" x14ac:dyDescent="0.25">
      <c r="B181" s="13">
        <v>176</v>
      </c>
      <c r="C181" s="176">
        <v>44</v>
      </c>
      <c r="D181" s="177">
        <v>87.127854502781219</v>
      </c>
      <c r="E181" s="178">
        <v>10650.393881634163</v>
      </c>
      <c r="F181" s="179">
        <v>167.87214549721878</v>
      </c>
      <c r="G181" s="176">
        <v>787904.47130037891</v>
      </c>
      <c r="H181" s="180"/>
      <c r="I181" s="177">
        <f>AVERAGE(F$6:F181)</f>
        <v>163.50887718934553</v>
      </c>
      <c r="J181" s="176">
        <f>AVERAGE(G$6:G181)</f>
        <v>873398.79815220786</v>
      </c>
      <c r="L181" s="6"/>
    </row>
    <row r="182" spans="2:12" ht="15.75" x14ac:dyDescent="0.25">
      <c r="B182" s="13">
        <v>177</v>
      </c>
      <c r="C182" s="176">
        <v>43</v>
      </c>
      <c r="D182" s="177">
        <v>89.899967033142332</v>
      </c>
      <c r="E182" s="178">
        <v>13389.189465863768</v>
      </c>
      <c r="F182" s="179">
        <v>166.10003296685767</v>
      </c>
      <c r="G182" s="176">
        <v>1223944.8116794755</v>
      </c>
      <c r="H182" s="180"/>
      <c r="I182" s="177">
        <f>AVERAGE(F$6:F182)</f>
        <v>163.52351648752355</v>
      </c>
      <c r="J182" s="176">
        <f>AVERAGE(G$6:G182)</f>
        <v>875379.28410433931</v>
      </c>
      <c r="L182" s="6"/>
    </row>
    <row r="183" spans="2:12" ht="15.75" x14ac:dyDescent="0.25">
      <c r="B183" s="13">
        <v>178</v>
      </c>
      <c r="C183" s="176">
        <v>47</v>
      </c>
      <c r="D183" s="177">
        <v>92.053453194135784</v>
      </c>
      <c r="E183" s="178">
        <v>11678.120398349411</v>
      </c>
      <c r="F183" s="179">
        <v>159.94654680586422</v>
      </c>
      <c r="G183" s="176">
        <v>867875.03089911165</v>
      </c>
      <c r="H183" s="180"/>
      <c r="I183" s="177">
        <f>AVERAGE(F$6:F183)</f>
        <v>163.5034211522333</v>
      </c>
      <c r="J183" s="176">
        <f>AVERAGE(G$6:G183)</f>
        <v>875337.12537846726</v>
      </c>
      <c r="L183" s="6"/>
    </row>
    <row r="184" spans="2:12" ht="15.75" x14ac:dyDescent="0.25">
      <c r="B184" s="13">
        <v>179</v>
      </c>
      <c r="C184" s="176">
        <v>44</v>
      </c>
      <c r="D184" s="177">
        <v>88.787683973403659</v>
      </c>
      <c r="E184" s="178">
        <v>14269.99534817204</v>
      </c>
      <c r="F184" s="179">
        <v>166.21231602659634</v>
      </c>
      <c r="G184" s="176">
        <v>1371848.9765084307</v>
      </c>
      <c r="H184" s="180"/>
      <c r="I184" s="177">
        <f>AVERAGE(F$6:F184)</f>
        <v>163.51855464315153</v>
      </c>
      <c r="J184" s="176">
        <f>AVERAGE(G$6:G184)</f>
        <v>878110.93460265698</v>
      </c>
      <c r="L184" s="6"/>
    </row>
    <row r="185" spans="2:12" ht="15.75" x14ac:dyDescent="0.25">
      <c r="B185" s="13">
        <v>180</v>
      </c>
      <c r="C185" s="176">
        <v>46</v>
      </c>
      <c r="D185" s="177">
        <v>83.286664446799932</v>
      </c>
      <c r="E185" s="178">
        <v>13612.308284636256</v>
      </c>
      <c r="F185" s="179">
        <v>169.71333555320007</v>
      </c>
      <c r="G185" s="176">
        <v>1310190.2435640781</v>
      </c>
      <c r="H185" s="180"/>
      <c r="I185" s="177">
        <f>AVERAGE(F$6:F185)</f>
        <v>163.5529700926518</v>
      </c>
      <c r="J185" s="176">
        <f>AVERAGE(G$6:G185)</f>
        <v>880511.37520799821</v>
      </c>
      <c r="L185" s="6"/>
    </row>
    <row r="186" spans="2:12" ht="15.75" x14ac:dyDescent="0.25">
      <c r="B186" s="13">
        <v>181</v>
      </c>
      <c r="C186" s="176">
        <v>43</v>
      </c>
      <c r="D186" s="177">
        <v>86.276670051697323</v>
      </c>
      <c r="E186" s="178">
        <v>5094.3546823989464</v>
      </c>
      <c r="F186" s="179">
        <v>169.72332994830268</v>
      </c>
      <c r="G186" s="176">
        <v>-135369.15936552291</v>
      </c>
      <c r="H186" s="180"/>
      <c r="I186" s="177">
        <f>AVERAGE(F$6:F186)</f>
        <v>163.58706047859462</v>
      </c>
      <c r="J186" s="176">
        <f>AVERAGE(G$6:G186)</f>
        <v>874898.77556947037</v>
      </c>
      <c r="L186" s="6"/>
    </row>
    <row r="187" spans="2:12" ht="15.75" x14ac:dyDescent="0.25">
      <c r="B187" s="13">
        <v>182</v>
      </c>
      <c r="C187" s="176">
        <v>45</v>
      </c>
      <c r="D187" s="177">
        <v>81.911455834465997</v>
      </c>
      <c r="E187" s="178">
        <v>7583.5885907999582</v>
      </c>
      <c r="F187" s="179">
        <v>172.08854416553402</v>
      </c>
      <c r="G187" s="176">
        <v>305048.72014111839</v>
      </c>
      <c r="H187" s="180"/>
      <c r="I187" s="177">
        <f>AVERAGE(F$6:F187)</f>
        <v>163.63377192742394</v>
      </c>
      <c r="J187" s="176">
        <f>AVERAGE(G$6:G187)</f>
        <v>871767.73130887502</v>
      </c>
      <c r="L187" s="6"/>
    </row>
    <row r="188" spans="2:12" ht="15.75" x14ac:dyDescent="0.25">
      <c r="B188" s="13">
        <v>183</v>
      </c>
      <c r="C188" s="176">
        <v>45</v>
      </c>
      <c r="D188" s="177">
        <v>93.411984283704527</v>
      </c>
      <c r="E188" s="178">
        <v>8383.123824682154</v>
      </c>
      <c r="F188" s="179">
        <v>160.58801571629547</v>
      </c>
      <c r="G188" s="176">
        <v>346229.22050970886</v>
      </c>
      <c r="H188" s="180"/>
      <c r="I188" s="177">
        <f>AVERAGE(F$6:F188)</f>
        <v>163.61712845086041</v>
      </c>
      <c r="J188" s="176">
        <f>AVERAGE(G$6:G188)</f>
        <v>868895.93616789591</v>
      </c>
      <c r="L188" s="6"/>
    </row>
    <row r="189" spans="2:12" ht="15.75" x14ac:dyDescent="0.25">
      <c r="B189" s="13">
        <v>184</v>
      </c>
      <c r="C189" s="176">
        <v>45</v>
      </c>
      <c r="D189" s="177">
        <v>80.470331010310332</v>
      </c>
      <c r="E189" s="178">
        <v>14323.303323105094</v>
      </c>
      <c r="F189" s="179">
        <v>173.52966898968967</v>
      </c>
      <c r="G189" s="176">
        <v>1485518.0844973489</v>
      </c>
      <c r="H189" s="180"/>
      <c r="I189" s="177">
        <f>AVERAGE(F$6:F189)</f>
        <v>163.67100095378882</v>
      </c>
      <c r="J189" s="176">
        <f>AVERAGE(G$6:G189)</f>
        <v>872247.14349577355</v>
      </c>
      <c r="L189" s="6"/>
    </row>
    <row r="190" spans="2:12" ht="15.75" x14ac:dyDescent="0.25">
      <c r="B190" s="13">
        <v>185</v>
      </c>
      <c r="C190" s="176">
        <v>46</v>
      </c>
      <c r="D190" s="177">
        <v>81.483664629667118</v>
      </c>
      <c r="E190" s="178">
        <v>17489.50460279566</v>
      </c>
      <c r="F190" s="179">
        <v>171.51633537033288</v>
      </c>
      <c r="G190" s="176">
        <v>1999735.736914081</v>
      </c>
      <c r="H190" s="180"/>
      <c r="I190" s="177">
        <f>AVERAGE(F$6:F190)</f>
        <v>163.7134081668512</v>
      </c>
      <c r="J190" s="176">
        <f>AVERAGE(G$6:G190)</f>
        <v>878341.67643316963</v>
      </c>
      <c r="L190" s="6"/>
    </row>
    <row r="191" spans="2:12" ht="15.75" x14ac:dyDescent="0.25">
      <c r="B191" s="13">
        <v>186</v>
      </c>
      <c r="C191" s="176">
        <v>44</v>
      </c>
      <c r="D191" s="177">
        <v>98.314220512936743</v>
      </c>
      <c r="E191" s="178">
        <v>14236.404260250143</v>
      </c>
      <c r="F191" s="179">
        <v>156.68577948706326</v>
      </c>
      <c r="G191" s="176">
        <v>1230642.0986102419</v>
      </c>
      <c r="H191" s="180"/>
      <c r="I191" s="177">
        <f>AVERAGE(F$6:F191)</f>
        <v>163.67562521695987</v>
      </c>
      <c r="J191" s="176">
        <f>AVERAGE(G$6:G191)</f>
        <v>880235.76472444437</v>
      </c>
      <c r="L191" s="6"/>
    </row>
    <row r="192" spans="2:12" ht="15.75" x14ac:dyDescent="0.25">
      <c r="B192" s="13">
        <v>187</v>
      </c>
      <c r="C192" s="176">
        <v>46</v>
      </c>
      <c r="D192" s="177">
        <v>96.111564329394938</v>
      </c>
      <c r="E192" s="178">
        <v>10620.611315837843</v>
      </c>
      <c r="F192" s="179">
        <v>156.88843567060508</v>
      </c>
      <c r="G192" s="176">
        <v>666251.09520732588</v>
      </c>
      <c r="H192" s="180"/>
      <c r="I192" s="177">
        <f>AVERAGE(F$6:F192)</f>
        <v>163.63933008569595</v>
      </c>
      <c r="J192" s="176">
        <f>AVERAGE(G$6:G192)</f>
        <v>879091.46167889831</v>
      </c>
      <c r="L192" s="6"/>
    </row>
    <row r="193" spans="2:12" ht="15.75" x14ac:dyDescent="0.25">
      <c r="B193" s="13">
        <v>188</v>
      </c>
      <c r="C193" s="176">
        <v>44</v>
      </c>
      <c r="D193" s="177">
        <v>84.965092149834234</v>
      </c>
      <c r="E193" s="178">
        <v>2816.3285012499382</v>
      </c>
      <c r="F193" s="179">
        <v>170.03490785016578</v>
      </c>
      <c r="G193" s="176">
        <v>-521125.84281417128</v>
      </c>
      <c r="H193" s="180"/>
      <c r="I193" s="177">
        <f>AVERAGE(F$6:F193)</f>
        <v>163.673349116358</v>
      </c>
      <c r="J193" s="176">
        <f>AVERAGE(G$6:G193)</f>
        <v>871643.49729329685</v>
      </c>
      <c r="L193" s="6"/>
    </row>
    <row r="194" spans="2:12" ht="15.75" x14ac:dyDescent="0.25">
      <c r="B194" s="13">
        <v>189</v>
      </c>
      <c r="C194" s="176">
        <v>45</v>
      </c>
      <c r="D194" s="177">
        <v>82.876286771745811</v>
      </c>
      <c r="E194" s="178">
        <v>13505.452456277548</v>
      </c>
      <c r="F194" s="179">
        <v>171.12371322825419</v>
      </c>
      <c r="G194" s="176">
        <v>1311103.1731458604</v>
      </c>
      <c r="H194" s="180"/>
      <c r="I194" s="177">
        <f>AVERAGE(F$6:F194)</f>
        <v>163.71276903229398</v>
      </c>
      <c r="J194" s="176">
        <f>AVERAGE(G$6:G194)</f>
        <v>873968.68076341623</v>
      </c>
      <c r="L194" s="6"/>
    </row>
    <row r="195" spans="2:12" ht="15.75" x14ac:dyDescent="0.25">
      <c r="B195" s="13">
        <v>190</v>
      </c>
      <c r="C195" s="176">
        <v>45</v>
      </c>
      <c r="D195" s="177">
        <v>84.303895349772745</v>
      </c>
      <c r="E195" s="178">
        <v>9496.737204898378</v>
      </c>
      <c r="F195" s="179">
        <v>169.69610465022726</v>
      </c>
      <c r="G195" s="176">
        <v>611559.31055814191</v>
      </c>
      <c r="H195" s="180"/>
      <c r="I195" s="177">
        <f>AVERAGE(F$6:F195)</f>
        <v>163.74426027238835</v>
      </c>
      <c r="J195" s="176">
        <f>AVERAGE(G$6:G195)</f>
        <v>872587.57881496742</v>
      </c>
      <c r="L195" s="6"/>
    </row>
    <row r="196" spans="2:12" ht="15.75" x14ac:dyDescent="0.25">
      <c r="B196" s="13">
        <v>191</v>
      </c>
      <c r="C196" s="176">
        <v>47</v>
      </c>
      <c r="D196" s="177">
        <v>98.755280718764993</v>
      </c>
      <c r="E196" s="178">
        <v>11634.108806765671</v>
      </c>
      <c r="F196" s="179">
        <v>153.24471928123501</v>
      </c>
      <c r="G196" s="176">
        <v>782865.73818014911</v>
      </c>
      <c r="H196" s="180"/>
      <c r="I196" s="177">
        <f>AVERAGE(F$6:F196)</f>
        <v>163.6892888535865</v>
      </c>
      <c r="J196" s="176">
        <f>AVERAGE(G$6:G196)</f>
        <v>872117.83095824067</v>
      </c>
      <c r="L196" s="6"/>
    </row>
    <row r="197" spans="2:12" ht="15.75" x14ac:dyDescent="0.25">
      <c r="B197" s="13">
        <v>192</v>
      </c>
      <c r="C197" s="176">
        <v>45</v>
      </c>
      <c r="D197" s="177">
        <v>99.448689616663415</v>
      </c>
      <c r="E197" s="178">
        <v>11545.584887139039</v>
      </c>
      <c r="F197" s="179">
        <v>154.55131038333658</v>
      </c>
      <c r="G197" s="176">
        <v>784385.27344938577</v>
      </c>
      <c r="H197" s="180"/>
      <c r="I197" s="177">
        <f>AVERAGE(F$6:F197)</f>
        <v>163.6416952157206</v>
      </c>
      <c r="J197" s="176">
        <f>AVERAGE(G$6:G197)</f>
        <v>871660.89055454871</v>
      </c>
      <c r="L197" s="6"/>
    </row>
    <row r="198" spans="2:12" ht="15.75" x14ac:dyDescent="0.25">
      <c r="B198" s="13">
        <v>193</v>
      </c>
      <c r="C198" s="176">
        <v>45</v>
      </c>
      <c r="D198" s="177">
        <v>96.112862489861371</v>
      </c>
      <c r="E198" s="178">
        <v>17478.104989257263</v>
      </c>
      <c r="F198" s="179">
        <v>157.88713751013864</v>
      </c>
      <c r="G198" s="176">
        <v>1759567.9658555016</v>
      </c>
      <c r="H198" s="180"/>
      <c r="I198" s="177">
        <f>AVERAGE(F$6:F198)</f>
        <v>163.61187885455178</v>
      </c>
      <c r="J198" s="176">
        <f>AVERAGE(G$6:G198)</f>
        <v>876261.44534885418</v>
      </c>
      <c r="L198" s="6"/>
    </row>
    <row r="199" spans="2:12" ht="15.75" x14ac:dyDescent="0.25">
      <c r="B199" s="13">
        <v>194</v>
      </c>
      <c r="C199" s="176">
        <v>45</v>
      </c>
      <c r="D199" s="177">
        <v>96.71117946234196</v>
      </c>
      <c r="E199" s="178">
        <v>12014.733138009804</v>
      </c>
      <c r="F199" s="179">
        <v>157.28882053765804</v>
      </c>
      <c r="G199" s="176">
        <v>889783.2043522771</v>
      </c>
      <c r="H199" s="180"/>
      <c r="I199" s="177">
        <f>AVERAGE(F$6:F199)</f>
        <v>163.5792857704441</v>
      </c>
      <c r="J199" s="176">
        <f>AVERAGE(G$6:G199)</f>
        <v>876331.14513753168</v>
      </c>
      <c r="L199" s="6"/>
    </row>
    <row r="200" spans="2:12" ht="15.75" x14ac:dyDescent="0.25">
      <c r="B200" s="13">
        <v>195</v>
      </c>
      <c r="C200" s="176">
        <v>45</v>
      </c>
      <c r="D200" s="177">
        <v>98.047161529401762</v>
      </c>
      <c r="E200" s="178">
        <v>10875.29994913512</v>
      </c>
      <c r="F200" s="179">
        <v>155.95283847059824</v>
      </c>
      <c r="G200" s="176">
        <v>696033.89628677466</v>
      </c>
      <c r="H200" s="180"/>
      <c r="I200" s="177">
        <f>AVERAGE(F$6:F200)</f>
        <v>163.54017578429102</v>
      </c>
      <c r="J200" s="176">
        <f>AVERAGE(G$6:G200)</f>
        <v>875406.54386137403</v>
      </c>
      <c r="L200" s="6"/>
    </row>
    <row r="201" spans="2:12" ht="15.75" x14ac:dyDescent="0.25">
      <c r="B201" s="13">
        <v>196</v>
      </c>
      <c r="C201" s="176">
        <v>46</v>
      </c>
      <c r="D201" s="177">
        <v>84.44219242924018</v>
      </c>
      <c r="E201" s="178">
        <v>13564.056670042264</v>
      </c>
      <c r="F201" s="179">
        <v>168.55780757075982</v>
      </c>
      <c r="G201" s="176">
        <v>1286327.6540678651</v>
      </c>
      <c r="H201" s="180"/>
      <c r="I201" s="177">
        <f>AVERAGE(F$6:F201)</f>
        <v>163.56577594646689</v>
      </c>
      <c r="J201" s="176">
        <f>AVERAGE(G$6:G201)</f>
        <v>877503.0801379378</v>
      </c>
      <c r="L201" s="6"/>
    </row>
    <row r="202" spans="2:12" ht="15.75" x14ac:dyDescent="0.25">
      <c r="B202" s="13">
        <v>197</v>
      </c>
      <c r="C202" s="176">
        <v>45</v>
      </c>
      <c r="D202" s="177">
        <v>80.040868343109906</v>
      </c>
      <c r="E202" s="178">
        <v>9164.8072387370121</v>
      </c>
      <c r="F202" s="179">
        <v>173.95913165689009</v>
      </c>
      <c r="G202" s="176">
        <v>594301.90905347117</v>
      </c>
      <c r="H202" s="180"/>
      <c r="I202" s="177">
        <f>AVERAGE(F$6:F202)</f>
        <v>163.61853409728124</v>
      </c>
      <c r="J202" s="176">
        <f>AVERAGE(G$6:G202)</f>
        <v>876065.51074156992</v>
      </c>
      <c r="L202" s="6"/>
    </row>
    <row r="203" spans="2:12" ht="15.75" x14ac:dyDescent="0.25">
      <c r="B203" s="13">
        <v>198</v>
      </c>
      <c r="C203" s="176">
        <v>46</v>
      </c>
      <c r="D203" s="177">
        <v>98.154718898917523</v>
      </c>
      <c r="E203" s="178">
        <v>6718.0114667323232</v>
      </c>
      <c r="F203" s="179">
        <v>154.84528110108249</v>
      </c>
      <c r="G203" s="176">
        <v>40252.374006462051</v>
      </c>
      <c r="H203" s="180"/>
      <c r="I203" s="177">
        <f>AVERAGE(F$6:F203)</f>
        <v>163.57422473871458</v>
      </c>
      <c r="J203" s="176">
        <f>AVERAGE(G$6:G203)</f>
        <v>871844.23227321077</v>
      </c>
      <c r="L203" s="6"/>
    </row>
    <row r="204" spans="2:12" ht="15.75" x14ac:dyDescent="0.25">
      <c r="B204" s="13">
        <v>199</v>
      </c>
      <c r="C204" s="176">
        <v>47</v>
      </c>
      <c r="D204" s="177">
        <v>88.875543333029043</v>
      </c>
      <c r="E204" s="178">
        <v>15197.39346639191</v>
      </c>
      <c r="F204" s="179">
        <v>163.12445666697096</v>
      </c>
      <c r="G204" s="176">
        <v>1479066.5519593544</v>
      </c>
      <c r="H204" s="180"/>
      <c r="I204" s="177">
        <f>AVERAGE(F$6:F204)</f>
        <v>163.57196459765055</v>
      </c>
      <c r="J204" s="176">
        <f>AVERAGE(G$6:G204)</f>
        <v>874895.60071384476</v>
      </c>
      <c r="L204" s="6"/>
    </row>
    <row r="205" spans="2:12" ht="15.75" x14ac:dyDescent="0.25">
      <c r="B205" s="13">
        <v>200</v>
      </c>
      <c r="C205" s="176">
        <v>45</v>
      </c>
      <c r="D205" s="177">
        <v>89.839913008616634</v>
      </c>
      <c r="E205" s="178">
        <v>7316.5488659938746</v>
      </c>
      <c r="F205" s="179">
        <v>164.16008699138337</v>
      </c>
      <c r="G205" s="176">
        <v>201085.29831826175</v>
      </c>
      <c r="H205" s="180"/>
      <c r="I205" s="177">
        <f>AVERAGE(F$6:F205)</f>
        <v>163.5749052096192</v>
      </c>
      <c r="J205" s="176">
        <f>AVERAGE(G$6:G205)</f>
        <v>871526.54920186684</v>
      </c>
      <c r="L205" s="6"/>
    </row>
    <row r="206" spans="2:12" ht="15.75" x14ac:dyDescent="0.25">
      <c r="B206" s="13">
        <v>201</v>
      </c>
      <c r="C206" s="176">
        <v>46</v>
      </c>
      <c r="D206" s="177">
        <v>96.371791318687457</v>
      </c>
      <c r="E206" s="178">
        <v>3209.987589358414</v>
      </c>
      <c r="F206" s="179">
        <v>156.62820868131254</v>
      </c>
      <c r="G206" s="176">
        <v>-497225.39398954692</v>
      </c>
      <c r="H206" s="180"/>
      <c r="I206" s="177">
        <f>AVERAGE(F$6:F206)</f>
        <v>163.54034453037389</v>
      </c>
      <c r="J206" s="176">
        <f>AVERAGE(G$6:G206)</f>
        <v>864716.83804171067</v>
      </c>
      <c r="L206" s="6"/>
    </row>
    <row r="207" spans="2:12" ht="15.75" x14ac:dyDescent="0.25">
      <c r="B207" s="13">
        <v>202</v>
      </c>
      <c r="C207" s="176">
        <v>45</v>
      </c>
      <c r="D207" s="177">
        <v>81.576339945103399</v>
      </c>
      <c r="E207" s="178">
        <v>12749.025316151054</v>
      </c>
      <c r="F207" s="179">
        <v>172.4236600548966</v>
      </c>
      <c r="G207" s="176">
        <v>1198233.6071433001</v>
      </c>
      <c r="H207" s="180"/>
      <c r="I207" s="177">
        <f>AVERAGE(F$6:F207)</f>
        <v>163.58432133990124</v>
      </c>
      <c r="J207" s="176">
        <f>AVERAGE(G$6:G207)</f>
        <v>866367.91115607496</v>
      </c>
      <c r="L207" s="6"/>
    </row>
    <row r="208" spans="2:12" ht="15.75" x14ac:dyDescent="0.25">
      <c r="B208" s="13">
        <v>203</v>
      </c>
      <c r="C208" s="176">
        <v>47</v>
      </c>
      <c r="D208" s="177">
        <v>93.246337113445804</v>
      </c>
      <c r="E208" s="178">
        <v>11127.919568792011</v>
      </c>
      <c r="F208" s="179">
        <v>158.7536628865542</v>
      </c>
      <c r="G208" s="176">
        <v>766597.99185269652</v>
      </c>
      <c r="H208" s="180"/>
      <c r="I208" s="177">
        <f>AVERAGE(F$6:F208)</f>
        <v>163.56052499284041</v>
      </c>
      <c r="J208" s="176">
        <f>AVERAGE(G$6:G208)</f>
        <v>865876.43372108298</v>
      </c>
      <c r="L208" s="6"/>
    </row>
    <row r="209" spans="2:12" ht="15.75" x14ac:dyDescent="0.25">
      <c r="B209" s="13">
        <v>204</v>
      </c>
      <c r="C209" s="176">
        <v>45</v>
      </c>
      <c r="D209" s="177">
        <v>99.889402629394922</v>
      </c>
      <c r="E209" s="178">
        <v>10864.670546489733</v>
      </c>
      <c r="F209" s="179">
        <v>154.11059737060509</v>
      </c>
      <c r="G209" s="176">
        <v>674360.86815435137</v>
      </c>
      <c r="H209" s="180"/>
      <c r="I209" s="177">
        <f>AVERAGE(F$6:F209)</f>
        <v>163.51420181822164</v>
      </c>
      <c r="J209" s="176">
        <f>AVERAGE(G$6:G209)</f>
        <v>864937.6319290892</v>
      </c>
      <c r="L209" s="6"/>
    </row>
    <row r="210" spans="2:12" ht="15.75" x14ac:dyDescent="0.25">
      <c r="B210" s="13">
        <v>205</v>
      </c>
      <c r="C210" s="176">
        <v>47</v>
      </c>
      <c r="D210" s="177">
        <v>80.947730885776309</v>
      </c>
      <c r="E210" s="178">
        <v>13046.821639043264</v>
      </c>
      <c r="F210" s="179">
        <v>171.05226911422369</v>
      </c>
      <c r="G210" s="176">
        <v>1231688.4460869054</v>
      </c>
      <c r="H210" s="180"/>
      <c r="I210" s="177">
        <f>AVERAGE(F$6:F210)</f>
        <v>163.55097287820212</v>
      </c>
      <c r="J210" s="176">
        <f>AVERAGE(G$6:G210)</f>
        <v>866726.66029083473</v>
      </c>
      <c r="L210" s="6"/>
    </row>
    <row r="211" spans="2:12" ht="15.75" x14ac:dyDescent="0.25">
      <c r="B211" s="13">
        <v>206</v>
      </c>
      <c r="C211" s="176">
        <v>47</v>
      </c>
      <c r="D211" s="177">
        <v>93.316430386896329</v>
      </c>
      <c r="E211" s="178">
        <v>9699.4706335637347</v>
      </c>
      <c r="F211" s="179">
        <v>158.68356961310366</v>
      </c>
      <c r="G211" s="176">
        <v>539146.62349136546</v>
      </c>
      <c r="H211" s="180"/>
      <c r="I211" s="177">
        <f>AVERAGE(F$6:F211)</f>
        <v>163.52734470701233</v>
      </c>
      <c r="J211" s="176">
        <f>AVERAGE(G$6:G211)</f>
        <v>865136.46593743924</v>
      </c>
      <c r="L211" s="6"/>
    </row>
    <row r="212" spans="2:12" ht="15.75" x14ac:dyDescent="0.25">
      <c r="B212" s="13">
        <v>207</v>
      </c>
      <c r="C212" s="176">
        <v>47</v>
      </c>
      <c r="D212" s="177">
        <v>95.687245538981372</v>
      </c>
      <c r="E212" s="178">
        <v>16291.379070171715</v>
      </c>
      <c r="F212" s="179">
        <v>156.31275446101864</v>
      </c>
      <c r="G212" s="176">
        <v>1546550.3364271293</v>
      </c>
      <c r="H212" s="180"/>
      <c r="I212" s="177">
        <f>AVERAGE(F$6:F212)</f>
        <v>163.49249161403651</v>
      </c>
      <c r="J212" s="176">
        <f>AVERAGE(G$6:G212)</f>
        <v>868428.32038424932</v>
      </c>
      <c r="L212" s="6"/>
    </row>
    <row r="213" spans="2:12" ht="15.75" x14ac:dyDescent="0.25">
      <c r="B213" s="13">
        <v>208</v>
      </c>
      <c r="C213" s="176">
        <v>45</v>
      </c>
      <c r="D213" s="177">
        <v>99.200062687582061</v>
      </c>
      <c r="E213" s="178">
        <v>15498.393074773539</v>
      </c>
      <c r="F213" s="179">
        <v>154.79993731241794</v>
      </c>
      <c r="G213" s="176">
        <v>1399150.276418156</v>
      </c>
      <c r="H213" s="180"/>
      <c r="I213" s="177">
        <f>AVERAGE(F$6:F213)</f>
        <v>163.4507004875864</v>
      </c>
      <c r="J213" s="176">
        <f>AVERAGE(G$6:G213)</f>
        <v>870979.86824979691</v>
      </c>
      <c r="L213" s="6"/>
    </row>
    <row r="214" spans="2:12" ht="15.75" x14ac:dyDescent="0.25">
      <c r="B214" s="13">
        <v>209</v>
      </c>
      <c r="C214" s="176">
        <v>45</v>
      </c>
      <c r="D214" s="177">
        <v>91.927315055259612</v>
      </c>
      <c r="E214" s="178">
        <v>13368.38111851471</v>
      </c>
      <c r="F214" s="179">
        <v>162.07268494474039</v>
      </c>
      <c r="G214" s="176">
        <v>1166649.4212422506</v>
      </c>
      <c r="H214" s="180"/>
      <c r="I214" s="177">
        <f>AVERAGE(F$6:F214)</f>
        <v>163.44410711178332</v>
      </c>
      <c r="J214" s="176">
        <f>AVERAGE(G$6:G214)</f>
        <v>872394.55510622007</v>
      </c>
      <c r="L214" s="6"/>
    </row>
    <row r="215" spans="2:12" ht="15.75" x14ac:dyDescent="0.25">
      <c r="B215" s="13">
        <v>210</v>
      </c>
      <c r="C215" s="176">
        <v>47</v>
      </c>
      <c r="D215" s="177">
        <v>87.258111730041875</v>
      </c>
      <c r="E215" s="178">
        <v>20696.493223813803</v>
      </c>
      <c r="F215" s="179">
        <v>164.74188826995811</v>
      </c>
      <c r="G215" s="176">
        <v>2409579.3742574784</v>
      </c>
      <c r="H215" s="180"/>
      <c r="I215" s="177">
        <f>AVERAGE(F$6:F215)</f>
        <v>163.45028702206034</v>
      </c>
      <c r="J215" s="176">
        <f>AVERAGE(G$6:G215)</f>
        <v>879714.48281646415</v>
      </c>
      <c r="L215" s="6"/>
    </row>
    <row r="216" spans="2:12" ht="15.75" x14ac:dyDescent="0.25">
      <c r="B216" s="13">
        <v>211</v>
      </c>
      <c r="C216" s="176">
        <v>46</v>
      </c>
      <c r="D216" s="177">
        <v>85.285894364822283</v>
      </c>
      <c r="E216" s="178">
        <v>14111.007814897013</v>
      </c>
      <c r="F216" s="179">
        <v>167.7141056351777</v>
      </c>
      <c r="G216" s="176">
        <v>1366615.0552864559</v>
      </c>
      <c r="H216" s="180"/>
      <c r="I216" s="177">
        <f>AVERAGE(F$6:F216)</f>
        <v>163.47049469321254</v>
      </c>
      <c r="J216" s="176">
        <f>AVERAGE(G$6:G216)</f>
        <v>882022.06846798072</v>
      </c>
      <c r="L216" s="6"/>
    </row>
    <row r="217" spans="2:12" ht="15.75" x14ac:dyDescent="0.25">
      <c r="B217" s="13">
        <v>212</v>
      </c>
      <c r="C217" s="176">
        <v>47</v>
      </c>
      <c r="D217" s="177">
        <v>83.050462211690558</v>
      </c>
      <c r="E217" s="178">
        <v>8713.688467708731</v>
      </c>
      <c r="F217" s="179">
        <v>168.94953778830944</v>
      </c>
      <c r="G217" s="176">
        <v>472173.63905071234</v>
      </c>
      <c r="H217" s="180"/>
      <c r="I217" s="177">
        <f>AVERAGE(F$6:F217)</f>
        <v>163.49633923611393</v>
      </c>
      <c r="J217" s="176">
        <f>AVERAGE(G$6:G217)</f>
        <v>880088.82115940878</v>
      </c>
      <c r="L217" s="6"/>
    </row>
    <row r="218" spans="2:12" ht="15.75" x14ac:dyDescent="0.25">
      <c r="B218" s="13">
        <v>213</v>
      </c>
      <c r="C218" s="176">
        <v>47</v>
      </c>
      <c r="D218" s="177">
        <v>98.888817835643636</v>
      </c>
      <c r="E218" s="178">
        <v>12317.603543051941</v>
      </c>
      <c r="F218" s="179">
        <v>153.11118216435636</v>
      </c>
      <c r="G218" s="176">
        <v>885962.839908547</v>
      </c>
      <c r="H218" s="180"/>
      <c r="I218" s="177">
        <f>AVERAGE(F$6:F218)</f>
        <v>163.44758263014324</v>
      </c>
      <c r="J218" s="176">
        <f>AVERAGE(G$6:G218)</f>
        <v>880116.39871222153</v>
      </c>
      <c r="L218" s="6"/>
    </row>
    <row r="219" spans="2:12" ht="15.75" x14ac:dyDescent="0.25">
      <c r="B219" s="13">
        <v>214</v>
      </c>
      <c r="C219" s="176">
        <v>44</v>
      </c>
      <c r="D219" s="177">
        <v>81.499169143907466</v>
      </c>
      <c r="E219" s="178">
        <v>17452.369886186396</v>
      </c>
      <c r="F219" s="179">
        <v>173.50083085609253</v>
      </c>
      <c r="G219" s="176">
        <v>2028000.675661189</v>
      </c>
      <c r="H219" s="180"/>
      <c r="I219" s="177">
        <f>AVERAGE(F$6:F219)</f>
        <v>163.4945604255916</v>
      </c>
      <c r="J219" s="176">
        <f>AVERAGE(G$6:G219)</f>
        <v>885480.34393160918</v>
      </c>
      <c r="L219" s="6"/>
    </row>
    <row r="220" spans="2:12" ht="15.75" x14ac:dyDescent="0.25">
      <c r="B220" s="13">
        <v>215</v>
      </c>
      <c r="C220" s="176">
        <v>45</v>
      </c>
      <c r="D220" s="177">
        <v>92.840319666947181</v>
      </c>
      <c r="E220" s="178">
        <v>8074.4637972150449</v>
      </c>
      <c r="F220" s="179">
        <v>161.15968033305282</v>
      </c>
      <c r="G220" s="176">
        <v>301278.00441998453</v>
      </c>
      <c r="H220" s="180"/>
      <c r="I220" s="177">
        <f>AVERAGE(F$6:F220)</f>
        <v>163.48370051818446</v>
      </c>
      <c r="J220" s="176">
        <f>AVERAGE(G$6:G220)</f>
        <v>882763.12374783424</v>
      </c>
      <c r="L220" s="6"/>
    </row>
    <row r="221" spans="2:12" ht="15.75" x14ac:dyDescent="0.25">
      <c r="B221" s="13">
        <v>216</v>
      </c>
      <c r="C221" s="176">
        <v>45</v>
      </c>
      <c r="D221" s="177">
        <v>84.552571840707486</v>
      </c>
      <c r="E221" s="178">
        <v>15373.004849504789</v>
      </c>
      <c r="F221" s="179">
        <v>169.44742815929251</v>
      </c>
      <c r="G221" s="176">
        <v>1604916.1348289181</v>
      </c>
      <c r="H221" s="180"/>
      <c r="I221" s="177">
        <f>AVERAGE(F$6:F221)</f>
        <v>163.51131036837475</v>
      </c>
      <c r="J221" s="176">
        <f>AVERAGE(G$6:G221)</f>
        <v>886106.42472506152</v>
      </c>
      <c r="L221" s="6"/>
    </row>
    <row r="222" spans="2:12" ht="15.75" x14ac:dyDescent="0.25">
      <c r="B222" s="13">
        <v>217</v>
      </c>
      <c r="C222" s="176">
        <v>45</v>
      </c>
      <c r="D222" s="177">
        <v>92.750736632440379</v>
      </c>
      <c r="E222" s="178">
        <v>12136.418734153109</v>
      </c>
      <c r="F222" s="179">
        <v>161.24926336755962</v>
      </c>
      <c r="G222" s="176">
        <v>956988.58080243925</v>
      </c>
      <c r="H222" s="180"/>
      <c r="I222" s="177">
        <f>AVERAGE(F$6:F222)</f>
        <v>163.50088618864748</v>
      </c>
      <c r="J222" s="176">
        <f>AVERAGE(G$6:G222)</f>
        <v>886433.07060560246</v>
      </c>
      <c r="L222" s="6"/>
    </row>
    <row r="223" spans="2:12" ht="15.75" x14ac:dyDescent="0.25">
      <c r="B223" s="13">
        <v>218</v>
      </c>
      <c r="C223" s="176">
        <v>44</v>
      </c>
      <c r="D223" s="177">
        <v>90.567224692198138</v>
      </c>
      <c r="E223" s="178">
        <v>10187.229660181454</v>
      </c>
      <c r="F223" s="179">
        <v>164.43277530780188</v>
      </c>
      <c r="G223" s="176">
        <v>675114.44572159182</v>
      </c>
      <c r="H223" s="180"/>
      <c r="I223" s="177">
        <f>AVERAGE(F$6:F223)</f>
        <v>163.50516090937757</v>
      </c>
      <c r="J223" s="176">
        <f>AVERAGE(G$6:G223)</f>
        <v>885463.71911530884</v>
      </c>
      <c r="L223" s="6"/>
    </row>
    <row r="224" spans="2:12" ht="15.75" x14ac:dyDescent="0.25">
      <c r="B224" s="13">
        <v>219</v>
      </c>
      <c r="C224" s="176">
        <v>45</v>
      </c>
      <c r="D224" s="177">
        <v>86.502637953084019</v>
      </c>
      <c r="E224" s="178">
        <v>3330.1829535709394</v>
      </c>
      <c r="F224" s="179">
        <v>167.49736204691598</v>
      </c>
      <c r="G224" s="176">
        <v>-442203.14014326036</v>
      </c>
      <c r="H224" s="180"/>
      <c r="I224" s="177">
        <f>AVERAGE(F$6:F224)</f>
        <v>163.5233901383161</v>
      </c>
      <c r="J224" s="176">
        <f>AVERAGE(G$6:G224)</f>
        <v>879401.31336526969</v>
      </c>
      <c r="L224" s="6"/>
    </row>
    <row r="225" spans="2:12" ht="15.75" x14ac:dyDescent="0.25">
      <c r="B225" s="13">
        <v>220</v>
      </c>
      <c r="C225" s="176">
        <v>45</v>
      </c>
      <c r="D225" s="177">
        <v>85.945419571924617</v>
      </c>
      <c r="E225" s="178">
        <v>3122.5247556777867</v>
      </c>
      <c r="F225" s="179">
        <v>168.05458042807538</v>
      </c>
      <c r="G225" s="176">
        <v>-475245.41230829095</v>
      </c>
      <c r="H225" s="180"/>
      <c r="I225" s="177">
        <f>AVERAGE(F$6:F225)</f>
        <v>163.54398645781501</v>
      </c>
      <c r="J225" s="176">
        <f>AVERAGE(G$6:G225)</f>
        <v>873243.82824857172</v>
      </c>
      <c r="L225" s="6"/>
    </row>
    <row r="226" spans="2:12" ht="15.75" x14ac:dyDescent="0.25">
      <c r="B226" s="13">
        <v>221</v>
      </c>
      <c r="C226" s="176">
        <v>45</v>
      </c>
      <c r="D226" s="177">
        <v>92.014127825131794</v>
      </c>
      <c r="E226" s="178">
        <v>15107.857194780936</v>
      </c>
      <c r="F226" s="179">
        <v>161.98587217486821</v>
      </c>
      <c r="G226" s="176">
        <v>1447259.4243899477</v>
      </c>
      <c r="H226" s="180"/>
      <c r="I226" s="177">
        <f>AVERAGE(F$6:F226)</f>
        <v>163.53693616694196</v>
      </c>
      <c r="J226" s="176">
        <f>AVERAGE(G$6:G226)</f>
        <v>875841.18388722045</v>
      </c>
      <c r="L226" s="6"/>
    </row>
    <row r="227" spans="2:12" ht="15.75" x14ac:dyDescent="0.25">
      <c r="B227" s="13">
        <v>222</v>
      </c>
      <c r="C227" s="176">
        <v>46</v>
      </c>
      <c r="D227" s="177">
        <v>92.276400651499273</v>
      </c>
      <c r="E227" s="178">
        <v>7734.804767980967</v>
      </c>
      <c r="F227" s="179">
        <v>160.72359934850073</v>
      </c>
      <c r="G227" s="176">
        <v>243165.66256784601</v>
      </c>
      <c r="H227" s="180"/>
      <c r="I227" s="177">
        <f>AVERAGE(F$6:F227)</f>
        <v>163.52426347857059</v>
      </c>
      <c r="J227" s="176">
        <f>AVERAGE(G$6:G227)</f>
        <v>872991.29415154771</v>
      </c>
      <c r="L227" s="6"/>
    </row>
    <row r="228" spans="2:12" ht="15.75" x14ac:dyDescent="0.25">
      <c r="B228" s="13">
        <v>223</v>
      </c>
      <c r="C228" s="176">
        <v>45</v>
      </c>
      <c r="D228" s="177">
        <v>87.341209353627661</v>
      </c>
      <c r="E228" s="178">
        <v>22359.190745703076</v>
      </c>
      <c r="F228" s="179">
        <v>166.65879064637232</v>
      </c>
      <c r="G228" s="176">
        <v>2726355.6895104344</v>
      </c>
      <c r="H228" s="180"/>
      <c r="I228" s="177">
        <f>AVERAGE(F$6:F228)</f>
        <v>163.53831965421097</v>
      </c>
      <c r="J228" s="176">
        <f>AVERAGE(G$6:G228)</f>
        <v>881302.34525181178</v>
      </c>
      <c r="L228" s="6"/>
    </row>
    <row r="229" spans="2:12" ht="15.75" x14ac:dyDescent="0.25">
      <c r="B229" s="13">
        <v>224</v>
      </c>
      <c r="C229" s="176">
        <v>47</v>
      </c>
      <c r="D229" s="177">
        <v>92.189299002234975</v>
      </c>
      <c r="E229" s="178">
        <v>16633.193027882658</v>
      </c>
      <c r="F229" s="179">
        <v>159.81070099776503</v>
      </c>
      <c r="G229" s="176">
        <v>1658162.2376170652</v>
      </c>
      <c r="H229" s="180"/>
      <c r="I229" s="177">
        <f>AVERAGE(F$6:F229)</f>
        <v>163.52167849949473</v>
      </c>
      <c r="J229" s="176">
        <f>AVERAGE(G$6:G229)</f>
        <v>884770.46977129951</v>
      </c>
      <c r="L229" s="6"/>
    </row>
    <row r="230" spans="2:12" ht="15.75" x14ac:dyDescent="0.25">
      <c r="B230" s="13">
        <v>225</v>
      </c>
      <c r="C230" s="176">
        <v>44</v>
      </c>
      <c r="D230" s="177">
        <v>92.184984285629852</v>
      </c>
      <c r="E230" s="178">
        <v>10098.832124902223</v>
      </c>
      <c r="F230" s="179">
        <v>162.81501571437013</v>
      </c>
      <c r="G230" s="176">
        <v>644241.51111274143</v>
      </c>
      <c r="H230" s="180"/>
      <c r="I230" s="177">
        <f>AVERAGE(F$6:F230)</f>
        <v>163.51853777600527</v>
      </c>
      <c r="J230" s="176">
        <f>AVERAGE(G$6:G230)</f>
        <v>883701.45217726147</v>
      </c>
      <c r="L230" s="6"/>
    </row>
    <row r="231" spans="2:12" ht="15.75" x14ac:dyDescent="0.25">
      <c r="B231" s="13">
        <v>226</v>
      </c>
      <c r="C231" s="176">
        <v>45</v>
      </c>
      <c r="D231" s="177">
        <v>82.860866688218195</v>
      </c>
      <c r="E231" s="178">
        <v>14428.842559343142</v>
      </c>
      <c r="F231" s="179">
        <v>171.13913331178179</v>
      </c>
      <c r="G231" s="176">
        <v>1469339.6102981367</v>
      </c>
      <c r="H231" s="180"/>
      <c r="I231" s="177">
        <f>AVERAGE(F$6:F231)</f>
        <v>163.55225722527859</v>
      </c>
      <c r="J231" s="176">
        <f>AVERAGE(G$6:G231)</f>
        <v>886292.77146098216</v>
      </c>
      <c r="L231" s="6"/>
    </row>
    <row r="232" spans="2:12" ht="15.75" x14ac:dyDescent="0.25">
      <c r="B232" s="13">
        <v>227</v>
      </c>
      <c r="C232" s="176">
        <v>44</v>
      </c>
      <c r="D232" s="177">
        <v>90.108967041445467</v>
      </c>
      <c r="E232" s="178">
        <v>12990.870003831424</v>
      </c>
      <c r="F232" s="179">
        <v>164.89103295855455</v>
      </c>
      <c r="G232" s="176">
        <v>1142077.9739620648</v>
      </c>
      <c r="H232" s="180"/>
      <c r="I232" s="177">
        <f>AVERAGE(F$6:F232)</f>
        <v>163.55815491573358</v>
      </c>
      <c r="J232" s="176">
        <f>AVERAGE(G$6:G232)</f>
        <v>887419.57852045831</v>
      </c>
      <c r="L232" s="6"/>
    </row>
    <row r="233" spans="2:12" ht="15.75" x14ac:dyDescent="0.25">
      <c r="B233" s="13">
        <v>228</v>
      </c>
      <c r="C233" s="176">
        <v>43</v>
      </c>
      <c r="D233" s="177">
        <v>91.912693466490566</v>
      </c>
      <c r="E233" s="178">
        <v>5489.8445519261431</v>
      </c>
      <c r="F233" s="179">
        <v>164.08730653350943</v>
      </c>
      <c r="G233" s="176">
        <v>-99186.194186778157</v>
      </c>
      <c r="H233" s="180"/>
      <c r="I233" s="177">
        <f>AVERAGE(F$6:F233)</f>
        <v>163.56047575616242</v>
      </c>
      <c r="J233" s="176">
        <f>AVERAGE(G$6:G233)</f>
        <v>883092.36021911073</v>
      </c>
      <c r="L233" s="6"/>
    </row>
    <row r="234" spans="2:12" ht="15.75" x14ac:dyDescent="0.25">
      <c r="B234" s="13">
        <v>229</v>
      </c>
      <c r="C234" s="176">
        <v>46</v>
      </c>
      <c r="D234" s="177">
        <v>96.128985722691908</v>
      </c>
      <c r="E234" s="178">
        <v>5320.558624043897</v>
      </c>
      <c r="F234" s="179">
        <v>156.87101427730809</v>
      </c>
      <c r="G234" s="176">
        <v>-165358.57212435512</v>
      </c>
      <c r="H234" s="180"/>
      <c r="I234" s="177">
        <f>AVERAGE(F$6:F234)</f>
        <v>163.531264133984</v>
      </c>
      <c r="J234" s="176">
        <f>AVERAGE(G$6:G234)</f>
        <v>878513.97186826589</v>
      </c>
      <c r="L234" s="6"/>
    </row>
    <row r="235" spans="2:12" ht="15.75" x14ac:dyDescent="0.25">
      <c r="B235" s="13">
        <v>230</v>
      </c>
      <c r="C235" s="176">
        <v>45</v>
      </c>
      <c r="D235" s="177">
        <v>85.340071047886397</v>
      </c>
      <c r="E235" s="178">
        <v>12165.028847395712</v>
      </c>
      <c r="F235" s="179">
        <v>168.6599289521136</v>
      </c>
      <c r="G235" s="176">
        <v>1051752.9011021731</v>
      </c>
      <c r="H235" s="180"/>
      <c r="I235" s="177">
        <f>AVERAGE(F$6:F235)</f>
        <v>163.5535626766715</v>
      </c>
      <c r="J235" s="176">
        <f>AVERAGE(G$6:G235)</f>
        <v>879267.18460406561</v>
      </c>
      <c r="L235" s="6"/>
    </row>
    <row r="236" spans="2:12" ht="15.75" x14ac:dyDescent="0.25">
      <c r="B236" s="13">
        <v>231</v>
      </c>
      <c r="C236" s="176">
        <v>45</v>
      </c>
      <c r="D236" s="177">
        <v>82.855123746424511</v>
      </c>
      <c r="E236" s="178">
        <v>10096.418472557443</v>
      </c>
      <c r="F236" s="179">
        <v>171.14487625357549</v>
      </c>
      <c r="G236" s="176">
        <v>727950.29009015718</v>
      </c>
      <c r="H236" s="180"/>
      <c r="I236" s="177">
        <f>AVERAGE(F$6:F236)</f>
        <v>163.58642550600874</v>
      </c>
      <c r="J236" s="176">
        <f>AVERAGE(G$6:G236)</f>
        <v>878612.13311266329</v>
      </c>
      <c r="L236" s="6"/>
    </row>
    <row r="237" spans="2:12" ht="15.75" x14ac:dyDescent="0.25">
      <c r="B237" s="13">
        <v>232</v>
      </c>
      <c r="C237" s="176">
        <v>46</v>
      </c>
      <c r="D237" s="177">
        <v>86.907394383892807</v>
      </c>
      <c r="E237" s="178">
        <v>9967.7434443510501</v>
      </c>
      <c r="F237" s="179">
        <v>166.09260561610719</v>
      </c>
      <c r="G237" s="176">
        <v>655568.48078513681</v>
      </c>
      <c r="H237" s="180"/>
      <c r="I237" s="177">
        <f>AVERAGE(F$6:F237)</f>
        <v>163.59722800648331</v>
      </c>
      <c r="J237" s="176">
        <f>AVERAGE(G$6:G237)</f>
        <v>877650.73805952736</v>
      </c>
      <c r="L237" s="6"/>
    </row>
    <row r="238" spans="2:12" ht="15.75" x14ac:dyDescent="0.25">
      <c r="B238" s="13">
        <v>233</v>
      </c>
      <c r="C238" s="176">
        <v>45</v>
      </c>
      <c r="D238" s="177">
        <v>84.933452433661131</v>
      </c>
      <c r="E238" s="178">
        <v>11962.00461858026</v>
      </c>
      <c r="F238" s="179">
        <v>169.06654756633887</v>
      </c>
      <c r="G238" s="176">
        <v>1022374.8228359648</v>
      </c>
      <c r="H238" s="180"/>
      <c r="I238" s="177">
        <f>AVERAGE(F$6:F238)</f>
        <v>163.62070148098911</v>
      </c>
      <c r="J238" s="176">
        <f>AVERAGE(G$6:G238)</f>
        <v>878271.871470585</v>
      </c>
      <c r="L238" s="6"/>
    </row>
    <row r="239" spans="2:12" ht="15.75" x14ac:dyDescent="0.25">
      <c r="B239" s="13">
        <v>234</v>
      </c>
      <c r="C239" s="176">
        <v>46</v>
      </c>
      <c r="D239" s="177">
        <v>98.787535013802156</v>
      </c>
      <c r="E239" s="178">
        <v>10867.80215897665</v>
      </c>
      <c r="F239" s="179">
        <v>154.21246498619786</v>
      </c>
      <c r="G239" s="176">
        <v>675950.55991811212</v>
      </c>
      <c r="H239" s="180"/>
      <c r="I239" s="177">
        <f>AVERAGE(F$6:F239)</f>
        <v>163.58049534212248</v>
      </c>
      <c r="J239" s="176">
        <f>AVERAGE(G$6:G239)</f>
        <v>877407.25048104452</v>
      </c>
      <c r="L239" s="6"/>
    </row>
    <row r="240" spans="2:12" ht="15.75" x14ac:dyDescent="0.25">
      <c r="B240" s="13">
        <v>235</v>
      </c>
      <c r="C240" s="176">
        <v>45</v>
      </c>
      <c r="D240" s="177">
        <v>90.30544169790511</v>
      </c>
      <c r="E240" s="178">
        <v>7951.1233551014229</v>
      </c>
      <c r="F240" s="179">
        <v>163.69455830209489</v>
      </c>
      <c r="G240" s="176">
        <v>301555.62561879819</v>
      </c>
      <c r="H240" s="180"/>
      <c r="I240" s="177">
        <f>AVERAGE(F$6:F240)</f>
        <v>163.58098071642021</v>
      </c>
      <c r="J240" s="176">
        <f>AVERAGE(G$6:G240)</f>
        <v>874956.81803482212</v>
      </c>
      <c r="L240" s="6"/>
    </row>
    <row r="241" spans="2:12" ht="15.75" x14ac:dyDescent="0.25">
      <c r="B241" s="13">
        <v>236</v>
      </c>
      <c r="C241" s="176">
        <v>45</v>
      </c>
      <c r="D241" s="177">
        <v>97.911676941250121</v>
      </c>
      <c r="E241" s="178">
        <v>9291.5282845151269</v>
      </c>
      <c r="F241" s="179">
        <v>156.08832305874989</v>
      </c>
      <c r="G241" s="176">
        <v>450299.06858290941</v>
      </c>
      <c r="H241" s="180"/>
      <c r="I241" s="177">
        <f>AVERAGE(F$6:F241)</f>
        <v>163.54923216702332</v>
      </c>
      <c r="J241" s="176">
        <f>AVERAGE(G$6:G241)</f>
        <v>873157.42079138185</v>
      </c>
      <c r="L241" s="6"/>
    </row>
    <row r="242" spans="2:12" ht="15.75" x14ac:dyDescent="0.25">
      <c r="B242" s="13">
        <v>237</v>
      </c>
      <c r="C242" s="176">
        <v>47</v>
      </c>
      <c r="D242" s="177">
        <v>84.738921512994324</v>
      </c>
      <c r="E242" s="178">
        <v>15153.536036780666</v>
      </c>
      <c r="F242" s="179">
        <v>167.26107848700568</v>
      </c>
      <c r="G242" s="176">
        <v>1534596.7804036401</v>
      </c>
      <c r="H242" s="180"/>
      <c r="I242" s="177">
        <f>AVERAGE(F$6:F242)</f>
        <v>163.5648939658418</v>
      </c>
      <c r="J242" s="176">
        <f>AVERAGE(G$6:G242)</f>
        <v>875948.30416527332</v>
      </c>
      <c r="L242" s="6"/>
    </row>
    <row r="243" spans="2:12" ht="15.75" x14ac:dyDescent="0.25">
      <c r="B243" s="13">
        <v>238</v>
      </c>
      <c r="C243" s="176">
        <v>45</v>
      </c>
      <c r="D243" s="177">
        <v>91.740273399433377</v>
      </c>
      <c r="E243" s="178">
        <v>3609.1575902896438</v>
      </c>
      <c r="F243" s="179">
        <v>162.25972660056664</v>
      </c>
      <c r="G243" s="176">
        <v>-414379.07614124252</v>
      </c>
      <c r="H243" s="180"/>
      <c r="I243" s="177">
        <f>AVERAGE(F$6:F243)</f>
        <v>163.55941006934907</v>
      </c>
      <c r="J243" s="176">
        <f>AVERAGE(G$6:G243)</f>
        <v>870526.76055054006</v>
      </c>
      <c r="L243" s="6"/>
    </row>
    <row r="244" spans="2:12" ht="15.75" x14ac:dyDescent="0.25">
      <c r="B244" s="13">
        <v>239</v>
      </c>
      <c r="C244" s="176">
        <v>46</v>
      </c>
      <c r="D244" s="177">
        <v>97.900811195247428</v>
      </c>
      <c r="E244" s="178">
        <v>9938.3504522172916</v>
      </c>
      <c r="F244" s="179">
        <v>155.09918880475257</v>
      </c>
      <c r="G244" s="176">
        <v>541430.0931962477</v>
      </c>
      <c r="H244" s="180"/>
      <c r="I244" s="177">
        <f>AVERAGE(F$6:F244)</f>
        <v>163.52401165401602</v>
      </c>
      <c r="J244" s="176">
        <f>AVERAGE(G$6:G244)</f>
        <v>869149.78704696556</v>
      </c>
      <c r="L244" s="6"/>
    </row>
    <row r="245" spans="2:12" ht="15.75" x14ac:dyDescent="0.25">
      <c r="B245" s="13">
        <v>240</v>
      </c>
      <c r="C245" s="176">
        <v>44</v>
      </c>
      <c r="D245" s="177">
        <v>93.657494438114284</v>
      </c>
      <c r="E245" s="178">
        <v>10879.494630831843</v>
      </c>
      <c r="F245" s="179">
        <v>161.34250556188573</v>
      </c>
      <c r="G245" s="176">
        <v>755324.92298549251</v>
      </c>
      <c r="H245" s="180"/>
      <c r="I245" s="177">
        <f>AVERAGE(F$6:F245)</f>
        <v>163.51492204529879</v>
      </c>
      <c r="J245" s="176">
        <f>AVERAGE(G$6:G245)</f>
        <v>868675.51678004279</v>
      </c>
      <c r="L245" s="6"/>
    </row>
    <row r="246" spans="2:12" ht="15.75" x14ac:dyDescent="0.25">
      <c r="B246" s="13">
        <v>241</v>
      </c>
      <c r="C246" s="176">
        <v>46</v>
      </c>
      <c r="D246" s="177">
        <v>89.243826509869024</v>
      </c>
      <c r="E246" s="178">
        <v>6593.9293164750834</v>
      </c>
      <c r="F246" s="179">
        <v>163.75617349013098</v>
      </c>
      <c r="G246" s="176">
        <v>79796.633130354574</v>
      </c>
      <c r="H246" s="180"/>
      <c r="I246" s="177">
        <f>AVERAGE(F$6:F246)</f>
        <v>163.51592308863835</v>
      </c>
      <c r="J246" s="176">
        <f>AVERAGE(G$6:G246)</f>
        <v>865402.16041635105</v>
      </c>
      <c r="L246" s="6"/>
    </row>
    <row r="247" spans="2:12" ht="15.75" x14ac:dyDescent="0.25">
      <c r="B247" s="13">
        <v>242</v>
      </c>
      <c r="C247" s="176">
        <v>44</v>
      </c>
      <c r="D247" s="177">
        <v>97.059028262659794</v>
      </c>
      <c r="E247" s="178">
        <v>12201.130316515475</v>
      </c>
      <c r="F247" s="179">
        <v>157.94097173734019</v>
      </c>
      <c r="G247" s="176">
        <v>927058.37848437531</v>
      </c>
      <c r="H247" s="180"/>
      <c r="I247" s="177">
        <f>AVERAGE(F$6:F247)</f>
        <v>163.49288609958342</v>
      </c>
      <c r="J247" s="176">
        <f>AVERAGE(G$6:G247)</f>
        <v>865656.93817696266</v>
      </c>
      <c r="L247" s="6"/>
    </row>
    <row r="248" spans="2:12" ht="15.75" x14ac:dyDescent="0.25">
      <c r="B248" s="13">
        <v>243</v>
      </c>
      <c r="C248" s="176">
        <v>45</v>
      </c>
      <c r="D248" s="177">
        <v>81.920089936545949</v>
      </c>
      <c r="E248" s="178">
        <v>5800.2067324872205</v>
      </c>
      <c r="F248" s="179">
        <v>172.07991006345407</v>
      </c>
      <c r="G248" s="176">
        <v>-1900.9471241583815</v>
      </c>
      <c r="H248" s="180"/>
      <c r="I248" s="177">
        <f>AVERAGE(F$6:F248)</f>
        <v>163.52822364675984</v>
      </c>
      <c r="J248" s="176">
        <f>AVERAGE(G$6:G248)</f>
        <v>862086.74111811037</v>
      </c>
      <c r="L248" s="6"/>
    </row>
    <row r="249" spans="2:12" ht="15.75" x14ac:dyDescent="0.25">
      <c r="B249" s="13">
        <v>244</v>
      </c>
      <c r="C249" s="176">
        <v>46</v>
      </c>
      <c r="D249" s="177">
        <v>84.987823616521666</v>
      </c>
      <c r="E249" s="178">
        <v>9491.801426733753</v>
      </c>
      <c r="F249" s="179">
        <v>168.01217638347833</v>
      </c>
      <c r="G249" s="176">
        <v>594738.2155053427</v>
      </c>
      <c r="H249" s="180"/>
      <c r="I249" s="177">
        <f>AVERAGE(F$6:F249)</f>
        <v>163.54660050223819</v>
      </c>
      <c r="J249" s="176">
        <f>AVERAGE(G$6:G249)</f>
        <v>860991.05043936952</v>
      </c>
      <c r="L249" s="6"/>
    </row>
    <row r="250" spans="2:12" ht="15.75" x14ac:dyDescent="0.25">
      <c r="B250" s="13">
        <v>245</v>
      </c>
      <c r="C250" s="176">
        <v>47</v>
      </c>
      <c r="D250" s="177">
        <v>97.717716971331114</v>
      </c>
      <c r="E250" s="178">
        <v>9454.6048234096706</v>
      </c>
      <c r="F250" s="179">
        <v>154.28228302866887</v>
      </c>
      <c r="G250" s="176">
        <v>458678.0172895086</v>
      </c>
      <c r="H250" s="180"/>
      <c r="I250" s="177">
        <f>AVERAGE(F$6:F250)</f>
        <v>163.50878696152972</v>
      </c>
      <c r="J250" s="176">
        <f>AVERAGE(G$6:G250)</f>
        <v>859348.95642651292</v>
      </c>
      <c r="L250" s="6"/>
    </row>
    <row r="251" spans="2:12" ht="15.75" x14ac:dyDescent="0.25">
      <c r="B251" s="13">
        <v>246</v>
      </c>
      <c r="C251" s="176">
        <v>44</v>
      </c>
      <c r="D251" s="177">
        <v>82.5490128964109</v>
      </c>
      <c r="E251" s="178">
        <v>12563.20398457641</v>
      </c>
      <c r="F251" s="179">
        <v>172.45098710358911</v>
      </c>
      <c r="G251" s="176">
        <v>1166536.928323946</v>
      </c>
      <c r="H251" s="180"/>
      <c r="I251" s="177">
        <f>AVERAGE(F$6:F251)</f>
        <v>163.54513736861128</v>
      </c>
      <c r="J251" s="176">
        <f>AVERAGE(G$6:G251)</f>
        <v>860597.68801959197</v>
      </c>
      <c r="L251" s="6"/>
    </row>
    <row r="252" spans="2:12" ht="15.75" x14ac:dyDescent="0.25">
      <c r="B252" s="13">
        <v>247</v>
      </c>
      <c r="C252" s="176">
        <v>45</v>
      </c>
      <c r="D252" s="177">
        <v>95.566437073957474</v>
      </c>
      <c r="E252" s="178">
        <v>11611.650355987711</v>
      </c>
      <c r="F252" s="179">
        <v>158.43356292604253</v>
      </c>
      <c r="G252" s="176">
        <v>839675.13735058322</v>
      </c>
      <c r="H252" s="180"/>
      <c r="I252" s="177">
        <f>AVERAGE(F$6:F252)</f>
        <v>163.52444273524057</v>
      </c>
      <c r="J252" s="176">
        <f>AVERAGE(G$6:G252)</f>
        <v>860512.98133672157</v>
      </c>
      <c r="L252" s="6"/>
    </row>
    <row r="253" spans="2:12" ht="15.75" x14ac:dyDescent="0.25">
      <c r="B253" s="13">
        <v>248</v>
      </c>
      <c r="C253" s="176">
        <v>47</v>
      </c>
      <c r="D253" s="177">
        <v>82.635240533167291</v>
      </c>
      <c r="E253" s="178">
        <v>9447.1952352178432</v>
      </c>
      <c r="F253" s="179">
        <v>169.36475946683271</v>
      </c>
      <c r="G253" s="176">
        <v>600021.94864887814</v>
      </c>
      <c r="H253" s="180"/>
      <c r="I253" s="177">
        <f>AVERAGE(F$6:F253)</f>
        <v>163.54799239948085</v>
      </c>
      <c r="J253" s="176">
        <f>AVERAGE(G$6:G253)</f>
        <v>859462.6142694318</v>
      </c>
      <c r="L253" s="6"/>
    </row>
    <row r="254" spans="2:12" ht="15.75" x14ac:dyDescent="0.25">
      <c r="B254" s="13">
        <v>249</v>
      </c>
      <c r="C254" s="176">
        <v>46</v>
      </c>
      <c r="D254" s="177">
        <v>87.730432099058092</v>
      </c>
      <c r="E254" s="178">
        <v>6374.9719065456293</v>
      </c>
      <c r="F254" s="179">
        <v>165.26956790094192</v>
      </c>
      <c r="G254" s="176">
        <v>53588.852375440067</v>
      </c>
      <c r="H254" s="180"/>
      <c r="I254" s="177">
        <f>AVERAGE(F$6:F254)</f>
        <v>163.55490635731803</v>
      </c>
      <c r="J254" s="176">
        <f>AVERAGE(G$6:G254)</f>
        <v>856226.17345861264</v>
      </c>
      <c r="L254" s="6"/>
    </row>
    <row r="255" spans="2:12" ht="15.75" x14ac:dyDescent="0.25">
      <c r="B255" s="13">
        <v>250</v>
      </c>
      <c r="C255" s="176">
        <v>46</v>
      </c>
      <c r="D255" s="177">
        <v>98.514066405110867</v>
      </c>
      <c r="E255" s="178">
        <v>4775.596722296983</v>
      </c>
      <c r="F255" s="179">
        <v>154.48593359488913</v>
      </c>
      <c r="G255" s="176">
        <v>-262237.48188325809</v>
      </c>
      <c r="H255" s="180"/>
      <c r="I255" s="177">
        <f>AVERAGE(F$6:F255)</f>
        <v>163.51863046626832</v>
      </c>
      <c r="J255" s="176">
        <f>AVERAGE(G$6:G255)</f>
        <v>851752.31883724511</v>
      </c>
      <c r="L255" s="6"/>
    </row>
    <row r="256" spans="2:12" ht="15.75" x14ac:dyDescent="0.25">
      <c r="B256" s="13">
        <v>251</v>
      </c>
      <c r="C256" s="176">
        <v>43</v>
      </c>
      <c r="D256" s="177">
        <v>97.987721639049283</v>
      </c>
      <c r="E256" s="178">
        <v>0</v>
      </c>
      <c r="F256" s="179">
        <v>158.01227836095072</v>
      </c>
      <c r="G256" s="176">
        <v>-1000000</v>
      </c>
      <c r="H256" s="180"/>
      <c r="I256" s="177">
        <f>AVERAGE(F$6:F256)</f>
        <v>163.4966928084782</v>
      </c>
      <c r="J256" s="176">
        <f>AVERAGE(G$6:G256)</f>
        <v>844374.81955900905</v>
      </c>
      <c r="L256" s="6"/>
    </row>
    <row r="257" spans="2:12" ht="15.75" x14ac:dyDescent="0.25">
      <c r="B257" s="13">
        <v>252</v>
      </c>
      <c r="C257" s="176">
        <v>45</v>
      </c>
      <c r="D257" s="177">
        <v>98.177878266238764</v>
      </c>
      <c r="E257" s="178">
        <v>13650.362811500732</v>
      </c>
      <c r="F257" s="179">
        <v>155.82212173376124</v>
      </c>
      <c r="G257" s="176">
        <v>1127028.4957236745</v>
      </c>
      <c r="H257" s="180"/>
      <c r="I257" s="177">
        <f>AVERAGE(F$6:F257)</f>
        <v>163.4662381613563</v>
      </c>
      <c r="J257" s="176">
        <f>AVERAGE(G$6:G257)</f>
        <v>845496.461131091</v>
      </c>
      <c r="L257" s="6"/>
    </row>
    <row r="258" spans="2:12" ht="15.75" x14ac:dyDescent="0.25">
      <c r="B258" s="13">
        <v>253</v>
      </c>
      <c r="C258" s="176">
        <v>45</v>
      </c>
      <c r="D258" s="177">
        <v>91.174406368830105</v>
      </c>
      <c r="E258" s="178">
        <v>931.29861225369677</v>
      </c>
      <c r="F258" s="179">
        <v>162.82559363116991</v>
      </c>
      <c r="G258" s="176">
        <v>-848360.7506119071</v>
      </c>
      <c r="H258" s="180"/>
      <c r="I258" s="177">
        <f>AVERAGE(F$6:F258)</f>
        <v>163.46370596953739</v>
      </c>
      <c r="J258" s="176">
        <f>AVERAGE(G$6:G258)</f>
        <v>838801.37333764043</v>
      </c>
      <c r="L258" s="6"/>
    </row>
    <row r="259" spans="2:12" ht="15.75" x14ac:dyDescent="0.25">
      <c r="B259" s="13">
        <v>254</v>
      </c>
      <c r="C259" s="176">
        <v>44</v>
      </c>
      <c r="D259" s="177">
        <v>96.181636626727396</v>
      </c>
      <c r="E259" s="178">
        <v>15309.817350614157</v>
      </c>
      <c r="F259" s="179">
        <v>158.8183633732726</v>
      </c>
      <c r="G259" s="176">
        <v>1431480.135168273</v>
      </c>
      <c r="H259" s="180"/>
      <c r="I259" s="177">
        <f>AVERAGE(F$6:F259)</f>
        <v>163.44541721915837</v>
      </c>
      <c r="J259" s="176">
        <f>AVERAGE(G$6:G259)</f>
        <v>841134.75428972964</v>
      </c>
      <c r="L259" s="6"/>
    </row>
    <row r="260" spans="2:12" ht="15.75" x14ac:dyDescent="0.25">
      <c r="B260" s="13">
        <v>255</v>
      </c>
      <c r="C260" s="176">
        <v>43</v>
      </c>
      <c r="D260" s="177">
        <v>85.785307533090858</v>
      </c>
      <c r="E260" s="178">
        <v>7753.389660959996</v>
      </c>
      <c r="F260" s="179">
        <v>170.21469246690913</v>
      </c>
      <c r="G260" s="176">
        <v>319740.83671641862</v>
      </c>
      <c r="H260" s="180"/>
      <c r="I260" s="177">
        <f>AVERAGE(F$6:F260)</f>
        <v>163.47196339660053</v>
      </c>
      <c r="J260" s="176">
        <f>AVERAGE(G$6:G260)</f>
        <v>839090.07226003031</v>
      </c>
      <c r="L260" s="6"/>
    </row>
    <row r="261" spans="2:12" ht="15.75" x14ac:dyDescent="0.25">
      <c r="B261" s="13">
        <v>256</v>
      </c>
      <c r="C261" s="176">
        <v>45</v>
      </c>
      <c r="D261" s="177">
        <v>89.554388024145169</v>
      </c>
      <c r="E261" s="178">
        <v>5616.7876491156894</v>
      </c>
      <c r="F261" s="179">
        <v>164.44561197585483</v>
      </c>
      <c r="G261" s="176">
        <v>-76343.917702747509</v>
      </c>
      <c r="H261" s="180"/>
      <c r="I261" s="177">
        <f>AVERAGE(F$6:F261)</f>
        <v>163.47576671136324</v>
      </c>
      <c r="J261" s="176">
        <f>AVERAGE(G$6:G261)</f>
        <v>835514.15823673829</v>
      </c>
      <c r="L261" s="6"/>
    </row>
    <row r="262" spans="2:12" ht="15.75" x14ac:dyDescent="0.25">
      <c r="B262" s="13">
        <v>257</v>
      </c>
      <c r="C262" s="176">
        <v>45</v>
      </c>
      <c r="D262" s="177">
        <v>95.46788448157821</v>
      </c>
      <c r="E262" s="178">
        <v>3669.6691550220785</v>
      </c>
      <c r="F262" s="179">
        <v>158.53211551842179</v>
      </c>
      <c r="G262" s="176">
        <v>-418239.58560165053</v>
      </c>
      <c r="H262" s="180"/>
      <c r="I262" s="177">
        <f>AVERAGE(F$6:F262)</f>
        <v>163.45653071450354</v>
      </c>
      <c r="J262" s="176">
        <f>AVERAGE(G$6:G262)</f>
        <v>830635.73900001298</v>
      </c>
      <c r="L262" s="6"/>
    </row>
    <row r="263" spans="2:12" ht="15.75" x14ac:dyDescent="0.25">
      <c r="B263" s="13">
        <v>258</v>
      </c>
      <c r="C263" s="176">
        <v>46</v>
      </c>
      <c r="D263" s="177">
        <v>80.406764484509324</v>
      </c>
      <c r="E263" s="178">
        <v>5095.8751477349961</v>
      </c>
      <c r="F263" s="179">
        <v>172.59323551549068</v>
      </c>
      <c r="G263" s="176">
        <v>-120486.42046943796</v>
      </c>
      <c r="H263" s="180"/>
      <c r="I263" s="177">
        <f>AVERAGE(F$6:F263)</f>
        <v>163.49194429900348</v>
      </c>
      <c r="J263" s="176">
        <f>AVERAGE(G$6:G263)</f>
        <v>826949.21900206944</v>
      </c>
      <c r="L263" s="6"/>
    </row>
    <row r="264" spans="2:12" ht="15.75" x14ac:dyDescent="0.25">
      <c r="B264" s="13">
        <v>259</v>
      </c>
      <c r="C264" s="176">
        <v>44</v>
      </c>
      <c r="D264" s="177">
        <v>84.851139268614943</v>
      </c>
      <c r="E264" s="178">
        <v>10355.936648397668</v>
      </c>
      <c r="F264" s="179">
        <v>170.14886073138507</v>
      </c>
      <c r="G264" s="176">
        <v>762050.82253126148</v>
      </c>
      <c r="H264" s="180"/>
      <c r="I264" s="177">
        <f>AVERAGE(F$6:F264)</f>
        <v>163.5176466790513</v>
      </c>
      <c r="J264" s="176">
        <f>AVERAGE(G$6:G264)</f>
        <v>826698.64604272263</v>
      </c>
      <c r="L264" s="6"/>
    </row>
    <row r="265" spans="2:12" ht="15.75" x14ac:dyDescent="0.25">
      <c r="B265" s="13">
        <v>260</v>
      </c>
      <c r="C265" s="176">
        <v>43</v>
      </c>
      <c r="D265" s="177">
        <v>85.301221939983151</v>
      </c>
      <c r="E265" s="178">
        <v>4242.024492152982</v>
      </c>
      <c r="F265" s="179">
        <v>170.69877806001685</v>
      </c>
      <c r="G265" s="176">
        <v>-275891.60268882243</v>
      </c>
      <c r="H265" s="180"/>
      <c r="I265" s="177">
        <f>AVERAGE(F$6:F265)</f>
        <v>163.54526641513192</v>
      </c>
      <c r="J265" s="176">
        <f>AVERAGE(G$6:G265)</f>
        <v>822457.91431683209</v>
      </c>
      <c r="L265" s="6"/>
    </row>
    <row r="266" spans="2:12" ht="15.75" x14ac:dyDescent="0.25">
      <c r="B266" s="13">
        <v>261</v>
      </c>
      <c r="C266" s="176">
        <v>45</v>
      </c>
      <c r="D266" s="177">
        <v>81.641900712638588</v>
      </c>
      <c r="E266" s="178">
        <v>14687.716315765234</v>
      </c>
      <c r="F266" s="179">
        <v>172.35809928736143</v>
      </c>
      <c r="G266" s="176">
        <v>1531546.8670572625</v>
      </c>
      <c r="H266" s="180"/>
      <c r="I266" s="177">
        <f>AVERAGE(F$6:F266)</f>
        <v>163.57903205832054</v>
      </c>
      <c r="J266" s="176">
        <f>AVERAGE(G$6:G266)</f>
        <v>825174.73022771499</v>
      </c>
      <c r="L266" s="6"/>
    </row>
    <row r="267" spans="2:12" ht="15.75" x14ac:dyDescent="0.25">
      <c r="B267" s="13">
        <v>262</v>
      </c>
      <c r="C267" s="176">
        <v>45</v>
      </c>
      <c r="D267" s="177">
        <v>93.522077013184614</v>
      </c>
      <c r="E267" s="178">
        <v>6376.3223245225363</v>
      </c>
      <c r="F267" s="179">
        <v>160.47792298681537</v>
      </c>
      <c r="G267" s="176">
        <v>23258.962933839182</v>
      </c>
      <c r="H267" s="180"/>
      <c r="I267" s="177">
        <f>AVERAGE(F$6:F267)</f>
        <v>163.56719576415449</v>
      </c>
      <c r="J267" s="176">
        <f>AVERAGE(G$6:G267)</f>
        <v>822113.98302430322</v>
      </c>
      <c r="L267" s="6"/>
    </row>
    <row r="268" spans="2:12" ht="15.75" x14ac:dyDescent="0.25">
      <c r="B268" s="13">
        <v>263</v>
      </c>
      <c r="C268" s="176">
        <v>46</v>
      </c>
      <c r="D268" s="177">
        <v>82.266994051278431</v>
      </c>
      <c r="E268" s="178">
        <v>761.96512558786708</v>
      </c>
      <c r="F268" s="179">
        <v>170.73300594872157</v>
      </c>
      <c r="G268" s="176">
        <v>-869907.40368028835</v>
      </c>
      <c r="H268" s="180"/>
      <c r="I268" s="177">
        <f>AVERAGE(F$6:F268)</f>
        <v>163.59444219071179</v>
      </c>
      <c r="J268" s="176">
        <f>AVERAGE(G$6:G268)</f>
        <v>815680.44162998919</v>
      </c>
      <c r="L268" s="6"/>
    </row>
    <row r="269" spans="2:12" ht="15.75" x14ac:dyDescent="0.25">
      <c r="B269" s="13">
        <v>264</v>
      </c>
      <c r="C269" s="176">
        <v>46</v>
      </c>
      <c r="D269" s="177">
        <v>98.12555302677319</v>
      </c>
      <c r="E269" s="178">
        <v>9633.3383821098469</v>
      </c>
      <c r="F269" s="179">
        <v>154.87444697322681</v>
      </c>
      <c r="G269" s="176">
        <v>491957.95443522208</v>
      </c>
      <c r="H269" s="180"/>
      <c r="I269" s="177">
        <f>AVERAGE(F$6:F269)</f>
        <v>163.56141190579706</v>
      </c>
      <c r="J269" s="176">
        <f>AVERAGE(G$6:G269)</f>
        <v>814454.22008758481</v>
      </c>
      <c r="L269" s="6"/>
    </row>
    <row r="270" spans="2:12" ht="15.75" x14ac:dyDescent="0.25">
      <c r="B270" s="13">
        <v>265</v>
      </c>
      <c r="C270" s="176">
        <v>44</v>
      </c>
      <c r="D270" s="177">
        <v>81.589873176504298</v>
      </c>
      <c r="E270" s="178">
        <v>11612.530136874684</v>
      </c>
      <c r="F270" s="179">
        <v>173.41012682349572</v>
      </c>
      <c r="G270" s="176">
        <v>1013730.323777105</v>
      </c>
      <c r="H270" s="180"/>
      <c r="I270" s="177">
        <f>AVERAGE(F$6:F270)</f>
        <v>163.59857686775064</v>
      </c>
      <c r="J270" s="176">
        <f>AVERAGE(G$6:G270)</f>
        <v>815206.2053845264</v>
      </c>
      <c r="L270" s="6"/>
    </row>
    <row r="271" spans="2:12" ht="15.75" x14ac:dyDescent="0.25">
      <c r="B271" s="13">
        <v>266</v>
      </c>
      <c r="C271" s="176">
        <v>45</v>
      </c>
      <c r="D271" s="177">
        <v>80.651593401279456</v>
      </c>
      <c r="E271" s="178">
        <v>6691.6866994301554</v>
      </c>
      <c r="F271" s="179">
        <v>173.34840659872054</v>
      </c>
      <c r="G271" s="176">
        <v>159993.22680406878</v>
      </c>
      <c r="H271" s="180"/>
      <c r="I271" s="177">
        <f>AVERAGE(F$6:F271)</f>
        <v>163.63523036297985</v>
      </c>
      <c r="J271" s="176">
        <f>AVERAGE(G$6:G271)</f>
        <v>812742.99869813374</v>
      </c>
      <c r="L271" s="6"/>
    </row>
    <row r="272" spans="2:12" ht="15.75" x14ac:dyDescent="0.25">
      <c r="B272" s="13">
        <v>267</v>
      </c>
      <c r="C272" s="176">
        <v>45</v>
      </c>
      <c r="D272" s="177">
        <v>91.713517633018043</v>
      </c>
      <c r="E272" s="178">
        <v>15901.418018966247</v>
      </c>
      <c r="F272" s="179">
        <v>162.28648236698194</v>
      </c>
      <c r="G272" s="176">
        <v>1580585.194944975</v>
      </c>
      <c r="H272" s="180"/>
      <c r="I272" s="177">
        <f>AVERAGE(F$6:F272)</f>
        <v>163.63017887235813</v>
      </c>
      <c r="J272" s="176">
        <f>AVERAGE(G$6:G272)</f>
        <v>815618.81216722308</v>
      </c>
      <c r="L272" s="6"/>
    </row>
    <row r="273" spans="2:12" ht="15.75" x14ac:dyDescent="0.25">
      <c r="B273" s="13">
        <v>268</v>
      </c>
      <c r="C273" s="176">
        <v>44</v>
      </c>
      <c r="D273" s="177">
        <v>84.42868068817701</v>
      </c>
      <c r="E273" s="178">
        <v>9960.3566806939598</v>
      </c>
      <c r="F273" s="179">
        <v>170.571319311823</v>
      </c>
      <c r="G273" s="176">
        <v>698951.17984229885</v>
      </c>
      <c r="H273" s="180"/>
      <c r="I273" s="177">
        <f>AVERAGE(F$6:F273)</f>
        <v>163.65607865011734</v>
      </c>
      <c r="J273" s="176">
        <f>AVERAGE(G$6:G273)</f>
        <v>815183.48518093594</v>
      </c>
      <c r="L273" s="6"/>
    </row>
    <row r="274" spans="2:12" ht="15.75" x14ac:dyDescent="0.25">
      <c r="B274" s="13">
        <v>269</v>
      </c>
      <c r="C274" s="176">
        <v>44</v>
      </c>
      <c r="D274" s="177">
        <v>87.189822891491943</v>
      </c>
      <c r="E274" s="178">
        <v>7723.4059979481226</v>
      </c>
      <c r="F274" s="179">
        <v>167.81017710850807</v>
      </c>
      <c r="G274" s="176">
        <v>296066.12839658791</v>
      </c>
      <c r="H274" s="180"/>
      <c r="I274" s="177">
        <f>AVERAGE(F$6:F274)</f>
        <v>163.67152139531581</v>
      </c>
      <c r="J274" s="176">
        <f>AVERAGE(G$6:G274)</f>
        <v>813253.68088062247</v>
      </c>
      <c r="L274" s="6"/>
    </row>
    <row r="275" spans="2:12" ht="15.75" x14ac:dyDescent="0.25">
      <c r="B275" s="13">
        <v>270</v>
      </c>
      <c r="C275" s="176">
        <v>45</v>
      </c>
      <c r="D275" s="177">
        <v>96.546794713856514</v>
      </c>
      <c r="E275" s="178">
        <v>8127.1276542108826</v>
      </c>
      <c r="F275" s="179">
        <v>157.45320528614349</v>
      </c>
      <c r="G275" s="176">
        <v>279642.29892515996</v>
      </c>
      <c r="H275" s="180"/>
      <c r="I275" s="177">
        <f>AVERAGE(F$6:F275)</f>
        <v>163.64849059491146</v>
      </c>
      <c r="J275" s="176">
        <f>AVERAGE(G$6:G275)</f>
        <v>811277.34242893558</v>
      </c>
      <c r="L275" s="6"/>
    </row>
    <row r="276" spans="2:12" ht="15.75" x14ac:dyDescent="0.25">
      <c r="B276" s="13">
        <v>271</v>
      </c>
      <c r="C276" s="176">
        <v>46</v>
      </c>
      <c r="D276" s="177">
        <v>81.484383261959834</v>
      </c>
      <c r="E276" s="178">
        <v>17621.832630681867</v>
      </c>
      <c r="F276" s="179">
        <v>171.51561673804017</v>
      </c>
      <c r="G276" s="176">
        <v>2022419.491705921</v>
      </c>
      <c r="H276" s="180"/>
      <c r="I276" s="177">
        <f>AVERAGE(F$6:F276)</f>
        <v>163.67752058067947</v>
      </c>
      <c r="J276" s="176">
        <f>AVERAGE(G$6:G276)</f>
        <v>815746.50165135984</v>
      </c>
      <c r="L276" s="6"/>
    </row>
    <row r="277" spans="2:12" ht="15.75" x14ac:dyDescent="0.25">
      <c r="B277" s="13">
        <v>272</v>
      </c>
      <c r="C277" s="176">
        <v>45</v>
      </c>
      <c r="D277" s="177">
        <v>82.300643832716688</v>
      </c>
      <c r="E277" s="178">
        <v>9084.992398362996</v>
      </c>
      <c r="F277" s="179">
        <v>171.69935616728333</v>
      </c>
      <c r="G277" s="176">
        <v>559887.34558358951</v>
      </c>
      <c r="H277" s="180"/>
      <c r="I277" s="177">
        <f>AVERAGE(F$6:F277)</f>
        <v>163.70701262327728</v>
      </c>
      <c r="J277" s="176">
        <f>AVERAGE(G$6:G277)</f>
        <v>814805.84298934601</v>
      </c>
      <c r="L277" s="6"/>
    </row>
    <row r="278" spans="2:12" ht="15.75" x14ac:dyDescent="0.25">
      <c r="B278" s="13">
        <v>273</v>
      </c>
      <c r="C278" s="176">
        <v>45</v>
      </c>
      <c r="D278" s="177">
        <v>95.572000863758205</v>
      </c>
      <c r="E278" s="178">
        <v>10821.133774690537</v>
      </c>
      <c r="F278" s="179">
        <v>158.42799913624179</v>
      </c>
      <c r="G278" s="176">
        <v>714370.57230982929</v>
      </c>
      <c r="H278" s="180"/>
      <c r="I278" s="177">
        <f>AVERAGE(F$6:F278)</f>
        <v>163.68767557753722</v>
      </c>
      <c r="J278" s="176">
        <f>AVERAGE(G$6:G278)</f>
        <v>814437.9482249521</v>
      </c>
      <c r="L278" s="6"/>
    </row>
    <row r="279" spans="2:12" ht="15.75" x14ac:dyDescent="0.25">
      <c r="B279" s="13">
        <v>274</v>
      </c>
      <c r="C279" s="176">
        <v>44</v>
      </c>
      <c r="D279" s="177">
        <v>80.849550008019449</v>
      </c>
      <c r="E279" s="178">
        <v>1942.9431417227934</v>
      </c>
      <c r="F279" s="179">
        <v>174.15044999198057</v>
      </c>
      <c r="G279" s="176">
        <v>-661635.57756014308</v>
      </c>
      <c r="H279" s="180"/>
      <c r="I279" s="177">
        <f>AVERAGE(F$6:F279)</f>
        <v>163.72586088561914</v>
      </c>
      <c r="J279" s="176">
        <f>AVERAGE(G$6:G279)</f>
        <v>809050.81856880209</v>
      </c>
      <c r="L279" s="6"/>
    </row>
    <row r="280" spans="2:12" ht="15.75" x14ac:dyDescent="0.25">
      <c r="B280" s="13">
        <v>275</v>
      </c>
      <c r="C280" s="176">
        <v>43</v>
      </c>
      <c r="D280" s="177">
        <v>84.774948220211272</v>
      </c>
      <c r="E280" s="178">
        <v>6945.4808219663337</v>
      </c>
      <c r="F280" s="179">
        <v>171.22505177978871</v>
      </c>
      <c r="G280" s="176">
        <v>189240.31337671494</v>
      </c>
      <c r="H280" s="180"/>
      <c r="I280" s="177">
        <f>AVERAGE(F$6:F280)</f>
        <v>163.75313067068885</v>
      </c>
      <c r="J280" s="176">
        <f>AVERAGE(G$6:G280)</f>
        <v>806796.96218628553</v>
      </c>
      <c r="L280" s="6"/>
    </row>
    <row r="281" spans="2:12" ht="15.75" x14ac:dyDescent="0.25">
      <c r="B281" s="13">
        <v>276</v>
      </c>
      <c r="C281" s="176">
        <v>45</v>
      </c>
      <c r="D281" s="177">
        <v>96.205718210075403</v>
      </c>
      <c r="E281" s="178">
        <v>16560.083311565199</v>
      </c>
      <c r="F281" s="179">
        <v>157.79428178992458</v>
      </c>
      <c r="G281" s="176">
        <v>1613086.4525297466</v>
      </c>
      <c r="H281" s="180"/>
      <c r="I281" s="177">
        <f>AVERAGE(F$6:F281)</f>
        <v>163.73154063851217</v>
      </c>
      <c r="J281" s="176">
        <f>AVERAGE(G$6:G281)</f>
        <v>809718.30091941403</v>
      </c>
      <c r="L281" s="6"/>
    </row>
    <row r="282" spans="2:12" ht="15.75" x14ac:dyDescent="0.25">
      <c r="B282" s="13">
        <v>277</v>
      </c>
      <c r="C282" s="176">
        <v>46</v>
      </c>
      <c r="D282" s="177">
        <v>90.532571331281588</v>
      </c>
      <c r="E282" s="178">
        <v>11978.536936540797</v>
      </c>
      <c r="F282" s="179">
        <v>162.46742866871841</v>
      </c>
      <c r="G282" s="176">
        <v>946122.09529305063</v>
      </c>
      <c r="H282" s="180"/>
      <c r="I282" s="177">
        <f>AVERAGE(F$6:F282)</f>
        <v>163.72697705739378</v>
      </c>
      <c r="J282" s="176">
        <f>AVERAGE(G$6:G282)</f>
        <v>810210.7333900769</v>
      </c>
      <c r="L282" s="6"/>
    </row>
    <row r="283" spans="2:12" ht="15.75" x14ac:dyDescent="0.25">
      <c r="B283" s="13">
        <v>278</v>
      </c>
      <c r="C283" s="176">
        <v>44</v>
      </c>
      <c r="D283" s="177">
        <v>98.508782364409626</v>
      </c>
      <c r="E283" s="178">
        <v>13780.921448870851</v>
      </c>
      <c r="F283" s="179">
        <v>156.49121763559037</v>
      </c>
      <c r="G283" s="176">
        <v>1156593.1776742237</v>
      </c>
      <c r="H283" s="180"/>
      <c r="I283" s="177">
        <f>AVERAGE(F$6:F283)</f>
        <v>163.70094914580457</v>
      </c>
      <c r="J283" s="176">
        <f>AVERAGE(G$6:G283)</f>
        <v>811456.71340548759</v>
      </c>
      <c r="L283" s="6"/>
    </row>
    <row r="284" spans="2:12" ht="15.75" x14ac:dyDescent="0.25">
      <c r="B284" s="13">
        <v>279</v>
      </c>
      <c r="C284" s="176">
        <v>45</v>
      </c>
      <c r="D284" s="177">
        <v>96.225818423819703</v>
      </c>
      <c r="E284" s="178">
        <v>8679.9122253028636</v>
      </c>
      <c r="F284" s="179">
        <v>157.7741815761803</v>
      </c>
      <c r="G284" s="176">
        <v>369466.04750024108</v>
      </c>
      <c r="H284" s="180"/>
      <c r="I284" s="177">
        <f>AVERAGE(F$6:F284)</f>
        <v>163.67970625128979</v>
      </c>
      <c r="J284" s="176">
        <f>AVERAGE(G$6:G284)</f>
        <v>809872.51747034339</v>
      </c>
      <c r="L284" s="6"/>
    </row>
    <row r="285" spans="2:12" ht="15.75" x14ac:dyDescent="0.25">
      <c r="B285" s="13">
        <v>280</v>
      </c>
      <c r="C285" s="176">
        <v>44</v>
      </c>
      <c r="D285" s="177">
        <v>85.417593482048176</v>
      </c>
      <c r="E285" s="178">
        <v>21816.206264040309</v>
      </c>
      <c r="F285" s="179">
        <v>169.58240651795182</v>
      </c>
      <c r="G285" s="176">
        <v>2699644.7593479706</v>
      </c>
      <c r="H285" s="180"/>
      <c r="I285" s="177">
        <f>AVERAGE(F$6:F285)</f>
        <v>163.70078732367074</v>
      </c>
      <c r="J285" s="176">
        <f>AVERAGE(G$6:G285)</f>
        <v>816621.7040484777</v>
      </c>
      <c r="L285" s="6"/>
    </row>
    <row r="286" spans="2:12" ht="15.75" x14ac:dyDescent="0.25">
      <c r="B286" s="13">
        <v>281</v>
      </c>
      <c r="C286" s="176">
        <v>45</v>
      </c>
      <c r="D286" s="177">
        <v>89.933419216528208</v>
      </c>
      <c r="E286" s="178">
        <v>16695.772706486332</v>
      </c>
      <c r="F286" s="179">
        <v>164.06658078347181</v>
      </c>
      <c r="G286" s="176">
        <v>1739218.3414912233</v>
      </c>
      <c r="H286" s="180"/>
      <c r="I286" s="177">
        <f>AVERAGE(F$6:F286)</f>
        <v>163.70208907975544</v>
      </c>
      <c r="J286" s="176">
        <f>AVERAGE(G$6:G286)</f>
        <v>819904.9661034341</v>
      </c>
      <c r="L286" s="6"/>
    </row>
    <row r="287" spans="2:12" ht="15.75" x14ac:dyDescent="0.25">
      <c r="B287" s="13">
        <v>282</v>
      </c>
      <c r="C287" s="176">
        <v>47</v>
      </c>
      <c r="D287" s="177">
        <v>87.878463824539651</v>
      </c>
      <c r="E287" s="178">
        <v>9109.3765463721993</v>
      </c>
      <c r="F287" s="179">
        <v>164.12153617546034</v>
      </c>
      <c r="G287" s="176">
        <v>495044.87239131494</v>
      </c>
      <c r="H287" s="180"/>
      <c r="I287" s="177">
        <f>AVERAGE(F$6:F287)</f>
        <v>163.70357648080403</v>
      </c>
      <c r="J287" s="176">
        <f>AVERAGE(G$6:G287)</f>
        <v>818752.97995551885</v>
      </c>
      <c r="L287" s="6"/>
    </row>
    <row r="288" spans="2:12" ht="15.75" x14ac:dyDescent="0.25">
      <c r="B288" s="13">
        <v>283</v>
      </c>
      <c r="C288" s="176">
        <v>45</v>
      </c>
      <c r="D288" s="177">
        <v>99.447854260454761</v>
      </c>
      <c r="E288" s="178">
        <v>9087.5117379358526</v>
      </c>
      <c r="F288" s="179">
        <v>154.55214573954524</v>
      </c>
      <c r="G288" s="176">
        <v>404494.43853129004</v>
      </c>
      <c r="H288" s="180"/>
      <c r="I288" s="177">
        <f>AVERAGE(F$6:F288)</f>
        <v>163.67123926970419</v>
      </c>
      <c r="J288" s="176">
        <f>AVERAGE(G$6:G288)</f>
        <v>817289.1688550798</v>
      </c>
      <c r="L288" s="6"/>
    </row>
    <row r="289" spans="2:12" ht="15.75" x14ac:dyDescent="0.25">
      <c r="B289" s="13">
        <v>284</v>
      </c>
      <c r="C289" s="176">
        <v>45</v>
      </c>
      <c r="D289" s="177">
        <v>83.644082436506935</v>
      </c>
      <c r="E289" s="178">
        <v>14462.003206410816</v>
      </c>
      <c r="F289" s="179">
        <v>170.35591756349305</v>
      </c>
      <c r="G289" s="176">
        <v>1463687.826034293</v>
      </c>
      <c r="H289" s="180"/>
      <c r="I289" s="177">
        <f>AVERAGE(F$6:F289)</f>
        <v>163.69477686933021</v>
      </c>
      <c r="J289" s="176">
        <f>AVERAGE(G$6:G289)</f>
        <v>819565.22046486579</v>
      </c>
      <c r="L289" s="6"/>
    </row>
    <row r="290" spans="2:12" ht="15.75" x14ac:dyDescent="0.25">
      <c r="B290" s="13">
        <v>285</v>
      </c>
      <c r="C290" s="176">
        <v>45</v>
      </c>
      <c r="D290" s="177">
        <v>93.709199639665442</v>
      </c>
      <c r="E290" s="178">
        <v>18282.135975520421</v>
      </c>
      <c r="F290" s="179">
        <v>160.29080036033457</v>
      </c>
      <c r="G290" s="176">
        <v>1930458.2078126343</v>
      </c>
      <c r="H290" s="180"/>
      <c r="I290" s="177">
        <f>AVERAGE(F$6:F290)</f>
        <v>163.68283309210565</v>
      </c>
      <c r="J290" s="176">
        <f>AVERAGE(G$6:G290)</f>
        <v>823463.09059591067</v>
      </c>
      <c r="L290" s="6"/>
    </row>
    <row r="291" spans="2:12" ht="15.75" x14ac:dyDescent="0.25">
      <c r="B291" s="13">
        <v>286</v>
      </c>
      <c r="C291" s="176">
        <v>47</v>
      </c>
      <c r="D291" s="177">
        <v>83.458987130522289</v>
      </c>
      <c r="E291" s="178">
        <v>6774.9999885282305</v>
      </c>
      <c r="F291" s="179">
        <v>168.5410128694777</v>
      </c>
      <c r="G291" s="176">
        <v>141865.3602572477</v>
      </c>
      <c r="H291" s="180"/>
      <c r="I291" s="177">
        <f>AVERAGE(F$6:F291)</f>
        <v>163.6998197346839</v>
      </c>
      <c r="J291" s="176">
        <f>AVERAGE(G$6:G291)</f>
        <v>821079.88174857257</v>
      </c>
      <c r="L291" s="6"/>
    </row>
    <row r="292" spans="2:12" ht="15.75" x14ac:dyDescent="0.25">
      <c r="B292" s="13">
        <v>287</v>
      </c>
      <c r="C292" s="176">
        <v>47</v>
      </c>
      <c r="D292" s="177">
        <v>85.667851329678399</v>
      </c>
      <c r="E292" s="178">
        <v>15122.852857694146</v>
      </c>
      <c r="F292" s="179">
        <v>166.3321486703216</v>
      </c>
      <c r="G292" s="176">
        <v>1515416.6098453808</v>
      </c>
      <c r="H292" s="180"/>
      <c r="I292" s="177">
        <f>AVERAGE(F$6:F292)</f>
        <v>163.70899161250841</v>
      </c>
      <c r="J292" s="176">
        <f>AVERAGE(G$6:G292)</f>
        <v>823499.17348410154</v>
      </c>
      <c r="L292" s="6"/>
    </row>
    <row r="293" spans="2:12" ht="15.75" x14ac:dyDescent="0.25">
      <c r="B293" s="13">
        <v>288</v>
      </c>
      <c r="C293" s="176">
        <v>44</v>
      </c>
      <c r="D293" s="177">
        <v>99.171447963342786</v>
      </c>
      <c r="E293" s="178">
        <v>15877.947390275585</v>
      </c>
      <c r="F293" s="179">
        <v>155.82855203665721</v>
      </c>
      <c r="G293" s="176">
        <v>1474237.5511408648</v>
      </c>
      <c r="H293" s="180"/>
      <c r="I293" s="177">
        <f>AVERAGE(F$6:F293)</f>
        <v>163.68162897509225</v>
      </c>
      <c r="J293" s="176">
        <f>AVERAGE(G$6:G293)</f>
        <v>825758.68173985416</v>
      </c>
      <c r="L293" s="6"/>
    </row>
    <row r="294" spans="2:12" ht="15.75" x14ac:dyDescent="0.25">
      <c r="B294" s="13">
        <v>289</v>
      </c>
      <c r="C294" s="176">
        <v>44</v>
      </c>
      <c r="D294" s="177">
        <v>95.991969011862778</v>
      </c>
      <c r="E294" s="178">
        <v>9159.0490887115411</v>
      </c>
      <c r="F294" s="179">
        <v>159.00803098813722</v>
      </c>
      <c r="G294" s="176">
        <v>456362.36131971469</v>
      </c>
      <c r="H294" s="180"/>
      <c r="I294" s="177">
        <f>AVERAGE(F$6:F294)</f>
        <v>163.66545735576022</v>
      </c>
      <c r="J294" s="176">
        <f>AVERAGE(G$6:G294)</f>
        <v>824480.49377992295</v>
      </c>
      <c r="L294" s="6"/>
    </row>
    <row r="295" spans="2:12" ht="15.75" x14ac:dyDescent="0.25">
      <c r="B295" s="13">
        <v>290</v>
      </c>
      <c r="C295" s="176">
        <v>46</v>
      </c>
      <c r="D295" s="177">
        <v>96.075646190859629</v>
      </c>
      <c r="E295" s="178">
        <v>7506.0474635134788</v>
      </c>
      <c r="F295" s="179">
        <v>156.92435380914037</v>
      </c>
      <c r="G295" s="176">
        <v>177881.64787258976</v>
      </c>
      <c r="H295" s="180"/>
      <c r="I295" s="177">
        <f>AVERAGE(F$6:F295)</f>
        <v>163.64221217111671</v>
      </c>
      <c r="J295" s="176">
        <f>AVERAGE(G$6:G295)</f>
        <v>822250.84258713911</v>
      </c>
      <c r="L295" s="6"/>
    </row>
    <row r="296" spans="2:12" ht="15.75" x14ac:dyDescent="0.25">
      <c r="B296" s="13">
        <v>291</v>
      </c>
      <c r="C296" s="176">
        <v>45</v>
      </c>
      <c r="D296" s="177">
        <v>99.274780686300744</v>
      </c>
      <c r="E296" s="178">
        <v>14821.081143017238</v>
      </c>
      <c r="F296" s="179">
        <v>154.72521931369926</v>
      </c>
      <c r="G296" s="176">
        <v>1293195.0303194746</v>
      </c>
      <c r="H296" s="180"/>
      <c r="I296" s="177">
        <f>AVERAGE(F$6:F296)</f>
        <v>163.61156958397783</v>
      </c>
      <c r="J296" s="176">
        <f>AVERAGE(G$6:G296)</f>
        <v>823869.20749343582</v>
      </c>
      <c r="L296" s="6"/>
    </row>
    <row r="297" spans="2:12" ht="15.75" x14ac:dyDescent="0.25">
      <c r="B297" s="13">
        <v>292</v>
      </c>
      <c r="C297" s="176">
        <v>45</v>
      </c>
      <c r="D297" s="177">
        <v>85.251684195267131</v>
      </c>
      <c r="E297" s="178">
        <v>8375.9131469450367</v>
      </c>
      <c r="F297" s="179">
        <v>168.74831580473287</v>
      </c>
      <c r="G297" s="176">
        <v>413421.23687369493</v>
      </c>
      <c r="H297" s="180"/>
      <c r="I297" s="177">
        <f>AVERAGE(F$6:F297)</f>
        <v>163.62916118062427</v>
      </c>
      <c r="J297" s="176">
        <f>AVERAGE(G$6:G297)</f>
        <v>822463.56375843659</v>
      </c>
      <c r="L297" s="6"/>
    </row>
    <row r="298" spans="2:12" ht="15.75" x14ac:dyDescent="0.25">
      <c r="B298" s="13">
        <v>293</v>
      </c>
      <c r="C298" s="176">
        <v>44</v>
      </c>
      <c r="D298" s="177">
        <v>94.985168740294881</v>
      </c>
      <c r="E298" s="178">
        <v>16692.049303862863</v>
      </c>
      <c r="F298" s="179">
        <v>160.01483125970512</v>
      </c>
      <c r="G298" s="176">
        <v>1670975.4527362944</v>
      </c>
      <c r="H298" s="180"/>
      <c r="I298" s="177">
        <f>AVERAGE(F$6:F298)</f>
        <v>163.61682558362455</v>
      </c>
      <c r="J298" s="176">
        <f>AVERAGE(G$6:G298)</f>
        <v>825359.50877201289</v>
      </c>
      <c r="L298" s="6"/>
    </row>
    <row r="299" spans="2:12" ht="15.75" x14ac:dyDescent="0.25">
      <c r="B299" s="13">
        <v>294</v>
      </c>
      <c r="C299" s="176">
        <v>45</v>
      </c>
      <c r="D299" s="177">
        <v>85.745097769250506</v>
      </c>
      <c r="E299" s="178">
        <v>544.64419710110997</v>
      </c>
      <c r="F299" s="179">
        <v>168.25490223074951</v>
      </c>
      <c r="G299" s="176">
        <v>-908360.94386620773</v>
      </c>
      <c r="H299" s="180"/>
      <c r="I299" s="177">
        <f>AVERAGE(F$6:F299)</f>
        <v>163.63260135453314</v>
      </c>
      <c r="J299" s="176">
        <f>AVERAGE(G$6:G299)</f>
        <v>819462.50042970607</v>
      </c>
      <c r="L299" s="6"/>
    </row>
    <row r="300" spans="2:12" ht="15.75" x14ac:dyDescent="0.25">
      <c r="B300" s="13">
        <v>295</v>
      </c>
      <c r="C300" s="176">
        <v>45</v>
      </c>
      <c r="D300" s="177">
        <v>98.282677395767266</v>
      </c>
      <c r="E300" s="178">
        <v>12027.057077562786</v>
      </c>
      <c r="F300" s="179">
        <v>155.71732260423272</v>
      </c>
      <c r="G300" s="176">
        <v>872821.12692636461</v>
      </c>
      <c r="H300" s="180"/>
      <c r="I300" s="177">
        <f>AVERAGE(F$6:F300)</f>
        <v>163.60576990114228</v>
      </c>
      <c r="J300" s="176">
        <f>AVERAGE(G$6:G300)</f>
        <v>819643.3771296948</v>
      </c>
      <c r="L300" s="6"/>
    </row>
    <row r="301" spans="2:12" ht="15.75" x14ac:dyDescent="0.25">
      <c r="B301" s="13">
        <v>296</v>
      </c>
      <c r="C301" s="176">
        <v>46</v>
      </c>
      <c r="D301" s="177">
        <v>82.994038240733332</v>
      </c>
      <c r="E301" s="178">
        <v>9525.9298200006961</v>
      </c>
      <c r="F301" s="179">
        <v>170.00596175926665</v>
      </c>
      <c r="G301" s="176">
        <v>619464.86070049624</v>
      </c>
      <c r="H301" s="180"/>
      <c r="I301" s="177">
        <f>AVERAGE(F$6:F301)</f>
        <v>163.62739217093323</v>
      </c>
      <c r="J301" s="176">
        <f>AVERAGE(G$6:G301)</f>
        <v>818967.09835797444</v>
      </c>
      <c r="L301" s="6"/>
    </row>
    <row r="302" spans="2:12" ht="15.75" x14ac:dyDescent="0.25">
      <c r="B302" s="13">
        <v>297</v>
      </c>
      <c r="C302" s="176">
        <v>44</v>
      </c>
      <c r="D302" s="177">
        <v>89.654572737203608</v>
      </c>
      <c r="E302" s="178">
        <v>13796.768277339012</v>
      </c>
      <c r="F302" s="179">
        <v>165.34542726279639</v>
      </c>
      <c r="G302" s="176">
        <v>1281232.5456624143</v>
      </c>
      <c r="H302" s="180"/>
      <c r="I302" s="177">
        <f>AVERAGE(F$6:F302)</f>
        <v>163.63317680087218</v>
      </c>
      <c r="J302" s="176">
        <f>AVERAGE(G$6:G302)</f>
        <v>820523.54767549783</v>
      </c>
      <c r="L302" s="6"/>
    </row>
    <row r="303" spans="2:12" ht="15.75" x14ac:dyDescent="0.25">
      <c r="B303" s="13">
        <v>298</v>
      </c>
      <c r="C303" s="176">
        <v>44</v>
      </c>
      <c r="D303" s="177">
        <v>99.893241632561413</v>
      </c>
      <c r="E303" s="178">
        <v>14956.223273820535</v>
      </c>
      <c r="F303" s="179">
        <v>155.1067583674386</v>
      </c>
      <c r="G303" s="176">
        <v>1319811.309421943</v>
      </c>
      <c r="H303" s="180"/>
      <c r="I303" s="177">
        <f>AVERAGE(F$6:F303)</f>
        <v>163.6045646584781</v>
      </c>
      <c r="J303" s="176">
        <f>AVERAGE(G$6:G303)</f>
        <v>822199.00996323756</v>
      </c>
      <c r="L303" s="6"/>
    </row>
    <row r="304" spans="2:12" ht="15.75" x14ac:dyDescent="0.25">
      <c r="B304" s="13">
        <v>299</v>
      </c>
      <c r="C304" s="176">
        <v>44</v>
      </c>
      <c r="D304" s="177">
        <v>86.595543123989032</v>
      </c>
      <c r="E304" s="178">
        <v>12892.342422594362</v>
      </c>
      <c r="F304" s="179">
        <v>168.40445687601095</v>
      </c>
      <c r="G304" s="176">
        <v>1171127.9235365586</v>
      </c>
      <c r="H304" s="180"/>
      <c r="I304" s="177">
        <f>AVERAGE(F$6:F304)</f>
        <v>163.62061780970728</v>
      </c>
      <c r="J304" s="176">
        <f>AVERAGE(G$6:G304)</f>
        <v>823365.99629625876</v>
      </c>
      <c r="L304" s="6"/>
    </row>
    <row r="305" spans="2:12" ht="15.75" x14ac:dyDescent="0.25">
      <c r="B305" s="13">
        <v>300</v>
      </c>
      <c r="C305" s="176">
        <v>45</v>
      </c>
      <c r="D305" s="177">
        <v>95.69993013466339</v>
      </c>
      <c r="E305" s="178">
        <v>11422.721342723462</v>
      </c>
      <c r="F305" s="179">
        <v>158.30006986533661</v>
      </c>
      <c r="G305" s="176">
        <v>808217.58660539566</v>
      </c>
      <c r="H305" s="180"/>
      <c r="I305" s="177">
        <f>AVERAGE(F$6:F305)</f>
        <v>163.60288264989271</v>
      </c>
      <c r="J305" s="176">
        <f>AVERAGE(G$6:G305)</f>
        <v>823315.50159728923</v>
      </c>
      <c r="L305" s="6"/>
    </row>
    <row r="306" spans="2:12" ht="15.75" x14ac:dyDescent="0.25">
      <c r="B306" s="13">
        <v>301</v>
      </c>
      <c r="C306" s="176">
        <v>45</v>
      </c>
      <c r="D306" s="177">
        <v>95.821552365856036</v>
      </c>
      <c r="E306" s="178">
        <v>10743.438455868903</v>
      </c>
      <c r="F306" s="179">
        <v>158.17844763414396</v>
      </c>
      <c r="G306" s="176">
        <v>699380.41720230784</v>
      </c>
      <c r="H306" s="180"/>
      <c r="I306" s="177">
        <f>AVERAGE(F$6:F306)</f>
        <v>163.58486127110285</v>
      </c>
      <c r="J306" s="176">
        <f>AVERAGE(G$6:G306)</f>
        <v>822903.7571308607</v>
      </c>
      <c r="L306" s="6"/>
    </row>
    <row r="307" spans="2:12" ht="15.75" x14ac:dyDescent="0.25">
      <c r="B307" s="13">
        <v>302</v>
      </c>
      <c r="C307" s="176">
        <v>44</v>
      </c>
      <c r="D307" s="177">
        <v>83.056320963665428</v>
      </c>
      <c r="E307" s="178">
        <v>8532.911407532165</v>
      </c>
      <c r="F307" s="179">
        <v>171.94367903633457</v>
      </c>
      <c r="G307" s="176">
        <v>467180.1803021885</v>
      </c>
      <c r="H307" s="180"/>
      <c r="I307" s="177">
        <f>AVERAGE(F$6:F307)</f>
        <v>163.61253947562346</v>
      </c>
      <c r="J307" s="176">
        <f>AVERAGE(G$6:G307)</f>
        <v>821725.86449235515</v>
      </c>
      <c r="L307" s="6"/>
    </row>
    <row r="308" spans="2:12" ht="15.75" x14ac:dyDescent="0.25">
      <c r="B308" s="13">
        <v>303</v>
      </c>
      <c r="C308" s="176">
        <v>46</v>
      </c>
      <c r="D308" s="177">
        <v>92.045101760965451</v>
      </c>
      <c r="E308" s="178">
        <v>15249.404393156594</v>
      </c>
      <c r="F308" s="179">
        <v>160.95489823903455</v>
      </c>
      <c r="G308" s="176">
        <v>1454466.332306406</v>
      </c>
      <c r="H308" s="180"/>
      <c r="I308" s="177">
        <f>AVERAGE(F$6:F308)</f>
        <v>163.6037683824334</v>
      </c>
      <c r="J308" s="176">
        <f>AVERAGE(G$6:G308)</f>
        <v>823814.11686137854</v>
      </c>
      <c r="L308" s="6"/>
    </row>
    <row r="309" spans="2:12" ht="15.75" x14ac:dyDescent="0.25">
      <c r="B309" s="13">
        <v>304</v>
      </c>
      <c r="C309" s="176">
        <v>47</v>
      </c>
      <c r="D309" s="177">
        <v>84.842585236139257</v>
      </c>
      <c r="E309" s="178">
        <v>15942.07608481593</v>
      </c>
      <c r="F309" s="179">
        <v>167.15741476386074</v>
      </c>
      <c r="G309" s="176">
        <v>1664836.2243066016</v>
      </c>
      <c r="H309" s="180"/>
      <c r="I309" s="177">
        <f>AVERAGE(F$6:F309)</f>
        <v>163.61545800868808</v>
      </c>
      <c r="J309" s="176">
        <f>AVERAGE(G$6:G309)</f>
        <v>826580.63695165887</v>
      </c>
      <c r="L309" s="6"/>
    </row>
    <row r="310" spans="2:12" ht="15.75" x14ac:dyDescent="0.25">
      <c r="B310" s="13">
        <v>305</v>
      </c>
      <c r="C310" s="176">
        <v>45</v>
      </c>
      <c r="D310" s="177">
        <v>98.263438584820634</v>
      </c>
      <c r="E310" s="178">
        <v>10319.456965421488</v>
      </c>
      <c r="F310" s="179">
        <v>155.73656141517938</v>
      </c>
      <c r="G310" s="176">
        <v>607116.74346666434</v>
      </c>
      <c r="H310" s="180"/>
      <c r="I310" s="177">
        <f>AVERAGE(F$6:F310)</f>
        <v>163.58962556084052</v>
      </c>
      <c r="J310" s="176">
        <f>AVERAGE(G$6:G310)</f>
        <v>825861.08320252784</v>
      </c>
      <c r="L310" s="6"/>
    </row>
    <row r="311" spans="2:12" ht="15.75" x14ac:dyDescent="0.25">
      <c r="B311" s="13">
        <v>306</v>
      </c>
      <c r="C311" s="176">
        <v>46</v>
      </c>
      <c r="D311" s="177">
        <v>82.749253552131549</v>
      </c>
      <c r="E311" s="178">
        <v>15307.648436366573</v>
      </c>
      <c r="F311" s="179">
        <v>170.25074644786844</v>
      </c>
      <c r="G311" s="176">
        <v>1606138.5726529551</v>
      </c>
      <c r="H311" s="180"/>
      <c r="I311" s="177">
        <f>AVERAGE(F$6:F311)</f>
        <v>163.61139392975238</v>
      </c>
      <c r="J311" s="176">
        <f>AVERAGE(G$6:G311)</f>
        <v>828411.00963864033</v>
      </c>
      <c r="L311" s="6"/>
    </row>
    <row r="312" spans="2:12" ht="15.75" x14ac:dyDescent="0.25">
      <c r="B312" s="13">
        <v>307</v>
      </c>
      <c r="C312" s="176">
        <v>45</v>
      </c>
      <c r="D312" s="177">
        <v>98.585089732908571</v>
      </c>
      <c r="E312" s="178">
        <v>7862.517649141224</v>
      </c>
      <c r="F312" s="179">
        <v>155.41491026709144</v>
      </c>
      <c r="G312" s="176">
        <v>221952.47491470608</v>
      </c>
      <c r="H312" s="180"/>
      <c r="I312" s="177">
        <f>AVERAGE(F$6:F312)</f>
        <v>163.58469528590007</v>
      </c>
      <c r="J312" s="176">
        <f>AVERAGE(G$6:G312)</f>
        <v>826435.57467211282</v>
      </c>
      <c r="L312" s="6"/>
    </row>
    <row r="313" spans="2:12" ht="15.75" x14ac:dyDescent="0.25">
      <c r="B313" s="13">
        <v>308</v>
      </c>
      <c r="C313" s="176">
        <v>46</v>
      </c>
      <c r="D313" s="177">
        <v>93.550963888778483</v>
      </c>
      <c r="E313" s="178">
        <v>9434.3385463012019</v>
      </c>
      <c r="F313" s="179">
        <v>159.44903611122152</v>
      </c>
      <c r="G313" s="176">
        <v>504296.18755466933</v>
      </c>
      <c r="H313" s="180"/>
      <c r="I313" s="177">
        <f>AVERAGE(F$6:F313)</f>
        <v>163.5712678210472</v>
      </c>
      <c r="J313" s="176">
        <f>AVERAGE(G$6:G313)</f>
        <v>825389.66757108213</v>
      </c>
      <c r="L313" s="6"/>
    </row>
    <row r="314" spans="2:12" ht="15.75" x14ac:dyDescent="0.25">
      <c r="B314" s="13">
        <v>309</v>
      </c>
      <c r="C314" s="176">
        <v>45</v>
      </c>
      <c r="D314" s="177">
        <v>89.614951852007749</v>
      </c>
      <c r="E314" s="178">
        <v>12980.228335582084</v>
      </c>
      <c r="F314" s="179">
        <v>164.38504814799225</v>
      </c>
      <c r="G314" s="176">
        <v>1133755.459916594</v>
      </c>
      <c r="H314" s="180"/>
      <c r="I314" s="177">
        <f>AVERAGE(F$6:F314)</f>
        <v>163.57390141433828</v>
      </c>
      <c r="J314" s="176">
        <f>AVERAGE(G$6:G314)</f>
        <v>826387.61511912581</v>
      </c>
      <c r="L314" s="6"/>
    </row>
    <row r="315" spans="2:12" ht="15.75" x14ac:dyDescent="0.25">
      <c r="B315" s="13">
        <v>310</v>
      </c>
      <c r="C315" s="176">
        <v>46</v>
      </c>
      <c r="D315" s="177">
        <v>92.274684471164221</v>
      </c>
      <c r="E315" s="178">
        <v>18127.905569553703</v>
      </c>
      <c r="F315" s="179">
        <v>160.72531552883578</v>
      </c>
      <c r="G315" s="176">
        <v>1913613.3425434581</v>
      </c>
      <c r="H315" s="180"/>
      <c r="I315" s="177">
        <f>AVERAGE(F$6:F315)</f>
        <v>163.56471242761086</v>
      </c>
      <c r="J315" s="176">
        <f>AVERAGE(G$6:G315)</f>
        <v>829894.79488501081</v>
      </c>
      <c r="L315" s="6"/>
    </row>
    <row r="316" spans="2:12" ht="15.75" x14ac:dyDescent="0.25">
      <c r="B316" s="13">
        <v>311</v>
      </c>
      <c r="C316" s="176">
        <v>45</v>
      </c>
      <c r="D316" s="177">
        <v>93.640864309017346</v>
      </c>
      <c r="E316" s="178">
        <v>14998.720165997242</v>
      </c>
      <c r="F316" s="179">
        <v>160.35913569098267</v>
      </c>
      <c r="G316" s="176">
        <v>1405181.8022902296</v>
      </c>
      <c r="H316" s="180"/>
      <c r="I316" s="177">
        <f>AVERAGE(F$6:F316)</f>
        <v>163.55440510691429</v>
      </c>
      <c r="J316" s="176">
        <f>AVERAGE(G$6:G316)</f>
        <v>831744.59233647445</v>
      </c>
      <c r="L316" s="6"/>
    </row>
    <row r="317" spans="2:12" ht="15.75" x14ac:dyDescent="0.25">
      <c r="B317" s="13">
        <v>312</v>
      </c>
      <c r="C317" s="176">
        <v>46</v>
      </c>
      <c r="D317" s="177">
        <v>81.965218202210096</v>
      </c>
      <c r="E317" s="178">
        <v>11486.38133025611</v>
      </c>
      <c r="F317" s="179">
        <v>171.03478179778989</v>
      </c>
      <c r="G317" s="176">
        <v>964570.72446656134</v>
      </c>
      <c r="H317" s="180"/>
      <c r="I317" s="177">
        <f>AVERAGE(F$6:F317)</f>
        <v>163.57838067323121</v>
      </c>
      <c r="J317" s="176">
        <f>AVERAGE(G$6:G317)</f>
        <v>832170.31711894274</v>
      </c>
      <c r="L317" s="6"/>
    </row>
    <row r="318" spans="2:12" ht="15.75" x14ac:dyDescent="0.25">
      <c r="B318" s="13">
        <v>313</v>
      </c>
      <c r="C318" s="176">
        <v>47</v>
      </c>
      <c r="D318" s="177">
        <v>95.926302719149945</v>
      </c>
      <c r="E318" s="178">
        <v>16999.177008641422</v>
      </c>
      <c r="F318" s="179">
        <v>156.07369728085007</v>
      </c>
      <c r="G318" s="176">
        <v>1653124.4064702876</v>
      </c>
      <c r="H318" s="180"/>
      <c r="I318" s="177">
        <f>AVERAGE(F$6:F318)</f>
        <v>163.55440404897439</v>
      </c>
      <c r="J318" s="176">
        <f>AVERAGE(G$6:G318)</f>
        <v>834793.17363444227</v>
      </c>
      <c r="L318" s="6"/>
    </row>
    <row r="319" spans="2:12" ht="15.75" x14ac:dyDescent="0.25">
      <c r="B319" s="13">
        <v>314</v>
      </c>
      <c r="C319" s="176">
        <v>45</v>
      </c>
      <c r="D319" s="177">
        <v>96.319062502221058</v>
      </c>
      <c r="E319" s="178">
        <v>6100.7278691038873</v>
      </c>
      <c r="F319" s="179">
        <v>157.68093749777893</v>
      </c>
      <c r="G319" s="176">
        <v>-38031.510180871934</v>
      </c>
      <c r="H319" s="180"/>
      <c r="I319" s="177">
        <f>AVERAGE(F$6:F319)</f>
        <v>163.53569874148653</v>
      </c>
      <c r="J319" s="176">
        <f>AVERAGE(G$6:G319)</f>
        <v>832013.47718917066</v>
      </c>
      <c r="L319" s="6"/>
    </row>
    <row r="320" spans="2:12" ht="15.75" x14ac:dyDescent="0.25">
      <c r="B320" s="13">
        <v>315</v>
      </c>
      <c r="C320" s="176">
        <v>45</v>
      </c>
      <c r="D320" s="177">
        <v>89.880837132729283</v>
      </c>
      <c r="E320" s="178">
        <v>14355.941226847957</v>
      </c>
      <c r="F320" s="179">
        <v>164.11916286727072</v>
      </c>
      <c r="G320" s="176">
        <v>1356085.0563220261</v>
      </c>
      <c r="H320" s="180"/>
      <c r="I320" s="177">
        <f>AVERAGE(F$6:F320)</f>
        <v>163.5375510085525</v>
      </c>
      <c r="J320" s="176">
        <f>AVERAGE(G$6:G320)</f>
        <v>833677.19648800511</v>
      </c>
      <c r="L320" s="6"/>
    </row>
    <row r="321" spans="2:12" ht="15.75" x14ac:dyDescent="0.25">
      <c r="B321" s="13">
        <v>316</v>
      </c>
      <c r="C321" s="176">
        <v>45</v>
      </c>
      <c r="D321" s="177">
        <v>86.373367822995078</v>
      </c>
      <c r="E321" s="178">
        <v>9065.982544226641</v>
      </c>
      <c r="F321" s="179">
        <v>167.62663217700492</v>
      </c>
      <c r="G321" s="176">
        <v>519700.1212642265</v>
      </c>
      <c r="H321" s="180"/>
      <c r="I321" s="177">
        <f>AVERAGE(F$6:F321)</f>
        <v>163.5504911388324</v>
      </c>
      <c r="J321" s="176">
        <f>AVERAGE(G$6:G321)</f>
        <v>832683.59814868937</v>
      </c>
      <c r="L321" s="6"/>
    </row>
    <row r="322" spans="2:12" ht="15.75" x14ac:dyDescent="0.25">
      <c r="B322" s="13">
        <v>317</v>
      </c>
      <c r="C322" s="176">
        <v>43</v>
      </c>
      <c r="D322" s="177">
        <v>95.567104389045596</v>
      </c>
      <c r="E322" s="178">
        <v>6024.2008791403314</v>
      </c>
      <c r="F322" s="179">
        <v>160.4328956109544</v>
      </c>
      <c r="G322" s="176">
        <v>-33520.009217459476</v>
      </c>
      <c r="H322" s="180"/>
      <c r="I322" s="177">
        <f>AVERAGE(F$6:F322)</f>
        <v>163.54065645262457</v>
      </c>
      <c r="J322" s="176">
        <f>AVERAGE(G$6:G322)</f>
        <v>829951.09465542075</v>
      </c>
      <c r="L322" s="6"/>
    </row>
    <row r="323" spans="2:12" ht="15.75" x14ac:dyDescent="0.25">
      <c r="B323" s="13">
        <v>318</v>
      </c>
      <c r="C323" s="176">
        <v>45</v>
      </c>
      <c r="D323" s="177">
        <v>95.421661228373765</v>
      </c>
      <c r="E323" s="178">
        <v>21376.852836822327</v>
      </c>
      <c r="F323" s="179">
        <v>158.57833877162625</v>
      </c>
      <c r="G323" s="176">
        <v>2389905.8110288107</v>
      </c>
      <c r="H323" s="180"/>
      <c r="I323" s="177">
        <f>AVERAGE(F$6:F323)</f>
        <v>163.52505168004282</v>
      </c>
      <c r="J323" s="176">
        <f>AVERAGE(G$6:G323)</f>
        <v>834856.6126314376</v>
      </c>
      <c r="L323" s="6"/>
    </row>
    <row r="324" spans="2:12" ht="15.75" x14ac:dyDescent="0.25">
      <c r="B324" s="13">
        <v>319</v>
      </c>
      <c r="C324" s="176">
        <v>44</v>
      </c>
      <c r="D324" s="177">
        <v>95.479124329895001</v>
      </c>
      <c r="E324" s="178">
        <v>8752.6016900043142</v>
      </c>
      <c r="F324" s="179">
        <v>159.520875670105</v>
      </c>
      <c r="G324" s="176">
        <v>396222.68598112906</v>
      </c>
      <c r="H324" s="180"/>
      <c r="I324" s="177">
        <f>AVERAGE(F$6:F324)</f>
        <v>163.51249940414959</v>
      </c>
      <c r="J324" s="176">
        <f>AVERAGE(G$6:G324)</f>
        <v>833481.58464820776</v>
      </c>
      <c r="L324" s="6"/>
    </row>
    <row r="325" spans="2:12" ht="15.75" x14ac:dyDescent="0.25">
      <c r="B325" s="13">
        <v>320</v>
      </c>
      <c r="C325" s="176">
        <v>47</v>
      </c>
      <c r="D325" s="177">
        <v>99.532083897046277</v>
      </c>
      <c r="E325" s="178">
        <v>12862.638390902375</v>
      </c>
      <c r="F325" s="179">
        <v>152.46791610295372</v>
      </c>
      <c r="G325" s="176">
        <v>961139.67104673502</v>
      </c>
      <c r="H325" s="180"/>
      <c r="I325" s="177">
        <f>AVERAGE(F$6:F325)</f>
        <v>163.47798508133337</v>
      </c>
      <c r="J325" s="176">
        <f>AVERAGE(G$6:G325)</f>
        <v>833880.5161682032</v>
      </c>
      <c r="L325" s="6"/>
    </row>
    <row r="326" spans="2:12" ht="15.75" x14ac:dyDescent="0.25">
      <c r="B326" s="13">
        <v>321</v>
      </c>
      <c r="C326" s="176">
        <v>43</v>
      </c>
      <c r="D326" s="177">
        <v>92.218618932811268</v>
      </c>
      <c r="E326" s="178">
        <v>9997.6866528028604</v>
      </c>
      <c r="F326" s="179">
        <v>163.78138106718873</v>
      </c>
      <c r="G326" s="176">
        <v>637434.92747305194</v>
      </c>
      <c r="H326" s="180"/>
      <c r="I326" s="177">
        <f>AVERAGE(F$6:F326)</f>
        <v>163.47893024016781</v>
      </c>
      <c r="J326" s="176">
        <f>AVERAGE(G$6:G326)</f>
        <v>833268.53614111547</v>
      </c>
      <c r="L326" s="6"/>
    </row>
    <row r="327" spans="2:12" ht="15.75" x14ac:dyDescent="0.25">
      <c r="B327" s="13">
        <v>322</v>
      </c>
      <c r="C327" s="176">
        <v>43</v>
      </c>
      <c r="D327" s="177">
        <v>94.202980372874805</v>
      </c>
      <c r="E327" s="178">
        <v>13841.390494479547</v>
      </c>
      <c r="F327" s="179">
        <v>161.7970196271252</v>
      </c>
      <c r="G327" s="176">
        <v>1239495.7295020116</v>
      </c>
      <c r="H327" s="180"/>
      <c r="I327" s="177">
        <f>AVERAGE(F$6:F327)</f>
        <v>163.47370691528258</v>
      </c>
      <c r="J327" s="176">
        <f>AVERAGE(G$6:G327)</f>
        <v>834530.11127577652</v>
      </c>
      <c r="L327" s="6"/>
    </row>
    <row r="328" spans="2:12" ht="15.75" x14ac:dyDescent="0.25">
      <c r="B328" s="13">
        <v>323</v>
      </c>
      <c r="C328" s="176">
        <v>45</v>
      </c>
      <c r="D328" s="177">
        <v>97.081709142514811</v>
      </c>
      <c r="E328" s="178">
        <v>18097.422140876937</v>
      </c>
      <c r="F328" s="179">
        <v>156.9182908574852</v>
      </c>
      <c r="G328" s="176">
        <v>1839816.5512728198</v>
      </c>
      <c r="H328" s="180"/>
      <c r="I328" s="177">
        <f>AVERAGE(F$6:F328)</f>
        <v>163.45341150953089</v>
      </c>
      <c r="J328" s="176">
        <f>AVERAGE(G$6:G328)</f>
        <v>837642.45319527201</v>
      </c>
      <c r="L328" s="6"/>
    </row>
    <row r="329" spans="2:12" ht="15.75" x14ac:dyDescent="0.25">
      <c r="B329" s="13">
        <v>324</v>
      </c>
      <c r="C329" s="176">
        <v>44</v>
      </c>
      <c r="D329" s="177">
        <v>83.396772346703457</v>
      </c>
      <c r="E329" s="178">
        <v>14620.645967371463</v>
      </c>
      <c r="F329" s="179">
        <v>171.60322765329653</v>
      </c>
      <c r="G329" s="176">
        <v>1508950.0383770969</v>
      </c>
      <c r="H329" s="180"/>
      <c r="I329" s="177">
        <f>AVERAGE(F$6:F329)</f>
        <v>163.47856526306103</v>
      </c>
      <c r="J329" s="176">
        <f>AVERAGE(G$6:G329)</f>
        <v>839714.39018657396</v>
      </c>
      <c r="L329" s="6"/>
    </row>
    <row r="330" spans="2:12" ht="15.75" x14ac:dyDescent="0.25">
      <c r="B330" s="13">
        <v>325</v>
      </c>
      <c r="C330" s="176">
        <v>44</v>
      </c>
      <c r="D330" s="177">
        <v>81.531983083523485</v>
      </c>
      <c r="E330" s="178">
        <v>8277.2645816041386</v>
      </c>
      <c r="F330" s="179">
        <v>173.46801691647653</v>
      </c>
      <c r="G330" s="176">
        <v>435840.67246385873</v>
      </c>
      <c r="H330" s="180"/>
      <c r="I330" s="177">
        <f>AVERAGE(F$6:F330)</f>
        <v>163.50930203737923</v>
      </c>
      <c r="J330" s="176">
        <f>AVERAGE(G$6:G330)</f>
        <v>838471.70182435017</v>
      </c>
      <c r="L330" s="6"/>
    </row>
    <row r="331" spans="2:12" ht="15.75" x14ac:dyDescent="0.25">
      <c r="B331" s="13">
        <v>326</v>
      </c>
      <c r="C331" s="176">
        <v>44</v>
      </c>
      <c r="D331" s="177">
        <v>92.2962153383085</v>
      </c>
      <c r="E331" s="178">
        <v>9782.5387908812609</v>
      </c>
      <c r="F331" s="179">
        <v>162.70378466169149</v>
      </c>
      <c r="G331" s="176">
        <v>591656.08487618854</v>
      </c>
      <c r="H331" s="180"/>
      <c r="I331" s="177">
        <f>AVERAGE(F$6:F331)</f>
        <v>163.50683112518388</v>
      </c>
      <c r="J331" s="176">
        <f>AVERAGE(G$6:G331)</f>
        <v>837714.59870487731</v>
      </c>
      <c r="L331" s="6"/>
    </row>
    <row r="332" spans="2:12" ht="15.75" x14ac:dyDescent="0.25">
      <c r="B332" s="13">
        <v>327</v>
      </c>
      <c r="C332" s="176">
        <v>44</v>
      </c>
      <c r="D332" s="177">
        <v>86.151328968908146</v>
      </c>
      <c r="E332" s="178">
        <v>10601.279350003071</v>
      </c>
      <c r="F332" s="179">
        <v>168.84867103109184</v>
      </c>
      <c r="G332" s="176">
        <v>790011.9294773757</v>
      </c>
      <c r="H332" s="180"/>
      <c r="I332" s="177">
        <f>AVERAGE(F$6:F332)</f>
        <v>163.52316702703681</v>
      </c>
      <c r="J332" s="176">
        <f>AVERAGE(G$6:G332)</f>
        <v>837568.71898246906</v>
      </c>
      <c r="L332" s="6"/>
    </row>
    <row r="333" spans="2:12" ht="15.75" x14ac:dyDescent="0.25">
      <c r="B333" s="13">
        <v>328</v>
      </c>
      <c r="C333" s="176">
        <v>43</v>
      </c>
      <c r="D333" s="177">
        <v>96.306632779654748</v>
      </c>
      <c r="E333" s="178">
        <v>12138.707099209285</v>
      </c>
      <c r="F333" s="179">
        <v>159.69336722034524</v>
      </c>
      <c r="G333" s="176">
        <v>938471.01037424011</v>
      </c>
      <c r="H333" s="180"/>
      <c r="I333" s="177">
        <f>AVERAGE(F$6:F333)</f>
        <v>163.51149080811396</v>
      </c>
      <c r="J333" s="176">
        <f>AVERAGE(G$6:G333)</f>
        <v>837876.34791963908</v>
      </c>
      <c r="L333" s="6"/>
    </row>
    <row r="334" spans="2:12" ht="15.75" x14ac:dyDescent="0.25">
      <c r="B334" s="13">
        <v>329</v>
      </c>
      <c r="C334" s="176">
        <v>44</v>
      </c>
      <c r="D334" s="177">
        <v>94.076760005846026</v>
      </c>
      <c r="E334" s="178">
        <v>10332.976277103118</v>
      </c>
      <c r="F334" s="179">
        <v>160.92323999415396</v>
      </c>
      <c r="G334" s="176">
        <v>662816.0212941647</v>
      </c>
      <c r="H334" s="180"/>
      <c r="I334" s="177">
        <f>AVERAGE(F$6:F334)</f>
        <v>163.50362378436333</v>
      </c>
      <c r="J334" s="176">
        <f>AVERAGE(G$6:G334)</f>
        <v>837344.24966241885</v>
      </c>
      <c r="L334" s="6"/>
    </row>
    <row r="335" spans="2:12" ht="15.75" x14ac:dyDescent="0.25">
      <c r="B335" s="13">
        <v>330</v>
      </c>
      <c r="C335" s="176">
        <v>44</v>
      </c>
      <c r="D335" s="177">
        <v>97.8027867053178</v>
      </c>
      <c r="E335" s="178">
        <v>9911.8623245871386</v>
      </c>
      <c r="F335" s="179">
        <v>157.1972132946822</v>
      </c>
      <c r="G335" s="176">
        <v>558117.13598564896</v>
      </c>
      <c r="H335" s="180"/>
      <c r="I335" s="177">
        <f>AVERAGE(F$6:F335)</f>
        <v>163.48451344954611</v>
      </c>
      <c r="J335" s="176">
        <f>AVERAGE(G$6:G335)</f>
        <v>836498.10689370148</v>
      </c>
      <c r="L335" s="6"/>
    </row>
    <row r="336" spans="2:12" ht="15.75" x14ac:dyDescent="0.25">
      <c r="B336" s="13">
        <v>331</v>
      </c>
      <c r="C336" s="176">
        <v>46</v>
      </c>
      <c r="D336" s="177">
        <v>82.824187701744663</v>
      </c>
      <c r="E336" s="178">
        <v>4913.6753881421218</v>
      </c>
      <c r="F336" s="179">
        <v>170.17581229825532</v>
      </c>
      <c r="G336" s="176">
        <v>-163811.29945296946</v>
      </c>
      <c r="H336" s="180"/>
      <c r="I336" s="177">
        <f>AVERAGE(F$6:F336)</f>
        <v>163.5047288539229</v>
      </c>
      <c r="J336" s="176">
        <f>AVERAGE(G$6:G336)</f>
        <v>833476.02409507101</v>
      </c>
      <c r="L336" s="6"/>
    </row>
    <row r="337" spans="2:12" ht="15.75" x14ac:dyDescent="0.25">
      <c r="B337" s="13">
        <v>332</v>
      </c>
      <c r="C337" s="176">
        <v>44</v>
      </c>
      <c r="D337" s="177">
        <v>81.946026880829393</v>
      </c>
      <c r="E337" s="178">
        <v>13861.52296785287</v>
      </c>
      <c r="F337" s="179">
        <v>173.05397311917062</v>
      </c>
      <c r="G337" s="176">
        <v>1398791.6230695769</v>
      </c>
      <c r="H337" s="180"/>
      <c r="I337" s="177">
        <f>AVERAGE(F$6:F337)</f>
        <v>163.53349163785435</v>
      </c>
      <c r="J337" s="176">
        <f>AVERAGE(G$6:G337)</f>
        <v>835178.78192330757</v>
      </c>
      <c r="L337" s="6"/>
    </row>
    <row r="338" spans="2:12" ht="15.75" x14ac:dyDescent="0.25">
      <c r="B338" s="13">
        <v>333</v>
      </c>
      <c r="C338" s="176">
        <v>43</v>
      </c>
      <c r="D338" s="177">
        <v>96.414981502711257</v>
      </c>
      <c r="E338" s="178">
        <v>15205.39739707702</v>
      </c>
      <c r="F338" s="179">
        <v>159.58501849728873</v>
      </c>
      <c r="G338" s="176">
        <v>1426553.6248711622</v>
      </c>
      <c r="H338" s="180"/>
      <c r="I338" s="177">
        <f>AVERAGE(F$6:F338)</f>
        <v>163.52163436115595</v>
      </c>
      <c r="J338" s="176">
        <f>AVERAGE(G$6:G338)</f>
        <v>836954.68235258025</v>
      </c>
      <c r="L338" s="6"/>
    </row>
    <row r="339" spans="2:12" ht="15.75" x14ac:dyDescent="0.25">
      <c r="B339" s="13">
        <v>334</v>
      </c>
      <c r="C339" s="176">
        <v>46</v>
      </c>
      <c r="D339" s="177">
        <v>88.640676711006989</v>
      </c>
      <c r="E339" s="178">
        <v>7366.9482193185331</v>
      </c>
      <c r="F339" s="179">
        <v>164.35932328899301</v>
      </c>
      <c r="G339" s="176">
        <v>210826.62403224618</v>
      </c>
      <c r="H339" s="180"/>
      <c r="I339" s="177">
        <f>AVERAGE(F$6:F339)</f>
        <v>163.52414241183808</v>
      </c>
      <c r="J339" s="176">
        <f>AVERAGE(G$6:G339)</f>
        <v>835080.04744742962</v>
      </c>
      <c r="L339" s="6"/>
    </row>
    <row r="340" spans="2:12" ht="15.75" x14ac:dyDescent="0.25">
      <c r="B340" s="13">
        <v>335</v>
      </c>
      <c r="C340" s="176">
        <v>45</v>
      </c>
      <c r="D340" s="177">
        <v>81.140250425383144</v>
      </c>
      <c r="E340" s="178">
        <v>21780.718775561705</v>
      </c>
      <c r="F340" s="179">
        <v>172.85974957461684</v>
      </c>
      <c r="G340" s="176">
        <v>2765009.5930987517</v>
      </c>
      <c r="H340" s="180"/>
      <c r="I340" s="177">
        <f>AVERAGE(F$6:F340)</f>
        <v>163.55200989590608</v>
      </c>
      <c r="J340" s="176">
        <f>AVERAGE(G$6:G340)</f>
        <v>840841.03116579179</v>
      </c>
      <c r="L340" s="6"/>
    </row>
    <row r="341" spans="2:12" ht="15.75" x14ac:dyDescent="0.25">
      <c r="B341" s="13">
        <v>336</v>
      </c>
      <c r="C341" s="176">
        <v>44</v>
      </c>
      <c r="D341" s="177">
        <v>80.178098380648478</v>
      </c>
      <c r="E341" s="178">
        <v>10103.883150502124</v>
      </c>
      <c r="F341" s="179">
        <v>174.82190161935154</v>
      </c>
      <c r="G341" s="176">
        <v>766380.06611050596</v>
      </c>
      <c r="H341" s="180"/>
      <c r="I341" s="177">
        <f>AVERAGE(F$6:F341)</f>
        <v>163.58555124032111</v>
      </c>
      <c r="J341" s="176">
        <f>AVERAGE(G$6:G341)</f>
        <v>840619.42115074629</v>
      </c>
      <c r="L341" s="6"/>
    </row>
    <row r="342" spans="2:12" ht="15.75" x14ac:dyDescent="0.25">
      <c r="B342" s="13">
        <v>337</v>
      </c>
      <c r="C342" s="176">
        <v>44</v>
      </c>
      <c r="D342" s="177">
        <v>91.279906479807366</v>
      </c>
      <c r="E342" s="178">
        <v>3810.5591570379775</v>
      </c>
      <c r="F342" s="179">
        <v>163.72009352019262</v>
      </c>
      <c r="G342" s="176">
        <v>-376134.89844551601</v>
      </c>
      <c r="H342" s="180"/>
      <c r="I342" s="177">
        <f>AVERAGE(F$6:F342)</f>
        <v>163.58595047557296</v>
      </c>
      <c r="J342" s="176">
        <f>AVERAGE(G$6:G342)</f>
        <v>837008.87420832424</v>
      </c>
      <c r="L342" s="6"/>
    </row>
    <row r="343" spans="2:12" ht="15.75" x14ac:dyDescent="0.25">
      <c r="B343" s="13">
        <v>338</v>
      </c>
      <c r="C343" s="176">
        <v>43</v>
      </c>
      <c r="D343" s="177">
        <v>88.143626803617181</v>
      </c>
      <c r="E343" s="178">
        <v>13742.015906747076</v>
      </c>
      <c r="F343" s="179">
        <v>167.85637319638283</v>
      </c>
      <c r="G343" s="176">
        <v>1306684.9505135664</v>
      </c>
      <c r="H343" s="180"/>
      <c r="I343" s="177">
        <f>AVERAGE(F$6:F343)</f>
        <v>163.59858486232091</v>
      </c>
      <c r="J343" s="176">
        <f>AVERAGE(G$6:G343)</f>
        <v>838398.44839857635</v>
      </c>
      <c r="L343" s="6"/>
    </row>
    <row r="344" spans="2:12" ht="15.75" x14ac:dyDescent="0.25">
      <c r="B344" s="13">
        <v>339</v>
      </c>
      <c r="C344" s="176">
        <v>46</v>
      </c>
      <c r="D344" s="177">
        <v>96.683977130805445</v>
      </c>
      <c r="E344" s="178">
        <v>13149.687336824791</v>
      </c>
      <c r="F344" s="179">
        <v>156.31602286919457</v>
      </c>
      <c r="G344" s="176">
        <v>1055506.8264658621</v>
      </c>
      <c r="H344" s="180"/>
      <c r="I344" s="177">
        <f>AVERAGE(F$6:F344)</f>
        <v>163.57710237856534</v>
      </c>
      <c r="J344" s="176">
        <f>AVERAGE(G$6:G344)</f>
        <v>839038.88609199005</v>
      </c>
      <c r="L344" s="6"/>
    </row>
    <row r="345" spans="2:12" ht="15.75" x14ac:dyDescent="0.25">
      <c r="B345" s="13">
        <v>340</v>
      </c>
      <c r="C345" s="176">
        <v>45</v>
      </c>
      <c r="D345" s="177">
        <v>97.937674986730116</v>
      </c>
      <c r="E345" s="178">
        <v>0</v>
      </c>
      <c r="F345" s="179">
        <v>156.06232501326988</v>
      </c>
      <c r="G345" s="176">
        <v>-1000000</v>
      </c>
      <c r="H345" s="180"/>
      <c r="I345" s="177">
        <f>AVERAGE(F$6:F345)</f>
        <v>163.55500009219685</v>
      </c>
      <c r="J345" s="176">
        <f>AVERAGE(G$6:G345)</f>
        <v>833629.9481917196</v>
      </c>
      <c r="L345" s="6"/>
    </row>
    <row r="346" spans="2:12" ht="15.75" x14ac:dyDescent="0.25">
      <c r="B346" s="13">
        <v>341</v>
      </c>
      <c r="C346" s="176">
        <v>45</v>
      </c>
      <c r="D346" s="177">
        <v>90.106125359037875</v>
      </c>
      <c r="E346" s="178">
        <v>17483.434597542779</v>
      </c>
      <c r="F346" s="179">
        <v>163.89387464096211</v>
      </c>
      <c r="G346" s="176">
        <v>1865427.838223136</v>
      </c>
      <c r="H346" s="180"/>
      <c r="I346" s="177">
        <f>AVERAGE(F$6:F346)</f>
        <v>163.555993859202</v>
      </c>
      <c r="J346" s="176">
        <f>AVERAGE(G$6:G346)</f>
        <v>836655.74845574133</v>
      </c>
      <c r="L346" s="6"/>
    </row>
    <row r="347" spans="2:12" ht="15.75" x14ac:dyDescent="0.25">
      <c r="B347" s="13">
        <v>342</v>
      </c>
      <c r="C347" s="176">
        <v>44</v>
      </c>
      <c r="D347" s="177">
        <v>83.351645930992859</v>
      </c>
      <c r="E347" s="178">
        <v>6681.2194872703858</v>
      </c>
      <c r="F347" s="179">
        <v>171.64835406900715</v>
      </c>
      <c r="G347" s="176">
        <v>146820.32816373766</v>
      </c>
      <c r="H347" s="180"/>
      <c r="I347" s="177">
        <f>AVERAGE(F$6:F347)</f>
        <v>163.57965573116053</v>
      </c>
      <c r="J347" s="176">
        <f>AVERAGE(G$6:G347)</f>
        <v>834638.68582330865</v>
      </c>
      <c r="L347" s="6"/>
    </row>
    <row r="348" spans="2:12" ht="15.75" x14ac:dyDescent="0.25">
      <c r="B348" s="13">
        <v>343</v>
      </c>
      <c r="C348" s="176">
        <v>47</v>
      </c>
      <c r="D348" s="177">
        <v>98.51513000535256</v>
      </c>
      <c r="E348" s="178">
        <v>8724.4340858676642</v>
      </c>
      <c r="F348" s="179">
        <v>153.48486999464745</v>
      </c>
      <c r="G348" s="176">
        <v>339068.63144626934</v>
      </c>
      <c r="H348" s="180"/>
      <c r="I348" s="177">
        <f>AVERAGE(F$6:F348)</f>
        <v>163.55022486895493</v>
      </c>
      <c r="J348" s="176">
        <f>AVERAGE(G$6:G348)</f>
        <v>833193.87516914809</v>
      </c>
      <c r="L348" s="6"/>
    </row>
    <row r="349" spans="2:12" ht="15.75" x14ac:dyDescent="0.25">
      <c r="B349" s="13">
        <v>344</v>
      </c>
      <c r="C349" s="176">
        <v>46</v>
      </c>
      <c r="D349" s="177">
        <v>93.727598746083174</v>
      </c>
      <c r="E349" s="178">
        <v>8683.0082462429309</v>
      </c>
      <c r="F349" s="179">
        <v>159.27240125391683</v>
      </c>
      <c r="G349" s="176">
        <v>382963.57348667271</v>
      </c>
      <c r="H349" s="180"/>
      <c r="I349" s="177">
        <f>AVERAGE(F$6:F349)</f>
        <v>163.5377893351903</v>
      </c>
      <c r="J349" s="176">
        <f>AVERAGE(G$6:G349)</f>
        <v>831885.06615262933</v>
      </c>
      <c r="L349" s="6"/>
    </row>
    <row r="350" spans="2:12" ht="15.75" x14ac:dyDescent="0.25">
      <c r="B350" s="13">
        <v>345</v>
      </c>
      <c r="C350" s="176">
        <v>46</v>
      </c>
      <c r="D350" s="177">
        <v>85.388276976022155</v>
      </c>
      <c r="E350" s="178">
        <v>11687.360500608951</v>
      </c>
      <c r="F350" s="179">
        <v>167.61172302397785</v>
      </c>
      <c r="G350" s="176">
        <v>958938.63110944652</v>
      </c>
      <c r="H350" s="180"/>
      <c r="I350" s="177">
        <f>AVERAGE(F$6:F350)</f>
        <v>163.54959783863606</v>
      </c>
      <c r="J350" s="176">
        <f>AVERAGE(G$6:G350)</f>
        <v>832253.33735540276</v>
      </c>
      <c r="L350" s="6"/>
    </row>
    <row r="351" spans="2:12" ht="15.75" x14ac:dyDescent="0.25">
      <c r="B351" s="13">
        <v>346</v>
      </c>
      <c r="C351" s="176">
        <v>45</v>
      </c>
      <c r="D351" s="177">
        <v>97.721304906414787</v>
      </c>
      <c r="E351" s="178">
        <v>9562.8195997625189</v>
      </c>
      <c r="F351" s="179">
        <v>156.27869509358521</v>
      </c>
      <c r="G351" s="176">
        <v>494464.9684662472</v>
      </c>
      <c r="H351" s="180"/>
      <c r="I351" s="177">
        <f>AVERAGE(F$6:F351)</f>
        <v>163.52858366885266</v>
      </c>
      <c r="J351" s="176">
        <f>AVERAGE(G$6:G351)</f>
        <v>831277.07039329526</v>
      </c>
      <c r="L351" s="6"/>
    </row>
    <row r="352" spans="2:12" ht="15.75" x14ac:dyDescent="0.25">
      <c r="B352" s="13">
        <v>347</v>
      </c>
      <c r="C352" s="176">
        <v>45</v>
      </c>
      <c r="D352" s="177">
        <v>90.900872846933595</v>
      </c>
      <c r="E352" s="178">
        <v>12753.219573195365</v>
      </c>
      <c r="F352" s="179">
        <v>163.09912715306641</v>
      </c>
      <c r="G352" s="176">
        <v>1080038.9807795661</v>
      </c>
      <c r="H352" s="180"/>
      <c r="I352" s="177">
        <f>AVERAGE(F$6:F352)</f>
        <v>163.527346042006</v>
      </c>
      <c r="J352" s="176">
        <f>AVERAGE(G$6:G352)</f>
        <v>831993.96350680047</v>
      </c>
      <c r="L352" s="6"/>
    </row>
    <row r="353" spans="2:12" ht="15.75" x14ac:dyDescent="0.25">
      <c r="B353" s="13">
        <v>348</v>
      </c>
      <c r="C353" s="176">
        <v>45</v>
      </c>
      <c r="D353" s="177">
        <v>98.024474729589116</v>
      </c>
      <c r="E353" s="178">
        <v>9033.0268891813539</v>
      </c>
      <c r="F353" s="179">
        <v>155.97552527041088</v>
      </c>
      <c r="G353" s="176">
        <v>408931.11382180732</v>
      </c>
      <c r="H353" s="180"/>
      <c r="I353" s="177">
        <f>AVERAGE(F$6:F353)</f>
        <v>163.50564540760487</v>
      </c>
      <c r="J353" s="176">
        <f>AVERAGE(G$6:G353)</f>
        <v>830778.26566287805</v>
      </c>
      <c r="L353" s="6"/>
    </row>
    <row r="354" spans="2:12" ht="15.75" x14ac:dyDescent="0.25">
      <c r="B354" s="13">
        <v>349</v>
      </c>
      <c r="C354" s="176">
        <v>46</v>
      </c>
      <c r="D354" s="177">
        <v>93.999262713724107</v>
      </c>
      <c r="E354" s="178">
        <v>13217.254588435346</v>
      </c>
      <c r="F354" s="179">
        <v>159.00073728627589</v>
      </c>
      <c r="G354" s="176">
        <v>1101553.2244616332</v>
      </c>
      <c r="H354" s="180"/>
      <c r="I354" s="177">
        <f>AVERAGE(F$6:F354)</f>
        <v>163.49273736141197</v>
      </c>
      <c r="J354" s="176">
        <f>AVERAGE(G$6:G354)</f>
        <v>831554.12514367676</v>
      </c>
      <c r="L354" s="6"/>
    </row>
    <row r="355" spans="2:12" ht="15.75" x14ac:dyDescent="0.25">
      <c r="B355" s="13">
        <v>350</v>
      </c>
      <c r="C355" s="176">
        <v>46</v>
      </c>
      <c r="D355" s="177">
        <v>98.557264892869966</v>
      </c>
      <c r="E355" s="178">
        <v>12912.353899362524</v>
      </c>
      <c r="F355" s="179">
        <v>154.44273510713003</v>
      </c>
      <c r="G355" s="176">
        <v>994219.25288876402</v>
      </c>
      <c r="H355" s="180"/>
      <c r="I355" s="177">
        <f>AVERAGE(F$6:F355)</f>
        <v>163.46688021211401</v>
      </c>
      <c r="J355" s="176">
        <f>AVERAGE(G$6:G355)</f>
        <v>832018.88265151973</v>
      </c>
      <c r="L355" s="6"/>
    </row>
    <row r="356" spans="2:12" ht="15.75" x14ac:dyDescent="0.25">
      <c r="B356" s="13">
        <v>351</v>
      </c>
      <c r="C356" s="176">
        <v>44</v>
      </c>
      <c r="D356" s="177">
        <v>90.6593759690018</v>
      </c>
      <c r="E356" s="178">
        <v>7132.7885764106841</v>
      </c>
      <c r="F356" s="179">
        <v>164.34062403099819</v>
      </c>
      <c r="G356" s="176">
        <v>172206.92572850711</v>
      </c>
      <c r="H356" s="180"/>
      <c r="I356" s="177">
        <f>AVERAGE(F$6:F356)</f>
        <v>163.46936951074332</v>
      </c>
      <c r="J356" s="176">
        <f>AVERAGE(G$6:G356)</f>
        <v>830139.07650643995</v>
      </c>
      <c r="L356" s="6"/>
    </row>
    <row r="357" spans="2:12" ht="15.75" x14ac:dyDescent="0.25">
      <c r="B357" s="13">
        <v>352</v>
      </c>
      <c r="C357" s="176">
        <v>46</v>
      </c>
      <c r="D357" s="177">
        <v>88.218977885050464</v>
      </c>
      <c r="E357" s="178">
        <v>8543.7028081694607</v>
      </c>
      <c r="F357" s="179">
        <v>164.78102211494954</v>
      </c>
      <c r="G357" s="176">
        <v>407840.08137652837</v>
      </c>
      <c r="H357" s="180"/>
      <c r="I357" s="177">
        <f>AVERAGE(F$6:F357)</f>
        <v>163.47309579655072</v>
      </c>
      <c r="J357" s="176">
        <f>AVERAGE(G$6:G357)</f>
        <v>828939.36345209368</v>
      </c>
      <c r="L357" s="6"/>
    </row>
    <row r="358" spans="2:12" ht="15.75" x14ac:dyDescent="0.25">
      <c r="B358" s="13">
        <v>353</v>
      </c>
      <c r="C358" s="176">
        <v>45</v>
      </c>
      <c r="D358" s="177">
        <v>96.28565942317131</v>
      </c>
      <c r="E358" s="178">
        <v>13537.504665969889</v>
      </c>
      <c r="F358" s="179">
        <v>157.7143405768287</v>
      </c>
      <c r="G358" s="176">
        <v>1135058.6214491827</v>
      </c>
      <c r="H358" s="180"/>
      <c r="I358" s="177">
        <f>AVERAGE(F$6:F358)</f>
        <v>163.4567820423872</v>
      </c>
      <c r="J358" s="176">
        <f>AVERAGE(G$6:G358)</f>
        <v>829806.55681752448</v>
      </c>
      <c r="L358" s="6"/>
    </row>
    <row r="359" spans="2:12" ht="15.75" x14ac:dyDescent="0.25">
      <c r="B359" s="13">
        <v>354</v>
      </c>
      <c r="C359" s="176">
        <v>47</v>
      </c>
      <c r="D359" s="177">
        <v>82.241159331859535</v>
      </c>
      <c r="E359" s="178">
        <v>13854.2793706009</v>
      </c>
      <c r="F359" s="179">
        <v>169.75884066814046</v>
      </c>
      <c r="G359" s="176">
        <v>1351886.4042457435</v>
      </c>
      <c r="H359" s="180"/>
      <c r="I359" s="177">
        <f>AVERAGE(F$6:F359)</f>
        <v>163.47458446788366</v>
      </c>
      <c r="J359" s="176">
        <f>AVERAGE(G$6:G359)</f>
        <v>831281.35864641774</v>
      </c>
      <c r="L359" s="6"/>
    </row>
    <row r="360" spans="2:12" ht="15.75" x14ac:dyDescent="0.25">
      <c r="B360" s="13">
        <v>355</v>
      </c>
      <c r="C360" s="176">
        <v>46</v>
      </c>
      <c r="D360" s="177">
        <v>95.509490190769725</v>
      </c>
      <c r="E360" s="178">
        <v>14746.212726970705</v>
      </c>
      <c r="F360" s="179">
        <v>157.49050980923028</v>
      </c>
      <c r="G360" s="176">
        <v>1322388.5601259763</v>
      </c>
      <c r="H360" s="180"/>
      <c r="I360" s="177">
        <f>AVERAGE(F$6:F360)</f>
        <v>163.45772791954943</v>
      </c>
      <c r="J360" s="176">
        <f>AVERAGE(G$6:G360)</f>
        <v>832664.75921396574</v>
      </c>
      <c r="L360" s="6"/>
    </row>
    <row r="361" spans="2:12" ht="15.75" x14ac:dyDescent="0.25">
      <c r="B361" s="13">
        <v>356</v>
      </c>
      <c r="C361" s="176">
        <v>45</v>
      </c>
      <c r="D361" s="177">
        <v>93.472146466288976</v>
      </c>
      <c r="E361" s="178">
        <v>14757.173649273864</v>
      </c>
      <c r="F361" s="179">
        <v>160.52785353371104</v>
      </c>
      <c r="G361" s="176">
        <v>1368937.4101421749</v>
      </c>
      <c r="H361" s="180"/>
      <c r="I361" s="177">
        <f>AVERAGE(F$6:F361)</f>
        <v>163.44949793531956</v>
      </c>
      <c r="J361" s="176">
        <f>AVERAGE(G$6:G361)</f>
        <v>834171.14306488773</v>
      </c>
      <c r="L361" s="6"/>
    </row>
    <row r="362" spans="2:12" ht="15.75" x14ac:dyDescent="0.25">
      <c r="B362" s="13">
        <v>357</v>
      </c>
      <c r="C362" s="176">
        <v>45</v>
      </c>
      <c r="D362" s="177">
        <v>98.656818237354742</v>
      </c>
      <c r="E362" s="178">
        <v>13749.202556750986</v>
      </c>
      <c r="F362" s="179">
        <v>155.34318176264526</v>
      </c>
      <c r="G362" s="176">
        <v>1135844.8718647952</v>
      </c>
      <c r="H362" s="180"/>
      <c r="I362" s="177">
        <f>AVERAGE(F$6:F362)</f>
        <v>163.42679116732887</v>
      </c>
      <c r="J362" s="176">
        <f>AVERAGE(G$6:G362)</f>
        <v>835016.16751530755</v>
      </c>
      <c r="L362" s="6"/>
    </row>
    <row r="363" spans="2:12" ht="15.75" x14ac:dyDescent="0.25">
      <c r="B363" s="13">
        <v>358</v>
      </c>
      <c r="C363" s="176">
        <v>46</v>
      </c>
      <c r="D363" s="177">
        <v>92.243733460550345</v>
      </c>
      <c r="E363" s="178">
        <v>16497.913161873548</v>
      </c>
      <c r="F363" s="179">
        <v>160.75626653944965</v>
      </c>
      <c r="G363" s="176">
        <v>1652142.9255948388</v>
      </c>
      <c r="H363" s="180"/>
      <c r="I363" s="177">
        <f>AVERAGE(F$6:F363)</f>
        <v>163.41933160132922</v>
      </c>
      <c r="J363" s="176">
        <f>AVERAGE(G$6:G363)</f>
        <v>837298.64449318347</v>
      </c>
      <c r="L363" s="6"/>
    </row>
    <row r="364" spans="2:12" ht="15.75" x14ac:dyDescent="0.25">
      <c r="B364" s="13">
        <v>359</v>
      </c>
      <c r="C364" s="176">
        <v>45</v>
      </c>
      <c r="D364" s="177">
        <v>80.440379225373107</v>
      </c>
      <c r="E364" s="178">
        <v>5399.1367773598986</v>
      </c>
      <c r="F364" s="179">
        <v>173.55962077462689</v>
      </c>
      <c r="G364" s="176">
        <v>-62927.868411074858</v>
      </c>
      <c r="H364" s="180"/>
      <c r="I364" s="177">
        <f>AVERAGE(F$6:F364)</f>
        <v>163.44757753217405</v>
      </c>
      <c r="J364" s="176">
        <f>AVERAGE(G$6:G364)</f>
        <v>834791.04974971758</v>
      </c>
      <c r="L364" s="6"/>
    </row>
    <row r="365" spans="2:12" ht="15.75" x14ac:dyDescent="0.25">
      <c r="B365" s="13">
        <v>360</v>
      </c>
      <c r="C365" s="176">
        <v>45</v>
      </c>
      <c r="D365" s="177">
        <v>89.112838342702119</v>
      </c>
      <c r="E365" s="178">
        <v>13954.347605690244</v>
      </c>
      <c r="F365" s="179">
        <v>164.8871616572979</v>
      </c>
      <c r="G365" s="176">
        <v>1300892.7694815751</v>
      </c>
      <c r="H365" s="180"/>
      <c r="I365" s="177">
        <f>AVERAGE(F$6:F365)</f>
        <v>163.45157637696607</v>
      </c>
      <c r="J365" s="176">
        <f>AVERAGE(G$6:G365)</f>
        <v>836085.77674897283</v>
      </c>
      <c r="L365" s="6"/>
    </row>
    <row r="366" spans="2:12" ht="15.75" x14ac:dyDescent="0.25">
      <c r="B366" s="13">
        <v>361</v>
      </c>
      <c r="C366" s="176">
        <v>46</v>
      </c>
      <c r="D366" s="177">
        <v>98.173836669137003</v>
      </c>
      <c r="E366" s="178">
        <v>13897.645161925193</v>
      </c>
      <c r="F366" s="179">
        <v>154.82616333086298</v>
      </c>
      <c r="G366" s="176">
        <v>1151719.0797546078</v>
      </c>
      <c r="H366" s="180"/>
      <c r="I366" s="177">
        <f>AVERAGE(F$6:F366)</f>
        <v>163.42768326603505</v>
      </c>
      <c r="J366" s="176">
        <f>AVERAGE(G$6:G366)</f>
        <v>836960.10722821276</v>
      </c>
      <c r="L366" s="6"/>
    </row>
    <row r="367" spans="2:12" ht="15.75" x14ac:dyDescent="0.25">
      <c r="B367" s="13">
        <v>362</v>
      </c>
      <c r="C367" s="176">
        <v>46</v>
      </c>
      <c r="D367" s="177">
        <v>91.13054912739797</v>
      </c>
      <c r="E367" s="178">
        <v>5100.1339977331536</v>
      </c>
      <c r="F367" s="179">
        <v>161.86945087260204</v>
      </c>
      <c r="G367" s="176">
        <v>-174444.11041024583</v>
      </c>
      <c r="H367" s="180"/>
      <c r="I367" s="177">
        <f>AVERAGE(F$6:F367)</f>
        <v>163.42337875666092</v>
      </c>
      <c r="J367" s="176">
        <f>AVERAGE(G$6:G367)</f>
        <v>834166.17292534397</v>
      </c>
      <c r="L367" s="6"/>
    </row>
    <row r="368" spans="2:12" ht="15.75" x14ac:dyDescent="0.25">
      <c r="B368" s="13">
        <v>363</v>
      </c>
      <c r="C368" s="176">
        <v>43</v>
      </c>
      <c r="D368" s="177">
        <v>94.513739381941221</v>
      </c>
      <c r="E368" s="178">
        <v>7734.1343660229522</v>
      </c>
      <c r="F368" s="179">
        <v>161.48626061805879</v>
      </c>
      <c r="G368" s="176">
        <v>248956.43788666744</v>
      </c>
      <c r="H368" s="180"/>
      <c r="I368" s="177">
        <f>AVERAGE(F$6:F368)</f>
        <v>163.41804234305596</v>
      </c>
      <c r="J368" s="176">
        <f>AVERAGE(G$6:G368)</f>
        <v>832554.02489493438</v>
      </c>
      <c r="L368" s="6"/>
    </row>
    <row r="369" spans="2:12" ht="15.75" x14ac:dyDescent="0.25">
      <c r="B369" s="13">
        <v>364</v>
      </c>
      <c r="C369" s="176">
        <v>45</v>
      </c>
      <c r="D369" s="177">
        <v>92.794578595218425</v>
      </c>
      <c r="E369" s="178">
        <v>14091.110729579434</v>
      </c>
      <c r="F369" s="179">
        <v>161.20542140478159</v>
      </c>
      <c r="G369" s="176">
        <v>1271563.443223292</v>
      </c>
      <c r="H369" s="180"/>
      <c r="I369" s="177">
        <f>AVERAGE(F$6:F369)</f>
        <v>163.41196371410467</v>
      </c>
      <c r="J369" s="176">
        <f>AVERAGE(G$6:G369)</f>
        <v>833760.09472550685</v>
      </c>
      <c r="L369" s="6"/>
    </row>
    <row r="370" spans="2:12" ht="15.75" x14ac:dyDescent="0.25">
      <c r="B370" s="13">
        <v>365</v>
      </c>
      <c r="C370" s="176">
        <v>46</v>
      </c>
      <c r="D370" s="177">
        <v>83.368971025321741</v>
      </c>
      <c r="E370" s="178">
        <v>21841.56630010275</v>
      </c>
      <c r="F370" s="179">
        <v>169.63102897467826</v>
      </c>
      <c r="G370" s="176">
        <v>2705007.3659050856</v>
      </c>
      <c r="H370" s="180"/>
      <c r="I370" s="177">
        <f>AVERAGE(F$6:F370)</f>
        <v>163.42900224906515</v>
      </c>
      <c r="J370" s="176">
        <f>AVERAGE(G$6:G370)</f>
        <v>838886.79957805364</v>
      </c>
      <c r="L370" s="6"/>
    </row>
    <row r="371" spans="2:12" ht="15.75" x14ac:dyDescent="0.25">
      <c r="B371" s="13">
        <v>366</v>
      </c>
      <c r="C371" s="176">
        <v>47</v>
      </c>
      <c r="D371" s="177">
        <v>80.029161628717517</v>
      </c>
      <c r="E371" s="178">
        <v>16209.497701452727</v>
      </c>
      <c r="F371" s="179">
        <v>171.97083837128247</v>
      </c>
      <c r="G371" s="176">
        <v>1787560.9092962015</v>
      </c>
      <c r="H371" s="180"/>
      <c r="I371" s="177">
        <f>AVERAGE(F$6:F371)</f>
        <v>163.45234059912585</v>
      </c>
      <c r="J371" s="176">
        <f>AVERAGE(G$6:G371)</f>
        <v>841478.80534231092</v>
      </c>
      <c r="L371" s="6"/>
    </row>
    <row r="372" spans="2:12" ht="15.75" x14ac:dyDescent="0.25">
      <c r="B372" s="13">
        <v>367</v>
      </c>
      <c r="C372" s="176">
        <v>45</v>
      </c>
      <c r="D372" s="177">
        <v>82.2132485758885</v>
      </c>
      <c r="E372" s="178">
        <v>12288.867416651377</v>
      </c>
      <c r="F372" s="179">
        <v>171.78675142411151</v>
      </c>
      <c r="G372" s="176">
        <v>1111064.6121881534</v>
      </c>
      <c r="H372" s="180"/>
      <c r="I372" s="177">
        <f>AVERAGE(F$6:F372)</f>
        <v>163.47505016540646</v>
      </c>
      <c r="J372" s="176">
        <f>AVERAGE(G$6:G372)</f>
        <v>842213.37157349847</v>
      </c>
      <c r="L372" s="6"/>
    </row>
    <row r="373" spans="2:12" ht="15.75" x14ac:dyDescent="0.25">
      <c r="B373" s="13">
        <v>368</v>
      </c>
      <c r="C373" s="176">
        <v>44</v>
      </c>
      <c r="D373" s="177">
        <v>98.908643250463669</v>
      </c>
      <c r="E373" s="178">
        <v>6475.3777320538675</v>
      </c>
      <c r="F373" s="179">
        <v>156.09135674953632</v>
      </c>
      <c r="G373" s="176">
        <v>10750.495662023663</v>
      </c>
      <c r="H373" s="180"/>
      <c r="I373" s="177">
        <f>AVERAGE(F$6:F373)</f>
        <v>163.45498578112421</v>
      </c>
      <c r="J373" s="176">
        <f>AVERAGE(G$6:G373)</f>
        <v>839953.96158460865</v>
      </c>
      <c r="L373" s="6"/>
    </row>
    <row r="374" spans="2:12" ht="15.75" x14ac:dyDescent="0.25">
      <c r="B374" s="13">
        <v>369</v>
      </c>
      <c r="C374" s="176">
        <v>46</v>
      </c>
      <c r="D374" s="177">
        <v>88.222940311939709</v>
      </c>
      <c r="E374" s="178">
        <v>10635.726804348793</v>
      </c>
      <c r="F374" s="179">
        <v>164.77705968806029</v>
      </c>
      <c r="G374" s="176">
        <v>752523.79046608368</v>
      </c>
      <c r="H374" s="180"/>
      <c r="I374" s="177">
        <f>AVERAGE(F$6:F374)</f>
        <v>163.45856863724055</v>
      </c>
      <c r="J374" s="176">
        <f>AVERAGE(G$6:G374)</f>
        <v>839717.02345149615</v>
      </c>
      <c r="L374" s="6"/>
    </row>
    <row r="375" spans="2:12" ht="15.75" x14ac:dyDescent="0.25">
      <c r="B375" s="13">
        <v>370</v>
      </c>
      <c r="C375" s="176">
        <v>45</v>
      </c>
      <c r="D375" s="177">
        <v>82.644610783524001</v>
      </c>
      <c r="E375" s="178">
        <v>19051.165556596938</v>
      </c>
      <c r="F375" s="179">
        <v>171.355389216476</v>
      </c>
      <c r="G375" s="176">
        <v>2264519.8889781898</v>
      </c>
      <c r="H375" s="180"/>
      <c r="I375" s="177">
        <f>AVERAGE(F$6:F375)</f>
        <v>163.47991139556282</v>
      </c>
      <c r="J375" s="176">
        <f>AVERAGE(G$6:G375)</f>
        <v>843567.84200697369</v>
      </c>
      <c r="L375" s="6"/>
    </row>
    <row r="376" spans="2:12" ht="15.75" x14ac:dyDescent="0.25">
      <c r="B376" s="13">
        <v>371</v>
      </c>
      <c r="C376" s="176">
        <v>45</v>
      </c>
      <c r="D376" s="177">
        <v>81.904113834011795</v>
      </c>
      <c r="E376" s="178">
        <v>15208.563278598958</v>
      </c>
      <c r="F376" s="179">
        <v>172.09588616598819</v>
      </c>
      <c r="G376" s="176">
        <v>1617331.1747419946</v>
      </c>
      <c r="H376" s="180"/>
      <c r="I376" s="177">
        <f>AVERAGE(F$6:F376)</f>
        <v>163.50313504723513</v>
      </c>
      <c r="J376" s="176">
        <f>AVERAGE(G$6:G376)</f>
        <v>845653.45745908958</v>
      </c>
      <c r="L376" s="6"/>
    </row>
    <row r="377" spans="2:12" ht="15.75" x14ac:dyDescent="0.25">
      <c r="B377" s="13">
        <v>372</v>
      </c>
      <c r="C377" s="176">
        <v>45</v>
      </c>
      <c r="D377" s="177">
        <v>97.745825966521551</v>
      </c>
      <c r="E377" s="178">
        <v>11312.076753082911</v>
      </c>
      <c r="F377" s="179">
        <v>156.25417403347845</v>
      </c>
      <c r="G377" s="176">
        <v>767559.20965628303</v>
      </c>
      <c r="H377" s="180"/>
      <c r="I377" s="177">
        <f>AVERAGE(F$6:F377)</f>
        <v>163.48364859289705</v>
      </c>
      <c r="J377" s="176">
        <f>AVERAGE(G$6:G377)</f>
        <v>845443.52668542613</v>
      </c>
      <c r="L377" s="6"/>
    </row>
    <row r="378" spans="2:12" ht="15.75" x14ac:dyDescent="0.25">
      <c r="B378" s="13">
        <v>373</v>
      </c>
      <c r="C378" s="176">
        <v>47</v>
      </c>
      <c r="D378" s="177">
        <v>94.271337661745193</v>
      </c>
      <c r="E378" s="178">
        <v>18367.494825257152</v>
      </c>
      <c r="F378" s="179">
        <v>157.72866233825482</v>
      </c>
      <c r="G378" s="176">
        <v>1897080.389292628</v>
      </c>
      <c r="H378" s="180"/>
      <c r="I378" s="177">
        <f>AVERAGE(F$6:F378)</f>
        <v>163.46821967532429</v>
      </c>
      <c r="J378" s="176">
        <f>AVERAGE(G$6:G378)</f>
        <v>848262.92846185307</v>
      </c>
      <c r="L378" s="6"/>
    </row>
    <row r="379" spans="2:12" ht="15.75" x14ac:dyDescent="0.25">
      <c r="B379" s="13">
        <v>374</v>
      </c>
      <c r="C379" s="176">
        <v>44</v>
      </c>
      <c r="D379" s="177">
        <v>96.239559843915799</v>
      </c>
      <c r="E379" s="178">
        <v>13036.146569509232</v>
      </c>
      <c r="F379" s="179">
        <v>158.7604401560842</v>
      </c>
      <c r="G379" s="176">
        <v>1069624.3673145128</v>
      </c>
      <c r="H379" s="180"/>
      <c r="I379" s="177">
        <f>AVERAGE(F$6:F379)</f>
        <v>163.45563202955091</v>
      </c>
      <c r="J379" s="176">
        <f>AVERAGE(G$6:G379)</f>
        <v>848854.80396680674</v>
      </c>
      <c r="L379" s="6"/>
    </row>
    <row r="380" spans="2:12" ht="15.75" x14ac:dyDescent="0.25">
      <c r="B380" s="13">
        <v>375</v>
      </c>
      <c r="C380" s="176">
        <v>47</v>
      </c>
      <c r="D380" s="177">
        <v>99.949294539002466</v>
      </c>
      <c r="E380" s="178">
        <v>11131.259716920924</v>
      </c>
      <c r="F380" s="179">
        <v>152.05070546099753</v>
      </c>
      <c r="G380" s="176">
        <v>692515.89262741012</v>
      </c>
      <c r="H380" s="180"/>
      <c r="I380" s="177">
        <f>AVERAGE(F$6:F380)</f>
        <v>163.42521889203479</v>
      </c>
      <c r="J380" s="176">
        <f>AVERAGE(G$6:G380)</f>
        <v>848437.90020323498</v>
      </c>
      <c r="L380" s="6"/>
    </row>
    <row r="381" spans="2:12" ht="15.75" x14ac:dyDescent="0.25">
      <c r="B381" s="13">
        <v>376</v>
      </c>
      <c r="C381" s="176">
        <v>46</v>
      </c>
      <c r="D381" s="177">
        <v>98.534032349681539</v>
      </c>
      <c r="E381" s="178">
        <v>18166.407981096534</v>
      </c>
      <c r="F381" s="179">
        <v>154.46596765031848</v>
      </c>
      <c r="G381" s="176">
        <v>1806091.7875305447</v>
      </c>
      <c r="H381" s="180"/>
      <c r="I381" s="177">
        <f>AVERAGE(F$6:F381)</f>
        <v>163.40139109617917</v>
      </c>
      <c r="J381" s="176">
        <f>AVERAGE(G$6:G381)</f>
        <v>850984.85203123314</v>
      </c>
      <c r="L381" s="6"/>
    </row>
    <row r="382" spans="2:12" ht="15.75" x14ac:dyDescent="0.25">
      <c r="B382" s="13">
        <v>377</v>
      </c>
      <c r="C382" s="176">
        <v>45</v>
      </c>
      <c r="D382" s="177">
        <v>95.176161974412878</v>
      </c>
      <c r="E382" s="178">
        <v>0</v>
      </c>
      <c r="F382" s="179">
        <v>158.82383802558712</v>
      </c>
      <c r="G382" s="176">
        <v>-1000000</v>
      </c>
      <c r="H382" s="180"/>
      <c r="I382" s="177">
        <f>AVERAGE(F$6:F382)</f>
        <v>163.38924904559403</v>
      </c>
      <c r="J382" s="176">
        <f>AVERAGE(G$6:G382)</f>
        <v>846075.07788791426</v>
      </c>
      <c r="L382" s="6"/>
    </row>
    <row r="383" spans="2:12" ht="15.75" x14ac:dyDescent="0.25">
      <c r="B383" s="13">
        <v>378</v>
      </c>
      <c r="C383" s="176">
        <v>43</v>
      </c>
      <c r="D383" s="177">
        <v>97.003143583489305</v>
      </c>
      <c r="E383" s="178">
        <v>14848.315452280016</v>
      </c>
      <c r="F383" s="179">
        <v>158.9968564165107</v>
      </c>
      <c r="G383" s="176">
        <v>1360835.4799932227</v>
      </c>
      <c r="H383" s="180"/>
      <c r="I383" s="177">
        <f>AVERAGE(F$6:F383)</f>
        <v>163.37762895927372</v>
      </c>
      <c r="J383" s="176">
        <f>AVERAGE(G$6:G383)</f>
        <v>847436.87789348385</v>
      </c>
      <c r="L383" s="6"/>
    </row>
    <row r="384" spans="2:12" ht="15.75" x14ac:dyDescent="0.25">
      <c r="B384" s="13">
        <v>379</v>
      </c>
      <c r="C384" s="176">
        <v>45</v>
      </c>
      <c r="D384" s="177">
        <v>92.034812373521419</v>
      </c>
      <c r="E384" s="178">
        <v>8023.5748134206624</v>
      </c>
      <c r="F384" s="179">
        <v>161.96518762647858</v>
      </c>
      <c r="G384" s="176">
        <v>299539.80009076535</v>
      </c>
      <c r="H384" s="180"/>
      <c r="I384" s="177">
        <f>AVERAGE(F$6:F384)</f>
        <v>163.37390220113969</v>
      </c>
      <c r="J384" s="176">
        <f>AVERAGE(G$6:G384)</f>
        <v>845991.23916577222</v>
      </c>
      <c r="L384" s="6"/>
    </row>
    <row r="385" spans="2:12" ht="15.75" x14ac:dyDescent="0.25">
      <c r="B385" s="13">
        <v>380</v>
      </c>
      <c r="C385" s="176">
        <v>45</v>
      </c>
      <c r="D385" s="177">
        <v>97.709206823201413</v>
      </c>
      <c r="E385" s="178">
        <v>13611.653933221132</v>
      </c>
      <c r="F385" s="179">
        <v>156.29079317679859</v>
      </c>
      <c r="G385" s="176">
        <v>1127376.1896712212</v>
      </c>
      <c r="H385" s="180"/>
      <c r="I385" s="177">
        <f>AVERAGE(F$6:F385)</f>
        <v>163.3552624405493</v>
      </c>
      <c r="J385" s="176">
        <f>AVERAGE(G$6:G385)</f>
        <v>846731.72587762866</v>
      </c>
      <c r="L385" s="6"/>
    </row>
    <row r="386" spans="2:12" ht="15.75" x14ac:dyDescent="0.25">
      <c r="B386" s="13">
        <v>381</v>
      </c>
      <c r="C386" s="176">
        <v>44</v>
      </c>
      <c r="D386" s="177">
        <v>91.785527977046939</v>
      </c>
      <c r="E386" s="178">
        <v>14231.572821906615</v>
      </c>
      <c r="F386" s="179">
        <v>163.21447202295306</v>
      </c>
      <c r="G386" s="176">
        <v>1322798.6441836962</v>
      </c>
      <c r="H386" s="180"/>
      <c r="I386" s="177">
        <f>AVERAGE(F$6:F386)</f>
        <v>163.35489291189421</v>
      </c>
      <c r="J386" s="176">
        <f>AVERAGE(G$6:G386)</f>
        <v>847981.24534824828</v>
      </c>
      <c r="L386" s="6"/>
    </row>
    <row r="387" spans="2:12" ht="15.75" x14ac:dyDescent="0.25">
      <c r="B387" s="13">
        <v>382</v>
      </c>
      <c r="C387" s="176">
        <v>45</v>
      </c>
      <c r="D387" s="177">
        <v>93.0952189408641</v>
      </c>
      <c r="E387" s="178">
        <v>3952.9236381852124</v>
      </c>
      <c r="F387" s="179">
        <v>160.9047810591359</v>
      </c>
      <c r="G387" s="176">
        <v>-363955.6874543255</v>
      </c>
      <c r="H387" s="180"/>
      <c r="I387" s="177">
        <f>AVERAGE(F$6:F387)</f>
        <v>163.34847900652051</v>
      </c>
      <c r="J387" s="176">
        <f>AVERAGE(G$6:G387)</f>
        <v>844808.63557651371</v>
      </c>
      <c r="L387" s="6"/>
    </row>
    <row r="388" spans="2:12" ht="15.75" x14ac:dyDescent="0.25">
      <c r="B388" s="13">
        <v>383</v>
      </c>
      <c r="C388" s="176">
        <v>46</v>
      </c>
      <c r="D388" s="177">
        <v>90.996233230588842</v>
      </c>
      <c r="E388" s="178">
        <v>8747.4482402810499</v>
      </c>
      <c r="F388" s="179">
        <v>162.00376676941116</v>
      </c>
      <c r="G388" s="176">
        <v>417119.56454598717</v>
      </c>
      <c r="H388" s="180"/>
      <c r="I388" s="177">
        <f>AVERAGE(F$6:F388)</f>
        <v>163.34496800851238</v>
      </c>
      <c r="J388" s="176">
        <f>AVERAGE(G$6:G388)</f>
        <v>843691.9539289145</v>
      </c>
      <c r="L388" s="6"/>
    </row>
    <row r="389" spans="2:12" ht="15.75" x14ac:dyDescent="0.25">
      <c r="B389" s="13">
        <v>384</v>
      </c>
      <c r="C389" s="176">
        <v>44</v>
      </c>
      <c r="D389" s="177">
        <v>99.026849592894052</v>
      </c>
      <c r="E389" s="178">
        <v>8524.10737457084</v>
      </c>
      <c r="F389" s="179">
        <v>155.97315040710595</v>
      </c>
      <c r="G389" s="176">
        <v>329531.88162025856</v>
      </c>
      <c r="H389" s="180"/>
      <c r="I389" s="177">
        <f>AVERAGE(F$6:F389)</f>
        <v>163.32577056684204</v>
      </c>
      <c r="J389" s="176">
        <f>AVERAGE(G$6:G389)</f>
        <v>842352.99540727737</v>
      </c>
      <c r="L389" s="6"/>
    </row>
    <row r="390" spans="2:12" ht="15.75" x14ac:dyDescent="0.25">
      <c r="B390" s="13">
        <v>385</v>
      </c>
      <c r="C390" s="176">
        <v>46</v>
      </c>
      <c r="D390" s="177">
        <v>97.937097978055988</v>
      </c>
      <c r="E390" s="178">
        <v>15533.589510225687</v>
      </c>
      <c r="F390" s="179">
        <v>155.06290202194401</v>
      </c>
      <c r="G390" s="176">
        <v>1408683.4682732229</v>
      </c>
      <c r="H390" s="180"/>
      <c r="I390" s="177">
        <f>AVERAGE(F$6:F390)</f>
        <v>163.30430857062152</v>
      </c>
      <c r="J390" s="176">
        <f>AVERAGE(G$6:G390)</f>
        <v>843823.9836484876</v>
      </c>
      <c r="L390" s="6"/>
    </row>
    <row r="391" spans="2:12" ht="15.75" x14ac:dyDescent="0.25">
      <c r="B391" s="13">
        <v>386</v>
      </c>
      <c r="C391" s="176">
        <v>44</v>
      </c>
      <c r="D391" s="177">
        <v>88.0178142821606</v>
      </c>
      <c r="E391" s="178">
        <v>12516.009147537317</v>
      </c>
      <c r="F391" s="179">
        <v>166.9821857178394</v>
      </c>
      <c r="G391" s="176">
        <v>1089950.5639202532</v>
      </c>
      <c r="H391" s="180"/>
      <c r="I391" s="177">
        <f>AVERAGE(F$6:F391)</f>
        <v>163.31383674975939</v>
      </c>
      <c r="J391" s="176">
        <f>AVERAGE(G$6:G391)</f>
        <v>844461.61727613478</v>
      </c>
      <c r="L391" s="6"/>
    </row>
    <row r="392" spans="2:12" ht="15.75" x14ac:dyDescent="0.25">
      <c r="B392" s="13">
        <v>387</v>
      </c>
      <c r="C392" s="176">
        <v>47</v>
      </c>
      <c r="D392" s="177">
        <v>89.698970030596115</v>
      </c>
      <c r="E392" s="178">
        <v>15942.189292898787</v>
      </c>
      <c r="F392" s="179">
        <v>162.30102996940388</v>
      </c>
      <c r="G392" s="176">
        <v>1587433.7422046759</v>
      </c>
      <c r="H392" s="180"/>
      <c r="I392" s="177">
        <f>AVERAGE(F$6:F392)</f>
        <v>163.31121967797554</v>
      </c>
      <c r="J392" s="176">
        <f>AVERAGE(G$6:G392)</f>
        <v>846381.44188835321</v>
      </c>
      <c r="L392" s="6"/>
    </row>
    <row r="393" spans="2:12" ht="15.75" x14ac:dyDescent="0.25">
      <c r="B393" s="13">
        <v>388</v>
      </c>
      <c r="C393" s="176">
        <v>44</v>
      </c>
      <c r="D393" s="177">
        <v>97.148664015688368</v>
      </c>
      <c r="E393" s="178">
        <v>15423.445041028419</v>
      </c>
      <c r="F393" s="179">
        <v>157.85133598431162</v>
      </c>
      <c r="G393" s="176">
        <v>1434611.405206942</v>
      </c>
      <c r="H393" s="180"/>
      <c r="I393" s="177">
        <f>AVERAGE(F$6:F393)</f>
        <v>163.29714781278568</v>
      </c>
      <c r="J393" s="176">
        <f>AVERAGE(G$6:G393)</f>
        <v>847897.4984948443</v>
      </c>
      <c r="L393" s="6"/>
    </row>
    <row r="394" spans="2:12" ht="15.75" x14ac:dyDescent="0.25">
      <c r="B394" s="13">
        <v>389</v>
      </c>
      <c r="C394" s="176">
        <v>47</v>
      </c>
      <c r="D394" s="177">
        <v>94.211735871688148</v>
      </c>
      <c r="E394" s="178">
        <v>13861.90792290082</v>
      </c>
      <c r="F394" s="179">
        <v>157.78826412831185</v>
      </c>
      <c r="G394" s="176">
        <v>1187246.3886610135</v>
      </c>
      <c r="H394" s="180"/>
      <c r="I394" s="177">
        <f>AVERAGE(F$6:F394)</f>
        <v>163.2829861580698</v>
      </c>
      <c r="J394" s="176">
        <f>AVERAGE(G$6:G394)</f>
        <v>848769.86068036151</v>
      </c>
      <c r="L394" s="6"/>
    </row>
    <row r="395" spans="2:12" ht="15.75" x14ac:dyDescent="0.25">
      <c r="B395" s="13">
        <v>390</v>
      </c>
      <c r="C395" s="176">
        <v>45</v>
      </c>
      <c r="D395" s="177">
        <v>89.345975924612915</v>
      </c>
      <c r="E395" s="178">
        <v>1484.8499200632596</v>
      </c>
      <c r="F395" s="179">
        <v>164.6540240753871</v>
      </c>
      <c r="G395" s="176">
        <v>-755513.48551356746</v>
      </c>
      <c r="H395" s="180"/>
      <c r="I395" s="177">
        <f>AVERAGE(F$6:F395)</f>
        <v>163.28650163990909</v>
      </c>
      <c r="J395" s="176">
        <f>AVERAGE(G$6:G395)</f>
        <v>844656.31363883859</v>
      </c>
      <c r="L395" s="6"/>
    </row>
    <row r="396" spans="2:12" ht="15.75" x14ac:dyDescent="0.25">
      <c r="B396" s="13">
        <v>391</v>
      </c>
      <c r="C396" s="176">
        <v>46</v>
      </c>
      <c r="D396" s="177">
        <v>91.08950567349504</v>
      </c>
      <c r="E396" s="178">
        <v>14523.869888827448</v>
      </c>
      <c r="F396" s="179">
        <v>161.91049432650496</v>
      </c>
      <c r="G396" s="176">
        <v>1351566.953233893</v>
      </c>
      <c r="H396" s="180"/>
      <c r="I396" s="177">
        <f>AVERAGE(F$6:F396)</f>
        <v>163.28298243961905</v>
      </c>
      <c r="J396" s="176">
        <f>AVERAGE(G$6:G396)</f>
        <v>845952.76028741931</v>
      </c>
      <c r="L396" s="6"/>
    </row>
    <row r="397" spans="2:12" ht="15.75" x14ac:dyDescent="0.25">
      <c r="B397" s="13">
        <v>392</v>
      </c>
      <c r="C397" s="176">
        <v>45</v>
      </c>
      <c r="D397" s="177">
        <v>91.351857617322423</v>
      </c>
      <c r="E397" s="178">
        <v>6631.0908432617935</v>
      </c>
      <c r="F397" s="179">
        <v>162.64814238267758</v>
      </c>
      <c r="G397" s="176">
        <v>78534.607627313584</v>
      </c>
      <c r="H397" s="180"/>
      <c r="I397" s="177">
        <f>AVERAGE(F$6:F397)</f>
        <v>163.28136294967788</v>
      </c>
      <c r="J397" s="176">
        <f>AVERAGE(G$6:G397)</f>
        <v>843995.06091838842</v>
      </c>
      <c r="L397" s="6"/>
    </row>
    <row r="398" spans="2:12" ht="15.75" x14ac:dyDescent="0.25">
      <c r="B398" s="13">
        <v>393</v>
      </c>
      <c r="C398" s="176">
        <v>45</v>
      </c>
      <c r="D398" s="177">
        <v>81.622358100211883</v>
      </c>
      <c r="E398" s="178">
        <v>19858.87739685439</v>
      </c>
      <c r="F398" s="179">
        <v>172.3776418997881</v>
      </c>
      <c r="G398" s="176">
        <v>2423226.4564467622</v>
      </c>
      <c r="H398" s="180"/>
      <c r="I398" s="177">
        <f>AVERAGE(F$6:F398)</f>
        <v>163.30450869764255</v>
      </c>
      <c r="J398" s="176">
        <f>AVERAGE(G$6:G398)</f>
        <v>848013.4614159161</v>
      </c>
      <c r="L398" s="6"/>
    </row>
    <row r="399" spans="2:12" ht="15.75" x14ac:dyDescent="0.25">
      <c r="B399" s="13">
        <v>394</v>
      </c>
      <c r="C399" s="176">
        <v>44</v>
      </c>
      <c r="D399" s="177">
        <v>88.866445473536842</v>
      </c>
      <c r="E399" s="178">
        <v>14243.14739808251</v>
      </c>
      <c r="F399" s="179">
        <v>166.13355452646317</v>
      </c>
      <c r="G399" s="176">
        <v>1366264.7048877929</v>
      </c>
      <c r="H399" s="180"/>
      <c r="I399" s="177">
        <f>AVERAGE(F$6:F399)</f>
        <v>163.31168901700502</v>
      </c>
      <c r="J399" s="176">
        <f>AVERAGE(G$6:G399)</f>
        <v>849328.81990188546</v>
      </c>
      <c r="L399" s="6"/>
    </row>
    <row r="400" spans="2:12" ht="15.75" x14ac:dyDescent="0.25">
      <c r="B400" s="13">
        <v>395</v>
      </c>
      <c r="C400" s="176">
        <v>46</v>
      </c>
      <c r="D400" s="177">
        <v>96.661211460883436</v>
      </c>
      <c r="E400" s="178">
        <v>12399.073076241843</v>
      </c>
      <c r="F400" s="179">
        <v>156.33878853911656</v>
      </c>
      <c r="G400" s="176">
        <v>938456.06374762696</v>
      </c>
      <c r="H400" s="180"/>
      <c r="I400" s="177">
        <f>AVERAGE(F$6:F400)</f>
        <v>163.29403610440278</v>
      </c>
      <c r="J400" s="176">
        <f>AVERAGE(G$6:G400)</f>
        <v>849554.45849390002</v>
      </c>
      <c r="L400" s="6"/>
    </row>
    <row r="401" spans="2:12" ht="15.75" x14ac:dyDescent="0.25">
      <c r="B401" s="13">
        <v>396</v>
      </c>
      <c r="C401" s="176">
        <v>43</v>
      </c>
      <c r="D401" s="177">
        <v>99.330128371528403</v>
      </c>
      <c r="E401" s="178">
        <v>9179.8216733155241</v>
      </c>
      <c r="F401" s="179">
        <v>156.66987162847158</v>
      </c>
      <c r="G401" s="176">
        <v>438201.48313060426</v>
      </c>
      <c r="H401" s="180"/>
      <c r="I401" s="177">
        <f>AVERAGE(F$6:F401)</f>
        <v>163.27730841633226</v>
      </c>
      <c r="J401" s="176">
        <f>AVERAGE(G$6:G401)</f>
        <v>848515.68835409381</v>
      </c>
      <c r="L401" s="6"/>
    </row>
    <row r="402" spans="2:12" ht="15.75" x14ac:dyDescent="0.25">
      <c r="B402" s="13">
        <v>397</v>
      </c>
      <c r="C402" s="176">
        <v>45</v>
      </c>
      <c r="D402" s="177">
        <v>87.692872701631615</v>
      </c>
      <c r="E402" s="178">
        <v>18052.803118623215</v>
      </c>
      <c r="F402" s="179">
        <v>166.30712729836839</v>
      </c>
      <c r="G402" s="176">
        <v>2002309.8263412528</v>
      </c>
      <c r="H402" s="180"/>
      <c r="I402" s="177">
        <f>AVERAGE(F$6:F402)</f>
        <v>163.28494020192932</v>
      </c>
      <c r="J402" s="176">
        <f>AVERAGE(G$6:G402)</f>
        <v>851421.97081753751</v>
      </c>
      <c r="L402" s="6"/>
    </row>
    <row r="403" spans="2:12" ht="15.75" x14ac:dyDescent="0.25">
      <c r="B403" s="13">
        <v>398</v>
      </c>
      <c r="C403" s="176">
        <v>44</v>
      </c>
      <c r="D403" s="177">
        <v>80.457568723716903</v>
      </c>
      <c r="E403" s="178">
        <v>3738.672986252177</v>
      </c>
      <c r="F403" s="179">
        <v>174.54243127628308</v>
      </c>
      <c r="G403" s="176">
        <v>-347442.9272325834</v>
      </c>
      <c r="H403" s="180"/>
      <c r="I403" s="177">
        <f>AVERAGE(F$6:F403)</f>
        <v>163.31322535538246</v>
      </c>
      <c r="J403" s="176">
        <f>AVERAGE(G$6:G403)</f>
        <v>848409.74745560263</v>
      </c>
      <c r="L403" s="6"/>
    </row>
    <row r="404" spans="2:12" ht="15.75" x14ac:dyDescent="0.25">
      <c r="B404" s="13">
        <v>399</v>
      </c>
      <c r="C404" s="176">
        <v>46</v>
      </c>
      <c r="D404" s="177">
        <v>82.820583460324684</v>
      </c>
      <c r="E404" s="178">
        <v>15195.445984323609</v>
      </c>
      <c r="F404" s="179">
        <v>170.17941653967532</v>
      </c>
      <c r="G404" s="176">
        <v>1585952.1316723442</v>
      </c>
      <c r="H404" s="180"/>
      <c r="I404" s="177">
        <f>AVERAGE(F$6:F404)</f>
        <v>163.33043385459123</v>
      </c>
      <c r="J404" s="176">
        <f>AVERAGE(G$6:G404)</f>
        <v>850258.22460902797</v>
      </c>
      <c r="L404" s="6"/>
    </row>
    <row r="405" spans="2:12" ht="15.75" x14ac:dyDescent="0.25">
      <c r="B405" s="13">
        <v>400</v>
      </c>
      <c r="C405" s="176">
        <v>46</v>
      </c>
      <c r="D405" s="177">
        <v>96.5998262379089</v>
      </c>
      <c r="E405" s="178">
        <v>16908.60673221718</v>
      </c>
      <c r="F405" s="179">
        <v>156.4001737620911</v>
      </c>
      <c r="G405" s="176">
        <v>1644509.0309936302</v>
      </c>
      <c r="H405" s="180"/>
      <c r="I405" s="177">
        <f>AVERAGE(F$6:F405)</f>
        <v>163.31310820435999</v>
      </c>
      <c r="J405" s="176">
        <f>AVERAGE(G$6:G405)</f>
        <v>852243.85162498953</v>
      </c>
      <c r="L405" s="6"/>
    </row>
    <row r="406" spans="2:12" ht="15.75" x14ac:dyDescent="0.25">
      <c r="B406" s="13">
        <v>401</v>
      </c>
      <c r="C406" s="176">
        <v>45</v>
      </c>
      <c r="D406" s="177">
        <v>87.780896516836918</v>
      </c>
      <c r="E406" s="178">
        <v>6391.140908586407</v>
      </c>
      <c r="F406" s="179">
        <v>166.21910348316308</v>
      </c>
      <c r="G406" s="176">
        <v>62329.712059800979</v>
      </c>
      <c r="H406" s="180"/>
      <c r="I406" s="177">
        <f>AVERAGE(F$6:F406)</f>
        <v>163.32035507537944</v>
      </c>
      <c r="J406" s="176">
        <f>AVERAGE(G$6:G406)</f>
        <v>850273.9909278194</v>
      </c>
      <c r="L406" s="6"/>
    </row>
    <row r="407" spans="2:12" ht="15.75" x14ac:dyDescent="0.25">
      <c r="B407" s="13">
        <v>402</v>
      </c>
      <c r="C407" s="176">
        <v>45</v>
      </c>
      <c r="D407" s="177">
        <v>91.858583177416392</v>
      </c>
      <c r="E407" s="178">
        <v>9802.9100670685748</v>
      </c>
      <c r="F407" s="179">
        <v>162.14141682258361</v>
      </c>
      <c r="G407" s="176">
        <v>589457.72725886689</v>
      </c>
      <c r="H407" s="180"/>
      <c r="I407" s="177">
        <f>AVERAGE(F$6:F407)</f>
        <v>163.31742239315855</v>
      </c>
      <c r="J407" s="176">
        <f>AVERAGE(G$6:G407)</f>
        <v>849625.19425202603</v>
      </c>
      <c r="L407" s="6"/>
    </row>
    <row r="408" spans="2:12" ht="15.75" x14ac:dyDescent="0.25">
      <c r="B408" s="13">
        <v>403</v>
      </c>
      <c r="C408" s="176">
        <v>45</v>
      </c>
      <c r="D408" s="177">
        <v>96.930018454129055</v>
      </c>
      <c r="E408" s="178">
        <v>16627.264206148826</v>
      </c>
      <c r="F408" s="179">
        <v>157.06998154587095</v>
      </c>
      <c r="G408" s="176">
        <v>1611644.0820181165</v>
      </c>
      <c r="H408" s="180"/>
      <c r="I408" s="177">
        <f>AVERAGE(F$6:F408)</f>
        <v>163.30192005854988</v>
      </c>
      <c r="J408" s="176">
        <f>AVERAGE(G$6:G408)</f>
        <v>851516.05997849279</v>
      </c>
      <c r="L408" s="6"/>
    </row>
    <row r="409" spans="2:12" ht="15.75" x14ac:dyDescent="0.25">
      <c r="B409" s="13">
        <v>404</v>
      </c>
      <c r="C409" s="176">
        <v>46</v>
      </c>
      <c r="D409" s="177">
        <v>97.110826056967142</v>
      </c>
      <c r="E409" s="178">
        <v>12459.635369745471</v>
      </c>
      <c r="F409" s="179">
        <v>155.88917394303286</v>
      </c>
      <c r="G409" s="176">
        <v>942322.26542101614</v>
      </c>
      <c r="H409" s="180"/>
      <c r="I409" s="177">
        <f>AVERAGE(F$6:F409)</f>
        <v>163.28357167707586</v>
      </c>
      <c r="J409" s="176">
        <f>AVERAGE(G$6:G409)</f>
        <v>851740.82781374664</v>
      </c>
      <c r="L409" s="6"/>
    </row>
    <row r="410" spans="2:12" ht="15.75" x14ac:dyDescent="0.25">
      <c r="B410" s="13">
        <v>405</v>
      </c>
      <c r="C410" s="176">
        <v>45</v>
      </c>
      <c r="D410" s="177">
        <v>98.872928924980243</v>
      </c>
      <c r="E410" s="178">
        <v>15896.629606086042</v>
      </c>
      <c r="F410" s="179">
        <v>155.12707107501976</v>
      </c>
      <c r="G410" s="176">
        <v>1465997.5907565728</v>
      </c>
      <c r="H410" s="180"/>
      <c r="I410" s="177">
        <f>AVERAGE(F$6:F410)</f>
        <v>163.26343216941646</v>
      </c>
      <c r="J410" s="176">
        <f>AVERAGE(G$6:G410)</f>
        <v>853257.51117903762</v>
      </c>
      <c r="L410" s="6"/>
    </row>
    <row r="411" spans="2:12" ht="15.75" x14ac:dyDescent="0.25">
      <c r="B411" s="13">
        <v>406</v>
      </c>
      <c r="C411" s="176">
        <v>45</v>
      </c>
      <c r="D411" s="177">
        <v>80.557416998026198</v>
      </c>
      <c r="E411" s="178">
        <v>9729.9593236953842</v>
      </c>
      <c r="F411" s="179">
        <v>173.44258300197379</v>
      </c>
      <c r="G411" s="176">
        <v>687589.27760586538</v>
      </c>
      <c r="H411" s="180"/>
      <c r="I411" s="177">
        <f>AVERAGE(F$6:F411)</f>
        <v>163.28850396949665</v>
      </c>
      <c r="J411" s="176">
        <f>AVERAGE(G$6:G411)</f>
        <v>852849.46134265058</v>
      </c>
      <c r="L411" s="6"/>
    </row>
    <row r="412" spans="2:12" ht="15.75" x14ac:dyDescent="0.25">
      <c r="B412" s="13">
        <v>407</v>
      </c>
      <c r="C412" s="176">
        <v>46</v>
      </c>
      <c r="D412" s="177">
        <v>92.196013550658719</v>
      </c>
      <c r="E412" s="178">
        <v>16031.050902888794</v>
      </c>
      <c r="F412" s="179">
        <v>160.80398644934127</v>
      </c>
      <c r="G412" s="176">
        <v>1577856.8921568296</v>
      </c>
      <c r="H412" s="180"/>
      <c r="I412" s="177">
        <f>AVERAGE(F$6:F412)</f>
        <v>163.28239950384517</v>
      </c>
      <c r="J412" s="176">
        <f>AVERAGE(G$6:G412)</f>
        <v>854630.80638150603</v>
      </c>
      <c r="L412" s="6"/>
    </row>
    <row r="413" spans="2:12" ht="15.75" x14ac:dyDescent="0.25">
      <c r="B413" s="13">
        <v>408</v>
      </c>
      <c r="C413" s="176">
        <v>45</v>
      </c>
      <c r="D413" s="177">
        <v>83.13426024499347</v>
      </c>
      <c r="E413" s="178">
        <v>5228.9728254670836</v>
      </c>
      <c r="F413" s="179">
        <v>170.86573975500653</v>
      </c>
      <c r="G413" s="176">
        <v>-106547.69001774013</v>
      </c>
      <c r="H413" s="180"/>
      <c r="I413" s="177">
        <f>AVERAGE(F$6:F413)</f>
        <v>163.30098612210784</v>
      </c>
      <c r="J413" s="176">
        <f>AVERAGE(G$6:G413)</f>
        <v>852274.97673346859</v>
      </c>
      <c r="L413" s="6"/>
    </row>
    <row r="414" spans="2:12" ht="15.75" x14ac:dyDescent="0.25">
      <c r="B414" s="13">
        <v>409</v>
      </c>
      <c r="C414" s="176">
        <v>45</v>
      </c>
      <c r="D414" s="177">
        <v>83.785505561331732</v>
      </c>
      <c r="E414" s="178">
        <v>18216.410447525508</v>
      </c>
      <c r="F414" s="179">
        <v>170.21449443866828</v>
      </c>
      <c r="G414" s="176">
        <v>2100697.0948128295</v>
      </c>
      <c r="H414" s="180"/>
      <c r="I414" s="177">
        <f>AVERAGE(F$6:F414)</f>
        <v>163.31788956542462</v>
      </c>
      <c r="J414" s="176">
        <f>AVERAGE(G$6:G414)</f>
        <v>855327.35355028848</v>
      </c>
      <c r="L414" s="6"/>
    </row>
    <row r="415" spans="2:12" ht="15.75" x14ac:dyDescent="0.25">
      <c r="B415" s="13">
        <v>410</v>
      </c>
      <c r="C415" s="176">
        <v>46</v>
      </c>
      <c r="D415" s="177">
        <v>83.650018014913456</v>
      </c>
      <c r="E415" s="178">
        <v>14842.798389072745</v>
      </c>
      <c r="F415" s="179">
        <v>169.34998198508654</v>
      </c>
      <c r="G415" s="176">
        <v>1513627.6397977411</v>
      </c>
      <c r="H415" s="180"/>
      <c r="I415" s="177">
        <f>AVERAGE(F$6:F415)</f>
        <v>163.33260198596037</v>
      </c>
      <c r="J415" s="176">
        <f>AVERAGE(G$6:G415)</f>
        <v>856932.96400455059</v>
      </c>
      <c r="L415" s="6"/>
    </row>
    <row r="416" spans="2:12" ht="15.75" x14ac:dyDescent="0.25">
      <c r="B416" s="13">
        <v>411</v>
      </c>
      <c r="C416" s="176">
        <v>44</v>
      </c>
      <c r="D416" s="177">
        <v>84.858039138090334</v>
      </c>
      <c r="E416" s="178">
        <v>7452.1862207781905</v>
      </c>
      <c r="F416" s="179">
        <v>170.14196086190967</v>
      </c>
      <c r="G416" s="176">
        <v>267929.5763113054</v>
      </c>
      <c r="H416" s="180"/>
      <c r="I416" s="177">
        <f>AVERAGE(F$6:F416)</f>
        <v>163.34916976911353</v>
      </c>
      <c r="J416" s="176">
        <f>AVERAGE(G$6:G416)</f>
        <v>855499.86573765706</v>
      </c>
      <c r="L416" s="6"/>
    </row>
    <row r="417" spans="2:12" ht="15.75" x14ac:dyDescent="0.25">
      <c r="B417" s="13">
        <v>412</v>
      </c>
      <c r="C417" s="176">
        <v>43</v>
      </c>
      <c r="D417" s="177">
        <v>83.299103125735556</v>
      </c>
      <c r="E417" s="178">
        <v>17964.763205996609</v>
      </c>
      <c r="F417" s="179">
        <v>172.70089687426446</v>
      </c>
      <c r="G417" s="176">
        <v>2102530.717809401</v>
      </c>
      <c r="H417" s="180"/>
      <c r="I417" s="177">
        <f>AVERAGE(F$6:F417)</f>
        <v>163.37186813587357</v>
      </c>
      <c r="J417" s="176">
        <f>AVERAGE(G$6:G417)</f>
        <v>858526.63965045253</v>
      </c>
      <c r="L417" s="6"/>
    </row>
    <row r="418" spans="2:12" ht="15.75" x14ac:dyDescent="0.25">
      <c r="B418" s="13">
        <v>413</v>
      </c>
      <c r="C418" s="176">
        <v>44</v>
      </c>
      <c r="D418" s="177">
        <v>96.706606274205313</v>
      </c>
      <c r="E418" s="178">
        <v>11940.269713350588</v>
      </c>
      <c r="F418" s="179">
        <v>158.29339372579469</v>
      </c>
      <c r="G418" s="176">
        <v>890065.81492758635</v>
      </c>
      <c r="H418" s="180"/>
      <c r="I418" s="177">
        <f>AVERAGE(F$6:F418)</f>
        <v>163.35957158766516</v>
      </c>
      <c r="J418" s="176">
        <f>AVERAGE(G$6:G418)</f>
        <v>858603.00569228572</v>
      </c>
      <c r="L418" s="6"/>
    </row>
    <row r="419" spans="2:12" ht="15.75" x14ac:dyDescent="0.25">
      <c r="B419" s="13">
        <v>414</v>
      </c>
      <c r="C419" s="176">
        <v>45</v>
      </c>
      <c r="D419" s="177">
        <v>96.808908782021177</v>
      </c>
      <c r="E419" s="178">
        <v>9375.520964514646</v>
      </c>
      <c r="F419" s="179">
        <v>157.19109121797882</v>
      </c>
      <c r="G419" s="176">
        <v>473748.37114909454</v>
      </c>
      <c r="H419" s="180"/>
      <c r="I419" s="177">
        <f>AVERAGE(F$6:F419)</f>
        <v>163.34467187662725</v>
      </c>
      <c r="J419" s="176">
        <f>AVERAGE(G$6:G419)</f>
        <v>857673.40512575628</v>
      </c>
      <c r="L419" s="6"/>
    </row>
    <row r="420" spans="2:12" ht="15.75" x14ac:dyDescent="0.25">
      <c r="B420" s="13">
        <v>415</v>
      </c>
      <c r="C420" s="176">
        <v>47</v>
      </c>
      <c r="D420" s="177">
        <v>83.143458993101561</v>
      </c>
      <c r="E420" s="178">
        <v>5710.6863491188024</v>
      </c>
      <c r="F420" s="179">
        <v>168.85654100689845</v>
      </c>
      <c r="G420" s="176">
        <v>-35713.256312485784</v>
      </c>
      <c r="H420" s="180"/>
      <c r="I420" s="177">
        <f>AVERAGE(F$6:F420)</f>
        <v>163.35795348898935</v>
      </c>
      <c r="J420" s="176">
        <f>AVERAGE(G$6:G420)</f>
        <v>855520.66618253163</v>
      </c>
      <c r="L420" s="6"/>
    </row>
    <row r="421" spans="2:12" ht="15.75" x14ac:dyDescent="0.25">
      <c r="B421" s="13">
        <v>416</v>
      </c>
      <c r="C421" s="176">
        <v>43</v>
      </c>
      <c r="D421" s="177">
        <v>88.715719668888951</v>
      </c>
      <c r="E421" s="178">
        <v>10497.599176320849</v>
      </c>
      <c r="F421" s="179">
        <v>167.28428033111106</v>
      </c>
      <c r="G421" s="176">
        <v>756083.32341529755</v>
      </c>
      <c r="H421" s="180"/>
      <c r="I421" s="177">
        <f>AVERAGE(F$6:F421)</f>
        <v>163.36739177466751</v>
      </c>
      <c r="J421" s="176">
        <f>AVERAGE(G$6:G421)</f>
        <v>855281.63410857192</v>
      </c>
      <c r="L421" s="6"/>
    </row>
    <row r="422" spans="2:12" ht="15.75" x14ac:dyDescent="0.25">
      <c r="B422" s="13">
        <v>417</v>
      </c>
      <c r="C422" s="176">
        <v>46</v>
      </c>
      <c r="D422" s="177">
        <v>80.936103360545033</v>
      </c>
      <c r="E422" s="178">
        <v>12066.763007236186</v>
      </c>
      <c r="F422" s="179">
        <v>172.06389663945498</v>
      </c>
      <c r="G422" s="176">
        <v>1076254.2628498862</v>
      </c>
      <c r="H422" s="180"/>
      <c r="I422" s="177">
        <f>AVERAGE(F$6:F422)</f>
        <v>163.38824670240083</v>
      </c>
      <c r="J422" s="176">
        <f>AVERAGE(G$6:G422)</f>
        <v>855811.54448924644</v>
      </c>
      <c r="L422" s="6"/>
    </row>
    <row r="423" spans="2:12" ht="15.75" x14ac:dyDescent="0.25">
      <c r="B423" s="13">
        <v>418</v>
      </c>
      <c r="C423" s="176">
        <v>45</v>
      </c>
      <c r="D423" s="177">
        <v>94.016178816120927</v>
      </c>
      <c r="E423" s="178">
        <v>14312.466715855633</v>
      </c>
      <c r="F423" s="179">
        <v>159.98382118387906</v>
      </c>
      <c r="G423" s="176">
        <v>1289763.1157696685</v>
      </c>
      <c r="H423" s="180"/>
      <c r="I423" s="177">
        <f>AVERAGE(F$6:F423)</f>
        <v>163.3801021437441</v>
      </c>
      <c r="J423" s="176">
        <f>AVERAGE(G$6:G423)</f>
        <v>856849.7061430274</v>
      </c>
      <c r="L423" s="6"/>
    </row>
    <row r="424" spans="2:12" ht="15.75" x14ac:dyDescent="0.25">
      <c r="B424" s="13">
        <v>419</v>
      </c>
      <c r="C424" s="176">
        <v>45</v>
      </c>
      <c r="D424" s="177">
        <v>97.733916398344121</v>
      </c>
      <c r="E424" s="178">
        <v>13983.461157586196</v>
      </c>
      <c r="F424" s="179">
        <v>156.26608360165588</v>
      </c>
      <c r="G424" s="176">
        <v>1185140.7102918723</v>
      </c>
      <c r="H424" s="180"/>
      <c r="I424" s="177">
        <f>AVERAGE(F$6:F424)</f>
        <v>163.36312357920451</v>
      </c>
      <c r="J424" s="176">
        <f>AVERAGE(G$6:G424)</f>
        <v>857633.21689278597</v>
      </c>
      <c r="L424" s="6"/>
    </row>
    <row r="425" spans="2:12" ht="15.75" x14ac:dyDescent="0.25">
      <c r="B425" s="13">
        <v>420</v>
      </c>
      <c r="C425" s="176">
        <v>46</v>
      </c>
      <c r="D425" s="177">
        <v>99.798254931550815</v>
      </c>
      <c r="E425" s="178">
        <v>9754.4640399898235</v>
      </c>
      <c r="F425" s="179">
        <v>153.20174506844918</v>
      </c>
      <c r="G425" s="176">
        <v>494400.91313387593</v>
      </c>
      <c r="H425" s="180"/>
      <c r="I425" s="177">
        <f>AVERAGE(F$6:F425)</f>
        <v>163.33892982084555</v>
      </c>
      <c r="J425" s="176">
        <f>AVERAGE(G$6:G425)</f>
        <v>856768.37807431235</v>
      </c>
      <c r="L425" s="6"/>
    </row>
    <row r="426" spans="2:12" ht="15.75" x14ac:dyDescent="0.25">
      <c r="B426" s="13">
        <v>421</v>
      </c>
      <c r="C426" s="176">
        <v>45</v>
      </c>
      <c r="D426" s="177">
        <v>83.099436420807322</v>
      </c>
      <c r="E426" s="178">
        <v>12472.571321103593</v>
      </c>
      <c r="F426" s="179">
        <v>170.90056357919269</v>
      </c>
      <c r="G426" s="176">
        <v>1131569.4680582797</v>
      </c>
      <c r="H426" s="180"/>
      <c r="I426" s="177">
        <f>AVERAGE(F$6:F426)</f>
        <v>163.35689094616231</v>
      </c>
      <c r="J426" s="176">
        <f>AVERAGE(G$6:G426)</f>
        <v>857421.1122547969</v>
      </c>
      <c r="L426" s="6"/>
    </row>
    <row r="427" spans="2:12" ht="15.75" x14ac:dyDescent="0.25">
      <c r="B427" s="13">
        <v>422</v>
      </c>
      <c r="C427" s="176">
        <v>43</v>
      </c>
      <c r="D427" s="177">
        <v>87.078514052485659</v>
      </c>
      <c r="E427" s="178">
        <v>20265.234624448734</v>
      </c>
      <c r="F427" s="179">
        <v>168.92148594751433</v>
      </c>
      <c r="G427" s="176">
        <v>2423233.5458368976</v>
      </c>
      <c r="H427" s="180"/>
      <c r="I427" s="177">
        <f>AVERAGE(F$6:F427)</f>
        <v>163.37007719024135</v>
      </c>
      <c r="J427" s="176">
        <f>AVERAGE(G$6:G427)</f>
        <v>861131.56825854594</v>
      </c>
      <c r="L427" s="6"/>
    </row>
    <row r="428" spans="2:12" ht="15.75" x14ac:dyDescent="0.25">
      <c r="B428" s="13">
        <v>423</v>
      </c>
      <c r="C428" s="176">
        <v>45</v>
      </c>
      <c r="D428" s="177">
        <v>81.580903636818476</v>
      </c>
      <c r="E428" s="178">
        <v>8396.5054110526544</v>
      </c>
      <c r="F428" s="179">
        <v>172.41909636318152</v>
      </c>
      <c r="G428" s="176">
        <v>447717.87558226264</v>
      </c>
      <c r="H428" s="180"/>
      <c r="I428" s="177">
        <f>AVERAGE(F$6:F428)</f>
        <v>163.39146967055564</v>
      </c>
      <c r="J428" s="176">
        <f>AVERAGE(G$6:G428)</f>
        <v>860154.23092361388</v>
      </c>
      <c r="L428" s="6"/>
    </row>
    <row r="429" spans="2:12" ht="15.75" x14ac:dyDescent="0.25">
      <c r="B429" s="13">
        <v>424</v>
      </c>
      <c r="C429" s="176">
        <v>45</v>
      </c>
      <c r="D429" s="177">
        <v>87.915896649840917</v>
      </c>
      <c r="E429" s="178">
        <v>10983.957884884976</v>
      </c>
      <c r="F429" s="179">
        <v>166.08410335015907</v>
      </c>
      <c r="G429" s="176">
        <v>824260.79654703103</v>
      </c>
      <c r="H429" s="180"/>
      <c r="I429" s="177">
        <f>AVERAGE(F$6:F429)</f>
        <v>163.3978202216868</v>
      </c>
      <c r="J429" s="176">
        <f>AVERAGE(G$6:G429)</f>
        <v>860069.57659725414</v>
      </c>
      <c r="L429" s="6"/>
    </row>
    <row r="430" spans="2:12" ht="15.75" x14ac:dyDescent="0.25">
      <c r="B430" s="13">
        <v>425</v>
      </c>
      <c r="C430" s="176">
        <v>43</v>
      </c>
      <c r="D430" s="177">
        <v>94.798305829788532</v>
      </c>
      <c r="E430" s="178">
        <v>7470.7851694260953</v>
      </c>
      <c r="F430" s="179">
        <v>161.20169417021145</v>
      </c>
      <c r="G430" s="176">
        <v>204303.22609317675</v>
      </c>
      <c r="H430" s="180"/>
      <c r="I430" s="177">
        <f>AVERAGE(F$6:F430)</f>
        <v>163.39265286627156</v>
      </c>
      <c r="J430" s="176">
        <f>AVERAGE(G$6:G430)</f>
        <v>858526.59694900922</v>
      </c>
      <c r="L430" s="6"/>
    </row>
    <row r="431" spans="2:12" ht="15.75" x14ac:dyDescent="0.25">
      <c r="B431" s="13">
        <v>426</v>
      </c>
      <c r="C431" s="176">
        <v>47</v>
      </c>
      <c r="D431" s="177">
        <v>83.089125891647939</v>
      </c>
      <c r="E431" s="178">
        <v>11916.414841218082</v>
      </c>
      <c r="F431" s="179">
        <v>168.91087410835206</v>
      </c>
      <c r="G431" s="176">
        <v>1012812.0470678855</v>
      </c>
      <c r="H431" s="180"/>
      <c r="I431" s="177">
        <f>AVERAGE(F$6:F431)</f>
        <v>163.40560643726235</v>
      </c>
      <c r="J431" s="176">
        <f>AVERAGE(G$6:G431)</f>
        <v>858888.76936712861</v>
      </c>
      <c r="L431" s="6"/>
    </row>
    <row r="432" spans="2:12" ht="15.75" x14ac:dyDescent="0.25">
      <c r="B432" s="13">
        <v>427</v>
      </c>
      <c r="C432" s="176">
        <v>44</v>
      </c>
      <c r="D432" s="177">
        <v>81.032344965138478</v>
      </c>
      <c r="E432" s="178">
        <v>13729.252015534841</v>
      </c>
      <c r="F432" s="179">
        <v>173.96765503486154</v>
      </c>
      <c r="G432" s="176">
        <v>1388445.7785252426</v>
      </c>
      <c r="H432" s="180"/>
      <c r="I432" s="177">
        <f>AVERAGE(F$6:F432)</f>
        <v>163.43034191407173</v>
      </c>
      <c r="J432" s="176">
        <f>AVERAGE(G$6:G432)</f>
        <v>860128.94971644506</v>
      </c>
      <c r="L432" s="6"/>
    </row>
    <row r="433" spans="2:12" ht="15.75" x14ac:dyDescent="0.25">
      <c r="B433" s="13">
        <v>428</v>
      </c>
      <c r="C433" s="176">
        <v>45</v>
      </c>
      <c r="D433" s="177">
        <v>81.849651357399551</v>
      </c>
      <c r="E433" s="178">
        <v>3189.701347375797</v>
      </c>
      <c r="F433" s="179">
        <v>172.15034864260045</v>
      </c>
      <c r="G433" s="176">
        <v>-450891.80098348414</v>
      </c>
      <c r="H433" s="180"/>
      <c r="I433" s="177">
        <f>AVERAGE(F$6:F433)</f>
        <v>163.45071576156829</v>
      </c>
      <c r="J433" s="176">
        <f>AVERAGE(G$6:G433)</f>
        <v>857065.81712135172</v>
      </c>
      <c r="L433" s="6"/>
    </row>
    <row r="434" spans="2:12" ht="15.75" x14ac:dyDescent="0.25">
      <c r="B434" s="13">
        <v>429</v>
      </c>
      <c r="C434" s="176">
        <v>45</v>
      </c>
      <c r="D434" s="177">
        <v>88.47559948987363</v>
      </c>
      <c r="E434" s="178">
        <v>12081.543948750343</v>
      </c>
      <c r="F434" s="179">
        <v>165.52440051012638</v>
      </c>
      <c r="G434" s="176">
        <v>999790.31935364543</v>
      </c>
      <c r="H434" s="180"/>
      <c r="I434" s="177">
        <f>AVERAGE(F$6:F434)</f>
        <v>163.45554952555094</v>
      </c>
      <c r="J434" s="176">
        <f>AVERAGE(G$6:G434)</f>
        <v>857398.50826874631</v>
      </c>
      <c r="L434" s="6"/>
    </row>
    <row r="435" spans="2:12" ht="15.75" x14ac:dyDescent="0.25">
      <c r="B435" s="13">
        <v>430</v>
      </c>
      <c r="C435" s="176">
        <v>43</v>
      </c>
      <c r="D435" s="177">
        <v>81.86676161416203</v>
      </c>
      <c r="E435" s="178">
        <v>3575.5928722104545</v>
      </c>
      <c r="F435" s="179">
        <v>174.13323838583796</v>
      </c>
      <c r="G435" s="176">
        <v>-377370.43401267391</v>
      </c>
      <c r="H435" s="180"/>
      <c r="I435" s="177">
        <f>AVERAGE(F$6:F435)</f>
        <v>163.48038136010976</v>
      </c>
      <c r="J435" s="176">
        <f>AVERAGE(G$6:G435)</f>
        <v>854526.95258902211</v>
      </c>
      <c r="L435" s="6"/>
    </row>
    <row r="436" spans="2:12" ht="15.75" x14ac:dyDescent="0.25">
      <c r="B436" s="13">
        <v>431</v>
      </c>
      <c r="C436" s="176">
        <v>45</v>
      </c>
      <c r="D436" s="177">
        <v>96.692357968299433</v>
      </c>
      <c r="E436" s="178">
        <v>19635.971812948977</v>
      </c>
      <c r="F436" s="179">
        <v>157.30764203170057</v>
      </c>
      <c r="G436" s="176">
        <v>2088888.4248959403</v>
      </c>
      <c r="H436" s="180"/>
      <c r="I436" s="177">
        <f>AVERAGE(F$6:F436)</f>
        <v>163.46605945911574</v>
      </c>
      <c r="J436" s="176">
        <f>AVERAGE(G$6:G436)</f>
        <v>857390.90032059269</v>
      </c>
      <c r="L436" s="6"/>
    </row>
    <row r="437" spans="2:12" ht="15.75" x14ac:dyDescent="0.25">
      <c r="B437" s="13">
        <v>432</v>
      </c>
      <c r="C437" s="176">
        <v>43</v>
      </c>
      <c r="D437" s="177">
        <v>81.885341482363657</v>
      </c>
      <c r="E437" s="178">
        <v>3227.9179567255915</v>
      </c>
      <c r="F437" s="179">
        <v>174.11465851763634</v>
      </c>
      <c r="G437" s="176">
        <v>-437972.16724177718</v>
      </c>
      <c r="H437" s="180"/>
      <c r="I437" s="177">
        <f>AVERAGE(F$6:F437)</f>
        <v>163.49070899397341</v>
      </c>
      <c r="J437" s="176">
        <f>AVERAGE(G$6:G437)</f>
        <v>854392.37470123544</v>
      </c>
      <c r="L437" s="6"/>
    </row>
    <row r="438" spans="2:12" ht="15.75" x14ac:dyDescent="0.25">
      <c r="B438" s="13">
        <v>433</v>
      </c>
      <c r="C438" s="176">
        <v>45</v>
      </c>
      <c r="D438" s="177">
        <v>80.134770159823788</v>
      </c>
      <c r="E438" s="178">
        <v>12409.083378016996</v>
      </c>
      <c r="F438" s="179">
        <v>173.8652298401762</v>
      </c>
      <c r="G438" s="176">
        <v>1157508.1336248349</v>
      </c>
      <c r="H438" s="180"/>
      <c r="I438" s="177">
        <f>AVERAGE(F$6:F438)</f>
        <v>163.51466862641269</v>
      </c>
      <c r="J438" s="176">
        <f>AVERAGE(G$6:G438)</f>
        <v>855092.41109597823</v>
      </c>
      <c r="L438" s="6"/>
    </row>
    <row r="439" spans="2:12" ht="15.75" x14ac:dyDescent="0.25">
      <c r="B439" s="13">
        <v>434</v>
      </c>
      <c r="C439" s="176">
        <v>46</v>
      </c>
      <c r="D439" s="177">
        <v>97.4368015838497</v>
      </c>
      <c r="E439" s="178">
        <v>5802.0736385833006</v>
      </c>
      <c r="F439" s="179">
        <v>155.5631984161503</v>
      </c>
      <c r="G439" s="176">
        <v>-97410.867335950839</v>
      </c>
      <c r="H439" s="180"/>
      <c r="I439" s="177">
        <f>AVERAGE(F$6:F439)</f>
        <v>163.49634726648119</v>
      </c>
      <c r="J439" s="176">
        <f>AVERAGE(G$6:G439)</f>
        <v>852897.70308115799</v>
      </c>
      <c r="L439" s="6"/>
    </row>
    <row r="440" spans="2:12" ht="15.75" x14ac:dyDescent="0.25">
      <c r="B440" s="13">
        <v>435</v>
      </c>
      <c r="C440" s="176">
        <v>44</v>
      </c>
      <c r="D440" s="177">
        <v>99.798073422836381</v>
      </c>
      <c r="E440" s="178">
        <v>2998.2619437366075</v>
      </c>
      <c r="F440" s="179">
        <v>155.20192657716362</v>
      </c>
      <c r="G440" s="176">
        <v>-534663.96994908713</v>
      </c>
      <c r="H440" s="180"/>
      <c r="I440" s="177">
        <f>AVERAGE(F$6:F440)</f>
        <v>163.47727963271265</v>
      </c>
      <c r="J440" s="176">
        <f>AVERAGE(G$6:G440)</f>
        <v>849707.90613166324</v>
      </c>
      <c r="L440" s="6"/>
    </row>
    <row r="441" spans="2:12" ht="15.75" x14ac:dyDescent="0.25">
      <c r="B441" s="13">
        <v>436</v>
      </c>
      <c r="C441" s="176">
        <v>45</v>
      </c>
      <c r="D441" s="177">
        <v>81.80488508452936</v>
      </c>
      <c r="E441" s="178">
        <v>8828.5323053693646</v>
      </c>
      <c r="F441" s="179">
        <v>172.19511491547064</v>
      </c>
      <c r="G441" s="176">
        <v>520230.13485802268</v>
      </c>
      <c r="H441" s="180"/>
      <c r="I441" s="177">
        <f>AVERAGE(F$6:F441)</f>
        <v>163.49727466776486</v>
      </c>
      <c r="J441" s="176">
        <f>AVERAGE(G$6:G441)</f>
        <v>848952.22317002644</v>
      </c>
      <c r="L441" s="6"/>
    </row>
    <row r="442" spans="2:12" ht="15.75" x14ac:dyDescent="0.25">
      <c r="B442" s="13">
        <v>437</v>
      </c>
      <c r="C442" s="176">
        <v>46</v>
      </c>
      <c r="D442" s="177">
        <v>86.656666757581405</v>
      </c>
      <c r="E442" s="178">
        <v>10174.197409022849</v>
      </c>
      <c r="F442" s="179">
        <v>166.34333324241859</v>
      </c>
      <c r="G442" s="176">
        <v>692409.91008323967</v>
      </c>
      <c r="H442" s="180"/>
      <c r="I442" s="177">
        <f>AVERAGE(F$6:F442)</f>
        <v>163.50378738761532</v>
      </c>
      <c r="J442" s="176">
        <f>AVERAGE(G$6:G442)</f>
        <v>848594.00277394685</v>
      </c>
      <c r="L442" s="6"/>
    </row>
    <row r="443" spans="2:12" ht="15.75" x14ac:dyDescent="0.25">
      <c r="B443" s="13">
        <v>438</v>
      </c>
      <c r="C443" s="176">
        <v>46</v>
      </c>
      <c r="D443" s="177">
        <v>88.476440959740572</v>
      </c>
      <c r="E443" s="178">
        <v>17711.294196038365</v>
      </c>
      <c r="F443" s="179">
        <v>164.52355904025944</v>
      </c>
      <c r="G443" s="176">
        <v>1913925.1563413222</v>
      </c>
      <c r="H443" s="180"/>
      <c r="I443" s="177">
        <f>AVERAGE(F$6:F443)</f>
        <v>163.5061156333976</v>
      </c>
      <c r="J443" s="176">
        <f>AVERAGE(G$6:G443)</f>
        <v>851026.26568163489</v>
      </c>
      <c r="L443" s="6"/>
    </row>
    <row r="444" spans="2:12" ht="15.75" x14ac:dyDescent="0.25">
      <c r="B444" s="13">
        <v>439</v>
      </c>
      <c r="C444" s="176">
        <v>44</v>
      </c>
      <c r="D444" s="177">
        <v>81.888122830520373</v>
      </c>
      <c r="E444" s="178">
        <v>10576.629517547717</v>
      </c>
      <c r="F444" s="179">
        <v>173.11187716947961</v>
      </c>
      <c r="G444" s="176">
        <v>830940.18990881275</v>
      </c>
      <c r="H444" s="180"/>
      <c r="I444" s="177">
        <f>AVERAGE(F$6:F444)</f>
        <v>163.52799663917455</v>
      </c>
      <c r="J444" s="176">
        <f>AVERAGE(G$6:G444)</f>
        <v>850980.51152269903</v>
      </c>
      <c r="L444" s="6"/>
    </row>
    <row r="445" spans="2:12" ht="15.75" x14ac:dyDescent="0.25">
      <c r="B445" s="13">
        <v>440</v>
      </c>
      <c r="C445" s="176">
        <v>45</v>
      </c>
      <c r="D445" s="177">
        <v>94.612642199865405</v>
      </c>
      <c r="E445" s="178">
        <v>14102.554426926192</v>
      </c>
      <c r="F445" s="179">
        <v>159.38735780013459</v>
      </c>
      <c r="G445" s="176">
        <v>1247768.8883403572</v>
      </c>
      <c r="H445" s="180"/>
      <c r="I445" s="177">
        <f>AVERAGE(F$6:F445)</f>
        <v>163.51858609635855</v>
      </c>
      <c r="J445" s="176">
        <f>AVERAGE(G$6:G445)</f>
        <v>851882.30328819377</v>
      </c>
      <c r="L445" s="6"/>
    </row>
    <row r="446" spans="2:12" ht="15.75" x14ac:dyDescent="0.25">
      <c r="B446" s="13">
        <v>441</v>
      </c>
      <c r="C446" s="176">
        <v>45</v>
      </c>
      <c r="D446" s="177">
        <v>82.855172268806527</v>
      </c>
      <c r="E446" s="178">
        <v>10664.638594282147</v>
      </c>
      <c r="F446" s="179">
        <v>171.14482773119346</v>
      </c>
      <c r="G446" s="176">
        <v>825197.73503385531</v>
      </c>
      <c r="H446" s="180"/>
      <c r="I446" s="177">
        <f>AVERAGE(F$6:F446)</f>
        <v>163.53587916129015</v>
      </c>
      <c r="J446" s="176">
        <f>AVERAGE(G$6:G446)</f>
        <v>851821.79406312725</v>
      </c>
      <c r="L446" s="6"/>
    </row>
    <row r="447" spans="2:12" ht="15.75" x14ac:dyDescent="0.25">
      <c r="B447" s="13">
        <v>442</v>
      </c>
      <c r="C447" s="176">
        <v>44</v>
      </c>
      <c r="D447" s="177">
        <v>80.999425976185137</v>
      </c>
      <c r="E447" s="178">
        <v>17521.973384209803</v>
      </c>
      <c r="F447" s="179">
        <v>174.00057402381486</v>
      </c>
      <c r="G447" s="176">
        <v>2048833.4268825115</v>
      </c>
      <c r="H447" s="180"/>
      <c r="I447" s="177">
        <f>AVERAGE(F$6:F447)</f>
        <v>163.55955494152209</v>
      </c>
      <c r="J447" s="176">
        <f>AVERAGE(G$6:G447)</f>
        <v>854529.96517810319</v>
      </c>
      <c r="L447" s="6"/>
    </row>
    <row r="448" spans="2:12" ht="15.75" x14ac:dyDescent="0.25">
      <c r="B448" s="13">
        <v>443</v>
      </c>
      <c r="C448" s="176">
        <v>45</v>
      </c>
      <c r="D448" s="177">
        <v>94.372565346064135</v>
      </c>
      <c r="E448" s="178">
        <v>16044.887927553016</v>
      </c>
      <c r="F448" s="179">
        <v>159.62743465393586</v>
      </c>
      <c r="G448" s="176">
        <v>1561204.2991851936</v>
      </c>
      <c r="H448" s="180"/>
      <c r="I448" s="177">
        <f>AVERAGE(F$6:F448)</f>
        <v>163.55067882349144</v>
      </c>
      <c r="J448" s="176">
        <f>AVERAGE(G$6:G448)</f>
        <v>856125.16683500411</v>
      </c>
      <c r="L448" s="6"/>
    </row>
    <row r="449" spans="2:12" ht="15.75" x14ac:dyDescent="0.25">
      <c r="B449" s="13">
        <v>444</v>
      </c>
      <c r="C449" s="176">
        <v>45</v>
      </c>
      <c r="D449" s="177">
        <v>99.60864323463008</v>
      </c>
      <c r="E449" s="178">
        <v>12858.122954873281</v>
      </c>
      <c r="F449" s="179">
        <v>154.39135676536992</v>
      </c>
      <c r="G449" s="176">
        <v>985183.04845883325</v>
      </c>
      <c r="H449" s="180"/>
      <c r="I449" s="177">
        <f>AVERAGE(F$6:F449)</f>
        <v>163.53004971975693</v>
      </c>
      <c r="J449" s="176">
        <f>AVERAGE(G$6:G449)</f>
        <v>856415.83773956227</v>
      </c>
      <c r="L449" s="6"/>
    </row>
    <row r="450" spans="2:12" ht="15.75" x14ac:dyDescent="0.25">
      <c r="B450" s="13">
        <v>445</v>
      </c>
      <c r="C450" s="176">
        <v>46</v>
      </c>
      <c r="D450" s="177">
        <v>84.805516117669484</v>
      </c>
      <c r="E450" s="178">
        <v>8446.3336697628984</v>
      </c>
      <c r="F450" s="179">
        <v>168.19448388233053</v>
      </c>
      <c r="G450" s="176">
        <v>420626.73228372145</v>
      </c>
      <c r="H450" s="180"/>
      <c r="I450" s="177">
        <f>AVERAGE(F$6:F450)</f>
        <v>163.54053159427954</v>
      </c>
      <c r="J450" s="176">
        <f>AVERAGE(G$6:G450)</f>
        <v>855436.53637898737</v>
      </c>
      <c r="L450" s="6"/>
    </row>
    <row r="451" spans="2:12" ht="15.75" x14ac:dyDescent="0.25">
      <c r="B451" s="13">
        <v>446</v>
      </c>
      <c r="C451" s="176">
        <v>43</v>
      </c>
      <c r="D451" s="177">
        <v>83.533028925511289</v>
      </c>
      <c r="E451" s="178">
        <v>6989.8564783253623</v>
      </c>
      <c r="F451" s="179">
        <v>172.4669710744887</v>
      </c>
      <c r="G451" s="176">
        <v>205519.37506216764</v>
      </c>
      <c r="H451" s="180"/>
      <c r="I451" s="177">
        <f>AVERAGE(F$6:F451)</f>
        <v>163.56054603257599</v>
      </c>
      <c r="J451" s="176">
        <f>AVERAGE(G$6:G451)</f>
        <v>853979.32301280613</v>
      </c>
      <c r="L451" s="6"/>
    </row>
    <row r="452" spans="2:12" ht="15.75" x14ac:dyDescent="0.25">
      <c r="B452" s="13">
        <v>447</v>
      </c>
      <c r="C452" s="176">
        <v>45</v>
      </c>
      <c r="D452" s="177">
        <v>87.316479420559617</v>
      </c>
      <c r="E452" s="178">
        <v>15275.346465876748</v>
      </c>
      <c r="F452" s="179">
        <v>166.68352057944037</v>
      </c>
      <c r="G452" s="176">
        <v>1546148.5270030485</v>
      </c>
      <c r="H452" s="180"/>
      <c r="I452" s="177">
        <f>AVERAGE(F$6:F452)</f>
        <v>163.56753255281504</v>
      </c>
      <c r="J452" s="176">
        <f>AVERAGE(G$6:G452)</f>
        <v>855527.79997922725</v>
      </c>
      <c r="L452" s="6"/>
    </row>
    <row r="453" spans="2:12" ht="15.75" x14ac:dyDescent="0.25">
      <c r="B453" s="13">
        <v>448</v>
      </c>
      <c r="C453" s="176">
        <v>46</v>
      </c>
      <c r="D453" s="177">
        <v>91.01574916976486</v>
      </c>
      <c r="E453" s="178">
        <v>16298.353751101786</v>
      </c>
      <c r="F453" s="179">
        <v>161.98425083023514</v>
      </c>
      <c r="G453" s="176">
        <v>1640076.6221383754</v>
      </c>
      <c r="H453" s="180"/>
      <c r="I453" s="177">
        <f>AVERAGE(F$6:F453)</f>
        <v>163.56399844182715</v>
      </c>
      <c r="J453" s="176">
        <f>AVERAGE(G$6:G453)</f>
        <v>857279.02502868965</v>
      </c>
      <c r="L453" s="6"/>
    </row>
    <row r="454" spans="2:12" ht="15.75" x14ac:dyDescent="0.25">
      <c r="B454" s="13">
        <v>449</v>
      </c>
      <c r="C454" s="176">
        <v>46</v>
      </c>
      <c r="D454" s="177">
        <v>91.439391538970227</v>
      </c>
      <c r="E454" s="178">
        <v>15735.972967420708</v>
      </c>
      <c r="F454" s="179">
        <v>161.56060846102977</v>
      </c>
      <c r="G454" s="176">
        <v>1542313.367342806</v>
      </c>
      <c r="H454" s="180"/>
      <c r="I454" s="177">
        <f>AVERAGE(F$6:F454)</f>
        <v>163.55953654877416</v>
      </c>
      <c r="J454" s="176">
        <f>AVERAGE(G$6:G454)</f>
        <v>858804.71398707305</v>
      </c>
      <c r="L454" s="6"/>
    </row>
    <row r="455" spans="2:12" ht="15.75" x14ac:dyDescent="0.25">
      <c r="B455" s="13">
        <v>450</v>
      </c>
      <c r="C455" s="176">
        <v>45</v>
      </c>
      <c r="D455" s="177">
        <v>99.978937946580103</v>
      </c>
      <c r="E455" s="178">
        <v>10983.469312043684</v>
      </c>
      <c r="F455" s="179">
        <v>154.02106205341988</v>
      </c>
      <c r="G455" s="176">
        <v>691685.60847211326</v>
      </c>
      <c r="H455" s="180"/>
      <c r="I455" s="177">
        <f>AVERAGE(F$6:F455)</f>
        <v>163.53833993878447</v>
      </c>
      <c r="J455" s="176">
        <f>AVERAGE(G$6:G455)</f>
        <v>858433.33819703979</v>
      </c>
      <c r="L455" s="6"/>
    </row>
    <row r="456" spans="2:12" ht="15.75" x14ac:dyDescent="0.25">
      <c r="B456" s="13">
        <v>451</v>
      </c>
      <c r="C456" s="176">
        <v>46</v>
      </c>
      <c r="D456" s="177">
        <v>93.293693530128522</v>
      </c>
      <c r="E456" s="178">
        <v>6687.087387078016</v>
      </c>
      <c r="F456" s="179">
        <v>159.70630646987149</v>
      </c>
      <c r="G456" s="176">
        <v>67970.027631493751</v>
      </c>
      <c r="H456" s="180"/>
      <c r="I456" s="177">
        <f>AVERAGE(F$6:F456)</f>
        <v>163.5298431905164</v>
      </c>
      <c r="J456" s="176">
        <f>AVERAGE(G$6:G456)</f>
        <v>856680.64792971045</v>
      </c>
      <c r="L456" s="6"/>
    </row>
    <row r="457" spans="2:12" ht="15.75" x14ac:dyDescent="0.25">
      <c r="B457" s="13">
        <v>452</v>
      </c>
      <c r="C457" s="176">
        <v>44</v>
      </c>
      <c r="D457" s="177">
        <v>94.769501398602017</v>
      </c>
      <c r="E457" s="178">
        <v>8928.876621677744</v>
      </c>
      <c r="F457" s="179">
        <v>160.23049860139798</v>
      </c>
      <c r="G457" s="176">
        <v>430678.35304179089</v>
      </c>
      <c r="H457" s="180"/>
      <c r="I457" s="177">
        <f>AVERAGE(F$6:F457)</f>
        <v>163.52254375558471</v>
      </c>
      <c r="J457" s="176">
        <f>AVERAGE(G$6:G457)</f>
        <v>855738.1649764186</v>
      </c>
      <c r="L457" s="6"/>
    </row>
    <row r="458" spans="2:12" ht="15.75" x14ac:dyDescent="0.25">
      <c r="B458" s="13">
        <v>453</v>
      </c>
      <c r="C458" s="176">
        <v>47</v>
      </c>
      <c r="D458" s="177">
        <v>94.663062530614837</v>
      </c>
      <c r="E458" s="178">
        <v>18658.728765409174</v>
      </c>
      <c r="F458" s="179">
        <v>157.33693746938516</v>
      </c>
      <c r="G458" s="176">
        <v>1935707.2410214012</v>
      </c>
      <c r="H458" s="180"/>
      <c r="I458" s="177">
        <f>AVERAGE(F$6:F458)</f>
        <v>163.50888899557103</v>
      </c>
      <c r="J458" s="176">
        <f>AVERAGE(G$6:G458)</f>
        <v>858122.20267188211</v>
      </c>
      <c r="L458" s="6"/>
    </row>
    <row r="459" spans="2:12" ht="15.75" x14ac:dyDescent="0.25">
      <c r="B459" s="13">
        <v>454</v>
      </c>
      <c r="C459" s="176">
        <v>44</v>
      </c>
      <c r="D459" s="177">
        <v>82.853087968960097</v>
      </c>
      <c r="E459" s="178">
        <v>7241.6113329912832</v>
      </c>
      <c r="F459" s="179">
        <v>172.1469120310399</v>
      </c>
      <c r="G459" s="176">
        <v>246621.02910343208</v>
      </c>
      <c r="H459" s="180"/>
      <c r="I459" s="177">
        <f>AVERAGE(F$6:F459)</f>
        <v>163.52791547802798</v>
      </c>
      <c r="J459" s="176">
        <f>AVERAGE(G$6:G459)</f>
        <v>856775.28378737008</v>
      </c>
      <c r="L459" s="6"/>
    </row>
    <row r="460" spans="2:12" ht="15.75" x14ac:dyDescent="0.25">
      <c r="B460" s="13">
        <v>455</v>
      </c>
      <c r="C460" s="176">
        <v>45</v>
      </c>
      <c r="D460" s="177">
        <v>84.010016798249524</v>
      </c>
      <c r="E460" s="178">
        <v>18509.302702365254</v>
      </c>
      <c r="F460" s="179">
        <v>169.98998320175048</v>
      </c>
      <c r="G460" s="176">
        <v>2146396.055451184</v>
      </c>
      <c r="H460" s="180"/>
      <c r="I460" s="177">
        <f>AVERAGE(F$6:F460)</f>
        <v>163.54211782467354</v>
      </c>
      <c r="J460" s="176">
        <f>AVERAGE(G$6:G460)</f>
        <v>859609.61515366414</v>
      </c>
      <c r="L460" s="6"/>
    </row>
    <row r="461" spans="2:12" ht="15.75" x14ac:dyDescent="0.25">
      <c r="B461" s="13">
        <v>456</v>
      </c>
      <c r="C461" s="176">
        <v>47</v>
      </c>
      <c r="D461" s="177">
        <v>99.756533674922565</v>
      </c>
      <c r="E461" s="178">
        <v>11919.478382462557</v>
      </c>
      <c r="F461" s="179">
        <v>152.24346632507743</v>
      </c>
      <c r="G461" s="176">
        <v>814662.70573292673</v>
      </c>
      <c r="H461" s="180"/>
      <c r="I461" s="177">
        <f>AVERAGE(F$6:F461)</f>
        <v>163.51734008015688</v>
      </c>
      <c r="J461" s="176">
        <f>AVERAGE(G$6:G461)</f>
        <v>859511.04736984672</v>
      </c>
      <c r="L461" s="6"/>
    </row>
    <row r="462" spans="2:12" ht="15.75" x14ac:dyDescent="0.25">
      <c r="B462" s="13">
        <v>457</v>
      </c>
      <c r="C462" s="176">
        <v>45</v>
      </c>
      <c r="D462" s="177">
        <v>86.49703069558457</v>
      </c>
      <c r="E462" s="178">
        <v>14631.606853243267</v>
      </c>
      <c r="F462" s="179">
        <v>167.50296930441544</v>
      </c>
      <c r="G462" s="176">
        <v>1450837.5936130816</v>
      </c>
      <c r="H462" s="180"/>
      <c r="I462" s="177">
        <f>AVERAGE(F$6:F462)</f>
        <v>163.52606136948788</v>
      </c>
      <c r="J462" s="176">
        <f>AVERAGE(G$6:G462)</f>
        <v>860804.97854324558</v>
      </c>
      <c r="L462" s="6"/>
    </row>
    <row r="463" spans="2:12" ht="15.75" x14ac:dyDescent="0.25">
      <c r="B463" s="13">
        <v>458</v>
      </c>
      <c r="C463" s="176">
        <v>43</v>
      </c>
      <c r="D463" s="177">
        <v>86.101773489445733</v>
      </c>
      <c r="E463" s="178">
        <v>9451.1931474858065</v>
      </c>
      <c r="F463" s="179">
        <v>169.89822651055425</v>
      </c>
      <c r="G463" s="176">
        <v>605740.95416654181</v>
      </c>
      <c r="H463" s="180"/>
      <c r="I463" s="177">
        <f>AVERAGE(F$6:F463)</f>
        <v>163.53997439381334</v>
      </c>
      <c r="J463" s="176">
        <f>AVERAGE(G$6:G463)</f>
        <v>860248.07019307802</v>
      </c>
      <c r="L463" s="6"/>
    </row>
    <row r="464" spans="2:12" ht="15.75" x14ac:dyDescent="0.25">
      <c r="B464" s="13">
        <v>459</v>
      </c>
      <c r="C464" s="176">
        <v>44</v>
      </c>
      <c r="D464" s="177">
        <v>82.106570662178186</v>
      </c>
      <c r="E464" s="178">
        <v>15569.765712454966</v>
      </c>
      <c r="F464" s="179">
        <v>172.89342933782183</v>
      </c>
      <c r="G464" s="176">
        <v>1691910.1880127736</v>
      </c>
      <c r="H464" s="180"/>
      <c r="I464" s="177">
        <f>AVERAGE(F$6:F464)</f>
        <v>163.56035229129486</v>
      </c>
      <c r="J464" s="176">
        <f>AVERAGE(G$6:G464)</f>
        <v>862059.97023190092</v>
      </c>
      <c r="L464" s="6"/>
    </row>
    <row r="465" spans="2:12" ht="15.75" x14ac:dyDescent="0.25">
      <c r="B465" s="13">
        <v>460</v>
      </c>
      <c r="C465" s="176">
        <v>46</v>
      </c>
      <c r="D465" s="177">
        <v>80.80190185581759</v>
      </c>
      <c r="E465" s="178">
        <v>7369.7259125801884</v>
      </c>
      <c r="F465" s="179">
        <v>172.19809814418241</v>
      </c>
      <c r="G465" s="176">
        <v>269052.78599020746</v>
      </c>
      <c r="H465" s="180"/>
      <c r="I465" s="177">
        <f>AVERAGE(F$6:F465)</f>
        <v>163.57912999967073</v>
      </c>
      <c r="J465" s="176">
        <f>AVERAGE(G$6:G465)</f>
        <v>860770.8241792015</v>
      </c>
      <c r="L465" s="6"/>
    </row>
    <row r="466" spans="2:12" ht="15.75" x14ac:dyDescent="0.25">
      <c r="B466" s="13">
        <v>461</v>
      </c>
      <c r="C466" s="176">
        <v>45</v>
      </c>
      <c r="D466" s="177">
        <v>93.993927910697721</v>
      </c>
      <c r="E466" s="178">
        <v>14365.114455148956</v>
      </c>
      <c r="F466" s="179">
        <v>160.00607208930228</v>
      </c>
      <c r="G466" s="176">
        <v>1298505.5390816419</v>
      </c>
      <c r="H466" s="180"/>
      <c r="I466" s="177">
        <f>AVERAGE(F$6:F466)</f>
        <v>163.57137933175235</v>
      </c>
      <c r="J466" s="176">
        <f>AVERAGE(G$6:G466)</f>
        <v>861720.35718332825</v>
      </c>
      <c r="L466" s="6"/>
    </row>
    <row r="467" spans="2:12" ht="15.75" x14ac:dyDescent="0.25">
      <c r="B467" s="13">
        <v>462</v>
      </c>
      <c r="C467" s="176">
        <v>46</v>
      </c>
      <c r="D467" s="177">
        <v>98.273496955204024</v>
      </c>
      <c r="E467" s="178">
        <v>10155.468650960411</v>
      </c>
      <c r="F467" s="179">
        <v>154.72650304479598</v>
      </c>
      <c r="G467" s="176">
        <v>571320.151144156</v>
      </c>
      <c r="H467" s="180"/>
      <c r="I467" s="177">
        <f>AVERAGE(F$6:F467)</f>
        <v>163.55223457788446</v>
      </c>
      <c r="J467" s="176">
        <f>AVERAGE(G$6:G467)</f>
        <v>861091.78530878457</v>
      </c>
      <c r="L467" s="6"/>
    </row>
    <row r="468" spans="2:12" ht="15.75" x14ac:dyDescent="0.25">
      <c r="B468" s="13">
        <v>463</v>
      </c>
      <c r="C468" s="176">
        <v>46</v>
      </c>
      <c r="D468" s="177">
        <v>85.973466382072033</v>
      </c>
      <c r="E468" s="178">
        <v>5025.1516181958814</v>
      </c>
      <c r="F468" s="179">
        <v>167.02653361792795</v>
      </c>
      <c r="G468" s="176">
        <v>-160666.34430822055</v>
      </c>
      <c r="H468" s="180"/>
      <c r="I468" s="177">
        <f>AVERAGE(F$6:F468)</f>
        <v>163.55973846350011</v>
      </c>
      <c r="J468" s="176">
        <f>AVERAGE(G$6:G468)</f>
        <v>858884.96429449308</v>
      </c>
      <c r="L468" s="6"/>
    </row>
    <row r="469" spans="2:12" ht="15.75" x14ac:dyDescent="0.25">
      <c r="B469" s="13">
        <v>464</v>
      </c>
      <c r="C469" s="176">
        <v>45</v>
      </c>
      <c r="D469" s="177">
        <v>87.837109887133025</v>
      </c>
      <c r="E469" s="178">
        <v>12497.394583228124</v>
      </c>
      <c r="F469" s="179">
        <v>166.16289011286699</v>
      </c>
      <c r="G469" s="176">
        <v>1076603.2028300739</v>
      </c>
      <c r="H469" s="180"/>
      <c r="I469" s="177">
        <f>AVERAGE(F$6:F469)</f>
        <v>163.56534870412378</v>
      </c>
      <c r="J469" s="176">
        <f>AVERAGE(G$6:G469)</f>
        <v>859354.18463616457</v>
      </c>
      <c r="L469" s="6"/>
    </row>
    <row r="470" spans="2:12" ht="15.75" x14ac:dyDescent="0.25">
      <c r="B470" s="13">
        <v>465</v>
      </c>
      <c r="C470" s="176">
        <v>45</v>
      </c>
      <c r="D470" s="177">
        <v>87.628309861449722</v>
      </c>
      <c r="E470" s="178">
        <v>5296.9939387113227</v>
      </c>
      <c r="F470" s="179">
        <v>166.37169013855026</v>
      </c>
      <c r="G470" s="176">
        <v>-118730.16576294089</v>
      </c>
      <c r="H470" s="180"/>
      <c r="I470" s="177">
        <f>AVERAGE(F$6:F470)</f>
        <v>163.57138384699348</v>
      </c>
      <c r="J470" s="176">
        <f>AVERAGE(G$6:G470)</f>
        <v>857250.77743100515</v>
      </c>
      <c r="L470" s="6"/>
    </row>
    <row r="471" spans="2:12" ht="15.75" x14ac:dyDescent="0.25">
      <c r="B471" s="13">
        <v>466</v>
      </c>
      <c r="C471" s="176">
        <v>44</v>
      </c>
      <c r="D471" s="177">
        <v>84.245901281906526</v>
      </c>
      <c r="E471" s="178">
        <v>12134.957310940363</v>
      </c>
      <c r="F471" s="179">
        <v>170.75409871809347</v>
      </c>
      <c r="G471" s="176">
        <v>1072093.6986121607</v>
      </c>
      <c r="H471" s="180"/>
      <c r="I471" s="177">
        <f>AVERAGE(F$6:F471)</f>
        <v>163.58679739821903</v>
      </c>
      <c r="J471" s="176">
        <f>AVERAGE(G$6:G471)</f>
        <v>857711.81374255265</v>
      </c>
      <c r="L471" s="6"/>
    </row>
    <row r="472" spans="2:12" ht="15.75" x14ac:dyDescent="0.25">
      <c r="B472" s="13">
        <v>467</v>
      </c>
      <c r="C472" s="176">
        <v>43</v>
      </c>
      <c r="D472" s="177">
        <v>90.409213321541216</v>
      </c>
      <c r="E472" s="178">
        <v>2162.1275703282845</v>
      </c>
      <c r="F472" s="179">
        <v>165.59078667845878</v>
      </c>
      <c r="G472" s="176">
        <v>-641971.59473015461</v>
      </c>
      <c r="H472" s="180"/>
      <c r="I472" s="177">
        <f>AVERAGE(F$6:F472)</f>
        <v>163.59108859582125</v>
      </c>
      <c r="J472" s="176">
        <f>AVERAGE(G$6:G472)</f>
        <v>854500.5002340459</v>
      </c>
      <c r="L472" s="6"/>
    </row>
    <row r="473" spans="2:12" ht="15.75" x14ac:dyDescent="0.25">
      <c r="B473" s="13">
        <v>468</v>
      </c>
      <c r="C473" s="176">
        <v>46</v>
      </c>
      <c r="D473" s="177">
        <v>88.072213383853594</v>
      </c>
      <c r="E473" s="178">
        <v>21946.122920060767</v>
      </c>
      <c r="F473" s="179">
        <v>164.92778661614642</v>
      </c>
      <c r="G473" s="176">
        <v>2619525.4780115024</v>
      </c>
      <c r="H473" s="180"/>
      <c r="I473" s="177">
        <f>AVERAGE(F$6:F473)</f>
        <v>163.59394478817237</v>
      </c>
      <c r="J473" s="176">
        <f>AVERAGE(G$6:G473)</f>
        <v>858271.92112673272</v>
      </c>
      <c r="L473" s="6"/>
    </row>
    <row r="474" spans="2:12" ht="15.75" x14ac:dyDescent="0.25">
      <c r="B474" s="13">
        <v>469</v>
      </c>
      <c r="C474" s="176">
        <v>46</v>
      </c>
      <c r="D474" s="177">
        <v>92.626359838055137</v>
      </c>
      <c r="E474" s="178">
        <v>12972.620328684872</v>
      </c>
      <c r="F474" s="179">
        <v>160.37364016194488</v>
      </c>
      <c r="G474" s="176">
        <v>1080466.3445500387</v>
      </c>
      <c r="H474" s="180"/>
      <c r="I474" s="177">
        <f>AVERAGE(F$6:F474)</f>
        <v>163.5870784670077</v>
      </c>
      <c r="J474" s="176">
        <f>AVERAGE(G$6:G474)</f>
        <v>858745.68322358408</v>
      </c>
      <c r="L474" s="6"/>
    </row>
    <row r="475" spans="2:12" ht="15.75" x14ac:dyDescent="0.25">
      <c r="B475" s="13">
        <v>470</v>
      </c>
      <c r="C475" s="176">
        <v>43</v>
      </c>
      <c r="D475" s="177">
        <v>86.375635375936241</v>
      </c>
      <c r="E475" s="178">
        <v>20812.684233792279</v>
      </c>
      <c r="F475" s="179">
        <v>169.62436462406376</v>
      </c>
      <c r="G475" s="176">
        <v>2530338.3392782845</v>
      </c>
      <c r="H475" s="180"/>
      <c r="I475" s="177">
        <f>AVERAGE(F$6:F475)</f>
        <v>163.59992375670356</v>
      </c>
      <c r="J475" s="176">
        <f>AVERAGE(G$6:G475)</f>
        <v>862302.26334284933</v>
      </c>
      <c r="L475" s="6"/>
    </row>
    <row r="476" spans="2:12" ht="15.75" x14ac:dyDescent="0.25">
      <c r="B476" s="13">
        <v>471</v>
      </c>
      <c r="C476" s="176">
        <v>44</v>
      </c>
      <c r="D476" s="177">
        <v>86.529497955926843</v>
      </c>
      <c r="E476" s="178">
        <v>2424.1687025517858</v>
      </c>
      <c r="F476" s="179">
        <v>168.47050204407316</v>
      </c>
      <c r="G476" s="176">
        <v>-591599.08164157113</v>
      </c>
      <c r="H476" s="180"/>
      <c r="I476" s="177">
        <f>AVERAGE(F$6:F476)</f>
        <v>163.61026468724998</v>
      </c>
      <c r="J476" s="176">
        <f>AVERAGE(G$6:G476)</f>
        <v>859215.42396920943</v>
      </c>
      <c r="L476" s="6"/>
    </row>
    <row r="477" spans="2:12" ht="15.75" x14ac:dyDescent="0.25">
      <c r="B477" s="13">
        <v>472</v>
      </c>
      <c r="C477" s="176">
        <v>43</v>
      </c>
      <c r="D477" s="177">
        <v>83.496718289159688</v>
      </c>
      <c r="E477" s="178">
        <v>19478.327691239181</v>
      </c>
      <c r="F477" s="179">
        <v>172.50328171084033</v>
      </c>
      <c r="G477" s="176">
        <v>2360075.4489778946</v>
      </c>
      <c r="H477" s="180"/>
      <c r="I477" s="177">
        <f>AVERAGE(F$6:F477)</f>
        <v>163.62910582501183</v>
      </c>
      <c r="J477" s="176">
        <f>AVERAGE(G$6:G477)</f>
        <v>862395.21215778717</v>
      </c>
      <c r="L477" s="6"/>
    </row>
    <row r="478" spans="2:12" ht="15.75" x14ac:dyDescent="0.25">
      <c r="B478" s="13">
        <v>473</v>
      </c>
      <c r="C478" s="176">
        <v>45</v>
      </c>
      <c r="D478" s="177">
        <v>89.785057310992244</v>
      </c>
      <c r="E478" s="178">
        <v>8345.5481863466121</v>
      </c>
      <c r="F478" s="179">
        <v>164.21494268900776</v>
      </c>
      <c r="G478" s="176">
        <v>370463.71712926147</v>
      </c>
      <c r="H478" s="180"/>
      <c r="I478" s="177">
        <f>AVERAGE(F$6:F478)</f>
        <v>163.63034438074968</v>
      </c>
      <c r="J478" s="176">
        <f>AVERAGE(G$6:G478)</f>
        <v>861355.18785540131</v>
      </c>
      <c r="L478" s="6"/>
    </row>
    <row r="479" spans="2:12" ht="15.75" x14ac:dyDescent="0.25">
      <c r="B479" s="13">
        <v>474</v>
      </c>
      <c r="C479" s="176">
        <v>45</v>
      </c>
      <c r="D479" s="177">
        <v>90.669507040789426</v>
      </c>
      <c r="E479" s="178">
        <v>7552.1629181746148</v>
      </c>
      <c r="F479" s="179">
        <v>163.33049295921057</v>
      </c>
      <c r="G479" s="176">
        <v>233498.49233372998</v>
      </c>
      <c r="H479" s="180"/>
      <c r="I479" s="177">
        <f>AVERAGE(F$6:F479)</f>
        <v>163.62971178281396</v>
      </c>
      <c r="J479" s="176">
        <f>AVERAGE(G$6:G479)</f>
        <v>860030.59567075642</v>
      </c>
      <c r="L479" s="6"/>
    </row>
    <row r="480" spans="2:12" ht="15.75" x14ac:dyDescent="0.25">
      <c r="B480" s="13">
        <v>475</v>
      </c>
      <c r="C480" s="176">
        <v>45</v>
      </c>
      <c r="D480" s="177">
        <v>96.082385824690931</v>
      </c>
      <c r="E480" s="178">
        <v>8713.0500733709232</v>
      </c>
      <c r="F480" s="179">
        <v>157.91761417530907</v>
      </c>
      <c r="G480" s="176">
        <v>375944.07977673784</v>
      </c>
      <c r="H480" s="180"/>
      <c r="I480" s="177">
        <f>AVERAGE(F$6:F480)</f>
        <v>163.61768631416658</v>
      </c>
      <c r="J480" s="176">
        <f>AVERAGE(G$6:G480)</f>
        <v>859011.46616361116</v>
      </c>
      <c r="L480" s="6"/>
    </row>
    <row r="481" spans="2:12" ht="15.75" x14ac:dyDescent="0.25">
      <c r="B481" s="13">
        <v>476</v>
      </c>
      <c r="C481" s="176">
        <v>45</v>
      </c>
      <c r="D481" s="177">
        <v>91.834341404217014</v>
      </c>
      <c r="E481" s="178">
        <v>10430.691659632746</v>
      </c>
      <c r="F481" s="179">
        <v>162.16565859578299</v>
      </c>
      <c r="G481" s="176">
        <v>691499.98259388492</v>
      </c>
      <c r="H481" s="180"/>
      <c r="I481" s="177">
        <f>AVERAGE(F$6:F481)</f>
        <v>163.61463583576662</v>
      </c>
      <c r="J481" s="176">
        <f>AVERAGE(G$6:G481)</f>
        <v>858659.5512821622</v>
      </c>
      <c r="L481" s="6"/>
    </row>
    <row r="482" spans="2:12" ht="15.75" x14ac:dyDescent="0.25">
      <c r="B482" s="13">
        <v>477</v>
      </c>
      <c r="C482" s="176">
        <v>46</v>
      </c>
      <c r="D482" s="177">
        <v>87.490889601043918</v>
      </c>
      <c r="E482" s="178">
        <v>0</v>
      </c>
      <c r="F482" s="179">
        <v>165.50911039895607</v>
      </c>
      <c r="G482" s="176">
        <v>-1000000</v>
      </c>
      <c r="H482" s="180"/>
      <c r="I482" s="177">
        <f>AVERAGE(F$6:F482)</f>
        <v>163.61860748055318</v>
      </c>
      <c r="J482" s="176">
        <f>AVERAGE(G$6:G482)</f>
        <v>854762.99037800671</v>
      </c>
      <c r="L482" s="6"/>
    </row>
    <row r="483" spans="2:12" ht="15.75" x14ac:dyDescent="0.25">
      <c r="B483" s="13">
        <v>478</v>
      </c>
      <c r="C483" s="176">
        <v>45</v>
      </c>
      <c r="D483" s="177">
        <v>86.959046380537615</v>
      </c>
      <c r="E483" s="178">
        <v>21025.173484512183</v>
      </c>
      <c r="F483" s="179">
        <v>167.04095361946239</v>
      </c>
      <c r="G483" s="176">
        <v>2512065.0288675497</v>
      </c>
      <c r="H483" s="180"/>
      <c r="I483" s="177">
        <f>AVERAGE(F$6:F483)</f>
        <v>163.62576720050905</v>
      </c>
      <c r="J483" s="176">
        <f>AVERAGE(G$6:G483)</f>
        <v>858230.14945434465</v>
      </c>
      <c r="L483" s="6"/>
    </row>
    <row r="484" spans="2:12" ht="15.75" x14ac:dyDescent="0.25">
      <c r="B484" s="13">
        <v>479</v>
      </c>
      <c r="C484" s="176">
        <v>45</v>
      </c>
      <c r="D484" s="177">
        <v>99.582262702773818</v>
      </c>
      <c r="E484" s="178">
        <v>4664.0866871103781</v>
      </c>
      <c r="F484" s="179">
        <v>154.41773729722618</v>
      </c>
      <c r="G484" s="176">
        <v>-279782.28721829969</v>
      </c>
      <c r="H484" s="180"/>
      <c r="I484" s="177">
        <f>AVERAGE(F$6:F484)</f>
        <v>163.60654375603454</v>
      </c>
      <c r="J484" s="176">
        <f>AVERAGE(G$6:G484)</f>
        <v>855854.3406095166</v>
      </c>
      <c r="L484" s="6"/>
    </row>
    <row r="485" spans="2:12" ht="15.75" x14ac:dyDescent="0.25">
      <c r="B485" s="13">
        <v>480</v>
      </c>
      <c r="C485" s="176">
        <v>46</v>
      </c>
      <c r="D485" s="177">
        <v>82.487147712672638</v>
      </c>
      <c r="E485" s="178">
        <v>3739.3751332817646</v>
      </c>
      <c r="F485" s="179">
        <v>170.51285228732735</v>
      </c>
      <c r="G485" s="176">
        <v>-362388.48025182146</v>
      </c>
      <c r="H485" s="180"/>
      <c r="I485" s="177">
        <f>AVERAGE(F$6:F485)</f>
        <v>163.62093189880807</v>
      </c>
      <c r="J485" s="176">
        <f>AVERAGE(G$6:G485)</f>
        <v>853316.33473272214</v>
      </c>
      <c r="L485" s="6"/>
    </row>
    <row r="486" spans="2:12" ht="15.75" x14ac:dyDescent="0.25">
      <c r="B486" s="13">
        <v>481</v>
      </c>
      <c r="C486" s="176">
        <v>43</v>
      </c>
      <c r="D486" s="177">
        <v>94.882188526886864</v>
      </c>
      <c r="E486" s="178">
        <v>9448.9151749713274</v>
      </c>
      <c r="F486" s="179">
        <v>161.11781147311314</v>
      </c>
      <c r="G486" s="176">
        <v>522388.53378646821</v>
      </c>
      <c r="H486" s="180"/>
      <c r="I486" s="177">
        <f>AVERAGE(F$6:F486)</f>
        <v>163.61572790623907</v>
      </c>
      <c r="J486" s="176">
        <f>AVERAGE(G$6:G486)</f>
        <v>852628.33514655533</v>
      </c>
      <c r="L486" s="6"/>
    </row>
    <row r="487" spans="2:12" ht="15.75" x14ac:dyDescent="0.25">
      <c r="B487" s="13">
        <v>482</v>
      </c>
      <c r="C487" s="176">
        <v>43</v>
      </c>
      <c r="D487" s="177">
        <v>92.961980329804817</v>
      </c>
      <c r="E487" s="178">
        <v>21981.868868357902</v>
      </c>
      <c r="F487" s="179">
        <v>163.03801967019518</v>
      </c>
      <c r="G487" s="176">
        <v>2583880.3689469867</v>
      </c>
      <c r="H487" s="180"/>
      <c r="I487" s="177">
        <f>AVERAGE(F$6:F487)</f>
        <v>163.61452934143398</v>
      </c>
      <c r="J487" s="176">
        <f>AVERAGE(G$6:G487)</f>
        <v>856220.14434531133</v>
      </c>
      <c r="L487" s="6"/>
    </row>
    <row r="488" spans="2:12" ht="15.75" x14ac:dyDescent="0.25">
      <c r="B488" s="13">
        <v>483</v>
      </c>
      <c r="C488" s="176">
        <v>45</v>
      </c>
      <c r="D488" s="177">
        <v>82.755121258988169</v>
      </c>
      <c r="E488" s="178">
        <v>11453.492068950616</v>
      </c>
      <c r="F488" s="179">
        <v>171.24487874101183</v>
      </c>
      <c r="G488" s="176">
        <v>961351.86050858907</v>
      </c>
      <c r="H488" s="180"/>
      <c r="I488" s="177">
        <f>AVERAGE(F$6:F488)</f>
        <v>163.63032716627782</v>
      </c>
      <c r="J488" s="176">
        <f>AVERAGE(G$6:G488)</f>
        <v>856437.80835393094</v>
      </c>
      <c r="L488" s="6"/>
    </row>
    <row r="489" spans="2:12" ht="15.75" x14ac:dyDescent="0.25">
      <c r="B489" s="13">
        <v>484</v>
      </c>
      <c r="C489" s="176">
        <v>46</v>
      </c>
      <c r="D489" s="177">
        <v>84.907837257616251</v>
      </c>
      <c r="E489" s="178">
        <v>5906.403703609858</v>
      </c>
      <c r="F489" s="179">
        <v>168.09216274238375</v>
      </c>
      <c r="G489" s="176">
        <v>-7179.8274305936648</v>
      </c>
      <c r="H489" s="180"/>
      <c r="I489" s="177">
        <f>AVERAGE(F$6:F489)</f>
        <v>163.63954583482348</v>
      </c>
      <c r="J489" s="176">
        <f>AVERAGE(G$6:G489)</f>
        <v>854653.4743956984</v>
      </c>
      <c r="L489" s="6"/>
    </row>
    <row r="490" spans="2:12" ht="15.75" x14ac:dyDescent="0.25">
      <c r="B490" s="13">
        <v>485</v>
      </c>
      <c r="C490" s="176">
        <v>45</v>
      </c>
      <c r="D490" s="177">
        <v>88.467373227229672</v>
      </c>
      <c r="E490" s="178">
        <v>12905.66007085425</v>
      </c>
      <c r="F490" s="179">
        <v>165.53262677277033</v>
      </c>
      <c r="G490" s="176">
        <v>1136307.8117649611</v>
      </c>
      <c r="H490" s="180"/>
      <c r="I490" s="177">
        <f>AVERAGE(F$6:F490)</f>
        <v>163.64344909448934</v>
      </c>
      <c r="J490" s="176">
        <f>AVERAGE(G$6:G490)</f>
        <v>855234.20498821232</v>
      </c>
      <c r="L490" s="6"/>
    </row>
    <row r="491" spans="2:12" ht="15.75" x14ac:dyDescent="0.25">
      <c r="B491" s="13">
        <v>486</v>
      </c>
      <c r="C491" s="176">
        <v>46</v>
      </c>
      <c r="D491" s="177">
        <v>96.947375443974494</v>
      </c>
      <c r="E491" s="178">
        <v>13138.065644991024</v>
      </c>
      <c r="F491" s="179">
        <v>156.05262455602551</v>
      </c>
      <c r="G491" s="176">
        <v>1050229.6254902014</v>
      </c>
      <c r="H491" s="180"/>
      <c r="I491" s="177">
        <f>AVERAGE(F$6:F491)</f>
        <v>163.62783011395754</v>
      </c>
      <c r="J491" s="176">
        <f>AVERAGE(G$6:G491)</f>
        <v>855635.43013327813</v>
      </c>
      <c r="L491" s="6"/>
    </row>
    <row r="492" spans="2:12" ht="15.75" x14ac:dyDescent="0.25">
      <c r="B492" s="13">
        <v>487</v>
      </c>
      <c r="C492" s="176">
        <v>46</v>
      </c>
      <c r="D492" s="177">
        <v>91.154362849687047</v>
      </c>
      <c r="E492" s="178">
        <v>8713.4500338983453</v>
      </c>
      <c r="F492" s="179">
        <v>161.84563715031294</v>
      </c>
      <c r="G492" s="176">
        <v>410233.87251369352</v>
      </c>
      <c r="H492" s="180"/>
      <c r="I492" s="177">
        <f>AVERAGE(F$6:F492)</f>
        <v>163.62417058015129</v>
      </c>
      <c r="J492" s="176">
        <f>AVERAGE(G$6:G492)</f>
        <v>854720.84787943913</v>
      </c>
      <c r="L492" s="6"/>
    </row>
    <row r="493" spans="2:12" ht="15.75" x14ac:dyDescent="0.25">
      <c r="B493" s="13">
        <v>488</v>
      </c>
      <c r="C493" s="176">
        <v>45</v>
      </c>
      <c r="D493" s="177">
        <v>80.888457448265768</v>
      </c>
      <c r="E493" s="178">
        <v>6757.3228158247266</v>
      </c>
      <c r="F493" s="179">
        <v>173.11154255173423</v>
      </c>
      <c r="G493" s="176">
        <v>169770.57616744679</v>
      </c>
      <c r="H493" s="180"/>
      <c r="I493" s="177">
        <f>AVERAGE(F$6:F493)</f>
        <v>163.64361191615862</v>
      </c>
      <c r="J493" s="176">
        <f>AVERAGE(G$6:G493)</f>
        <v>853317.26125707862</v>
      </c>
      <c r="L493" s="6"/>
    </row>
    <row r="494" spans="2:12" ht="15.75" x14ac:dyDescent="0.25">
      <c r="B494" s="13">
        <v>489</v>
      </c>
      <c r="C494" s="176">
        <v>43</v>
      </c>
      <c r="D494" s="177">
        <v>88.45557431809668</v>
      </c>
      <c r="E494" s="178">
        <v>15491.486744060307</v>
      </c>
      <c r="F494" s="179">
        <v>167.54442568190331</v>
      </c>
      <c r="G494" s="176">
        <v>1595512.2494924022</v>
      </c>
      <c r="H494" s="180"/>
      <c r="I494" s="177">
        <f>AVERAGE(F$6:F494)</f>
        <v>163.65158904042394</v>
      </c>
      <c r="J494" s="176">
        <f>AVERAGE(G$6:G494)</f>
        <v>854835.04241911403</v>
      </c>
      <c r="L494" s="6"/>
    </row>
    <row r="495" spans="2:12" ht="15.75" x14ac:dyDescent="0.25">
      <c r="B495" s="13">
        <v>490</v>
      </c>
      <c r="C495" s="176">
        <v>45</v>
      </c>
      <c r="D495" s="177">
        <v>80.007670602023353</v>
      </c>
      <c r="E495" s="178">
        <v>14760.369690956457</v>
      </c>
      <c r="F495" s="179">
        <v>173.99232939797665</v>
      </c>
      <c r="G495" s="176">
        <v>1568191.1053048065</v>
      </c>
      <c r="H495" s="180"/>
      <c r="I495" s="177">
        <f>AVERAGE(F$6:F495)</f>
        <v>163.67269259217406</v>
      </c>
      <c r="J495" s="176">
        <f>AVERAGE(G$6:G495)</f>
        <v>856290.87111888069</v>
      </c>
      <c r="L495" s="6"/>
    </row>
    <row r="496" spans="2:12" ht="15.75" x14ac:dyDescent="0.25">
      <c r="B496" s="13">
        <v>491</v>
      </c>
      <c r="C496" s="176">
        <v>44</v>
      </c>
      <c r="D496" s="177">
        <v>80.395340077064091</v>
      </c>
      <c r="E496" s="178">
        <v>6876.4445412909345</v>
      </c>
      <c r="F496" s="179">
        <v>174.60465992293592</v>
      </c>
      <c r="G496" s="176">
        <v>200659.26061103283</v>
      </c>
      <c r="H496" s="180"/>
      <c r="I496" s="177">
        <f>AVERAGE(F$6:F496)</f>
        <v>163.69495729142204</v>
      </c>
      <c r="J496" s="176">
        <f>AVERAGE(G$6:G496)</f>
        <v>854955.57252314175</v>
      </c>
      <c r="L496" s="6"/>
    </row>
    <row r="497" spans="2:12" ht="15.75" x14ac:dyDescent="0.25">
      <c r="B497" s="13">
        <v>492</v>
      </c>
      <c r="C497" s="176">
        <v>46</v>
      </c>
      <c r="D497" s="177">
        <v>86.177875476522047</v>
      </c>
      <c r="E497" s="178">
        <v>8201.5401594878076</v>
      </c>
      <c r="F497" s="179">
        <v>166.82212452347795</v>
      </c>
      <c r="G497" s="176">
        <v>368198.35377038037</v>
      </c>
      <c r="H497" s="180"/>
      <c r="I497" s="177">
        <f>AVERAGE(F$6:F497)</f>
        <v>163.70131332238151</v>
      </c>
      <c r="J497" s="176">
        <f>AVERAGE(G$6:G497)</f>
        <v>853966.22858258733</v>
      </c>
      <c r="L497" s="6"/>
    </row>
    <row r="498" spans="2:12" ht="15.75" x14ac:dyDescent="0.25">
      <c r="B498" s="13">
        <v>493</v>
      </c>
      <c r="C498" s="176">
        <v>46</v>
      </c>
      <c r="D498" s="177">
        <v>90.825127963274241</v>
      </c>
      <c r="E498" s="178">
        <v>14036.204608644326</v>
      </c>
      <c r="F498" s="179">
        <v>162.17487203672576</v>
      </c>
      <c r="G498" s="176">
        <v>1276319.6862881938</v>
      </c>
      <c r="H498" s="180"/>
      <c r="I498" s="177">
        <f>AVERAGE(F$6:F498)</f>
        <v>163.69821709259318</v>
      </c>
      <c r="J498" s="176">
        <f>AVERAGE(G$6:G498)</f>
        <v>854822.92930815648</v>
      </c>
      <c r="L498" s="6"/>
    </row>
    <row r="499" spans="2:12" ht="15.75" x14ac:dyDescent="0.25">
      <c r="B499" s="13">
        <v>494</v>
      </c>
      <c r="C499" s="176">
        <v>44</v>
      </c>
      <c r="D499" s="177">
        <v>93.336448449076954</v>
      </c>
      <c r="E499" s="178">
        <v>7781.2053682437072</v>
      </c>
      <c r="F499" s="179">
        <v>161.66355155092305</v>
      </c>
      <c r="G499" s="176">
        <v>257937.29517738568</v>
      </c>
      <c r="H499" s="180"/>
      <c r="I499" s="177">
        <f>AVERAGE(F$6:F499)</f>
        <v>163.69409833643596</v>
      </c>
      <c r="J499" s="176">
        <f>AVERAGE(G$6:G499)</f>
        <v>853614.6587937217</v>
      </c>
      <c r="L499" s="6"/>
    </row>
    <row r="500" spans="2:12" ht="15.75" x14ac:dyDescent="0.25">
      <c r="B500" s="13">
        <v>495</v>
      </c>
      <c r="C500" s="176">
        <v>47</v>
      </c>
      <c r="D500" s="177">
        <v>95.94110530250785</v>
      </c>
      <c r="E500" s="178">
        <v>14849.033917830646</v>
      </c>
      <c r="F500" s="179">
        <v>156.05889469749215</v>
      </c>
      <c r="G500" s="176">
        <v>1317323.8205422219</v>
      </c>
      <c r="H500" s="180"/>
      <c r="I500" s="177">
        <f>AVERAGE(F$6:F500)</f>
        <v>163.67867368261989</v>
      </c>
      <c r="J500" s="176">
        <f>AVERAGE(G$6:G500)</f>
        <v>854551.4449790722</v>
      </c>
      <c r="L500" s="6"/>
    </row>
    <row r="501" spans="2:12" ht="15.75" x14ac:dyDescent="0.25">
      <c r="B501" s="13">
        <v>496</v>
      </c>
      <c r="C501" s="176">
        <v>43</v>
      </c>
      <c r="D501" s="177">
        <v>91.470715022574865</v>
      </c>
      <c r="E501" s="178">
        <v>22144.502845609466</v>
      </c>
      <c r="F501" s="179">
        <v>164.52928497742514</v>
      </c>
      <c r="G501" s="176">
        <v>2643419.2193686818</v>
      </c>
      <c r="H501" s="180"/>
      <c r="I501" s="177">
        <f>AVERAGE(F$6:F501)</f>
        <v>163.68038862474651</v>
      </c>
      <c r="J501" s="176">
        <f>AVERAGE(G$6:G501)</f>
        <v>858158.03323388996</v>
      </c>
      <c r="L501" s="6"/>
    </row>
    <row r="502" spans="2:12" ht="15.75" x14ac:dyDescent="0.25">
      <c r="B502" s="13">
        <v>497</v>
      </c>
      <c r="C502" s="176">
        <v>47</v>
      </c>
      <c r="D502" s="177">
        <v>99.144592682866318</v>
      </c>
      <c r="E502" s="178">
        <v>13423.711667938911</v>
      </c>
      <c r="F502" s="179">
        <v>152.85540731713368</v>
      </c>
      <c r="G502" s="176">
        <v>1051886.9147105622</v>
      </c>
      <c r="H502" s="180"/>
      <c r="I502" s="177">
        <f>AVERAGE(F$6:F502)</f>
        <v>163.65860797825235</v>
      </c>
      <c r="J502" s="176">
        <f>AVERAGE(G$6:G502)</f>
        <v>858547.82977609662</v>
      </c>
      <c r="L502" s="6"/>
    </row>
    <row r="503" spans="2:12" ht="15.75" x14ac:dyDescent="0.25">
      <c r="B503" s="13">
        <v>498</v>
      </c>
      <c r="C503" s="176">
        <v>45</v>
      </c>
      <c r="D503" s="177">
        <v>89.372371404850199</v>
      </c>
      <c r="E503" s="178">
        <v>17479.549103971825</v>
      </c>
      <c r="F503" s="179">
        <v>164.62762859514982</v>
      </c>
      <c r="G503" s="176">
        <v>1877616.7178993574</v>
      </c>
      <c r="H503" s="180"/>
      <c r="I503" s="177">
        <f>AVERAGE(F$6:F503)</f>
        <v>163.66055380278425</v>
      </c>
      <c r="J503" s="176">
        <f>AVERAGE(G$6:G503)</f>
        <v>860594.15284461726</v>
      </c>
      <c r="L503" s="6"/>
    </row>
    <row r="504" spans="2:12" ht="15.75" x14ac:dyDescent="0.25">
      <c r="B504" s="13">
        <v>499</v>
      </c>
      <c r="C504" s="176">
        <v>47</v>
      </c>
      <c r="D504" s="177">
        <v>99.425693047615951</v>
      </c>
      <c r="E504" s="178">
        <v>9748.1588173823966</v>
      </c>
      <c r="F504" s="179">
        <v>152.57430695238406</v>
      </c>
      <c r="G504" s="176">
        <v>487318.57562389108</v>
      </c>
      <c r="H504" s="180"/>
      <c r="I504" s="177">
        <f>AVERAGE(F$6:F504)</f>
        <v>163.63833687522836</v>
      </c>
      <c r="J504" s="176">
        <f>AVERAGE(G$6:G504)</f>
        <v>859846.10559567786</v>
      </c>
      <c r="L504" s="6"/>
    </row>
    <row r="505" spans="2:12" ht="15.75" x14ac:dyDescent="0.25">
      <c r="B505" s="13">
        <v>500</v>
      </c>
      <c r="C505" s="176">
        <v>45</v>
      </c>
      <c r="D505" s="177">
        <v>81.991754194301677</v>
      </c>
      <c r="E505" s="178">
        <v>12564.284016166175</v>
      </c>
      <c r="F505" s="179">
        <v>172.00824580569832</v>
      </c>
      <c r="G505" s="176">
        <v>1161160.453425318</v>
      </c>
      <c r="H505" s="180"/>
      <c r="I505" s="177">
        <f>AVERAGE(F$6:F505)</f>
        <v>163.65507669308931</v>
      </c>
      <c r="J505" s="176">
        <f>AVERAGE(G$6:G505)</f>
        <v>860448.7342913372</v>
      </c>
      <c r="L505" s="6"/>
    </row>
    <row r="506" spans="2:12" ht="15.75" x14ac:dyDescent="0.25">
      <c r="B506" s="13">
        <v>501</v>
      </c>
      <c r="C506" s="176">
        <v>46</v>
      </c>
      <c r="D506" s="177">
        <v>83.826381223064899</v>
      </c>
      <c r="E506" s="178">
        <v>9457.6771596055005</v>
      </c>
      <c r="F506" s="179">
        <v>169.17361877693509</v>
      </c>
      <c r="G506" s="176">
        <v>599989.47031442728</v>
      </c>
      <c r="H506" s="180"/>
      <c r="I506" s="177">
        <f>AVERAGE(F$6:F506)</f>
        <v>163.6660917471489</v>
      </c>
      <c r="J506" s="176">
        <f>AVERAGE(G$6:G506)</f>
        <v>859928.85552092432</v>
      </c>
      <c r="L506" s="6"/>
    </row>
    <row r="507" spans="2:12" ht="15.75" x14ac:dyDescent="0.25">
      <c r="B507" s="13">
        <v>502</v>
      </c>
      <c r="C507" s="176">
        <v>46</v>
      </c>
      <c r="D507" s="177">
        <v>92.30376298490367</v>
      </c>
      <c r="E507" s="178">
        <v>15339.629189734651</v>
      </c>
      <c r="F507" s="179">
        <v>160.69623701509633</v>
      </c>
      <c r="G507" s="176">
        <v>1465020.6879972895</v>
      </c>
      <c r="H507" s="180"/>
      <c r="I507" s="177">
        <f>AVERAGE(F$6:F507)</f>
        <v>163.66017570186591</v>
      </c>
      <c r="J507" s="176">
        <f>AVERAGE(G$6:G507)</f>
        <v>861134.21773701266</v>
      </c>
      <c r="L507" s="6"/>
    </row>
    <row r="508" spans="2:12" ht="15.75" x14ac:dyDescent="0.25">
      <c r="B508" s="13">
        <v>503</v>
      </c>
      <c r="C508" s="176">
        <v>43</v>
      </c>
      <c r="D508" s="177">
        <v>84.774943842023944</v>
      </c>
      <c r="E508" s="178">
        <v>6371.7608960120906</v>
      </c>
      <c r="F508" s="179">
        <v>171.22505615797604</v>
      </c>
      <c r="G508" s="176">
        <v>91005.117244865978</v>
      </c>
      <c r="H508" s="180"/>
      <c r="I508" s="177">
        <f>AVERAGE(F$6:F508)</f>
        <v>163.67521522563553</v>
      </c>
      <c r="J508" s="176">
        <f>AVERAGE(G$6:G508)</f>
        <v>859603.14596665045</v>
      </c>
      <c r="L508" s="6"/>
    </row>
    <row r="509" spans="2:12" ht="15.75" x14ac:dyDescent="0.25">
      <c r="B509" s="13">
        <v>504</v>
      </c>
      <c r="C509" s="176">
        <v>46</v>
      </c>
      <c r="D509" s="177">
        <v>94.182044697109802</v>
      </c>
      <c r="E509" s="178">
        <v>7550.4780438286361</v>
      </c>
      <c r="F509" s="179">
        <v>158.8179553028902</v>
      </c>
      <c r="G509" s="176">
        <v>199151.48448023014</v>
      </c>
      <c r="H509" s="180"/>
      <c r="I509" s="177">
        <f>AVERAGE(F$6:F509)</f>
        <v>163.66557780515387</v>
      </c>
      <c r="J509" s="176">
        <f>AVERAGE(G$6:G509)</f>
        <v>858292.72600338375</v>
      </c>
      <c r="L509" s="6"/>
    </row>
    <row r="510" spans="2:12" ht="15.75" x14ac:dyDescent="0.25">
      <c r="B510" s="13">
        <v>505</v>
      </c>
      <c r="C510" s="176">
        <v>46</v>
      </c>
      <c r="D510" s="177">
        <v>99.902374021128026</v>
      </c>
      <c r="E510" s="178">
        <v>13000.37295139171</v>
      </c>
      <c r="F510" s="179">
        <v>153.09762597887197</v>
      </c>
      <c r="G510" s="176">
        <v>990326.23569801194</v>
      </c>
      <c r="H510" s="180"/>
      <c r="I510" s="177">
        <f>AVERAGE(F$6:F510)</f>
        <v>163.64465116787412</v>
      </c>
      <c r="J510" s="176">
        <f>AVERAGE(G$6:G510)</f>
        <v>858554.17849782843</v>
      </c>
      <c r="L510" s="6"/>
    </row>
    <row r="511" spans="2:12" ht="15.75" x14ac:dyDescent="0.25">
      <c r="B511" s="13">
        <v>506</v>
      </c>
      <c r="C511" s="176">
        <v>46</v>
      </c>
      <c r="D511" s="177">
        <v>93.814585322630393</v>
      </c>
      <c r="E511" s="178">
        <v>10558.143183822367</v>
      </c>
      <c r="F511" s="179">
        <v>159.18541467736961</v>
      </c>
      <c r="G511" s="176">
        <v>680702.40093980683</v>
      </c>
      <c r="H511" s="180"/>
      <c r="I511" s="177">
        <f>AVERAGE(F$6:F511)</f>
        <v>163.63583844753714</v>
      </c>
      <c r="J511" s="176">
        <f>AVERAGE(G$6:G511)</f>
        <v>858202.6927714292</v>
      </c>
      <c r="L511" s="6"/>
    </row>
    <row r="512" spans="2:12" ht="15.75" x14ac:dyDescent="0.25">
      <c r="B512" s="13">
        <v>507</v>
      </c>
      <c r="C512" s="176">
        <v>45</v>
      </c>
      <c r="D512" s="177">
        <v>86.902322397098615</v>
      </c>
      <c r="E512" s="178">
        <v>11555.93020761988</v>
      </c>
      <c r="F512" s="179">
        <v>167.0976776029014</v>
      </c>
      <c r="G512" s="176">
        <v>930969.10023449617</v>
      </c>
      <c r="H512" s="180"/>
      <c r="I512" s="177">
        <f>AVERAGE(F$6:F512)</f>
        <v>163.64266653265619</v>
      </c>
      <c r="J512" s="176">
        <f>AVERAGE(G$6:G512)</f>
        <v>858346.21625754971</v>
      </c>
      <c r="L512" s="6"/>
    </row>
    <row r="513" spans="2:12" ht="15.75" x14ac:dyDescent="0.25">
      <c r="B513" s="13">
        <v>508</v>
      </c>
      <c r="C513" s="176">
        <v>43</v>
      </c>
      <c r="D513" s="177">
        <v>82.585187087673404</v>
      </c>
      <c r="E513" s="178">
        <v>13166.087669193532</v>
      </c>
      <c r="F513" s="179">
        <v>173.4148129123266</v>
      </c>
      <c r="G513" s="176">
        <v>1283194.6299404865</v>
      </c>
      <c r="H513" s="180"/>
      <c r="I513" s="177">
        <f>AVERAGE(F$6:F513)</f>
        <v>163.66190304127758</v>
      </c>
      <c r="J513" s="176">
        <f>AVERAGE(G$6:G513)</f>
        <v>859182.5320325162</v>
      </c>
      <c r="L513" s="6"/>
    </row>
    <row r="514" spans="2:12" ht="15.75" x14ac:dyDescent="0.25">
      <c r="B514" s="13">
        <v>509</v>
      </c>
      <c r="C514" s="176">
        <v>45</v>
      </c>
      <c r="D514" s="177">
        <v>94.030148890490722</v>
      </c>
      <c r="E514" s="178">
        <v>8545.9314528865289</v>
      </c>
      <c r="F514" s="179">
        <v>159.96985110950928</v>
      </c>
      <c r="G514" s="176">
        <v>367091.38211033028</v>
      </c>
      <c r="H514" s="180"/>
      <c r="I514" s="177">
        <f>AVERAGE(F$6:F514)</f>
        <v>163.65464950113659</v>
      </c>
      <c r="J514" s="176">
        <f>AVERAGE(G$6:G514)</f>
        <v>858215.75177726639</v>
      </c>
      <c r="L514" s="6"/>
    </row>
    <row r="515" spans="2:12" ht="15.75" x14ac:dyDescent="0.25">
      <c r="B515" s="13">
        <v>510</v>
      </c>
      <c r="C515" s="176">
        <v>44</v>
      </c>
      <c r="D515" s="177">
        <v>89.093335745287305</v>
      </c>
      <c r="E515" s="178">
        <v>6642.6815665581498</v>
      </c>
      <c r="F515" s="179">
        <v>165.90666425471269</v>
      </c>
      <c r="G515" s="176">
        <v>102065.14041393204</v>
      </c>
      <c r="H515" s="180"/>
      <c r="I515" s="177">
        <f>AVERAGE(F$6:F515)</f>
        <v>163.65906521633968</v>
      </c>
      <c r="J515" s="176">
        <f>AVERAGE(G$6:G515)</f>
        <v>856733.10351969115</v>
      </c>
      <c r="L515" s="6"/>
    </row>
    <row r="516" spans="2:12" ht="15.75" x14ac:dyDescent="0.25">
      <c r="B516" s="13">
        <v>511</v>
      </c>
      <c r="C516" s="176">
        <v>45</v>
      </c>
      <c r="D516" s="177">
        <v>82.376763274341727</v>
      </c>
      <c r="E516" s="178">
        <v>11539.782868673203</v>
      </c>
      <c r="F516" s="179">
        <v>171.62323672565827</v>
      </c>
      <c r="G516" s="176">
        <v>980494.8870329971</v>
      </c>
      <c r="H516" s="180"/>
      <c r="I516" s="177">
        <f>AVERAGE(F$6:F516)</f>
        <v>163.67465067917593</v>
      </c>
      <c r="J516" s="176">
        <f>AVERAGE(G$6:G516)</f>
        <v>856975.2987907544</v>
      </c>
      <c r="L516" s="6"/>
    </row>
    <row r="517" spans="2:12" ht="15.75" x14ac:dyDescent="0.25">
      <c r="B517" s="13">
        <v>512</v>
      </c>
      <c r="C517" s="176">
        <v>45</v>
      </c>
      <c r="D517" s="177">
        <v>86.746836637272963</v>
      </c>
      <c r="E517" s="178">
        <v>9957.2977631831673</v>
      </c>
      <c r="F517" s="179">
        <v>167.25316336272704</v>
      </c>
      <c r="G517" s="176">
        <v>665389.54943699087</v>
      </c>
      <c r="H517" s="180"/>
      <c r="I517" s="177">
        <f>AVERAGE(F$6:F517)</f>
        <v>163.68163996176096</v>
      </c>
      <c r="J517" s="176">
        <f>AVERAGE(G$6:G517)</f>
        <v>856601.10787404783</v>
      </c>
      <c r="L517" s="6"/>
    </row>
    <row r="518" spans="2:12" ht="15.75" x14ac:dyDescent="0.25">
      <c r="B518" s="13">
        <v>513</v>
      </c>
      <c r="C518" s="176">
        <v>46</v>
      </c>
      <c r="D518" s="177">
        <v>98.562233859410881</v>
      </c>
      <c r="E518" s="178">
        <v>2522.6888940159042</v>
      </c>
      <c r="F518" s="179">
        <v>154.43776614058913</v>
      </c>
      <c r="G518" s="176">
        <v>-610401.56254051032</v>
      </c>
      <c r="H518" s="180"/>
      <c r="I518" s="177">
        <f>AVERAGE(F$6:F518)</f>
        <v>163.6636207145462</v>
      </c>
      <c r="J518" s="176">
        <f>AVERAGE(G$6:G518)</f>
        <v>853741.45354575431</v>
      </c>
      <c r="L518" s="6"/>
    </row>
    <row r="519" spans="2:12" ht="15.75" x14ac:dyDescent="0.25">
      <c r="B519" s="13">
        <v>514</v>
      </c>
      <c r="C519" s="176">
        <v>45</v>
      </c>
      <c r="D519" s="177">
        <v>86.456694154928954</v>
      </c>
      <c r="E519" s="178">
        <v>10784.69918119871</v>
      </c>
      <c r="F519" s="179">
        <v>167.54330584507105</v>
      </c>
      <c r="G519" s="176">
        <v>806904.15336266276</v>
      </c>
      <c r="H519" s="180"/>
      <c r="I519" s="177">
        <f>AVERAGE(F$6:F519)</f>
        <v>163.67116874009199</v>
      </c>
      <c r="J519" s="176">
        <f>AVERAGE(G$6:G519)</f>
        <v>853650.33039364719</v>
      </c>
      <c r="L519" s="6"/>
    </row>
    <row r="520" spans="2:12" ht="15.75" x14ac:dyDescent="0.25">
      <c r="B520" s="13">
        <v>515</v>
      </c>
      <c r="C520" s="176">
        <v>44</v>
      </c>
      <c r="D520" s="177">
        <v>96.966335451299472</v>
      </c>
      <c r="E520" s="178">
        <v>16974.085392102828</v>
      </c>
      <c r="F520" s="179">
        <v>158.03366454870053</v>
      </c>
      <c r="G520" s="176">
        <v>1682476.9168765764</v>
      </c>
      <c r="H520" s="180"/>
      <c r="I520" s="177">
        <f>AVERAGE(F$6:F520)</f>
        <v>163.66022213001159</v>
      </c>
      <c r="J520" s="176">
        <f>AVERAGE(G$6:G520)</f>
        <v>855259.70240623539</v>
      </c>
      <c r="L520" s="6"/>
    </row>
    <row r="521" spans="2:12" ht="15.75" x14ac:dyDescent="0.25">
      <c r="B521" s="13">
        <v>516</v>
      </c>
      <c r="C521" s="176">
        <v>47</v>
      </c>
      <c r="D521" s="177">
        <v>94.151650119122095</v>
      </c>
      <c r="E521" s="178">
        <v>9666.7002218363759</v>
      </c>
      <c r="F521" s="179">
        <v>157.84834988087789</v>
      </c>
      <c r="G521" s="176">
        <v>525872.67880998808</v>
      </c>
      <c r="H521" s="180"/>
      <c r="I521" s="177">
        <f>AVERAGE(F$6:F521)</f>
        <v>163.64895881169932</v>
      </c>
      <c r="J521" s="176">
        <f>AVERAGE(G$6:G521)</f>
        <v>854621.35546128138</v>
      </c>
      <c r="L521" s="6"/>
    </row>
    <row r="522" spans="2:12" ht="15.75" x14ac:dyDescent="0.25">
      <c r="B522" s="13">
        <v>517</v>
      </c>
      <c r="C522" s="176">
        <v>44</v>
      </c>
      <c r="D522" s="177">
        <v>82.987673304141325</v>
      </c>
      <c r="E522" s="178">
        <v>9869.1307219633236</v>
      </c>
      <c r="F522" s="179">
        <v>172.01232669585869</v>
      </c>
      <c r="G522" s="176">
        <v>697612.13795049093</v>
      </c>
      <c r="H522" s="180"/>
      <c r="I522" s="177">
        <f>AVERAGE(F$6:F522)</f>
        <v>163.66513553874799</v>
      </c>
      <c r="J522" s="176">
        <f>AVERAGE(G$6:G522)</f>
        <v>854317.66258408444</v>
      </c>
      <c r="L522" s="6"/>
    </row>
    <row r="523" spans="2:12" ht="15.75" x14ac:dyDescent="0.25">
      <c r="B523" s="13">
        <v>518</v>
      </c>
      <c r="C523" s="176">
        <v>43</v>
      </c>
      <c r="D523" s="177">
        <v>86.681186576395092</v>
      </c>
      <c r="E523" s="178">
        <v>10975.910692187665</v>
      </c>
      <c r="F523" s="179">
        <v>169.31881342360492</v>
      </c>
      <c r="G523" s="176">
        <v>858428.17464467348</v>
      </c>
      <c r="H523" s="180"/>
      <c r="I523" s="177">
        <f>AVERAGE(F$6:F523)</f>
        <v>163.67604997481914</v>
      </c>
      <c r="J523" s="176">
        <f>AVERAGE(G$6:G523)</f>
        <v>854325.59793555271</v>
      </c>
      <c r="L523" s="6"/>
    </row>
    <row r="524" spans="2:12" ht="15.75" x14ac:dyDescent="0.25">
      <c r="B524" s="13">
        <v>519</v>
      </c>
      <c r="C524" s="176">
        <v>46</v>
      </c>
      <c r="D524" s="177">
        <v>89.071091562520849</v>
      </c>
      <c r="E524" s="178">
        <v>5548.2712763312857</v>
      </c>
      <c r="F524" s="179">
        <v>163.92890843747915</v>
      </c>
      <c r="G524" s="176">
        <v>-90477.945955993142</v>
      </c>
      <c r="H524" s="180"/>
      <c r="I524" s="177">
        <f>AVERAGE(F$6:F524)</f>
        <v>163.67653717802273</v>
      </c>
      <c r="J524" s="176">
        <f>AVERAGE(G$6:G524)</f>
        <v>852505.16721514519</v>
      </c>
      <c r="L524" s="6"/>
    </row>
    <row r="525" spans="2:12" ht="15.75" x14ac:dyDescent="0.25">
      <c r="B525" s="13">
        <v>520</v>
      </c>
      <c r="C525" s="176">
        <v>47</v>
      </c>
      <c r="D525" s="177">
        <v>95.570566258250764</v>
      </c>
      <c r="E525" s="178">
        <v>0</v>
      </c>
      <c r="F525" s="179">
        <v>156.42943374174922</v>
      </c>
      <c r="G525" s="176">
        <v>-1000000</v>
      </c>
      <c r="H525" s="180"/>
      <c r="I525" s="177">
        <f>AVERAGE(F$6:F525)</f>
        <v>163.66260044064529</v>
      </c>
      <c r="J525" s="176">
        <f>AVERAGE(G$6:G525)</f>
        <v>848942.65727819293</v>
      </c>
      <c r="L525" s="6"/>
    </row>
    <row r="526" spans="2:12" ht="15.75" x14ac:dyDescent="0.25">
      <c r="B526" s="13">
        <v>521</v>
      </c>
      <c r="C526" s="176">
        <v>45</v>
      </c>
      <c r="D526" s="177">
        <v>90.192340987275742</v>
      </c>
      <c r="E526" s="178">
        <v>8215.7001827911699</v>
      </c>
      <c r="F526" s="179">
        <v>163.80765901272426</v>
      </c>
      <c r="G526" s="176">
        <v>345794.61409343244</v>
      </c>
      <c r="H526" s="180"/>
      <c r="I526" s="177">
        <f>AVERAGE(F$6:F526)</f>
        <v>163.66287886400821</v>
      </c>
      <c r="J526" s="176">
        <f>AVERAGE(G$6:G526)</f>
        <v>847976.92207054468</v>
      </c>
      <c r="L526" s="6"/>
    </row>
    <row r="527" spans="2:12" ht="15.75" x14ac:dyDescent="0.25">
      <c r="B527" s="13">
        <v>522</v>
      </c>
      <c r="C527" s="176">
        <v>47</v>
      </c>
      <c r="D527" s="177">
        <v>96.477966088457549</v>
      </c>
      <c r="E527" s="178">
        <v>7633.7301874587429</v>
      </c>
      <c r="F527" s="179">
        <v>155.52203391154245</v>
      </c>
      <c r="G527" s="176">
        <v>187213.24508552393</v>
      </c>
      <c r="H527" s="180"/>
      <c r="I527" s="177">
        <f>AVERAGE(F$6:F527)</f>
        <v>163.64728337559353</v>
      </c>
      <c r="J527" s="176">
        <f>AVERAGE(G$6:G527)</f>
        <v>846711.09127172281</v>
      </c>
      <c r="L527" s="6"/>
    </row>
    <row r="528" spans="2:12" ht="15.75" x14ac:dyDescent="0.25">
      <c r="B528" s="13">
        <v>523</v>
      </c>
      <c r="C528" s="176">
        <v>44</v>
      </c>
      <c r="D528" s="177">
        <v>88.404880409313947</v>
      </c>
      <c r="E528" s="178">
        <v>9514.6105902784329</v>
      </c>
      <c r="F528" s="179">
        <v>166.59511959068607</v>
      </c>
      <c r="G528" s="176">
        <v>585087.68914624373</v>
      </c>
      <c r="H528" s="180"/>
      <c r="I528" s="177">
        <f>AVERAGE(F$6:F528)</f>
        <v>163.65291977371032</v>
      </c>
      <c r="J528" s="176">
        <f>AVERAGE(G$6:G528)</f>
        <v>846210.85532119602</v>
      </c>
      <c r="L528" s="6"/>
    </row>
    <row r="529" spans="2:12" ht="15.75" x14ac:dyDescent="0.25">
      <c r="B529" s="13">
        <v>524</v>
      </c>
      <c r="C529" s="176">
        <v>43</v>
      </c>
      <c r="D529" s="177">
        <v>98.413304581866157</v>
      </c>
      <c r="E529" s="178">
        <v>14611.977344415012</v>
      </c>
      <c r="F529" s="179">
        <v>157.58669541813384</v>
      </c>
      <c r="G529" s="176">
        <v>1302653.2232310008</v>
      </c>
      <c r="H529" s="180"/>
      <c r="I529" s="177">
        <f>AVERAGE(F$6:F529)</f>
        <v>163.64134300967299</v>
      </c>
      <c r="J529" s="176">
        <f>AVERAGE(G$6:G529)</f>
        <v>847081.92854239792</v>
      </c>
      <c r="L529" s="6"/>
    </row>
    <row r="530" spans="2:12" ht="15.75" x14ac:dyDescent="0.25">
      <c r="B530" s="13">
        <v>525</v>
      </c>
      <c r="C530" s="176">
        <v>43</v>
      </c>
      <c r="D530" s="177">
        <v>90.169306721748967</v>
      </c>
      <c r="E530" s="178">
        <v>6673.868378805143</v>
      </c>
      <c r="F530" s="179">
        <v>165.83069327825103</v>
      </c>
      <c r="G530" s="176">
        <v>106732.22010505409</v>
      </c>
      <c r="H530" s="180"/>
      <c r="I530" s="177">
        <f>AVERAGE(F$6:F530)</f>
        <v>163.64551320066076</v>
      </c>
      <c r="J530" s="176">
        <f>AVERAGE(G$6:G530)</f>
        <v>845671.73862156493</v>
      </c>
      <c r="L530" s="6"/>
    </row>
    <row r="531" spans="2:12" ht="15.75" x14ac:dyDescent="0.25">
      <c r="B531" s="13">
        <v>526</v>
      </c>
      <c r="C531" s="176">
        <v>43</v>
      </c>
      <c r="D531" s="177">
        <v>86.429270565358777</v>
      </c>
      <c r="E531" s="178">
        <v>8329.4162929452323</v>
      </c>
      <c r="F531" s="179">
        <v>169.57072943464124</v>
      </c>
      <c r="G531" s="176">
        <v>412425.19655950833</v>
      </c>
      <c r="H531" s="180"/>
      <c r="I531" s="177">
        <f>AVERAGE(F$6:F531)</f>
        <v>163.65677787030711</v>
      </c>
      <c r="J531" s="176">
        <f>AVERAGE(G$6:G531)</f>
        <v>844848.0759940705</v>
      </c>
      <c r="L531" s="6"/>
    </row>
    <row r="532" spans="2:12" ht="15.75" x14ac:dyDescent="0.25">
      <c r="B532" s="13">
        <v>527</v>
      </c>
      <c r="C532" s="176">
        <v>45</v>
      </c>
      <c r="D532" s="177">
        <v>84.036907246467251</v>
      </c>
      <c r="E532" s="178">
        <v>10197.37291953286</v>
      </c>
      <c r="F532" s="179">
        <v>169.96309275353275</v>
      </c>
      <c r="G532" s="176">
        <v>733177.03936492652</v>
      </c>
      <c r="H532" s="180"/>
      <c r="I532" s="177">
        <f>AVERAGE(F$6:F532)</f>
        <v>163.66874431221078</v>
      </c>
      <c r="J532" s="176">
        <f>AVERAGE(G$6:G532)</f>
        <v>844636.17649382551</v>
      </c>
      <c r="L532" s="6"/>
    </row>
    <row r="533" spans="2:12" ht="15.75" x14ac:dyDescent="0.25">
      <c r="B533" s="13">
        <v>528</v>
      </c>
      <c r="C533" s="176">
        <v>47</v>
      </c>
      <c r="D533" s="177">
        <v>94.872400013607503</v>
      </c>
      <c r="E533" s="178">
        <v>19465.484272211572</v>
      </c>
      <c r="F533" s="179">
        <v>157.12759998639251</v>
      </c>
      <c r="G533" s="176">
        <v>2058564.8262654748</v>
      </c>
      <c r="H533" s="180"/>
      <c r="I533" s="177">
        <f>AVERAGE(F$6:F533)</f>
        <v>163.65635578129064</v>
      </c>
      <c r="J533" s="176">
        <f>AVERAGE(G$6:G533)</f>
        <v>846935.28378505958</v>
      </c>
      <c r="L533" s="6"/>
    </row>
    <row r="534" spans="2:12" ht="15.75" x14ac:dyDescent="0.25">
      <c r="B534" s="13">
        <v>529</v>
      </c>
      <c r="C534" s="176">
        <v>46</v>
      </c>
      <c r="D534" s="177">
        <v>94.846852194526221</v>
      </c>
      <c r="E534" s="178">
        <v>4508.6309322169946</v>
      </c>
      <c r="F534" s="179">
        <v>158.15314780547379</v>
      </c>
      <c r="G534" s="176">
        <v>-286945.82577675453</v>
      </c>
      <c r="H534" s="180"/>
      <c r="I534" s="177">
        <f>AVERAGE(F$6:F534)</f>
        <v>163.64595274163881</v>
      </c>
      <c r="J534" s="176">
        <f>AVERAGE(G$6:G534)</f>
        <v>844791.84123390308</v>
      </c>
      <c r="L534" s="6"/>
    </row>
    <row r="535" spans="2:12" ht="15.75" x14ac:dyDescent="0.25">
      <c r="B535" s="13">
        <v>530</v>
      </c>
      <c r="C535" s="176">
        <v>46</v>
      </c>
      <c r="D535" s="177">
        <v>80.587179279110273</v>
      </c>
      <c r="E535" s="178">
        <v>7326.7471278927478</v>
      </c>
      <c r="F535" s="179">
        <v>172.41282072088973</v>
      </c>
      <c r="G535" s="176">
        <v>263225.13902866608</v>
      </c>
      <c r="H535" s="180"/>
      <c r="I535" s="177">
        <f>AVERAGE(F$6:F535)</f>
        <v>163.662494001977</v>
      </c>
      <c r="J535" s="176">
        <f>AVERAGE(G$6:G535)</f>
        <v>843694.54556936491</v>
      </c>
      <c r="L535" s="6"/>
    </row>
    <row r="536" spans="2:12" ht="15.75" x14ac:dyDescent="0.25">
      <c r="B536" s="13">
        <v>531</v>
      </c>
      <c r="C536" s="176">
        <v>45</v>
      </c>
      <c r="D536" s="177">
        <v>95.844308670854431</v>
      </c>
      <c r="E536" s="178">
        <v>9046.6684995304513</v>
      </c>
      <c r="F536" s="179">
        <v>158.15569132914555</v>
      </c>
      <c r="G536" s="176">
        <v>430782.11076884251</v>
      </c>
      <c r="H536" s="180"/>
      <c r="I536" s="177">
        <f>AVERAGE(F$6:F536)</f>
        <v>163.6521233754745</v>
      </c>
      <c r="J536" s="176">
        <f>AVERAGE(G$6:G536)</f>
        <v>842916.9326978008</v>
      </c>
      <c r="L536" s="6"/>
    </row>
    <row r="537" spans="2:12" ht="15.75" x14ac:dyDescent="0.25">
      <c r="B537" s="13">
        <v>532</v>
      </c>
      <c r="C537" s="176">
        <v>43</v>
      </c>
      <c r="D537" s="177">
        <v>87.463590839841615</v>
      </c>
      <c r="E537" s="178">
        <v>7470.1197089670995</v>
      </c>
      <c r="F537" s="179">
        <v>168.53640916015837</v>
      </c>
      <c r="G537" s="176">
        <v>258987.1517458423</v>
      </c>
      <c r="H537" s="180"/>
      <c r="I537" s="177">
        <f>AVERAGE(F$6:F537)</f>
        <v>163.66130436379154</v>
      </c>
      <c r="J537" s="176">
        <f>AVERAGE(G$6:G537)</f>
        <v>841819.32032759045</v>
      </c>
      <c r="L537" s="6"/>
    </row>
    <row r="538" spans="2:12" ht="15.75" x14ac:dyDescent="0.25">
      <c r="B538" s="13">
        <v>533</v>
      </c>
      <c r="C538" s="176">
        <v>46</v>
      </c>
      <c r="D538" s="177">
        <v>84.694672130104067</v>
      </c>
      <c r="E538" s="178">
        <v>13356.59831087483</v>
      </c>
      <c r="F538" s="179">
        <v>168.30532786989593</v>
      </c>
      <c r="G538" s="176">
        <v>1247986.6579382862</v>
      </c>
      <c r="H538" s="180"/>
      <c r="I538" s="177">
        <f>AVERAGE(F$6:F538)</f>
        <v>163.67001735348404</v>
      </c>
      <c r="J538" s="176">
        <f>AVERAGE(G$6:G538)</f>
        <v>842581.36036063114</v>
      </c>
      <c r="L538" s="6"/>
    </row>
    <row r="539" spans="2:12" ht="15.75" x14ac:dyDescent="0.25">
      <c r="B539" s="13">
        <v>534</v>
      </c>
      <c r="C539" s="176">
        <v>46</v>
      </c>
      <c r="D539" s="177">
        <v>93.586147965574668</v>
      </c>
      <c r="E539" s="178">
        <v>9479.0372312883155</v>
      </c>
      <c r="F539" s="179">
        <v>159.41385203442533</v>
      </c>
      <c r="G539" s="176">
        <v>511089.83861740422</v>
      </c>
      <c r="H539" s="180"/>
      <c r="I539" s="177">
        <f>AVERAGE(F$6:F539)</f>
        <v>163.66204700644462</v>
      </c>
      <c r="J539" s="176">
        <f>AVERAGE(G$6:G539)</f>
        <v>841960.58972066245</v>
      </c>
      <c r="L539" s="6"/>
    </row>
    <row r="540" spans="2:12" ht="15.75" x14ac:dyDescent="0.25">
      <c r="B540" s="13">
        <v>535</v>
      </c>
      <c r="C540" s="176">
        <v>44</v>
      </c>
      <c r="D540" s="177">
        <v>87.276265985943866</v>
      </c>
      <c r="E540" s="178">
        <v>11273.372108243218</v>
      </c>
      <c r="F540" s="179">
        <v>167.72373401405613</v>
      </c>
      <c r="G540" s="176">
        <v>890812.06492446479</v>
      </c>
      <c r="H540" s="180"/>
      <c r="I540" s="177">
        <f>AVERAGE(F$6:F540)</f>
        <v>163.66963894477661</v>
      </c>
      <c r="J540" s="176">
        <f>AVERAGE(G$6:G540)</f>
        <v>842051.9008892678</v>
      </c>
      <c r="L540" s="6"/>
    </row>
    <row r="541" spans="2:12" ht="15.75" x14ac:dyDescent="0.25">
      <c r="B541" s="13">
        <v>536</v>
      </c>
      <c r="C541" s="176">
        <v>45</v>
      </c>
      <c r="D541" s="177">
        <v>97.382370400623628</v>
      </c>
      <c r="E541" s="178">
        <v>0</v>
      </c>
      <c r="F541" s="179">
        <v>156.61762959937636</v>
      </c>
      <c r="G541" s="176">
        <v>-1000000</v>
      </c>
      <c r="H541" s="180"/>
      <c r="I541" s="177">
        <f>AVERAGE(F$6:F541)</f>
        <v>163.65648221092326</v>
      </c>
      <c r="J541" s="176">
        <f>AVERAGE(G$6:G541)</f>
        <v>838615.23689507134</v>
      </c>
      <c r="L541" s="6"/>
    </row>
    <row r="542" spans="2:12" ht="15.75" x14ac:dyDescent="0.25">
      <c r="B542" s="13">
        <v>537</v>
      </c>
      <c r="C542" s="176">
        <v>44</v>
      </c>
      <c r="D542" s="177">
        <v>92.541063472369018</v>
      </c>
      <c r="E542" s="178">
        <v>8085.7545991498282</v>
      </c>
      <c r="F542" s="179">
        <v>162.45893652763098</v>
      </c>
      <c r="G542" s="176">
        <v>313603.0932012822</v>
      </c>
      <c r="H542" s="180"/>
      <c r="I542" s="177">
        <f>AVERAGE(F$6:F542)</f>
        <v>163.65425214447393</v>
      </c>
      <c r="J542" s="176">
        <f>AVERAGE(G$6:G542)</f>
        <v>837637.56064983155</v>
      </c>
      <c r="L542" s="6"/>
    </row>
    <row r="543" spans="2:12" ht="15.75" x14ac:dyDescent="0.25">
      <c r="B543" s="13">
        <v>538</v>
      </c>
      <c r="C543" s="176">
        <v>43</v>
      </c>
      <c r="D543" s="177">
        <v>85.831394178557346</v>
      </c>
      <c r="E543" s="178">
        <v>10206.646321962153</v>
      </c>
      <c r="F543" s="179">
        <v>170.16860582144267</v>
      </c>
      <c r="G543" s="176">
        <v>736850.77472085529</v>
      </c>
      <c r="H543" s="180"/>
      <c r="I543" s="177">
        <f>AVERAGE(F$6:F543)</f>
        <v>163.66636060855751</v>
      </c>
      <c r="J543" s="176">
        <f>AVERAGE(G$6:G543)</f>
        <v>837450.22461650625</v>
      </c>
      <c r="L543" s="6"/>
    </row>
    <row r="544" spans="2:12" ht="15.75" x14ac:dyDescent="0.25">
      <c r="B544" s="13">
        <v>539</v>
      </c>
      <c r="C544" s="176">
        <v>43</v>
      </c>
      <c r="D544" s="177">
        <v>85.073557218292493</v>
      </c>
      <c r="E544" s="178">
        <v>7143.4105857107679</v>
      </c>
      <c r="F544" s="179">
        <v>170.92644278170752</v>
      </c>
      <c r="G544" s="176">
        <v>220997.76074473537</v>
      </c>
      <c r="H544" s="180"/>
      <c r="I544" s="177">
        <f>AVERAGE(F$6:F544)</f>
        <v>163.67983014876742</v>
      </c>
      <c r="J544" s="176">
        <f>AVERAGE(G$6:G544)</f>
        <v>836306.52802305215</v>
      </c>
      <c r="L544" s="6"/>
    </row>
    <row r="545" spans="2:12" ht="15.75" x14ac:dyDescent="0.25">
      <c r="B545" s="13">
        <v>540</v>
      </c>
      <c r="C545" s="176">
        <v>45</v>
      </c>
      <c r="D545" s="177">
        <v>98.739131170677183</v>
      </c>
      <c r="E545" s="178">
        <v>14118.105195968576</v>
      </c>
      <c r="F545" s="179">
        <v>155.26086882932282</v>
      </c>
      <c r="G545" s="176">
        <v>1191989.2789498577</v>
      </c>
      <c r="H545" s="180"/>
      <c r="I545" s="177">
        <f>AVERAGE(F$6:F545)</f>
        <v>163.66423947965737</v>
      </c>
      <c r="J545" s="176">
        <f>AVERAGE(G$6:G545)</f>
        <v>836965.19978402776</v>
      </c>
      <c r="L545" s="6"/>
    </row>
    <row r="546" spans="2:12" ht="15.75" x14ac:dyDescent="0.25">
      <c r="B546" s="13">
        <v>541</v>
      </c>
      <c r="C546" s="176">
        <v>45</v>
      </c>
      <c r="D546" s="177">
        <v>91.603204292582035</v>
      </c>
      <c r="E546" s="178">
        <v>14444.602154367656</v>
      </c>
      <c r="F546" s="179">
        <v>162.39679570741797</v>
      </c>
      <c r="G546" s="176">
        <v>1345757.1051377738</v>
      </c>
      <c r="H546" s="180"/>
      <c r="I546" s="177">
        <f>AVERAGE(F$6:F546)</f>
        <v>163.66189670004138</v>
      </c>
      <c r="J546" s="176">
        <f>AVERAGE(G$6:G546)</f>
        <v>837905.66541314742</v>
      </c>
      <c r="L546" s="6"/>
    </row>
    <row r="547" spans="2:12" ht="15.75" x14ac:dyDescent="0.25">
      <c r="B547" s="13">
        <v>542</v>
      </c>
      <c r="C547" s="176">
        <v>45</v>
      </c>
      <c r="D547" s="177">
        <v>91.123885065632507</v>
      </c>
      <c r="E547" s="178">
        <v>9913.8831833350341</v>
      </c>
      <c r="F547" s="179">
        <v>162.87611493436748</v>
      </c>
      <c r="G547" s="176">
        <v>614734.77681476995</v>
      </c>
      <c r="H547" s="180"/>
      <c r="I547" s="177">
        <f>AVERAGE(F$6:F547)</f>
        <v>163.6604469181859</v>
      </c>
      <c r="J547" s="176">
        <f>AVERAGE(G$6:G547)</f>
        <v>837493.91100613936</v>
      </c>
      <c r="L547" s="6"/>
    </row>
    <row r="548" spans="2:12" ht="15.75" x14ac:dyDescent="0.25">
      <c r="B548" s="13">
        <v>543</v>
      </c>
      <c r="C548" s="176">
        <v>45</v>
      </c>
      <c r="D548" s="177">
        <v>87.513331377392916</v>
      </c>
      <c r="E548" s="178">
        <v>13735.190865028211</v>
      </c>
      <c r="F548" s="179">
        <v>166.48666862260708</v>
      </c>
      <c r="G548" s="176">
        <v>1286726.1700142119</v>
      </c>
      <c r="H548" s="180"/>
      <c r="I548" s="177">
        <f>AVERAGE(F$6:F548)</f>
        <v>163.66565174637083</v>
      </c>
      <c r="J548" s="176">
        <f>AVERAGE(G$6:G548)</f>
        <v>838321.22640026093</v>
      </c>
      <c r="L548" s="6"/>
    </row>
    <row r="549" spans="2:12" ht="15.75" x14ac:dyDescent="0.25">
      <c r="B549" s="13">
        <v>544</v>
      </c>
      <c r="C549" s="176">
        <v>46</v>
      </c>
      <c r="D549" s="177">
        <v>86.985861920336404</v>
      </c>
      <c r="E549" s="178">
        <v>19901.561772318906</v>
      </c>
      <c r="F549" s="179">
        <v>166.01413807966361</v>
      </c>
      <c r="G549" s="176">
        <v>2303940.6240707058</v>
      </c>
      <c r="H549" s="180"/>
      <c r="I549" s="177">
        <f>AVERAGE(F$6:F549)</f>
        <v>163.66996881683644</v>
      </c>
      <c r="J549" s="176">
        <f>AVERAGE(G$6:G549)</f>
        <v>841015.3797048023</v>
      </c>
      <c r="L549" s="6"/>
    </row>
    <row r="550" spans="2:12" ht="15.75" x14ac:dyDescent="0.25">
      <c r="B550" s="13">
        <v>545</v>
      </c>
      <c r="C550" s="176">
        <v>45</v>
      </c>
      <c r="D550" s="177">
        <v>99.679870267418096</v>
      </c>
      <c r="E550" s="178">
        <v>10237.777619350793</v>
      </c>
      <c r="F550" s="179">
        <v>154.3201297325819</v>
      </c>
      <c r="G550" s="176">
        <v>579895.17039153771</v>
      </c>
      <c r="H550" s="180"/>
      <c r="I550" s="177">
        <f>AVERAGE(F$6:F550)</f>
        <v>163.65281314879195</v>
      </c>
      <c r="J550" s="176">
        <f>AVERAGE(G$6:G550)</f>
        <v>840536.26005468622</v>
      </c>
      <c r="L550" s="6"/>
    </row>
    <row r="551" spans="2:12" ht="15.75" x14ac:dyDescent="0.25">
      <c r="B551" s="13">
        <v>546</v>
      </c>
      <c r="C551" s="176">
        <v>45</v>
      </c>
      <c r="D551" s="177">
        <v>88.57383492226775</v>
      </c>
      <c r="E551" s="178">
        <v>14635.16053803354</v>
      </c>
      <c r="F551" s="179">
        <v>165.42616507773226</v>
      </c>
      <c r="G551" s="176">
        <v>1421038.4831038495</v>
      </c>
      <c r="H551" s="180"/>
      <c r="I551" s="177">
        <f>AVERAGE(F$6:F551)</f>
        <v>163.6560610460977</v>
      </c>
      <c r="J551" s="176">
        <f>AVERAGE(G$6:G551)</f>
        <v>841599.45093939162</v>
      </c>
      <c r="L551" s="6"/>
    </row>
    <row r="552" spans="2:12" ht="15.75" x14ac:dyDescent="0.25">
      <c r="B552" s="13">
        <v>547</v>
      </c>
      <c r="C552" s="176">
        <v>46</v>
      </c>
      <c r="D552" s="177">
        <v>95.360889852994561</v>
      </c>
      <c r="E552" s="178">
        <v>13220.637439255303</v>
      </c>
      <c r="F552" s="179">
        <v>157.63911014700545</v>
      </c>
      <c r="G552" s="176">
        <v>1084089.5215003907</v>
      </c>
      <c r="H552" s="180"/>
      <c r="I552" s="177">
        <f>AVERAGE(F$6:F552)</f>
        <v>163.64506113586171</v>
      </c>
      <c r="J552" s="176">
        <f>AVERAGE(G$6:G552)</f>
        <v>842042.76002634049</v>
      </c>
      <c r="L552" s="6"/>
    </row>
    <row r="553" spans="2:12" ht="15.75" x14ac:dyDescent="0.25">
      <c r="B553" s="13">
        <v>548</v>
      </c>
      <c r="C553" s="176">
        <v>45</v>
      </c>
      <c r="D553" s="177">
        <v>90.627417359434162</v>
      </c>
      <c r="E553" s="178">
        <v>15772.579969882761</v>
      </c>
      <c r="F553" s="179">
        <v>163.37258264056584</v>
      </c>
      <c r="G553" s="176">
        <v>1576807.124584605</v>
      </c>
      <c r="H553" s="180"/>
      <c r="I553" s="177">
        <f>AVERAGE(F$6:F553)</f>
        <v>163.64456391233014</v>
      </c>
      <c r="J553" s="176">
        <f>AVERAGE(G$6:G553)</f>
        <v>843383.57091057091</v>
      </c>
      <c r="L553" s="6"/>
    </row>
    <row r="554" spans="2:12" ht="15.75" x14ac:dyDescent="0.25">
      <c r="B554" s="13">
        <v>549</v>
      </c>
      <c r="C554" s="176">
        <v>47</v>
      </c>
      <c r="D554" s="177">
        <v>91.784813443169483</v>
      </c>
      <c r="E554" s="178">
        <v>16576.779910778165</v>
      </c>
      <c r="F554" s="179">
        <v>160.21518655683053</v>
      </c>
      <c r="G554" s="176">
        <v>1655851.885916844</v>
      </c>
      <c r="H554" s="180"/>
      <c r="I554" s="177">
        <f>AVERAGE(F$6:F554)</f>
        <v>163.63831732334017</v>
      </c>
      <c r="J554" s="176">
        <f>AVERAGE(G$6:G554)</f>
        <v>844863.47676668433</v>
      </c>
      <c r="L554" s="6"/>
    </row>
    <row r="555" spans="2:12" ht="15.75" x14ac:dyDescent="0.25">
      <c r="B555" s="13">
        <v>550</v>
      </c>
      <c r="C555" s="176">
        <v>43</v>
      </c>
      <c r="D555" s="177">
        <v>95.325030103864833</v>
      </c>
      <c r="E555" s="178">
        <v>12392.313623451717</v>
      </c>
      <c r="F555" s="179">
        <v>160.67496989613517</v>
      </c>
      <c r="G555" s="176">
        <v>991134.6183915704</v>
      </c>
      <c r="H555" s="180"/>
      <c r="I555" s="177">
        <f>AVERAGE(F$6:F555)</f>
        <v>163.63292941892706</v>
      </c>
      <c r="J555" s="176">
        <f>AVERAGE(G$6:G555)</f>
        <v>845129.42429691146</v>
      </c>
      <c r="L555" s="6"/>
    </row>
    <row r="556" spans="2:12" ht="15.75" x14ac:dyDescent="0.25">
      <c r="B556" s="13">
        <v>551</v>
      </c>
      <c r="C556" s="176">
        <v>46</v>
      </c>
      <c r="D556" s="177">
        <v>84.800189758330987</v>
      </c>
      <c r="E556" s="178">
        <v>8576.9735088905672</v>
      </c>
      <c r="F556" s="179">
        <v>168.19981024166901</v>
      </c>
      <c r="G556" s="176">
        <v>442645.31664321548</v>
      </c>
      <c r="H556" s="180"/>
      <c r="I556" s="177">
        <f>AVERAGE(F$6:F556)</f>
        <v>163.6412177688776</v>
      </c>
      <c r="J556" s="176">
        <f>AVERAGE(G$6:G556)</f>
        <v>844398.96312149637</v>
      </c>
      <c r="L556" s="6"/>
    </row>
    <row r="557" spans="2:12" ht="15.75" x14ac:dyDescent="0.25">
      <c r="B557" s="13">
        <v>552</v>
      </c>
      <c r="C557" s="176">
        <v>45</v>
      </c>
      <c r="D557" s="177">
        <v>94.663117409641259</v>
      </c>
      <c r="E557" s="178">
        <v>8174.5087597980437</v>
      </c>
      <c r="F557" s="179">
        <v>159.33688259035875</v>
      </c>
      <c r="G557" s="176">
        <v>302500.74249380012</v>
      </c>
      <c r="H557" s="180"/>
      <c r="I557" s="177">
        <f>AVERAGE(F$6:F557)</f>
        <v>163.63342006022086</v>
      </c>
      <c r="J557" s="176">
        <f>AVERAGE(G$6:G557)</f>
        <v>843417.26344644628</v>
      </c>
      <c r="L557" s="6"/>
    </row>
    <row r="558" spans="2:12" ht="15.75" x14ac:dyDescent="0.25">
      <c r="B558" s="13">
        <v>553</v>
      </c>
      <c r="C558" s="176">
        <v>45</v>
      </c>
      <c r="D558" s="177">
        <v>84.573254637197095</v>
      </c>
      <c r="E558" s="178">
        <v>1663.1896440167711</v>
      </c>
      <c r="F558" s="179">
        <v>169.4267453628029</v>
      </c>
      <c r="G558" s="176">
        <v>-718211.1916931197</v>
      </c>
      <c r="H558" s="180"/>
      <c r="I558" s="177">
        <f>AVERAGE(F$6:F558)</f>
        <v>163.6438962361749</v>
      </c>
      <c r="J558" s="176">
        <f>AVERAGE(G$6:G558)</f>
        <v>840593.34218941268</v>
      </c>
      <c r="L558" s="6"/>
    </row>
    <row r="559" spans="2:12" ht="15.75" x14ac:dyDescent="0.25">
      <c r="B559" s="13">
        <v>554</v>
      </c>
      <c r="C559" s="176">
        <v>44</v>
      </c>
      <c r="D559" s="177">
        <v>94.942589586018215</v>
      </c>
      <c r="E559" s="178">
        <v>10547.354972491228</v>
      </c>
      <c r="F559" s="179">
        <v>160.05741041398178</v>
      </c>
      <c r="G559" s="176">
        <v>688182.32361398009</v>
      </c>
      <c r="H559" s="180"/>
      <c r="I559" s="177">
        <f>AVERAGE(F$6:F559)</f>
        <v>163.6374224350518</v>
      </c>
      <c r="J559" s="176">
        <f>AVERAGE(G$6:G559)</f>
        <v>840318.23204757983</v>
      </c>
      <c r="L559" s="6"/>
    </row>
    <row r="560" spans="2:12" ht="15.75" x14ac:dyDescent="0.25">
      <c r="B560" s="13">
        <v>555</v>
      </c>
      <c r="C560" s="176">
        <v>44</v>
      </c>
      <c r="D560" s="177">
        <v>88.516352205682011</v>
      </c>
      <c r="E560" s="178">
        <v>18045.413004527156</v>
      </c>
      <c r="F560" s="179">
        <v>166.48364779431799</v>
      </c>
      <c r="G560" s="176">
        <v>2004266.1829487048</v>
      </c>
      <c r="H560" s="180"/>
      <c r="I560" s="177">
        <f>AVERAGE(F$6:F560)</f>
        <v>163.64255076903245</v>
      </c>
      <c r="J560" s="176">
        <f>AVERAGE(G$6:G560)</f>
        <v>842415.43556271691</v>
      </c>
      <c r="L560" s="6"/>
    </row>
    <row r="561" spans="2:12" ht="15.75" x14ac:dyDescent="0.25">
      <c r="B561" s="13">
        <v>556</v>
      </c>
      <c r="C561" s="176">
        <v>46</v>
      </c>
      <c r="D561" s="177">
        <v>83.404435604291805</v>
      </c>
      <c r="E561" s="178">
        <v>10531.010730083501</v>
      </c>
      <c r="F561" s="179">
        <v>169.59556439570821</v>
      </c>
      <c r="G561" s="176">
        <v>786012.70842577051</v>
      </c>
      <c r="H561" s="180"/>
      <c r="I561" s="177">
        <f>AVERAGE(F$6:F561)</f>
        <v>163.65325762807325</v>
      </c>
      <c r="J561" s="176">
        <f>AVERAGE(G$6:G561)</f>
        <v>842313.99180887348</v>
      </c>
      <c r="L561" s="6"/>
    </row>
    <row r="562" spans="2:12" ht="15.75" x14ac:dyDescent="0.25">
      <c r="B562" s="13">
        <v>557</v>
      </c>
      <c r="C562" s="176">
        <v>45</v>
      </c>
      <c r="D562" s="177">
        <v>91.133285711521779</v>
      </c>
      <c r="E562" s="178">
        <v>6760.4121378103619</v>
      </c>
      <c r="F562" s="179">
        <v>162.86671428847822</v>
      </c>
      <c r="G562" s="176">
        <v>101046.11212112056</v>
      </c>
      <c r="H562" s="180"/>
      <c r="I562" s="177">
        <f>AVERAGE(F$6:F562)</f>
        <v>163.65184552153897</v>
      </c>
      <c r="J562" s="176">
        <f>AVERAGE(G$6:G562)</f>
        <v>840983.16976275539</v>
      </c>
      <c r="L562" s="6"/>
    </row>
    <row r="563" spans="2:12" ht="15.75" x14ac:dyDescent="0.25">
      <c r="B563" s="13">
        <v>558</v>
      </c>
      <c r="C563" s="176">
        <v>44</v>
      </c>
      <c r="D563" s="177">
        <v>88.876532057701709</v>
      </c>
      <c r="E563" s="178">
        <v>1076.867502071309</v>
      </c>
      <c r="F563" s="179">
        <v>166.1234679422983</v>
      </c>
      <c r="G563" s="176">
        <v>-821107.03604155406</v>
      </c>
      <c r="H563" s="180"/>
      <c r="I563" s="177">
        <f>AVERAGE(F$6:F563)</f>
        <v>163.65627495240054</v>
      </c>
      <c r="J563" s="176">
        <f>AVERAGE(G$6:G563)</f>
        <v>838004.513479952</v>
      </c>
      <c r="L563" s="6"/>
    </row>
    <row r="564" spans="2:12" ht="15.75" x14ac:dyDescent="0.25">
      <c r="B564" s="13">
        <v>559</v>
      </c>
      <c r="C564" s="176">
        <v>44</v>
      </c>
      <c r="D564" s="177">
        <v>87.959299703440223</v>
      </c>
      <c r="E564" s="178">
        <v>6985.2824068452264</v>
      </c>
      <c r="F564" s="179">
        <v>167.04070029655978</v>
      </c>
      <c r="G564" s="176">
        <v>166826.46500866511</v>
      </c>
      <c r="H564" s="180"/>
      <c r="I564" s="177">
        <f>AVERAGE(F$6:F564)</f>
        <v>163.66232938056541</v>
      </c>
      <c r="J564" s="176">
        <f>AVERAGE(G$6:G564)</f>
        <v>836803.8371857279</v>
      </c>
      <c r="L564" s="6"/>
    </row>
    <row r="565" spans="2:12" ht="15.75" x14ac:dyDescent="0.25">
      <c r="B565" s="13">
        <v>560</v>
      </c>
      <c r="C565" s="176">
        <v>43</v>
      </c>
      <c r="D565" s="177">
        <v>88.73486019027871</v>
      </c>
      <c r="E565" s="178">
        <v>7835.6763985422049</v>
      </c>
      <c r="F565" s="179">
        <v>167.26513980972129</v>
      </c>
      <c r="G565" s="176">
        <v>310635.50830589538</v>
      </c>
      <c r="H565" s="180"/>
      <c r="I565" s="177">
        <f>AVERAGE(F$6:F565)</f>
        <v>163.66876297061748</v>
      </c>
      <c r="J565" s="176">
        <f>AVERAGE(G$6:G565)</f>
        <v>835864.25088415679</v>
      </c>
      <c r="L565" s="6"/>
    </row>
    <row r="566" spans="2:12" ht="15.75" x14ac:dyDescent="0.25">
      <c r="B566" s="13">
        <v>561</v>
      </c>
      <c r="C566" s="176">
        <v>46</v>
      </c>
      <c r="D566" s="177">
        <v>97.718359481456616</v>
      </c>
      <c r="E566" s="178">
        <v>10875.212244295415</v>
      </c>
      <c r="F566" s="179">
        <v>155.28164051854338</v>
      </c>
      <c r="G566" s="176">
        <v>688720.79828154203</v>
      </c>
      <c r="H566" s="180"/>
      <c r="I566" s="177">
        <f>AVERAGE(F$6:F566)</f>
        <v>163.65381266321629</v>
      </c>
      <c r="J566" s="176">
        <f>AVERAGE(G$6:G566)</f>
        <v>835601.9630898562</v>
      </c>
      <c r="L566" s="6"/>
    </row>
    <row r="567" spans="2:12" ht="15.75" x14ac:dyDescent="0.25">
      <c r="B567" s="13">
        <v>562</v>
      </c>
      <c r="C567" s="176">
        <v>46</v>
      </c>
      <c r="D567" s="177">
        <v>96.071176024503956</v>
      </c>
      <c r="E567" s="178">
        <v>11747.295183534681</v>
      </c>
      <c r="F567" s="179">
        <v>156.92882397549604</v>
      </c>
      <c r="G567" s="176">
        <v>843489.21804510639</v>
      </c>
      <c r="H567" s="180"/>
      <c r="I567" s="177">
        <f>AVERAGE(F$6:F567)</f>
        <v>163.64184649117408</v>
      </c>
      <c r="J567" s="176">
        <f>AVERAGE(G$6:G567)</f>
        <v>835615.99735134246</v>
      </c>
      <c r="L567" s="6"/>
    </row>
    <row r="568" spans="2:12" ht="15.75" x14ac:dyDescent="0.25">
      <c r="B568" s="13">
        <v>563</v>
      </c>
      <c r="C568" s="176">
        <v>46</v>
      </c>
      <c r="D568" s="177">
        <v>92.846553554091898</v>
      </c>
      <c r="E568" s="178">
        <v>3043.4705169342615</v>
      </c>
      <c r="F568" s="179">
        <v>160.15344644590812</v>
      </c>
      <c r="G568" s="176">
        <v>-512577.70755646849</v>
      </c>
      <c r="H568" s="180"/>
      <c r="I568" s="177">
        <f>AVERAGE(F$6:F568)</f>
        <v>163.63565039873134</v>
      </c>
      <c r="J568" s="176">
        <f>AVERAGE(G$6:G568)</f>
        <v>833221.33712948125</v>
      </c>
      <c r="L568" s="6"/>
    </row>
    <row r="569" spans="2:12" ht="15.75" x14ac:dyDescent="0.25">
      <c r="B569" s="13">
        <v>564</v>
      </c>
      <c r="C569" s="176">
        <v>45</v>
      </c>
      <c r="D569" s="177">
        <v>93.171990996956694</v>
      </c>
      <c r="E569" s="178">
        <v>0</v>
      </c>
      <c r="F569" s="179">
        <v>160.82800900304329</v>
      </c>
      <c r="G569" s="176">
        <v>-1000000</v>
      </c>
      <c r="H569" s="180"/>
      <c r="I569" s="177">
        <f>AVERAGE(F$6:F569)</f>
        <v>163.63067231115033</v>
      </c>
      <c r="J569" s="176">
        <f>AVERAGE(G$6:G569)</f>
        <v>829970.94468776241</v>
      </c>
      <c r="L569" s="6"/>
    </row>
    <row r="570" spans="2:12" ht="15.75" x14ac:dyDescent="0.25">
      <c r="B570" s="13">
        <v>565</v>
      </c>
      <c r="C570" s="176">
        <v>44</v>
      </c>
      <c r="D570" s="177">
        <v>87.472635706996911</v>
      </c>
      <c r="E570" s="178">
        <v>4407.726826637956</v>
      </c>
      <c r="F570" s="179">
        <v>167.52736429300307</v>
      </c>
      <c r="G570" s="176">
        <v>-261585.14220978075</v>
      </c>
      <c r="H570" s="180"/>
      <c r="I570" s="177">
        <f>AVERAGE(F$6:F570)</f>
        <v>163.63756911111821</v>
      </c>
      <c r="J570" s="176">
        <f>AVERAGE(G$6:G570)</f>
        <v>828038.98701183754</v>
      </c>
      <c r="L570" s="6"/>
    </row>
    <row r="571" spans="2:12" ht="15.75" x14ac:dyDescent="0.25">
      <c r="B571" s="13">
        <v>566</v>
      </c>
      <c r="C571" s="176">
        <v>45</v>
      </c>
      <c r="D571" s="177">
        <v>99.905854879702758</v>
      </c>
      <c r="E571" s="178">
        <v>6420.4499315957346</v>
      </c>
      <c r="F571" s="179">
        <v>154.09414512029724</v>
      </c>
      <c r="G571" s="176">
        <v>-10646.256503084325</v>
      </c>
      <c r="H571" s="180"/>
      <c r="I571" s="177">
        <f>AVERAGE(F$6:F571)</f>
        <v>163.62070793798955</v>
      </c>
      <c r="J571" s="176">
        <f>AVERAGE(G$6:G571)</f>
        <v>826557.21096322453</v>
      </c>
      <c r="L571" s="6"/>
    </row>
    <row r="572" spans="2:12" ht="15.75" x14ac:dyDescent="0.25">
      <c r="B572" s="13">
        <v>567</v>
      </c>
      <c r="C572" s="176">
        <v>43</v>
      </c>
      <c r="D572" s="177">
        <v>91.654348511793117</v>
      </c>
      <c r="E572" s="178">
        <v>6546.3251355007797</v>
      </c>
      <c r="F572" s="179">
        <v>164.3456514882069</v>
      </c>
      <c r="G572" s="176">
        <v>75860.06924750004</v>
      </c>
      <c r="H572" s="180"/>
      <c r="I572" s="177">
        <f>AVERAGE(F$6:F572)</f>
        <v>163.62198649804284</v>
      </c>
      <c r="J572" s="176">
        <f>AVERAGE(G$6:G572)</f>
        <v>825233.23011363775</v>
      </c>
      <c r="L572" s="6"/>
    </row>
    <row r="573" spans="2:12" ht="15.75" x14ac:dyDescent="0.25">
      <c r="B573" s="13">
        <v>568</v>
      </c>
      <c r="C573" s="176">
        <v>43</v>
      </c>
      <c r="D573" s="177">
        <v>95.5370915820954</v>
      </c>
      <c r="E573" s="178">
        <v>14517.648048201139</v>
      </c>
      <c r="F573" s="179">
        <v>160.4629084179046</v>
      </c>
      <c r="G573" s="176">
        <v>1329544.0292018708</v>
      </c>
      <c r="H573" s="180"/>
      <c r="I573" s="177">
        <f>AVERAGE(F$6:F573)</f>
        <v>163.61642474085951</v>
      </c>
      <c r="J573" s="176">
        <f>AVERAGE(G$6:G573)</f>
        <v>826121.10123879299</v>
      </c>
      <c r="L573" s="6"/>
    </row>
    <row r="574" spans="2:12" ht="15.75" x14ac:dyDescent="0.25">
      <c r="B574" s="13">
        <v>569</v>
      </c>
      <c r="C574" s="176">
        <v>47</v>
      </c>
      <c r="D574" s="177">
        <v>93.463212414010982</v>
      </c>
      <c r="E574" s="178">
        <v>19919.753139281049</v>
      </c>
      <c r="F574" s="179">
        <v>158.53678758598903</v>
      </c>
      <c r="G574" s="176">
        <v>2158013.672207538</v>
      </c>
      <c r="H574" s="180"/>
      <c r="I574" s="177">
        <f>AVERAGE(F$6:F574)</f>
        <v>163.60749743478769</v>
      </c>
      <c r="J574" s="176">
        <f>AVERAGE(G$6:G574)</f>
        <v>828461.86146896658</v>
      </c>
      <c r="L574" s="6"/>
    </row>
    <row r="575" spans="2:12" ht="15.75" x14ac:dyDescent="0.25">
      <c r="B575" s="13">
        <v>570</v>
      </c>
      <c r="C575" s="176">
        <v>45</v>
      </c>
      <c r="D575" s="177">
        <v>96.75364733172367</v>
      </c>
      <c r="E575" s="178">
        <v>10392.742497749334</v>
      </c>
      <c r="F575" s="179">
        <v>157.24635266827633</v>
      </c>
      <c r="G575" s="176">
        <v>634220.85199167486</v>
      </c>
      <c r="H575" s="180"/>
      <c r="I575" s="177">
        <f>AVERAGE(F$6:F575)</f>
        <v>163.59633753168853</v>
      </c>
      <c r="J575" s="176">
        <f>AVERAGE(G$6:G575)</f>
        <v>828121.08776812919</v>
      </c>
      <c r="L575" s="6"/>
    </row>
    <row r="576" spans="2:12" ht="15.75" x14ac:dyDescent="0.25">
      <c r="B576" s="13">
        <v>571</v>
      </c>
      <c r="C576" s="176">
        <v>45</v>
      </c>
      <c r="D576" s="177">
        <v>96.777250357542783</v>
      </c>
      <c r="E576" s="178">
        <v>11594.943619296026</v>
      </c>
      <c r="F576" s="179">
        <v>157.22274964245722</v>
      </c>
      <c r="G576" s="176">
        <v>822988.91777498578</v>
      </c>
      <c r="H576" s="180"/>
      <c r="I576" s="177">
        <f>AVERAGE(F$6:F576)</f>
        <v>163.58517538126958</v>
      </c>
      <c r="J576" s="176">
        <f>AVERAGE(G$6:G576)</f>
        <v>828112.09972961224</v>
      </c>
      <c r="L576" s="6"/>
    </row>
    <row r="577" spans="2:12" ht="15.75" x14ac:dyDescent="0.25">
      <c r="B577" s="13">
        <v>572</v>
      </c>
      <c r="C577" s="176">
        <v>43</v>
      </c>
      <c r="D577" s="177">
        <v>81.476427028209059</v>
      </c>
      <c r="E577" s="178">
        <v>10019.254790143472</v>
      </c>
      <c r="F577" s="179">
        <v>174.52357297179094</v>
      </c>
      <c r="G577" s="176">
        <v>748596.14449057006</v>
      </c>
      <c r="H577" s="180"/>
      <c r="I577" s="177">
        <f>AVERAGE(F$6:F577)</f>
        <v>163.60429845398028</v>
      </c>
      <c r="J577" s="176">
        <f>AVERAGE(G$6:G577)</f>
        <v>827973.08582185174</v>
      </c>
      <c r="L577" s="6"/>
    </row>
    <row r="578" spans="2:12" ht="15.75" x14ac:dyDescent="0.25">
      <c r="B578" s="13">
        <v>573</v>
      </c>
      <c r="C578" s="176">
        <v>46</v>
      </c>
      <c r="D578" s="177">
        <v>94.410569074542593</v>
      </c>
      <c r="E578" s="178">
        <v>12894.436797208131</v>
      </c>
      <c r="F578" s="179">
        <v>158.58943092545741</v>
      </c>
      <c r="G578" s="176">
        <v>1044921.393773515</v>
      </c>
      <c r="H578" s="180"/>
      <c r="I578" s="177">
        <f>AVERAGE(F$6:F578)</f>
        <v>163.59554650366871</v>
      </c>
      <c r="J578" s="176">
        <f>AVERAGE(G$6:G578)</f>
        <v>828351.70416033629</v>
      </c>
      <c r="L578" s="6"/>
    </row>
    <row r="579" spans="2:12" ht="15.75" x14ac:dyDescent="0.25">
      <c r="B579" s="13">
        <v>574</v>
      </c>
      <c r="C579" s="176">
        <v>45</v>
      </c>
      <c r="D579" s="177">
        <v>82.835450111532126</v>
      </c>
      <c r="E579" s="178">
        <v>2555.3787002208301</v>
      </c>
      <c r="F579" s="179">
        <v>171.16454988846789</v>
      </c>
      <c r="G579" s="176">
        <v>-562609.7549821235</v>
      </c>
      <c r="H579" s="180"/>
      <c r="I579" s="177">
        <f>AVERAGE(F$6:F579)</f>
        <v>163.6087329207154</v>
      </c>
      <c r="J579" s="176">
        <f>AVERAGE(G$6:G579)</f>
        <v>825928.42635695229</v>
      </c>
      <c r="L579" s="6"/>
    </row>
    <row r="580" spans="2:12" ht="15.75" x14ac:dyDescent="0.25">
      <c r="B580" s="13">
        <v>575</v>
      </c>
      <c r="C580" s="176">
        <v>44</v>
      </c>
      <c r="D580" s="177">
        <v>84.169078729345728</v>
      </c>
      <c r="E580" s="178">
        <v>13049.089965056013</v>
      </c>
      <c r="F580" s="179">
        <v>170.83092127065427</v>
      </c>
      <c r="G580" s="176">
        <v>1229188.0604741685</v>
      </c>
      <c r="H580" s="180"/>
      <c r="I580" s="177">
        <f>AVERAGE(F$6:F580)</f>
        <v>163.62129324828049</v>
      </c>
      <c r="J580" s="176">
        <f>AVERAGE(G$6:G580)</f>
        <v>826629.74745976483</v>
      </c>
      <c r="L580" s="6"/>
    </row>
    <row r="581" spans="2:12" ht="15.75" x14ac:dyDescent="0.25">
      <c r="B581" s="13">
        <v>576</v>
      </c>
      <c r="C581" s="176">
        <v>43</v>
      </c>
      <c r="D581" s="177">
        <v>96.600976627621336</v>
      </c>
      <c r="E581" s="178">
        <v>5374.1897505115921</v>
      </c>
      <c r="F581" s="179">
        <v>159.39902337237868</v>
      </c>
      <c r="G581" s="176">
        <v>-143359.40235060477</v>
      </c>
      <c r="H581" s="180"/>
      <c r="I581" s="177">
        <f>AVERAGE(F$6:F581)</f>
        <v>163.61396291863483</v>
      </c>
      <c r="J581" s="176">
        <f>AVERAGE(G$6:G581)</f>
        <v>824945.73851912178</v>
      </c>
      <c r="L581" s="6"/>
    </row>
    <row r="582" spans="2:12" ht="15.75" x14ac:dyDescent="0.25">
      <c r="B582" s="13">
        <v>577</v>
      </c>
      <c r="C582" s="176">
        <v>45</v>
      </c>
      <c r="D582" s="177">
        <v>88.112886516156763</v>
      </c>
      <c r="E582" s="178">
        <v>12815.488679388602</v>
      </c>
      <c r="F582" s="179">
        <v>165.88711348384322</v>
      </c>
      <c r="G582" s="176">
        <v>1125924.424908645</v>
      </c>
      <c r="H582" s="180"/>
      <c r="I582" s="177">
        <f>AVERAGE(F$6:F582)</f>
        <v>163.61790252100087</v>
      </c>
      <c r="J582" s="176">
        <f>AVERAGE(G$6:G582)</f>
        <v>825467.36535861832</v>
      </c>
      <c r="L582" s="6"/>
    </row>
    <row r="583" spans="2:12" ht="15.75" x14ac:dyDescent="0.25">
      <c r="B583" s="13">
        <v>578</v>
      </c>
      <c r="C583" s="176">
        <v>46</v>
      </c>
      <c r="D583" s="177">
        <v>92.680298476247458</v>
      </c>
      <c r="E583" s="178">
        <v>16834.498296273901</v>
      </c>
      <c r="F583" s="179">
        <v>160.31970152375254</v>
      </c>
      <c r="G583" s="176">
        <v>1698901.7421607524</v>
      </c>
      <c r="H583" s="180"/>
      <c r="I583" s="177">
        <f>AVERAGE(F$6:F583)</f>
        <v>163.61219629090181</v>
      </c>
      <c r="J583" s="176">
        <f>AVERAGE(G$6:G583)</f>
        <v>826978.49749841436</v>
      </c>
      <c r="L583" s="6"/>
    </row>
    <row r="584" spans="2:12" ht="15.75" x14ac:dyDescent="0.25">
      <c r="B584" s="13">
        <v>579</v>
      </c>
      <c r="C584" s="176">
        <v>45</v>
      </c>
      <c r="D584" s="177">
        <v>95.651147248675969</v>
      </c>
      <c r="E584" s="178">
        <v>3747.079346979589</v>
      </c>
      <c r="F584" s="179">
        <v>158.34885275132405</v>
      </c>
      <c r="G584" s="176">
        <v>-406654.28423760156</v>
      </c>
      <c r="H584" s="180"/>
      <c r="I584" s="177">
        <f>AVERAGE(F$6:F584)</f>
        <v>163.60310588755195</v>
      </c>
      <c r="J584" s="176">
        <f>AVERAGE(G$6:G584)</f>
        <v>824847.87093237636</v>
      </c>
      <c r="L584" s="6"/>
    </row>
    <row r="585" spans="2:12" ht="15.75" x14ac:dyDescent="0.25">
      <c r="B585" s="13">
        <v>580</v>
      </c>
      <c r="C585" s="176">
        <v>44</v>
      </c>
      <c r="D585" s="177">
        <v>99.174055017059061</v>
      </c>
      <c r="E585" s="178">
        <v>845.83266648810786</v>
      </c>
      <c r="F585" s="179">
        <v>155.82594498294094</v>
      </c>
      <c r="G585" s="176">
        <v>-868197.32544704992</v>
      </c>
      <c r="H585" s="180"/>
      <c r="I585" s="177">
        <f>AVERAGE(F$6:F585)</f>
        <v>163.58969698944054</v>
      </c>
      <c r="J585" s="176">
        <f>AVERAGE(G$6:G585)</f>
        <v>821928.8274903429</v>
      </c>
      <c r="L585" s="6"/>
    </row>
    <row r="586" spans="2:12" ht="15.75" x14ac:dyDescent="0.25">
      <c r="B586" s="13">
        <v>581</v>
      </c>
      <c r="C586" s="176">
        <v>47</v>
      </c>
      <c r="D586" s="177">
        <v>99.495088361280978</v>
      </c>
      <c r="E586" s="178">
        <v>16877.888684657551</v>
      </c>
      <c r="F586" s="179">
        <v>152.50491163871902</v>
      </c>
      <c r="G586" s="176">
        <v>1573960.9225018355</v>
      </c>
      <c r="H586" s="180"/>
      <c r="I586" s="177">
        <f>AVERAGE(F$6:F586)</f>
        <v>163.57061818505031</v>
      </c>
      <c r="J586" s="176">
        <f>AVERAGE(G$6:G586)</f>
        <v>823223.20286902017</v>
      </c>
      <c r="L586" s="6"/>
    </row>
    <row r="587" spans="2:12" ht="15.75" x14ac:dyDescent="0.25">
      <c r="B587" s="13">
        <v>582</v>
      </c>
      <c r="C587" s="176">
        <v>45</v>
      </c>
      <c r="D587" s="177">
        <v>89.742036858201786</v>
      </c>
      <c r="E587" s="178">
        <v>4901.0784086614231</v>
      </c>
      <c r="F587" s="179">
        <v>164.2579631417982</v>
      </c>
      <c r="G587" s="176">
        <v>-194958.84339502896</v>
      </c>
      <c r="H587" s="180"/>
      <c r="I587" s="177">
        <f>AVERAGE(F$6:F587)</f>
        <v>163.57179919013066</v>
      </c>
      <c r="J587" s="176">
        <f>AVERAGE(G$6:G587)</f>
        <v>821473.74918128119</v>
      </c>
      <c r="L587" s="6"/>
    </row>
    <row r="588" spans="2:12" ht="15.75" x14ac:dyDescent="0.25">
      <c r="B588" s="13">
        <v>583</v>
      </c>
      <c r="C588" s="176">
        <v>45</v>
      </c>
      <c r="D588" s="177">
        <v>96.948872392743638</v>
      </c>
      <c r="E588" s="178">
        <v>18181.656432471522</v>
      </c>
      <c r="F588" s="179">
        <v>157.05112760725638</v>
      </c>
      <c r="G588" s="176">
        <v>1855449.6444873787</v>
      </c>
      <c r="H588" s="180"/>
      <c r="I588" s="177">
        <f>AVERAGE(F$6:F588)</f>
        <v>163.56061450473979</v>
      </c>
      <c r="J588" s="176">
        <f>AVERAGE(G$6:G588)</f>
        <v>823247.29274098296</v>
      </c>
      <c r="L588" s="6"/>
    </row>
    <row r="589" spans="2:12" ht="15.75" x14ac:dyDescent="0.25">
      <c r="B589" s="13">
        <v>584</v>
      </c>
      <c r="C589" s="176">
        <v>45</v>
      </c>
      <c r="D589" s="177">
        <v>98.826269365563576</v>
      </c>
      <c r="E589" s="178">
        <v>12301.142071388786</v>
      </c>
      <c r="F589" s="179">
        <v>155.17373063443642</v>
      </c>
      <c r="G589" s="176">
        <v>908814.10628161673</v>
      </c>
      <c r="H589" s="180"/>
      <c r="I589" s="177">
        <f>AVERAGE(F$6:F589)</f>
        <v>163.54625340222213</v>
      </c>
      <c r="J589" s="176">
        <f>AVERAGE(G$6:G589)</f>
        <v>823393.81125731976</v>
      </c>
      <c r="L589" s="6"/>
    </row>
    <row r="590" spans="2:12" ht="15.75" x14ac:dyDescent="0.25">
      <c r="B590" s="13">
        <v>585</v>
      </c>
      <c r="C590" s="176">
        <v>47</v>
      </c>
      <c r="D590" s="177">
        <v>87.764774248464391</v>
      </c>
      <c r="E590" s="178">
        <v>7095.1822808966344</v>
      </c>
      <c r="F590" s="179">
        <v>164.23522575153561</v>
      </c>
      <c r="G590" s="176">
        <v>165278.8636513541</v>
      </c>
      <c r="H590" s="180"/>
      <c r="I590" s="177">
        <f>AVERAGE(F$6:F590)</f>
        <v>163.54743113273375</v>
      </c>
      <c r="J590" s="176">
        <f>AVERAGE(G$6:G590)</f>
        <v>822268.82844089926</v>
      </c>
      <c r="L590" s="6"/>
    </row>
    <row r="591" spans="2:12" ht="15.75" x14ac:dyDescent="0.25">
      <c r="B591" s="13">
        <v>586</v>
      </c>
      <c r="C591" s="176">
        <v>46</v>
      </c>
      <c r="D591" s="177">
        <v>82.524839894054338</v>
      </c>
      <c r="E591" s="178">
        <v>10911.387276539463</v>
      </c>
      <c r="F591" s="179">
        <v>170.47516010594566</v>
      </c>
      <c r="G591" s="176">
        <v>860120.49294604338</v>
      </c>
      <c r="H591" s="180"/>
      <c r="I591" s="177">
        <f>AVERAGE(F$6:F591)</f>
        <v>163.55925319582798</v>
      </c>
      <c r="J591" s="176">
        <f>AVERAGE(G$6:G591)</f>
        <v>822333.42172503762</v>
      </c>
      <c r="L591" s="6"/>
    </row>
    <row r="592" spans="2:12" ht="15.75" x14ac:dyDescent="0.25">
      <c r="B592" s="13">
        <v>587</v>
      </c>
      <c r="C592" s="176">
        <v>43</v>
      </c>
      <c r="D592" s="177">
        <v>85.067173975064307</v>
      </c>
      <c r="E592" s="178">
        <v>6326.0342028180721</v>
      </c>
      <c r="F592" s="179">
        <v>170.93282602493571</v>
      </c>
      <c r="G592" s="176">
        <v>81326.903818094404</v>
      </c>
      <c r="H592" s="180"/>
      <c r="I592" s="177">
        <f>AVERAGE(F$6:F592)</f>
        <v>163.57181464868845</v>
      </c>
      <c r="J592" s="176">
        <f>AVERAGE(G$6:G592)</f>
        <v>821071.05968431034</v>
      </c>
      <c r="L592" s="6"/>
    </row>
    <row r="593" spans="2:12" ht="15.75" x14ac:dyDescent="0.25">
      <c r="B593" s="13">
        <v>588</v>
      </c>
      <c r="C593" s="176">
        <v>45</v>
      </c>
      <c r="D593" s="177">
        <v>84.619255724335446</v>
      </c>
      <c r="E593" s="178">
        <v>10434.408828607149</v>
      </c>
      <c r="F593" s="179">
        <v>169.38074427566454</v>
      </c>
      <c r="G593" s="176">
        <v>767387.93346604402</v>
      </c>
      <c r="H593" s="180"/>
      <c r="I593" s="177">
        <f>AVERAGE(F$6:F593)</f>
        <v>163.58169378070713</v>
      </c>
      <c r="J593" s="176">
        <f>AVERAGE(G$6:G593)</f>
        <v>820979.76185060572</v>
      </c>
      <c r="L593" s="6"/>
    </row>
    <row r="594" spans="2:12" ht="15.75" x14ac:dyDescent="0.25">
      <c r="B594" s="13">
        <v>589</v>
      </c>
      <c r="C594" s="176">
        <v>43</v>
      </c>
      <c r="D594" s="177">
        <v>96.181982776255808</v>
      </c>
      <c r="E594" s="178">
        <v>10176.307415173476</v>
      </c>
      <c r="F594" s="179">
        <v>159.81801722374419</v>
      </c>
      <c r="G594" s="176">
        <v>626357.27375231031</v>
      </c>
      <c r="H594" s="180"/>
      <c r="I594" s="177">
        <f>AVERAGE(F$6:F594)</f>
        <v>163.57530383748647</v>
      </c>
      <c r="J594" s="176">
        <f>AVERAGE(G$6:G594)</f>
        <v>820649.33317811287</v>
      </c>
      <c r="L594" s="6"/>
    </row>
    <row r="595" spans="2:12" ht="15.75" x14ac:dyDescent="0.25">
      <c r="B595" s="13">
        <v>590</v>
      </c>
      <c r="C595" s="176">
        <v>44</v>
      </c>
      <c r="D595" s="177">
        <v>91.516896327498159</v>
      </c>
      <c r="E595" s="178">
        <v>12674.256306772566</v>
      </c>
      <c r="F595" s="179">
        <v>163.48310367250184</v>
      </c>
      <c r="G595" s="176">
        <v>1072026.7577719598</v>
      </c>
      <c r="H595" s="180"/>
      <c r="I595" s="177">
        <f>AVERAGE(F$6:F595)</f>
        <v>163.57514756602041</v>
      </c>
      <c r="J595" s="176">
        <f>AVERAGE(G$6:G595)</f>
        <v>821075.39660962787</v>
      </c>
      <c r="L595" s="6"/>
    </row>
    <row r="596" spans="2:12" ht="15.75" x14ac:dyDescent="0.25">
      <c r="B596" s="13">
        <v>591</v>
      </c>
      <c r="C596" s="176">
        <v>44</v>
      </c>
      <c r="D596" s="177">
        <v>84.926334257932524</v>
      </c>
      <c r="E596" s="178">
        <v>14774.804186081758</v>
      </c>
      <c r="F596" s="179">
        <v>170.07366574206748</v>
      </c>
      <c r="G596" s="176">
        <v>1512805.1085481681</v>
      </c>
      <c r="H596" s="180"/>
      <c r="I596" s="177">
        <f>AVERAGE(F$6:F596)</f>
        <v>163.5861433666567</v>
      </c>
      <c r="J596" s="176">
        <f>AVERAGE(G$6:G596)</f>
        <v>822245.83605453232</v>
      </c>
      <c r="L596" s="6"/>
    </row>
    <row r="597" spans="2:12" ht="15.75" x14ac:dyDescent="0.25">
      <c r="B597" s="13">
        <v>592</v>
      </c>
      <c r="C597" s="176">
        <v>45</v>
      </c>
      <c r="D597" s="177">
        <v>98.742451921175444</v>
      </c>
      <c r="E597" s="178">
        <v>8116.9727523303281</v>
      </c>
      <c r="F597" s="179">
        <v>155.25754807882456</v>
      </c>
      <c r="G597" s="176">
        <v>260221.2873494348</v>
      </c>
      <c r="H597" s="180"/>
      <c r="I597" s="177">
        <f>AVERAGE(F$6:F597)</f>
        <v>163.57207479353536</v>
      </c>
      <c r="J597" s="176">
        <f>AVERAGE(G$6:G597)</f>
        <v>821296.47026280081</v>
      </c>
      <c r="L597" s="6"/>
    </row>
    <row r="598" spans="2:12" ht="15.75" x14ac:dyDescent="0.25">
      <c r="B598" s="13">
        <v>593</v>
      </c>
      <c r="C598" s="176">
        <v>44</v>
      </c>
      <c r="D598" s="177">
        <v>99.864077051701415</v>
      </c>
      <c r="E598" s="178">
        <v>9062.7582071164579</v>
      </c>
      <c r="F598" s="179">
        <v>155.13592294829857</v>
      </c>
      <c r="G598" s="176">
        <v>405959.35891827941</v>
      </c>
      <c r="H598" s="180"/>
      <c r="I598" s="177">
        <f>AVERAGE(F$6:F598)</f>
        <v>163.55784856782668</v>
      </c>
      <c r="J598" s="176">
        <f>AVERAGE(G$6:G598)</f>
        <v>820596.07041230414</v>
      </c>
      <c r="L598" s="6"/>
    </row>
    <row r="599" spans="2:12" ht="15.75" x14ac:dyDescent="0.25">
      <c r="B599" s="13">
        <v>594</v>
      </c>
      <c r="C599" s="176">
        <v>44</v>
      </c>
      <c r="D599" s="177">
        <v>82.013390974670656</v>
      </c>
      <c r="E599" s="178">
        <v>6315.139021163257</v>
      </c>
      <c r="F599" s="179">
        <v>172.98660902532936</v>
      </c>
      <c r="G599" s="176">
        <v>92434.484794569435</v>
      </c>
      <c r="H599" s="180"/>
      <c r="I599" s="177">
        <f>AVERAGE(F$6:F599)</f>
        <v>163.57372190193024</v>
      </c>
      <c r="J599" s="176">
        <f>AVERAGE(G$6:G599)</f>
        <v>819370.20915705536</v>
      </c>
      <c r="L599" s="6"/>
    </row>
    <row r="600" spans="2:12" ht="15.75" x14ac:dyDescent="0.25">
      <c r="B600" s="13">
        <v>595</v>
      </c>
      <c r="C600" s="176">
        <v>45</v>
      </c>
      <c r="D600" s="177">
        <v>81.839322540416688</v>
      </c>
      <c r="E600" s="178">
        <v>14341.988051779015</v>
      </c>
      <c r="F600" s="179">
        <v>172.16067745958333</v>
      </c>
      <c r="G600" s="176">
        <v>1469126.3791115247</v>
      </c>
      <c r="H600" s="180"/>
      <c r="I600" s="177">
        <f>AVERAGE(F$6:F600)</f>
        <v>163.58815376001033</v>
      </c>
      <c r="J600" s="176">
        <f>AVERAGE(G$6:G600)</f>
        <v>820462.23633344949</v>
      </c>
      <c r="L600" s="6"/>
    </row>
    <row r="601" spans="2:12" ht="15.75" x14ac:dyDescent="0.25">
      <c r="B601" s="13">
        <v>596</v>
      </c>
      <c r="C601" s="176">
        <v>44</v>
      </c>
      <c r="D601" s="177">
        <v>91.391147591384851</v>
      </c>
      <c r="E601" s="178">
        <v>9455.5528721075862</v>
      </c>
      <c r="F601" s="179">
        <v>163.60885240861515</v>
      </c>
      <c r="G601" s="176">
        <v>547012.15429450711</v>
      </c>
      <c r="H601" s="180"/>
      <c r="I601" s="177">
        <f>AVERAGE(F$6:F601)</f>
        <v>163.58818848928649</v>
      </c>
      <c r="J601" s="176">
        <f>AVERAGE(G$6:G601)</f>
        <v>820003.42747096799</v>
      </c>
      <c r="L601" s="6"/>
    </row>
    <row r="602" spans="2:12" ht="15.75" x14ac:dyDescent="0.25">
      <c r="B602" s="13">
        <v>597</v>
      </c>
      <c r="C602" s="176">
        <v>46</v>
      </c>
      <c r="D602" s="177">
        <v>95.928608728169621</v>
      </c>
      <c r="E602" s="178">
        <v>17826.752049057221</v>
      </c>
      <c r="F602" s="179">
        <v>157.07139127183038</v>
      </c>
      <c r="G602" s="176">
        <v>1800072.7462033709</v>
      </c>
      <c r="H602" s="180"/>
      <c r="I602" s="177">
        <f>AVERAGE(F$6:F602)</f>
        <v>163.57727258104956</v>
      </c>
      <c r="J602" s="176">
        <f>AVERAGE(G$6:G602)</f>
        <v>821645.08462127345</v>
      </c>
      <c r="L602" s="6"/>
    </row>
    <row r="603" spans="2:12" ht="15.75" x14ac:dyDescent="0.25">
      <c r="B603" s="13">
        <v>598</v>
      </c>
      <c r="C603" s="176">
        <v>46</v>
      </c>
      <c r="D603" s="177">
        <v>84.428228461798696</v>
      </c>
      <c r="E603" s="178">
        <v>11981.000461750054</v>
      </c>
      <c r="F603" s="179">
        <v>168.57177153820129</v>
      </c>
      <c r="G603" s="176">
        <v>1019658.4726372142</v>
      </c>
      <c r="H603" s="180"/>
      <c r="I603" s="177">
        <f>AVERAGE(F$6:F603)</f>
        <v>163.58562458599462</v>
      </c>
      <c r="J603" s="176">
        <f>AVERAGE(G$6:G603)</f>
        <v>821976.21068818984</v>
      </c>
      <c r="L603" s="6"/>
    </row>
    <row r="604" spans="2:12" ht="15.75" x14ac:dyDescent="0.25">
      <c r="B604" s="13">
        <v>599</v>
      </c>
      <c r="C604" s="176">
        <v>45</v>
      </c>
      <c r="D604" s="177">
        <v>99.049459903874322</v>
      </c>
      <c r="E604" s="178">
        <v>7161.3480056773433</v>
      </c>
      <c r="F604" s="179">
        <v>154.95054009612568</v>
      </c>
      <c r="G604" s="176">
        <v>109654.74129601684</v>
      </c>
      <c r="H604" s="180"/>
      <c r="I604" s="177">
        <f>AVERAGE(F$6:F604)</f>
        <v>163.57120875212172</v>
      </c>
      <c r="J604" s="176">
        <f>AVERAGE(G$6:G604)</f>
        <v>820787.02626516449</v>
      </c>
      <c r="L604" s="6"/>
    </row>
    <row r="605" spans="2:12" ht="15.75" x14ac:dyDescent="0.25">
      <c r="B605" s="13">
        <v>600</v>
      </c>
      <c r="C605" s="176">
        <v>46</v>
      </c>
      <c r="D605" s="177">
        <v>80.328990037225935</v>
      </c>
      <c r="E605" s="178">
        <v>18539.482558066829</v>
      </c>
      <c r="F605" s="179">
        <v>172.67100996277406</v>
      </c>
      <c r="G605" s="176">
        <v>2201231.1774886334</v>
      </c>
      <c r="H605" s="180"/>
      <c r="I605" s="177">
        <f>AVERAGE(F$6:F605)</f>
        <v>163.58637508747279</v>
      </c>
      <c r="J605" s="176">
        <f>AVERAGE(G$6:G605)</f>
        <v>823087.76651720353</v>
      </c>
      <c r="L605" s="6"/>
    </row>
    <row r="606" spans="2:12" ht="15.75" x14ac:dyDescent="0.25">
      <c r="B606" s="13">
        <v>601</v>
      </c>
      <c r="C606" s="176">
        <v>43</v>
      </c>
      <c r="D606" s="177">
        <v>87.575984650878013</v>
      </c>
      <c r="E606" s="178">
        <v>8528.2830557466186</v>
      </c>
      <c r="F606" s="179">
        <v>168.42401534912199</v>
      </c>
      <c r="G606" s="176">
        <v>436367.67628272553</v>
      </c>
      <c r="H606" s="180"/>
      <c r="I606" s="177">
        <f>AVERAGE(F$6:F606)</f>
        <v>163.59442440571181</v>
      </c>
      <c r="J606" s="176">
        <f>AVERAGE(G$6:G606)</f>
        <v>822444.30546856043</v>
      </c>
      <c r="L606" s="6"/>
    </row>
    <row r="607" spans="2:12" ht="15.75" x14ac:dyDescent="0.25">
      <c r="B607" s="13">
        <v>602</v>
      </c>
      <c r="C607" s="176">
        <v>44</v>
      </c>
      <c r="D607" s="177">
        <v>80.966582280433087</v>
      </c>
      <c r="E607" s="178">
        <v>11831.260088498479</v>
      </c>
      <c r="F607" s="179">
        <v>174.0334177195669</v>
      </c>
      <c r="G607" s="176">
        <v>1059034.6291304957</v>
      </c>
      <c r="H607" s="180"/>
      <c r="I607" s="177">
        <f>AVERAGE(F$6:F607)</f>
        <v>163.61176492616673</v>
      </c>
      <c r="J607" s="176">
        <f>AVERAGE(G$6:G607)</f>
        <v>822837.31265072315</v>
      </c>
      <c r="L607" s="6"/>
    </row>
    <row r="608" spans="2:12" ht="15.75" x14ac:dyDescent="0.25">
      <c r="B608" s="13">
        <v>603</v>
      </c>
      <c r="C608" s="176">
        <v>43</v>
      </c>
      <c r="D608" s="177">
        <v>97.893129671193449</v>
      </c>
      <c r="E608" s="178">
        <v>7064.3888921505804</v>
      </c>
      <c r="F608" s="179">
        <v>158.10687032880656</v>
      </c>
      <c r="G608" s="176">
        <v>116928.41852351325</v>
      </c>
      <c r="H608" s="180"/>
      <c r="I608" s="177">
        <f>AVERAGE(F$6:F608)</f>
        <v>163.60263574772998</v>
      </c>
      <c r="J608" s="176">
        <f>AVERAGE(G$6:G608)</f>
        <v>821666.65113475756</v>
      </c>
      <c r="L608" s="6"/>
    </row>
    <row r="609" spans="2:12" ht="15.75" x14ac:dyDescent="0.25">
      <c r="B609" s="13">
        <v>604</v>
      </c>
      <c r="C609" s="176">
        <v>45</v>
      </c>
      <c r="D609" s="177">
        <v>86.80210351129341</v>
      </c>
      <c r="E609" s="178">
        <v>3334.5790242492521</v>
      </c>
      <c r="F609" s="179">
        <v>167.19789648870659</v>
      </c>
      <c r="G609" s="176">
        <v>-442465.40147016128</v>
      </c>
      <c r="H609" s="180"/>
      <c r="I609" s="177">
        <f>AVERAGE(F$6:F609)</f>
        <v>163.60858816617528</v>
      </c>
      <c r="J609" s="176">
        <f>AVERAGE(G$6:G609)</f>
        <v>819573.7172728288</v>
      </c>
      <c r="L609" s="6"/>
    </row>
    <row r="610" spans="2:12" ht="15.75" x14ac:dyDescent="0.25">
      <c r="B610" s="13">
        <v>605</v>
      </c>
      <c r="C610" s="176">
        <v>44</v>
      </c>
      <c r="D610" s="177">
        <v>89.741217617402981</v>
      </c>
      <c r="E610" s="178">
        <v>15619.407689253416</v>
      </c>
      <c r="F610" s="179">
        <v>165.25878238259702</v>
      </c>
      <c r="G610" s="176">
        <v>1581244.296263393</v>
      </c>
      <c r="H610" s="180"/>
      <c r="I610" s="177">
        <f>AVERAGE(F$6:F610)</f>
        <v>163.61131575992147</v>
      </c>
      <c r="J610" s="176">
        <f>AVERAGE(G$6:G610)</f>
        <v>820832.676907524</v>
      </c>
      <c r="L610" s="6"/>
    </row>
    <row r="611" spans="2:12" ht="15.75" x14ac:dyDescent="0.25">
      <c r="B611" s="13">
        <v>606</v>
      </c>
      <c r="C611" s="176">
        <v>46</v>
      </c>
      <c r="D611" s="177">
        <v>96.118983958560094</v>
      </c>
      <c r="E611" s="178">
        <v>16791.040210617633</v>
      </c>
      <c r="F611" s="179">
        <v>156.88101604143992</v>
      </c>
      <c r="G611" s="176">
        <v>1634195.4486343679</v>
      </c>
      <c r="H611" s="180"/>
      <c r="I611" s="177">
        <f>AVERAGE(F$6:F611)</f>
        <v>163.60020965477545</v>
      </c>
      <c r="J611" s="176">
        <f>AVERAGE(G$6:G611)</f>
        <v>822174.85969915253</v>
      </c>
      <c r="L611" s="6"/>
    </row>
    <row r="612" spans="2:12" ht="15.75" x14ac:dyDescent="0.25">
      <c r="B612" s="13">
        <v>607</v>
      </c>
      <c r="C612" s="176">
        <v>45</v>
      </c>
      <c r="D612" s="177">
        <v>83.684320400648474</v>
      </c>
      <c r="E612" s="178">
        <v>3460.6799947351874</v>
      </c>
      <c r="F612" s="179">
        <v>170.31567959935154</v>
      </c>
      <c r="G612" s="176">
        <v>-410591.93482079625</v>
      </c>
      <c r="H612" s="180"/>
      <c r="I612" s="177">
        <f>AVERAGE(F$6:F612)</f>
        <v>163.61127303194939</v>
      </c>
      <c r="J612" s="176">
        <f>AVERAGE(G$6:G612)</f>
        <v>820143.9424099928</v>
      </c>
      <c r="L612" s="6"/>
    </row>
    <row r="613" spans="2:12" ht="15.75" x14ac:dyDescent="0.25">
      <c r="B613" s="13">
        <v>608</v>
      </c>
      <c r="C613" s="176">
        <v>44</v>
      </c>
      <c r="D613" s="177">
        <v>89.855624220546218</v>
      </c>
      <c r="E613" s="178">
        <v>4694.6317538529229</v>
      </c>
      <c r="F613" s="179">
        <v>165.14437577945378</v>
      </c>
      <c r="G613" s="176">
        <v>-224707.96949555678</v>
      </c>
      <c r="H613" s="180"/>
      <c r="I613" s="177">
        <f>AVERAGE(F$6:F613)</f>
        <v>163.61379458252094</v>
      </c>
      <c r="J613" s="176">
        <f>AVERAGE(G$6:G613)</f>
        <v>818425.43597593764</v>
      </c>
      <c r="L613" s="6"/>
    </row>
    <row r="614" spans="2:12" ht="15.75" x14ac:dyDescent="0.25">
      <c r="B614" s="13">
        <v>609</v>
      </c>
      <c r="C614" s="176">
        <v>46</v>
      </c>
      <c r="D614" s="177">
        <v>84.116524026923159</v>
      </c>
      <c r="E614" s="178">
        <v>5863.6181489282526</v>
      </c>
      <c r="F614" s="179">
        <v>168.88347597307683</v>
      </c>
      <c r="G614" s="176">
        <v>-9731.7852301782696</v>
      </c>
      <c r="H614" s="180"/>
      <c r="I614" s="177">
        <f>AVERAGE(F$6:F614)</f>
        <v>163.6224475897304</v>
      </c>
      <c r="J614" s="176">
        <f>AVERAGE(G$6:G614)</f>
        <v>817065.57190170756</v>
      </c>
      <c r="L614" s="6"/>
    </row>
    <row r="615" spans="2:12" ht="15.75" x14ac:dyDescent="0.25">
      <c r="B615" s="13">
        <v>610</v>
      </c>
      <c r="C615" s="176">
        <v>45</v>
      </c>
      <c r="D615" s="177">
        <v>80.424374178808051</v>
      </c>
      <c r="E615" s="178">
        <v>14066.414574928946</v>
      </c>
      <c r="F615" s="179">
        <v>173.57562582119195</v>
      </c>
      <c r="G615" s="176">
        <v>1441586.7129036277</v>
      </c>
      <c r="H615" s="180"/>
      <c r="I615" s="177">
        <f>AVERAGE(F$6:F615)</f>
        <v>163.63876427535575</v>
      </c>
      <c r="J615" s="176">
        <f>AVERAGE(G$6:G615)</f>
        <v>818089.37705089105</v>
      </c>
      <c r="L615" s="6"/>
    </row>
    <row r="616" spans="2:12" ht="15.75" x14ac:dyDescent="0.25">
      <c r="B616" s="13">
        <v>611</v>
      </c>
      <c r="C616" s="176">
        <v>46</v>
      </c>
      <c r="D616" s="177">
        <v>88.82875591151786</v>
      </c>
      <c r="E616" s="178">
        <v>18628.930947704055</v>
      </c>
      <c r="F616" s="179">
        <v>164.17124408848213</v>
      </c>
      <c r="G616" s="176">
        <v>2058334.7697230009</v>
      </c>
      <c r="H616" s="180"/>
      <c r="I616" s="177">
        <f>AVERAGE(F$6:F616)</f>
        <v>163.63963576441159</v>
      </c>
      <c r="J616" s="176">
        <f>AVERAGE(G$6:G616)</f>
        <v>820119.23857735936</v>
      </c>
      <c r="L616" s="6"/>
    </row>
    <row r="617" spans="2:12" ht="15.75" x14ac:dyDescent="0.25">
      <c r="B617" s="13">
        <v>612</v>
      </c>
      <c r="C617" s="176">
        <v>47</v>
      </c>
      <c r="D617" s="177">
        <v>97.416951106041665</v>
      </c>
      <c r="E617" s="178">
        <v>6301.5181862943527</v>
      </c>
      <c r="F617" s="179">
        <v>154.58304889395833</v>
      </c>
      <c r="G617" s="176">
        <v>-25892.106101892423</v>
      </c>
      <c r="H617" s="180"/>
      <c r="I617" s="177">
        <f>AVERAGE(F$6:F617)</f>
        <v>163.62483741985204</v>
      </c>
      <c r="J617" s="176">
        <f>AVERAGE(G$6:G617)</f>
        <v>818736.86709912529</v>
      </c>
      <c r="L617" s="6"/>
    </row>
    <row r="618" spans="2:12" ht="15.75" x14ac:dyDescent="0.25">
      <c r="B618" s="13">
        <v>613</v>
      </c>
      <c r="C618" s="176">
        <v>45</v>
      </c>
      <c r="D618" s="177">
        <v>92.278332386587351</v>
      </c>
      <c r="E618" s="178">
        <v>14363.286368111656</v>
      </c>
      <c r="F618" s="179">
        <v>161.72166761341265</v>
      </c>
      <c r="G618" s="176">
        <v>1322854.6238600141</v>
      </c>
      <c r="H618" s="180"/>
      <c r="I618" s="177">
        <f>AVERAGE(F$6:F618)</f>
        <v>163.62173273827545</v>
      </c>
      <c r="J618" s="176">
        <f>AVERAGE(G$6:G618)</f>
        <v>819559.24516888207</v>
      </c>
      <c r="L618" s="6"/>
    </row>
    <row r="619" spans="2:12" ht="15.75" x14ac:dyDescent="0.25">
      <c r="B619" s="13">
        <v>614</v>
      </c>
      <c r="C619" s="176">
        <v>45</v>
      </c>
      <c r="D619" s="177">
        <v>90.909145965484882</v>
      </c>
      <c r="E619" s="178">
        <v>5274.8908364567615</v>
      </c>
      <c r="F619" s="179">
        <v>163.09085403451513</v>
      </c>
      <c r="G619" s="176">
        <v>-139713.54854342889</v>
      </c>
      <c r="H619" s="180"/>
      <c r="I619" s="177">
        <f>AVERAGE(F$6:F619)</f>
        <v>163.62086811497943</v>
      </c>
      <c r="J619" s="176">
        <f>AVERAGE(G$6:G619)</f>
        <v>817996.91162863397</v>
      </c>
      <c r="L619" s="6"/>
    </row>
    <row r="620" spans="2:12" ht="15.75" x14ac:dyDescent="0.25">
      <c r="B620" s="13">
        <v>615</v>
      </c>
      <c r="C620" s="176">
        <v>45</v>
      </c>
      <c r="D620" s="177">
        <v>99.39514655444998</v>
      </c>
      <c r="E620" s="178">
        <v>9783.7718453304642</v>
      </c>
      <c r="F620" s="179">
        <v>154.60485344555002</v>
      </c>
      <c r="G620" s="176">
        <v>512618.61229201499</v>
      </c>
      <c r="H620" s="180"/>
      <c r="I620" s="177">
        <f>AVERAGE(F$6:F620)</f>
        <v>163.60620792852507</v>
      </c>
      <c r="J620" s="176">
        <f>AVERAGE(G$6:G620)</f>
        <v>817500.36154841178</v>
      </c>
      <c r="L620" s="6"/>
    </row>
    <row r="621" spans="2:12" ht="15.75" x14ac:dyDescent="0.25">
      <c r="B621" s="13">
        <v>616</v>
      </c>
      <c r="C621" s="176">
        <v>44</v>
      </c>
      <c r="D621" s="177">
        <v>93.315909391511553</v>
      </c>
      <c r="E621" s="178">
        <v>10888.741816385416</v>
      </c>
      <c r="F621" s="179">
        <v>161.68409060848845</v>
      </c>
      <c r="G621" s="176">
        <v>760536.31845289678</v>
      </c>
      <c r="H621" s="180"/>
      <c r="I621" s="177">
        <f>AVERAGE(F$6:F621)</f>
        <v>163.60308760820033</v>
      </c>
      <c r="J621" s="176">
        <f>AVERAGE(G$6:G621)</f>
        <v>817407.88745247747</v>
      </c>
      <c r="L621" s="6"/>
    </row>
    <row r="622" spans="2:12" ht="15.75" x14ac:dyDescent="0.25">
      <c r="B622" s="13">
        <v>617</v>
      </c>
      <c r="C622" s="176">
        <v>45</v>
      </c>
      <c r="D622" s="177">
        <v>86.633100509413964</v>
      </c>
      <c r="E622" s="178">
        <v>12981.799315271624</v>
      </c>
      <c r="F622" s="179">
        <v>167.36689949058604</v>
      </c>
      <c r="G622" s="176">
        <v>1172723.5012060245</v>
      </c>
      <c r="H622" s="180"/>
      <c r="I622" s="177">
        <f>AVERAGE(F$6:F622)</f>
        <v>163.60918778953319</v>
      </c>
      <c r="J622" s="176">
        <f>AVERAGE(G$6:G622)</f>
        <v>817983.76364980906</v>
      </c>
      <c r="L622" s="6"/>
    </row>
    <row r="623" spans="2:12" ht="15.75" x14ac:dyDescent="0.25">
      <c r="B623" s="13">
        <v>618</v>
      </c>
      <c r="C623" s="176">
        <v>47</v>
      </c>
      <c r="D623" s="177">
        <v>94.771552894974434</v>
      </c>
      <c r="E623" s="178">
        <v>8903.3669037061482</v>
      </c>
      <c r="F623" s="179">
        <v>157.22844710502557</v>
      </c>
      <c r="G623" s="176">
        <v>399862.55227599735</v>
      </c>
      <c r="H623" s="180"/>
      <c r="I623" s="177">
        <f>AVERAGE(F$6:F623)</f>
        <v>163.59886296641912</v>
      </c>
      <c r="J623" s="176">
        <f>AVERAGE(G$6:G623)</f>
        <v>817307.19211036921</v>
      </c>
      <c r="L623" s="6"/>
    </row>
    <row r="624" spans="2:12" ht="15.75" x14ac:dyDescent="0.25">
      <c r="B624" s="13">
        <v>619</v>
      </c>
      <c r="C624" s="176">
        <v>45</v>
      </c>
      <c r="D624" s="177">
        <v>91.6175493111636</v>
      </c>
      <c r="E624" s="178">
        <v>3893.505122757203</v>
      </c>
      <c r="F624" s="179">
        <v>162.3824506888364</v>
      </c>
      <c r="G624" s="176">
        <v>-367763.09639714658</v>
      </c>
      <c r="H624" s="180"/>
      <c r="I624" s="177">
        <f>AVERAGE(F$6:F624)</f>
        <v>163.59689784157649</v>
      </c>
      <c r="J624" s="176">
        <f>AVERAGE(G$6:G624)</f>
        <v>815392.70052958163</v>
      </c>
      <c r="L624" s="6"/>
    </row>
    <row r="625" spans="2:12" ht="15.75" x14ac:dyDescent="0.25">
      <c r="B625" s="13">
        <v>620</v>
      </c>
      <c r="C625" s="176">
        <v>43</v>
      </c>
      <c r="D625" s="177">
        <v>83.687492286153329</v>
      </c>
      <c r="E625" s="178">
        <v>11863.914141415651</v>
      </c>
      <c r="F625" s="179">
        <v>172.31250771384668</v>
      </c>
      <c r="G625" s="176">
        <v>1044300.797009099</v>
      </c>
      <c r="H625" s="180"/>
      <c r="I625" s="177">
        <f>AVERAGE(F$6:F625)</f>
        <v>163.61095527685436</v>
      </c>
      <c r="J625" s="176">
        <f>AVERAGE(G$6:G625)</f>
        <v>815761.90713680664</v>
      </c>
      <c r="L625" s="6"/>
    </row>
    <row r="626" spans="2:12" ht="15.75" x14ac:dyDescent="0.25">
      <c r="B626" s="13">
        <v>621</v>
      </c>
      <c r="C626" s="176">
        <v>45</v>
      </c>
      <c r="D626" s="177">
        <v>83.034380754288804</v>
      </c>
      <c r="E626" s="178">
        <v>17270.415465845734</v>
      </c>
      <c r="F626" s="179">
        <v>170.9656192457112</v>
      </c>
      <c r="G626" s="176">
        <v>1952647.2747490238</v>
      </c>
      <c r="H626" s="180"/>
      <c r="I626" s="177">
        <f>AVERAGE(F$6:F626)</f>
        <v>163.62279853606344</v>
      </c>
      <c r="J626" s="176">
        <f>AVERAGE(G$6:G626)</f>
        <v>817592.64041798573</v>
      </c>
      <c r="L626" s="6"/>
    </row>
    <row r="627" spans="2:12" ht="15.75" x14ac:dyDescent="0.25">
      <c r="B627" s="13">
        <v>622</v>
      </c>
      <c r="C627" s="176">
        <v>45</v>
      </c>
      <c r="D627" s="177">
        <v>88.548227935686754</v>
      </c>
      <c r="E627" s="178">
        <v>20446.31457431586</v>
      </c>
      <c r="F627" s="179">
        <v>165.45177206431325</v>
      </c>
      <c r="G627" s="176">
        <v>2382878.9785049534</v>
      </c>
      <c r="H627" s="180"/>
      <c r="I627" s="177">
        <f>AVERAGE(F$6:F627)</f>
        <v>163.62573900797383</v>
      </c>
      <c r="J627" s="176">
        <f>AVERAGE(G$6:G627)</f>
        <v>820109.17793902592</v>
      </c>
      <c r="L627" s="6"/>
    </row>
    <row r="628" spans="2:12" ht="15.75" x14ac:dyDescent="0.25">
      <c r="B628" s="13">
        <v>623</v>
      </c>
      <c r="C628" s="176">
        <v>45</v>
      </c>
      <c r="D628" s="177">
        <v>81.000483487091444</v>
      </c>
      <c r="E628" s="178">
        <v>7892.9628191216598</v>
      </c>
      <c r="F628" s="179">
        <v>172.99951651290854</v>
      </c>
      <c r="G628" s="176">
        <v>365478.75156241073</v>
      </c>
      <c r="H628" s="180"/>
      <c r="I628" s="177">
        <f>AVERAGE(F$6:F628)</f>
        <v>163.64078519979554</v>
      </c>
      <c r="J628" s="176">
        <f>AVERAGE(G$6:G628)</f>
        <v>819379.43407646311</v>
      </c>
      <c r="L628" s="6"/>
    </row>
    <row r="629" spans="2:12" ht="15.75" x14ac:dyDescent="0.25">
      <c r="B629" s="13">
        <v>624</v>
      </c>
      <c r="C629" s="176">
        <v>46</v>
      </c>
      <c r="D629" s="177">
        <v>94.094200508530889</v>
      </c>
      <c r="E629" s="178">
        <v>11574.286528701579</v>
      </c>
      <c r="F629" s="179">
        <v>158.90579949146911</v>
      </c>
      <c r="G629" s="176">
        <v>839221.2543866653</v>
      </c>
      <c r="H629" s="180"/>
      <c r="I629" s="177">
        <f>AVERAGE(F$6:F629)</f>
        <v>163.63319708167322</v>
      </c>
      <c r="J629" s="176">
        <f>AVERAGE(G$6:G629)</f>
        <v>819411.23186542175</v>
      </c>
      <c r="L629" s="6"/>
    </row>
    <row r="630" spans="2:12" ht="15.75" x14ac:dyDescent="0.25">
      <c r="B630" s="13">
        <v>625</v>
      </c>
      <c r="C630" s="176">
        <v>43</v>
      </c>
      <c r="D630" s="177">
        <v>83.269957107362416</v>
      </c>
      <c r="E630" s="178">
        <v>1327.9412437776082</v>
      </c>
      <c r="F630" s="179">
        <v>172.73004289263758</v>
      </c>
      <c r="G630" s="176">
        <v>-770624.65200339118</v>
      </c>
      <c r="H630" s="180"/>
      <c r="I630" s="177">
        <f>AVERAGE(F$6:F630)</f>
        <v>163.64775203497078</v>
      </c>
      <c r="J630" s="176">
        <f>AVERAGE(G$6:G630)</f>
        <v>816867.17445123172</v>
      </c>
      <c r="L630" s="6"/>
    </row>
    <row r="631" spans="2:12" ht="15.75" x14ac:dyDescent="0.25">
      <c r="B631" s="13">
        <v>626</v>
      </c>
      <c r="C631" s="176">
        <v>45</v>
      </c>
      <c r="D631" s="177">
        <v>83.734822689968055</v>
      </c>
      <c r="E631" s="178">
        <v>8875.8824279653127</v>
      </c>
      <c r="F631" s="179">
        <v>170.26517731003196</v>
      </c>
      <c r="G631" s="176">
        <v>511253.695380511</v>
      </c>
      <c r="H631" s="180"/>
      <c r="I631" s="177">
        <f>AVERAGE(F$6:F631)</f>
        <v>163.65832300186383</v>
      </c>
      <c r="J631" s="176">
        <f>AVERAGE(G$6:G631)</f>
        <v>816378.97400543175</v>
      </c>
      <c r="L631" s="6"/>
    </row>
    <row r="632" spans="2:12" ht="15.75" x14ac:dyDescent="0.25">
      <c r="B632" s="13">
        <v>627</v>
      </c>
      <c r="C632" s="176">
        <v>47</v>
      </c>
      <c r="D632" s="177">
        <v>91.527094060553281</v>
      </c>
      <c r="E632" s="178">
        <v>11129.203143863993</v>
      </c>
      <c r="F632" s="179">
        <v>160.47290593944672</v>
      </c>
      <c r="G632" s="176">
        <v>785935.56928628124</v>
      </c>
      <c r="H632" s="180"/>
      <c r="I632" s="177">
        <f>AVERAGE(F$6:F632)</f>
        <v>163.65324259187594</v>
      </c>
      <c r="J632" s="176">
        <f>AVERAGE(G$6:G632)</f>
        <v>816330.41993091966</v>
      </c>
      <c r="L632" s="6"/>
    </row>
    <row r="633" spans="2:12" ht="15.75" x14ac:dyDescent="0.25">
      <c r="B633" s="13">
        <v>628</v>
      </c>
      <c r="C633" s="176">
        <v>47</v>
      </c>
      <c r="D633" s="177">
        <v>91.722982098103273</v>
      </c>
      <c r="E633" s="178">
        <v>16151.701305604362</v>
      </c>
      <c r="F633" s="179">
        <v>160.27701790189673</v>
      </c>
      <c r="G633" s="176">
        <v>1588746.519304439</v>
      </c>
      <c r="H633" s="180"/>
      <c r="I633" s="177">
        <f>AVERAGE(F$6:F633)</f>
        <v>163.64786643791101</v>
      </c>
      <c r="J633" s="176">
        <f>AVERAGE(G$6:G633)</f>
        <v>817560.38187259715</v>
      </c>
      <c r="L633" s="6"/>
    </row>
    <row r="634" spans="2:12" ht="15.75" x14ac:dyDescent="0.25">
      <c r="B634" s="13">
        <v>629</v>
      </c>
      <c r="C634" s="176">
        <v>46</v>
      </c>
      <c r="D634" s="177">
        <v>91.887026720712484</v>
      </c>
      <c r="E634" s="178">
        <v>13554.412854426469</v>
      </c>
      <c r="F634" s="179">
        <v>161.11297327928753</v>
      </c>
      <c r="G634" s="176">
        <v>1183791.7560316431</v>
      </c>
      <c r="H634" s="180"/>
      <c r="I634" s="177">
        <f>AVERAGE(F$6:F634)</f>
        <v>163.64383640109284</v>
      </c>
      <c r="J634" s="176">
        <f>AVERAGE(G$6:G634)</f>
        <v>818142.62571068783</v>
      </c>
      <c r="L634" s="6"/>
    </row>
    <row r="635" spans="2:12" ht="15.75" x14ac:dyDescent="0.25">
      <c r="B635" s="13">
        <v>630</v>
      </c>
      <c r="C635" s="176">
        <v>44</v>
      </c>
      <c r="D635" s="177">
        <v>94.56843703841443</v>
      </c>
      <c r="E635" s="178">
        <v>8103.3723108795111</v>
      </c>
      <c r="F635" s="179">
        <v>160.43156296158557</v>
      </c>
      <c r="G635" s="176">
        <v>300036.68509403546</v>
      </c>
      <c r="H635" s="180"/>
      <c r="I635" s="177">
        <f>AVERAGE(F$6:F635)</f>
        <v>163.63873755436347</v>
      </c>
      <c r="J635" s="176">
        <f>AVERAGE(G$6:G635)</f>
        <v>817320.23532875674</v>
      </c>
      <c r="L635" s="6"/>
    </row>
    <row r="636" spans="2:12" ht="15.75" x14ac:dyDescent="0.25">
      <c r="B636" s="13">
        <v>631</v>
      </c>
      <c r="C636" s="176">
        <v>44</v>
      </c>
      <c r="D636" s="177">
        <v>92.099638628721195</v>
      </c>
      <c r="E636" s="178">
        <v>12245.129995606283</v>
      </c>
      <c r="F636" s="179">
        <v>162.90036137127879</v>
      </c>
      <c r="G636" s="176">
        <v>994736.10132254893</v>
      </c>
      <c r="H636" s="180"/>
      <c r="I636" s="177">
        <f>AVERAGE(F$6:F636)</f>
        <v>163.637567386086</v>
      </c>
      <c r="J636" s="176">
        <f>AVERAGE(G$6:G636)</f>
        <v>817601.40151892113</v>
      </c>
      <c r="L636" s="6"/>
    </row>
    <row r="637" spans="2:12" ht="15.75" x14ac:dyDescent="0.25">
      <c r="B637" s="13">
        <v>632</v>
      </c>
      <c r="C637" s="176">
        <v>46</v>
      </c>
      <c r="D637" s="177">
        <v>82.628267295747605</v>
      </c>
      <c r="E637" s="178">
        <v>7996.9399661265579</v>
      </c>
      <c r="F637" s="179">
        <v>170.37173270425239</v>
      </c>
      <c r="G637" s="176">
        <v>362452.51836086717</v>
      </c>
      <c r="H637" s="180"/>
      <c r="I637" s="177">
        <f>AVERAGE(F$6:F637)</f>
        <v>163.64822271095653</v>
      </c>
      <c r="J637" s="176">
        <f>AVERAGE(G$6:G637)</f>
        <v>816881.22923544317</v>
      </c>
      <c r="L637" s="6"/>
    </row>
    <row r="638" spans="2:12" ht="15.75" x14ac:dyDescent="0.25">
      <c r="B638" s="13">
        <v>633</v>
      </c>
      <c r="C638" s="176">
        <v>46</v>
      </c>
      <c r="D638" s="177">
        <v>99.333465162861643</v>
      </c>
      <c r="E638" s="178">
        <v>5681.1111936921689</v>
      </c>
      <c r="F638" s="179">
        <v>153.66653483713836</v>
      </c>
      <c r="G638" s="176">
        <v>-127003.32884084561</v>
      </c>
      <c r="H638" s="180"/>
      <c r="I638" s="177">
        <f>AVERAGE(F$6:F638)</f>
        <v>163.63245385175617</v>
      </c>
      <c r="J638" s="176">
        <f>AVERAGE(G$6:G638)</f>
        <v>815390.10039172077</v>
      </c>
      <c r="L638" s="6"/>
    </row>
    <row r="639" spans="2:12" ht="15.75" x14ac:dyDescent="0.25">
      <c r="B639" s="13">
        <v>634</v>
      </c>
      <c r="C639" s="176">
        <v>45</v>
      </c>
      <c r="D639" s="177">
        <v>81.655969339214067</v>
      </c>
      <c r="E639" s="178">
        <v>10716.510676359929</v>
      </c>
      <c r="F639" s="179">
        <v>172.34403066078593</v>
      </c>
      <c r="G639" s="176">
        <v>846926.64458321547</v>
      </c>
      <c r="H639" s="180"/>
      <c r="I639" s="177">
        <f>AVERAGE(F$6:F639)</f>
        <v>163.64619450918366</v>
      </c>
      <c r="J639" s="176">
        <f>AVERAGE(G$6:G639)</f>
        <v>815439.84257498814</v>
      </c>
      <c r="L639" s="6"/>
    </row>
    <row r="640" spans="2:12" ht="15.75" x14ac:dyDescent="0.25">
      <c r="B640" s="13">
        <v>635</v>
      </c>
      <c r="C640" s="176">
        <v>44</v>
      </c>
      <c r="D640" s="177">
        <v>86.43133464641403</v>
      </c>
      <c r="E640" s="178">
        <v>13065.323754042485</v>
      </c>
      <c r="F640" s="179">
        <v>168.56866535358597</v>
      </c>
      <c r="G640" s="176">
        <v>1202404.1876314455</v>
      </c>
      <c r="H640" s="180"/>
      <c r="I640" s="177">
        <f>AVERAGE(F$6:F640)</f>
        <v>163.65394643177328</v>
      </c>
      <c r="J640" s="176">
        <f>AVERAGE(G$6:G640)</f>
        <v>816049.23524436844</v>
      </c>
      <c r="L640" s="6"/>
    </row>
    <row r="641" spans="2:12" ht="15.75" x14ac:dyDescent="0.25">
      <c r="B641" s="13">
        <v>636</v>
      </c>
      <c r="C641" s="176">
        <v>45</v>
      </c>
      <c r="D641" s="177">
        <v>82.94961743901014</v>
      </c>
      <c r="E641" s="178">
        <v>5086.9405996482074</v>
      </c>
      <c r="F641" s="179">
        <v>171.05038256098987</v>
      </c>
      <c r="G641" s="176">
        <v>-129876.86436514289</v>
      </c>
      <c r="H641" s="180"/>
      <c r="I641" s="177">
        <f>AVERAGE(F$6:F641)</f>
        <v>163.66557604832863</v>
      </c>
      <c r="J641" s="176">
        <f>AVERAGE(G$6:G641)</f>
        <v>814561.93005630304</v>
      </c>
      <c r="L641" s="6"/>
    </row>
    <row r="642" spans="2:12" ht="15.75" x14ac:dyDescent="0.25">
      <c r="B642" s="13">
        <v>637</v>
      </c>
      <c r="C642" s="176">
        <v>46</v>
      </c>
      <c r="D642" s="177">
        <v>97.060090755468096</v>
      </c>
      <c r="E642" s="178">
        <v>16825.738274708565</v>
      </c>
      <c r="F642" s="179">
        <v>155.93990924453192</v>
      </c>
      <c r="G642" s="176">
        <v>1623804.0995303006</v>
      </c>
      <c r="H642" s="180"/>
      <c r="I642" s="177">
        <f>AVERAGE(F$6:F642)</f>
        <v>163.65344784298517</v>
      </c>
      <c r="J642" s="176">
        <f>AVERAGE(G$6:G642)</f>
        <v>815832.32592674892</v>
      </c>
      <c r="L642" s="6"/>
    </row>
    <row r="643" spans="2:12" ht="15.75" x14ac:dyDescent="0.25">
      <c r="B643" s="13">
        <v>638</v>
      </c>
      <c r="C643" s="176">
        <v>44</v>
      </c>
      <c r="D643" s="177">
        <v>96.656846623918568</v>
      </c>
      <c r="E643" s="178">
        <v>13873.059951452968</v>
      </c>
      <c r="F643" s="179">
        <v>158.34315337608143</v>
      </c>
      <c r="G643" s="176">
        <v>1196704.0596884899</v>
      </c>
      <c r="H643" s="180"/>
      <c r="I643" s="177">
        <f>AVERAGE(F$6:F643)</f>
        <v>163.64512449742577</v>
      </c>
      <c r="J643" s="176">
        <f>AVERAGE(G$6:G643)</f>
        <v>816429.30356587388</v>
      </c>
      <c r="L643" s="6"/>
    </row>
    <row r="644" spans="2:12" ht="15.75" x14ac:dyDescent="0.25">
      <c r="B644" s="13">
        <v>639</v>
      </c>
      <c r="C644" s="176">
        <v>46</v>
      </c>
      <c r="D644" s="177">
        <v>83.741762634662393</v>
      </c>
      <c r="E644" s="178">
        <v>11887.22550759293</v>
      </c>
      <c r="F644" s="179">
        <v>169.25823736533761</v>
      </c>
      <c r="G644" s="176">
        <v>1012010.83657946</v>
      </c>
      <c r="H644" s="180"/>
      <c r="I644" s="177">
        <f>AVERAGE(F$6:F644)</f>
        <v>163.65390871161657</v>
      </c>
      <c r="J644" s="176">
        <f>AVERAGE(G$6:G644)</f>
        <v>816735.37795243657</v>
      </c>
      <c r="L644" s="6"/>
    </row>
    <row r="645" spans="2:12" ht="15.75" x14ac:dyDescent="0.25">
      <c r="B645" s="13">
        <v>640</v>
      </c>
      <c r="C645" s="176">
        <v>46</v>
      </c>
      <c r="D645" s="177">
        <v>92.274166411207887</v>
      </c>
      <c r="E645" s="178">
        <v>8844.1476184644125</v>
      </c>
      <c r="F645" s="179">
        <v>160.72583358879211</v>
      </c>
      <c r="G645" s="176">
        <v>421482.99836002314</v>
      </c>
      <c r="H645" s="180"/>
      <c r="I645" s="177">
        <f>AVERAGE(F$6:F645)</f>
        <v>163.64933359423713</v>
      </c>
      <c r="J645" s="176">
        <f>AVERAGE(G$6:G645)</f>
        <v>816117.79610932351</v>
      </c>
      <c r="L645" s="6"/>
    </row>
    <row r="646" spans="2:12" ht="15.75" x14ac:dyDescent="0.25">
      <c r="B646" s="13">
        <v>641</v>
      </c>
      <c r="C646" s="176">
        <v>44</v>
      </c>
      <c r="D646" s="177">
        <v>88.080865880991396</v>
      </c>
      <c r="E646" s="178">
        <v>16210.408097458967</v>
      </c>
      <c r="F646" s="179">
        <v>166.91913411900862</v>
      </c>
      <c r="G646" s="176">
        <v>1705827.2833436164</v>
      </c>
      <c r="H646" s="180"/>
      <c r="I646" s="177">
        <f>AVERAGE(F$6:F646)</f>
        <v>163.6544346870995</v>
      </c>
      <c r="J646" s="176">
        <f>AVERAGE(G$6:G646)</f>
        <v>817505.79842950183</v>
      </c>
      <c r="L646" s="6"/>
    </row>
    <row r="647" spans="2:12" ht="15.75" x14ac:dyDescent="0.25">
      <c r="B647" s="13">
        <v>642</v>
      </c>
      <c r="C647" s="176">
        <v>47</v>
      </c>
      <c r="D647" s="177">
        <v>85.975014035871908</v>
      </c>
      <c r="E647" s="178">
        <v>10203.875298908031</v>
      </c>
      <c r="F647" s="179">
        <v>166.02498596412809</v>
      </c>
      <c r="G647" s="176">
        <v>694098.25328091928</v>
      </c>
      <c r="H647" s="180"/>
      <c r="I647" s="177">
        <f>AVERAGE(F$6:F647)</f>
        <v>163.65812713457152</v>
      </c>
      <c r="J647" s="176">
        <f>AVERAGE(G$6:G647)</f>
        <v>817313.57483892771</v>
      </c>
      <c r="L647" s="6"/>
    </row>
    <row r="648" spans="2:12" ht="15.75" x14ac:dyDescent="0.25">
      <c r="B648" s="13">
        <v>643</v>
      </c>
      <c r="C648" s="176">
        <v>46</v>
      </c>
      <c r="D648" s="177">
        <v>88.820512307931466</v>
      </c>
      <c r="E648" s="178">
        <v>11032.696102721318</v>
      </c>
      <c r="F648" s="179">
        <v>164.17948769206853</v>
      </c>
      <c r="G648" s="176">
        <v>811342.3940070672</v>
      </c>
      <c r="H648" s="180"/>
      <c r="I648" s="177">
        <f>AVERAGE(F$6:F648)</f>
        <v>163.65893795969981</v>
      </c>
      <c r="J648" s="176">
        <f>AVERAGE(G$6:G648)</f>
        <v>817304.2883990648</v>
      </c>
      <c r="L648" s="6"/>
    </row>
    <row r="649" spans="2:12" ht="15.75" x14ac:dyDescent="0.25">
      <c r="B649" s="13">
        <v>644</v>
      </c>
      <c r="C649" s="176">
        <v>43</v>
      </c>
      <c r="D649" s="177">
        <v>96.545862838211264</v>
      </c>
      <c r="E649" s="178">
        <v>12768.972525198804</v>
      </c>
      <c r="F649" s="179">
        <v>159.45413716178874</v>
      </c>
      <c r="G649" s="176">
        <v>1036065.496448162</v>
      </c>
      <c r="H649" s="180"/>
      <c r="I649" s="177">
        <f>AVERAGE(F$6:F649)</f>
        <v>163.65240876591423</v>
      </c>
      <c r="J649" s="176">
        <f>AVERAGE(G$6:G649)</f>
        <v>817643.97971591121</v>
      </c>
      <c r="L649" s="6"/>
    </row>
    <row r="650" spans="2:12" ht="15.75" x14ac:dyDescent="0.25">
      <c r="B650" s="13">
        <v>645</v>
      </c>
      <c r="C650" s="176">
        <v>44</v>
      </c>
      <c r="D650" s="177">
        <v>84.876547749845287</v>
      </c>
      <c r="E650" s="178">
        <v>12422.0668813594</v>
      </c>
      <c r="F650" s="179">
        <v>170.12345225015471</v>
      </c>
      <c r="G650" s="176">
        <v>1113284.9019391742</v>
      </c>
      <c r="H650" s="180"/>
      <c r="I650" s="177">
        <f>AVERAGE(F$6:F650)</f>
        <v>163.66244139147122</v>
      </c>
      <c r="J650" s="176">
        <f>AVERAGE(G$6:G650)</f>
        <v>818102.337734862</v>
      </c>
      <c r="L650" s="6"/>
    </row>
    <row r="651" spans="2:12" ht="15.75" x14ac:dyDescent="0.25">
      <c r="B651" s="13">
        <v>646</v>
      </c>
      <c r="C651" s="176">
        <v>45</v>
      </c>
      <c r="D651" s="177">
        <v>82.076521543579474</v>
      </c>
      <c r="E651" s="178">
        <v>3813.2292324383798</v>
      </c>
      <c r="F651" s="179">
        <v>171.92347845642053</v>
      </c>
      <c r="G651" s="176">
        <v>-344416.36620748718</v>
      </c>
      <c r="H651" s="180"/>
      <c r="I651" s="177">
        <f>AVERAGE(F$6:F651)</f>
        <v>163.67522937454387</v>
      </c>
      <c r="J651" s="176">
        <f>AVERAGE(G$6:G651)</f>
        <v>816302.77317767567</v>
      </c>
      <c r="L651" s="6"/>
    </row>
    <row r="652" spans="2:12" ht="15.75" x14ac:dyDescent="0.25">
      <c r="B652" s="13">
        <v>647</v>
      </c>
      <c r="C652" s="176">
        <v>45</v>
      </c>
      <c r="D652" s="177">
        <v>98.182175249033477</v>
      </c>
      <c r="E652" s="178">
        <v>14859.7365607677</v>
      </c>
      <c r="F652" s="179">
        <v>155.81782475096651</v>
      </c>
      <c r="G652" s="176">
        <v>1315411.8272712315</v>
      </c>
      <c r="H652" s="180"/>
      <c r="I652" s="177">
        <f>AVERAGE(F$6:F652)</f>
        <v>163.66308500881965</v>
      </c>
      <c r="J652" s="176">
        <f>AVERAGE(G$6:G652)</f>
        <v>817074.19366313715</v>
      </c>
      <c r="L652" s="6"/>
    </row>
    <row r="653" spans="2:12" ht="15.75" x14ac:dyDescent="0.25">
      <c r="B653" s="13">
        <v>648</v>
      </c>
      <c r="C653" s="176">
        <v>45</v>
      </c>
      <c r="D653" s="177">
        <v>93.504771865131517</v>
      </c>
      <c r="E653" s="178">
        <v>13207.041946482555</v>
      </c>
      <c r="F653" s="179">
        <v>160.49522813486848</v>
      </c>
      <c r="G653" s="176">
        <v>1119667.2101874952</v>
      </c>
      <c r="H653" s="180"/>
      <c r="I653" s="177">
        <f>AVERAGE(F$6:F653)</f>
        <v>163.6581963408043</v>
      </c>
      <c r="J653" s="176">
        <f>AVERAGE(G$6:G653)</f>
        <v>817541.1581948105</v>
      </c>
      <c r="L653" s="6"/>
    </row>
    <row r="654" spans="2:12" ht="15.75" x14ac:dyDescent="0.25">
      <c r="B654" s="13">
        <v>649</v>
      </c>
      <c r="C654" s="176">
        <v>46</v>
      </c>
      <c r="D654" s="177">
        <v>99.129320780587619</v>
      </c>
      <c r="E654" s="178">
        <v>18168.58479301722</v>
      </c>
      <c r="F654" s="179">
        <v>153.87067921941238</v>
      </c>
      <c r="G654" s="176">
        <v>1795612.4825570467</v>
      </c>
      <c r="H654" s="180"/>
      <c r="I654" s="177">
        <f>AVERAGE(F$6:F654)</f>
        <v>163.64311542074051</v>
      </c>
      <c r="J654" s="176">
        <f>AVERAGE(G$6:G654)</f>
        <v>819048.20183789567</v>
      </c>
      <c r="L654" s="6"/>
    </row>
    <row r="655" spans="2:12" ht="15.75" x14ac:dyDescent="0.25">
      <c r="B655" s="13">
        <v>650</v>
      </c>
      <c r="C655" s="176">
        <v>45</v>
      </c>
      <c r="D655" s="177">
        <v>83.389301465041086</v>
      </c>
      <c r="E655" s="178">
        <v>7249.8770926145226</v>
      </c>
      <c r="F655" s="179">
        <v>170.61069853495891</v>
      </c>
      <c r="G655" s="176">
        <v>236906.59506356064</v>
      </c>
      <c r="H655" s="180"/>
      <c r="I655" s="177">
        <f>AVERAGE(F$6:F655)</f>
        <v>163.65383477937777</v>
      </c>
      <c r="J655" s="176">
        <f>AVERAGE(G$6:G655)</f>
        <v>818152.5993659352</v>
      </c>
      <c r="L655" s="6"/>
    </row>
    <row r="656" spans="2:12" ht="15.75" x14ac:dyDescent="0.25">
      <c r="B656" s="13">
        <v>651</v>
      </c>
      <c r="C656" s="176">
        <v>46</v>
      </c>
      <c r="D656" s="177">
        <v>80.612993365945286</v>
      </c>
      <c r="E656" s="178">
        <v>20289.69899853682</v>
      </c>
      <c r="F656" s="179">
        <v>172.38700663405473</v>
      </c>
      <c r="G656" s="176">
        <v>2497680.4758637403</v>
      </c>
      <c r="H656" s="180"/>
      <c r="I656" s="177">
        <f>AVERAGE(F$6:F656)</f>
        <v>163.66724978990723</v>
      </c>
      <c r="J656" s="176">
        <f>AVERAGE(G$6:G656)</f>
        <v>820732.51929911156</v>
      </c>
      <c r="L656" s="6"/>
    </row>
    <row r="657" spans="2:12" ht="15.75" x14ac:dyDescent="0.25">
      <c r="B657" s="13">
        <v>652</v>
      </c>
      <c r="C657" s="176">
        <v>43</v>
      </c>
      <c r="D657" s="177">
        <v>82.257488829773195</v>
      </c>
      <c r="E657" s="178">
        <v>7676.8423694851454</v>
      </c>
      <c r="F657" s="179">
        <v>173.74251117022681</v>
      </c>
      <c r="G657" s="176">
        <v>333793.87113234331</v>
      </c>
      <c r="H657" s="180"/>
      <c r="I657" s="177">
        <f>AVERAGE(F$6:F657)</f>
        <v>163.68270264478502</v>
      </c>
      <c r="J657" s="176">
        <f>AVERAGE(G$6:G657)</f>
        <v>819985.68088167778</v>
      </c>
      <c r="L657" s="6"/>
    </row>
    <row r="658" spans="2:12" ht="15.75" x14ac:dyDescent="0.25">
      <c r="B658" s="13">
        <v>653</v>
      </c>
      <c r="C658" s="176">
        <v>45</v>
      </c>
      <c r="D658" s="177">
        <v>98.406222274114981</v>
      </c>
      <c r="E658" s="178">
        <v>4966.6973279032973</v>
      </c>
      <c r="F658" s="179">
        <v>155.59377772588502</v>
      </c>
      <c r="G658" s="176">
        <v>-227212.79993046727</v>
      </c>
      <c r="H658" s="180"/>
      <c r="I658" s="177">
        <f>AVERAGE(F$6:F658)</f>
        <v>163.67031531719101</v>
      </c>
      <c r="J658" s="176">
        <f>AVERAGE(G$6:G658)</f>
        <v>818382.00786358875</v>
      </c>
      <c r="L658" s="6"/>
    </row>
    <row r="659" spans="2:12" ht="15.75" x14ac:dyDescent="0.25">
      <c r="B659" s="13">
        <v>654</v>
      </c>
      <c r="C659" s="176">
        <v>46</v>
      </c>
      <c r="D659" s="177">
        <v>90.015418944593364</v>
      </c>
      <c r="E659" s="178">
        <v>13698.006867797452</v>
      </c>
      <c r="F659" s="179">
        <v>162.98458105540664</v>
      </c>
      <c r="G659" s="176">
        <v>1232563.9106420507</v>
      </c>
      <c r="H659" s="180"/>
      <c r="I659" s="177">
        <f>AVERAGE(F$6:F659)</f>
        <v>163.66926679385494</v>
      </c>
      <c r="J659" s="176">
        <f>AVERAGE(G$6:G659)</f>
        <v>819015.31352532946</v>
      </c>
      <c r="L659" s="6"/>
    </row>
    <row r="660" spans="2:12" ht="15.75" x14ac:dyDescent="0.25">
      <c r="B660" s="13">
        <v>655</v>
      </c>
      <c r="C660" s="176">
        <v>45</v>
      </c>
      <c r="D660" s="177">
        <v>81.009181228501632</v>
      </c>
      <c r="E660" s="178">
        <v>6817.4007572609953</v>
      </c>
      <c r="F660" s="179">
        <v>172.99081877149837</v>
      </c>
      <c r="G660" s="176">
        <v>179347.73889201251</v>
      </c>
      <c r="H660" s="180"/>
      <c r="I660" s="177">
        <f>AVERAGE(F$6:F660)</f>
        <v>163.68349817092007</v>
      </c>
      <c r="J660" s="176">
        <f>AVERAGE(G$6:G660)</f>
        <v>818038.72180833202</v>
      </c>
      <c r="L660" s="6"/>
    </row>
    <row r="661" spans="2:12" ht="15.75" x14ac:dyDescent="0.25">
      <c r="B661" s="13">
        <v>656</v>
      </c>
      <c r="C661" s="176">
        <v>46</v>
      </c>
      <c r="D661" s="177">
        <v>88.35508615200267</v>
      </c>
      <c r="E661" s="178">
        <v>2125.837319539889</v>
      </c>
      <c r="F661" s="179">
        <v>164.64491384799732</v>
      </c>
      <c r="G661" s="176">
        <v>-649991.69766949746</v>
      </c>
      <c r="H661" s="180"/>
      <c r="I661" s="177">
        <f>AVERAGE(F$6:F661)</f>
        <v>163.68496374359853</v>
      </c>
      <c r="J661" s="176">
        <f>AVERAGE(G$6:G661)</f>
        <v>815800.870559128</v>
      </c>
      <c r="L661" s="6"/>
    </row>
    <row r="662" spans="2:12" ht="15.75" x14ac:dyDescent="0.25">
      <c r="B662" s="13">
        <v>657</v>
      </c>
      <c r="C662" s="176">
        <v>45</v>
      </c>
      <c r="D662" s="177">
        <v>82.77952313946534</v>
      </c>
      <c r="E662" s="178">
        <v>11619.226577536858</v>
      </c>
      <c r="F662" s="179">
        <v>171.22047686053466</v>
      </c>
      <c r="G662" s="176">
        <v>989449.51535645896</v>
      </c>
      <c r="H662" s="180"/>
      <c r="I662" s="177">
        <f>AVERAGE(F$6:F662)</f>
        <v>163.6964333221631</v>
      </c>
      <c r="J662" s="176">
        <f>AVERAGE(G$6:G662)</f>
        <v>816065.17595455784</v>
      </c>
      <c r="L662" s="6"/>
    </row>
    <row r="663" spans="2:12" ht="15.75" x14ac:dyDescent="0.25">
      <c r="B663" s="13">
        <v>658</v>
      </c>
      <c r="C663" s="176">
        <v>45</v>
      </c>
      <c r="D663" s="177">
        <v>82.705449745143511</v>
      </c>
      <c r="E663" s="178">
        <v>11389.238116622546</v>
      </c>
      <c r="F663" s="179">
        <v>171.29455025485649</v>
      </c>
      <c r="G663" s="176">
        <v>950914.42093232786</v>
      </c>
      <c r="H663" s="180"/>
      <c r="I663" s="177">
        <f>AVERAGE(F$6:F663)</f>
        <v>163.70798061233438</v>
      </c>
      <c r="J663" s="176">
        <f>AVERAGE(G$6:G663)</f>
        <v>816270.11401683395</v>
      </c>
      <c r="L663" s="6"/>
    </row>
    <row r="664" spans="2:12" ht="15.75" x14ac:dyDescent="0.25">
      <c r="B664" s="13">
        <v>659</v>
      </c>
      <c r="C664" s="176">
        <v>45</v>
      </c>
      <c r="D664" s="177">
        <v>95.553503987112251</v>
      </c>
      <c r="E664" s="178">
        <v>9456.4831615301027</v>
      </c>
      <c r="F664" s="179">
        <v>158.44649601288774</v>
      </c>
      <c r="G664" s="176">
        <v>498346.62154931948</v>
      </c>
      <c r="H664" s="180"/>
      <c r="I664" s="177">
        <f>AVERAGE(F$6:F664)</f>
        <v>163.69999656893611</v>
      </c>
      <c r="J664" s="176">
        <f>AVERAGE(G$6:G664)</f>
        <v>815787.68079609424</v>
      </c>
      <c r="L664" s="6"/>
    </row>
    <row r="665" spans="2:12" ht="15.75" x14ac:dyDescent="0.25">
      <c r="B665" s="13">
        <v>660</v>
      </c>
      <c r="C665" s="176">
        <v>43</v>
      </c>
      <c r="D665" s="177">
        <v>99.278190803565025</v>
      </c>
      <c r="E665" s="178">
        <v>10209.510883430634</v>
      </c>
      <c r="F665" s="179">
        <v>156.72180919643498</v>
      </c>
      <c r="G665" s="176">
        <v>600053.01666194201</v>
      </c>
      <c r="H665" s="180"/>
      <c r="I665" s="177">
        <f>AVERAGE(F$6:F665)</f>
        <v>163.68942355776565</v>
      </c>
      <c r="J665" s="176">
        <f>AVERAGE(G$6:G665)</f>
        <v>815460.8100928606</v>
      </c>
      <c r="L665" s="6"/>
    </row>
    <row r="666" spans="2:12" ht="15.75" x14ac:dyDescent="0.25">
      <c r="B666" s="13">
        <v>661</v>
      </c>
      <c r="C666" s="176">
        <v>45</v>
      </c>
      <c r="D666" s="177">
        <v>89.307142653890466</v>
      </c>
      <c r="E666" s="178">
        <v>14812.71074583741</v>
      </c>
      <c r="F666" s="179">
        <v>164.69285734610952</v>
      </c>
      <c r="G666" s="176">
        <v>1439547.6577733844</v>
      </c>
      <c r="H666" s="180"/>
      <c r="I666" s="177">
        <f>AVERAGE(F$6:F666)</f>
        <v>163.69094161190839</v>
      </c>
      <c r="J666" s="176">
        <f>AVERAGE(G$6:G666)</f>
        <v>816404.96568693104</v>
      </c>
      <c r="L666" s="6"/>
    </row>
    <row r="667" spans="2:12" ht="15.75" x14ac:dyDescent="0.25">
      <c r="B667" s="13">
        <v>662</v>
      </c>
      <c r="C667" s="176">
        <v>45</v>
      </c>
      <c r="D667" s="177">
        <v>99.277230559892871</v>
      </c>
      <c r="E667" s="178">
        <v>18361.200031137727</v>
      </c>
      <c r="F667" s="179">
        <v>154.72276944010713</v>
      </c>
      <c r="G667" s="176">
        <v>1840895.7190614105</v>
      </c>
      <c r="H667" s="180"/>
      <c r="I667" s="177">
        <f>AVERAGE(F$6:F667)</f>
        <v>163.67739452403558</v>
      </c>
      <c r="J667" s="176">
        <f>AVERAGE(G$6:G667)</f>
        <v>817952.53480078967</v>
      </c>
      <c r="L667" s="6"/>
    </row>
    <row r="668" spans="2:12" ht="15.75" x14ac:dyDescent="0.25">
      <c r="B668" s="13">
        <v>663</v>
      </c>
      <c r="C668" s="176">
        <v>45</v>
      </c>
      <c r="D668" s="177">
        <v>93.4216822490895</v>
      </c>
      <c r="E668" s="178">
        <v>3006.1280177604394</v>
      </c>
      <c r="F668" s="179">
        <v>160.57831775091051</v>
      </c>
      <c r="G668" s="176">
        <v>-517281.0199641494</v>
      </c>
      <c r="H668" s="180"/>
      <c r="I668" s="177">
        <f>AVERAGE(F$6:F668)</f>
        <v>163.6727202000942</v>
      </c>
      <c r="J668" s="176">
        <f>AVERAGE(G$6:G668)</f>
        <v>815938.60787052591</v>
      </c>
      <c r="L668" s="6"/>
    </row>
    <row r="669" spans="2:12" ht="15.75" x14ac:dyDescent="0.25">
      <c r="B669" s="13">
        <v>664</v>
      </c>
      <c r="C669" s="176">
        <v>45</v>
      </c>
      <c r="D669" s="177">
        <v>89.882706074036477</v>
      </c>
      <c r="E669" s="178">
        <v>3551.4975114521612</v>
      </c>
      <c r="F669" s="179">
        <v>164.11729392596351</v>
      </c>
      <c r="G669" s="176">
        <v>-417137.83903567772</v>
      </c>
      <c r="H669" s="180"/>
      <c r="I669" s="177">
        <f>AVERAGE(F$6:F669)</f>
        <v>163.67338973883798</v>
      </c>
      <c r="J669" s="176">
        <f>AVERAGE(G$6:G669)</f>
        <v>814081.56502879981</v>
      </c>
      <c r="L669" s="6"/>
    </row>
    <row r="670" spans="2:12" ht="15.75" x14ac:dyDescent="0.25">
      <c r="B670" s="13">
        <v>665</v>
      </c>
      <c r="C670" s="176">
        <v>44</v>
      </c>
      <c r="D670" s="177">
        <v>95.278255814175708</v>
      </c>
      <c r="E670" s="178">
        <v>17906.125514296495</v>
      </c>
      <c r="F670" s="179">
        <v>159.72174418582429</v>
      </c>
      <c r="G670" s="176">
        <v>1859997.5987537261</v>
      </c>
      <c r="H670" s="180"/>
      <c r="I670" s="177">
        <f>AVERAGE(F$6:F670)</f>
        <v>163.66744741469813</v>
      </c>
      <c r="J670" s="176">
        <f>AVERAGE(G$6:G670)</f>
        <v>815654.37109455152</v>
      </c>
      <c r="L670" s="6"/>
    </row>
    <row r="671" spans="2:12" ht="15.75" x14ac:dyDescent="0.25">
      <c r="B671" s="13">
        <v>666</v>
      </c>
      <c r="C671" s="176">
        <v>47</v>
      </c>
      <c r="D671" s="177">
        <v>90.05311562950321</v>
      </c>
      <c r="E671" s="178">
        <v>5262.8910956855352</v>
      </c>
      <c r="F671" s="179">
        <v>161.94688437049678</v>
      </c>
      <c r="G671" s="176">
        <v>-147691.18427249754</v>
      </c>
      <c r="H671" s="180"/>
      <c r="I671" s="177">
        <f>AVERAGE(F$6:F671)</f>
        <v>163.66486398670384</v>
      </c>
      <c r="J671" s="176">
        <f>AVERAGE(G$6:G671)</f>
        <v>814207.90629670303</v>
      </c>
      <c r="L671" s="6"/>
    </row>
    <row r="672" spans="2:12" ht="15.75" x14ac:dyDescent="0.25">
      <c r="B672" s="13">
        <v>667</v>
      </c>
      <c r="C672" s="176">
        <v>46</v>
      </c>
      <c r="D672" s="177">
        <v>93.79749000630386</v>
      </c>
      <c r="E672" s="178">
        <v>14630.193100069102</v>
      </c>
      <c r="F672" s="179">
        <v>159.20250999369614</v>
      </c>
      <c r="G672" s="176">
        <v>1329163.4632234555</v>
      </c>
      <c r="H672" s="180"/>
      <c r="I672" s="177">
        <f>AVERAGE(F$6:F672)</f>
        <v>163.65817380080728</v>
      </c>
      <c r="J672" s="176">
        <f>AVERAGE(G$6:G672)</f>
        <v>814979.95360843732</v>
      </c>
      <c r="L672" s="6"/>
    </row>
    <row r="673" spans="2:12" ht="15.75" x14ac:dyDescent="0.25">
      <c r="B673" s="13">
        <v>668</v>
      </c>
      <c r="C673" s="176">
        <v>46</v>
      </c>
      <c r="D673" s="177">
        <v>87.31050849374887</v>
      </c>
      <c r="E673" s="178">
        <v>12729.900983186697</v>
      </c>
      <c r="F673" s="179">
        <v>165.68949150625113</v>
      </c>
      <c r="G673" s="176">
        <v>1109210.8208291302</v>
      </c>
      <c r="H673" s="180"/>
      <c r="I673" s="177">
        <f>AVERAGE(F$6:F673)</f>
        <v>163.66121469557589</v>
      </c>
      <c r="J673" s="176">
        <f>AVERAGE(G$6:G673)</f>
        <v>815420.41897852812</v>
      </c>
      <c r="L673" s="6"/>
    </row>
    <row r="674" spans="2:12" ht="15.75" x14ac:dyDescent="0.25">
      <c r="B674" s="13">
        <v>669</v>
      </c>
      <c r="C674" s="176">
        <v>46</v>
      </c>
      <c r="D674" s="177">
        <v>81.349894192991115</v>
      </c>
      <c r="E674" s="178">
        <v>6402.6602428286687</v>
      </c>
      <c r="F674" s="179">
        <v>171.65010580700888</v>
      </c>
      <c r="G674" s="176">
        <v>99017.308127870085</v>
      </c>
      <c r="H674" s="180"/>
      <c r="I674" s="177">
        <f>AVERAGE(F$6:F674)</f>
        <v>163.6731562368486</v>
      </c>
      <c r="J674" s="176">
        <f>AVERAGE(G$6:G674)</f>
        <v>814349.56231058994</v>
      </c>
      <c r="L674" s="6"/>
    </row>
    <row r="675" spans="2:12" ht="15.75" x14ac:dyDescent="0.25">
      <c r="B675" s="13">
        <v>670</v>
      </c>
      <c r="C675" s="176">
        <v>45</v>
      </c>
      <c r="D675" s="177">
        <v>88.402726719601517</v>
      </c>
      <c r="E675" s="178">
        <v>10261.535827187907</v>
      </c>
      <c r="F675" s="179">
        <v>165.5972732803985</v>
      </c>
      <c r="G675" s="176">
        <v>699282.35265143588</v>
      </c>
      <c r="H675" s="180"/>
      <c r="I675" s="177">
        <f>AVERAGE(F$6:F675)</f>
        <v>163.67602805333149</v>
      </c>
      <c r="J675" s="176">
        <f>AVERAGE(G$6:G675)</f>
        <v>814177.8202066212</v>
      </c>
      <c r="L675" s="6"/>
    </row>
    <row r="676" spans="2:12" ht="15.75" x14ac:dyDescent="0.25">
      <c r="B676" s="13">
        <v>671</v>
      </c>
      <c r="C676" s="176">
        <v>45</v>
      </c>
      <c r="D676" s="177">
        <v>88.427032890893997</v>
      </c>
      <c r="E676" s="178">
        <v>16981.833696330177</v>
      </c>
      <c r="F676" s="179">
        <v>165.572967109106</v>
      </c>
      <c r="G676" s="176">
        <v>1811732.5920547843</v>
      </c>
      <c r="H676" s="180"/>
      <c r="I676" s="177">
        <f>AVERAGE(F$6:F676)</f>
        <v>163.67885508620151</v>
      </c>
      <c r="J676" s="176">
        <f>AVERAGE(G$6:G676)</f>
        <v>815664.48901712522</v>
      </c>
      <c r="L676" s="6"/>
    </row>
    <row r="677" spans="2:12" ht="15.75" x14ac:dyDescent="0.25">
      <c r="B677" s="13">
        <v>672</v>
      </c>
      <c r="C677" s="176">
        <v>44</v>
      </c>
      <c r="D677" s="177">
        <v>95.867390531257868</v>
      </c>
      <c r="E677" s="178">
        <v>9766.4509406868638</v>
      </c>
      <c r="F677" s="179">
        <v>159.13260946874215</v>
      </c>
      <c r="G677" s="176">
        <v>554160.82343995199</v>
      </c>
      <c r="H677" s="180"/>
      <c r="I677" s="177">
        <f>AVERAGE(F$6:F677)</f>
        <v>163.67208983974695</v>
      </c>
      <c r="J677" s="176">
        <f>AVERAGE(G$6:G677)</f>
        <v>815275.34665763541</v>
      </c>
      <c r="L677" s="6"/>
    </row>
    <row r="678" spans="2:12" ht="15.75" x14ac:dyDescent="0.25">
      <c r="B678" s="13">
        <v>673</v>
      </c>
      <c r="C678" s="176">
        <v>44</v>
      </c>
      <c r="D678" s="177">
        <v>99.080834804263418</v>
      </c>
      <c r="E678" s="178">
        <v>14780.726143467538</v>
      </c>
      <c r="F678" s="179">
        <v>155.91916519573658</v>
      </c>
      <c r="G678" s="176">
        <v>1304598.4812762574</v>
      </c>
      <c r="H678" s="180"/>
      <c r="I678" s="177">
        <f>AVERAGE(F$6:F678)</f>
        <v>163.66056989228184</v>
      </c>
      <c r="J678" s="176">
        <f>AVERAGE(G$6:G678)</f>
        <v>816002.42412363633</v>
      </c>
      <c r="L678" s="6"/>
    </row>
    <row r="679" spans="2:12" ht="15.75" x14ac:dyDescent="0.25">
      <c r="B679" s="13">
        <v>674</v>
      </c>
      <c r="C679" s="176">
        <v>45</v>
      </c>
      <c r="D679" s="177">
        <v>82.87891313851128</v>
      </c>
      <c r="E679" s="178">
        <v>8542.9683074514214</v>
      </c>
      <c r="F679" s="179">
        <v>171.12108686148872</v>
      </c>
      <c r="G679" s="176">
        <v>461882.02179433987</v>
      </c>
      <c r="H679" s="180"/>
      <c r="I679" s="177">
        <f>AVERAGE(F$6:F679)</f>
        <v>163.67163890855664</v>
      </c>
      <c r="J679" s="176">
        <f>AVERAGE(G$6:G679)</f>
        <v>815477.02293323679</v>
      </c>
      <c r="L679" s="6"/>
    </row>
    <row r="680" spans="2:12" ht="15.75" x14ac:dyDescent="0.25">
      <c r="B680" s="13">
        <v>675</v>
      </c>
      <c r="C680" s="176">
        <v>47</v>
      </c>
      <c r="D680" s="177">
        <v>86.363752250638171</v>
      </c>
      <c r="E680" s="178">
        <v>18878.618577282294</v>
      </c>
      <c r="F680" s="179">
        <v>165.63624774936181</v>
      </c>
      <c r="G680" s="176">
        <v>2126983.5438324343</v>
      </c>
      <c r="H680" s="180"/>
      <c r="I680" s="177">
        <f>AVERAGE(F$6:F680)</f>
        <v>163.67454944017265</v>
      </c>
      <c r="J680" s="176">
        <f>AVERAGE(G$6:G680)</f>
        <v>817419.99555679108</v>
      </c>
      <c r="L680" s="6"/>
    </row>
    <row r="681" spans="2:12" ht="15.75" x14ac:dyDescent="0.25">
      <c r="B681" s="13">
        <v>676</v>
      </c>
      <c r="C681" s="176">
        <v>43</v>
      </c>
      <c r="D681" s="177">
        <v>92.149203978674123</v>
      </c>
      <c r="E681" s="178">
        <v>7918.5194705784379</v>
      </c>
      <c r="F681" s="179">
        <v>163.85079602132589</v>
      </c>
      <c r="G681" s="176">
        <v>297455.71856464515</v>
      </c>
      <c r="H681" s="180"/>
      <c r="I681" s="177">
        <f>AVERAGE(F$6:F681)</f>
        <v>163.67481015996728</v>
      </c>
      <c r="J681" s="176">
        <f>AVERAGE(G$6:G681)</f>
        <v>816650.81763224653</v>
      </c>
      <c r="L681" s="6"/>
    </row>
    <row r="682" spans="2:12" ht="15.75" x14ac:dyDescent="0.25">
      <c r="B682" s="13">
        <v>677</v>
      </c>
      <c r="C682" s="176">
        <v>47</v>
      </c>
      <c r="D682" s="177">
        <v>84.012120267628219</v>
      </c>
      <c r="E682" s="178">
        <v>10224.100851431023</v>
      </c>
      <c r="F682" s="179">
        <v>167.98787973237177</v>
      </c>
      <c r="G682" s="176">
        <v>717525.02420183457</v>
      </c>
      <c r="H682" s="180"/>
      <c r="I682" s="177">
        <f>AVERAGE(F$6:F682)</f>
        <v>163.68118101605651</v>
      </c>
      <c r="J682" s="176">
        <f>AVERAGE(G$6:G682)</f>
        <v>816504.39843958709</v>
      </c>
      <c r="L682" s="6"/>
    </row>
    <row r="683" spans="2:12" ht="15.75" x14ac:dyDescent="0.25">
      <c r="B683" s="13">
        <v>678</v>
      </c>
      <c r="C683" s="176">
        <v>45</v>
      </c>
      <c r="D683" s="177">
        <v>80.702513964336646</v>
      </c>
      <c r="E683" s="178">
        <v>12819.018252634716</v>
      </c>
      <c r="F683" s="179">
        <v>173.29748603566335</v>
      </c>
      <c r="G683" s="176">
        <v>1221503.6366268783</v>
      </c>
      <c r="H683" s="180"/>
      <c r="I683" s="177">
        <f>AVERAGE(F$6:F683)</f>
        <v>163.69536435679339</v>
      </c>
      <c r="J683" s="176">
        <f>AVERAGE(G$6:G683)</f>
        <v>817101.74244871282</v>
      </c>
      <c r="L683" s="6"/>
    </row>
    <row r="684" spans="2:12" ht="15.75" x14ac:dyDescent="0.25">
      <c r="B684" s="13">
        <v>679</v>
      </c>
      <c r="C684" s="176">
        <v>47</v>
      </c>
      <c r="D684" s="177">
        <v>91.046414416137665</v>
      </c>
      <c r="E684" s="178">
        <v>14723.098019410581</v>
      </c>
      <c r="F684" s="179">
        <v>160.95358558386232</v>
      </c>
      <c r="G684" s="176">
        <v>1369735.4171267948</v>
      </c>
      <c r="H684" s="180"/>
      <c r="I684" s="177">
        <f>AVERAGE(F$6:F684)</f>
        <v>163.69132639100116</v>
      </c>
      <c r="J684" s="176">
        <f>AVERAGE(G$6:G684)</f>
        <v>817915.63593130209</v>
      </c>
      <c r="L684" s="6"/>
    </row>
    <row r="685" spans="2:12" ht="15.75" x14ac:dyDescent="0.25">
      <c r="B685" s="13">
        <v>680</v>
      </c>
      <c r="C685" s="176">
        <v>46</v>
      </c>
      <c r="D685" s="177">
        <v>81.106657241112615</v>
      </c>
      <c r="E685" s="178">
        <v>4852.4790974446269</v>
      </c>
      <c r="F685" s="179">
        <v>171.8933427588874</v>
      </c>
      <c r="G685" s="176">
        <v>-165891.14727261418</v>
      </c>
      <c r="H685" s="180"/>
      <c r="I685" s="177">
        <f>AVERAGE(F$6:F685)</f>
        <v>163.70338817977745</v>
      </c>
      <c r="J685" s="176">
        <f>AVERAGE(G$6:G685)</f>
        <v>816468.86125011987</v>
      </c>
      <c r="L685" s="6"/>
    </row>
    <row r="686" spans="2:12" ht="15.75" x14ac:dyDescent="0.25">
      <c r="B686" s="13">
        <v>681</v>
      </c>
      <c r="C686" s="176">
        <v>44</v>
      </c>
      <c r="D686" s="177">
        <v>91.053927050620928</v>
      </c>
      <c r="E686" s="178">
        <v>21730.474682800093</v>
      </c>
      <c r="F686" s="179">
        <v>163.94607294937907</v>
      </c>
      <c r="G686" s="176">
        <v>2562625.9875709792</v>
      </c>
      <c r="H686" s="180"/>
      <c r="I686" s="177">
        <f>AVERAGE(F$6:F686)</f>
        <v>163.70374454507788</v>
      </c>
      <c r="J686" s="176">
        <f>AVERAGE(G$6:G686)</f>
        <v>819032.96863091411</v>
      </c>
      <c r="L686" s="6"/>
    </row>
    <row r="687" spans="2:12" ht="15.75" x14ac:dyDescent="0.25">
      <c r="B687" s="13">
        <v>682</v>
      </c>
      <c r="C687" s="176">
        <v>47</v>
      </c>
      <c r="D687" s="177">
        <v>89.400874710876664</v>
      </c>
      <c r="E687" s="178">
        <v>3280.7447047433461</v>
      </c>
      <c r="F687" s="179">
        <v>162.59912528912332</v>
      </c>
      <c r="G687" s="176">
        <v>-466553.78071180871</v>
      </c>
      <c r="H687" s="180"/>
      <c r="I687" s="177">
        <f>AVERAGE(F$6:F687)</f>
        <v>163.70212486874951</v>
      </c>
      <c r="J687" s="176">
        <f>AVERAGE(G$6:G687)</f>
        <v>817147.94407176063</v>
      </c>
      <c r="L687" s="6"/>
    </row>
    <row r="688" spans="2:12" ht="15.75" x14ac:dyDescent="0.25">
      <c r="B688" s="13">
        <v>683</v>
      </c>
      <c r="C688" s="176">
        <v>43</v>
      </c>
      <c r="D688" s="177">
        <v>85.083985187396607</v>
      </c>
      <c r="E688" s="178">
        <v>10311.965881866121</v>
      </c>
      <c r="F688" s="179">
        <v>170.91601481260341</v>
      </c>
      <c r="G688" s="176">
        <v>762480.11341209081</v>
      </c>
      <c r="H688" s="180"/>
      <c r="I688" s="177">
        <f>AVERAGE(F$6:F688)</f>
        <v>163.71268693308897</v>
      </c>
      <c r="J688" s="176">
        <f>AVERAGE(G$6:G688)</f>
        <v>817067.90332408913</v>
      </c>
      <c r="L688" s="6"/>
    </row>
    <row r="689" spans="2:12" ht="15.75" x14ac:dyDescent="0.25">
      <c r="B689" s="13">
        <v>684</v>
      </c>
      <c r="C689" s="176">
        <v>46</v>
      </c>
      <c r="D689" s="177">
        <v>80.390625242814494</v>
      </c>
      <c r="E689" s="178">
        <v>10753.629248305055</v>
      </c>
      <c r="F689" s="179">
        <v>172.60937475718549</v>
      </c>
      <c r="G689" s="176">
        <v>856177.22092051804</v>
      </c>
      <c r="H689" s="180"/>
      <c r="I689" s="177">
        <f>AVERAGE(F$6:F689)</f>
        <v>163.725693786633</v>
      </c>
      <c r="J689" s="176">
        <f>AVERAGE(G$6:G689)</f>
        <v>817125.08068899624</v>
      </c>
      <c r="L689" s="6"/>
    </row>
    <row r="690" spans="2:12" ht="15.75" x14ac:dyDescent="0.25">
      <c r="B690" s="13">
        <v>685</v>
      </c>
      <c r="C690" s="176">
        <v>46</v>
      </c>
      <c r="D690" s="177">
        <v>84.19224323208924</v>
      </c>
      <c r="E690" s="178">
        <v>11204.340720346021</v>
      </c>
      <c r="F690" s="179">
        <v>168.80775676791075</v>
      </c>
      <c r="G690" s="176">
        <v>891379.62306496897</v>
      </c>
      <c r="H690" s="180"/>
      <c r="I690" s="177">
        <f>AVERAGE(F$6:F690)</f>
        <v>163.73311285667864</v>
      </c>
      <c r="J690" s="176">
        <f>AVERAGE(G$6:G690)</f>
        <v>817233.48148078599</v>
      </c>
      <c r="L690" s="6"/>
    </row>
    <row r="691" spans="2:12" ht="15.75" x14ac:dyDescent="0.25">
      <c r="B691" s="13">
        <v>686</v>
      </c>
      <c r="C691" s="176">
        <v>46</v>
      </c>
      <c r="D691" s="177">
        <v>97.420253074287501</v>
      </c>
      <c r="E691" s="178">
        <v>12884.86013705509</v>
      </c>
      <c r="F691" s="179">
        <v>155.5797469257125</v>
      </c>
      <c r="G691" s="176">
        <v>1004623.2792962322</v>
      </c>
      <c r="H691" s="180"/>
      <c r="I691" s="177">
        <f>AVERAGE(F$6:F691)</f>
        <v>163.72122748360144</v>
      </c>
      <c r="J691" s="176">
        <f>AVERAGE(G$6:G691)</f>
        <v>817506.64445136255</v>
      </c>
      <c r="L691" s="6"/>
    </row>
    <row r="692" spans="2:12" ht="15.75" x14ac:dyDescent="0.25">
      <c r="B692" s="13">
        <v>687</v>
      </c>
      <c r="C692" s="176">
        <v>44</v>
      </c>
      <c r="D692" s="177">
        <v>94.295732543665295</v>
      </c>
      <c r="E692" s="178">
        <v>17725.810555911561</v>
      </c>
      <c r="F692" s="179">
        <v>160.70426745633472</v>
      </c>
      <c r="G692" s="176">
        <v>1848613.4004575326</v>
      </c>
      <c r="H692" s="180"/>
      <c r="I692" s="177">
        <f>AVERAGE(F$6:F692)</f>
        <v>163.71683598428956</v>
      </c>
      <c r="J692" s="176">
        <f>AVERAGE(G$6:G692)</f>
        <v>819007.52764787804</v>
      </c>
      <c r="L692" s="6"/>
    </row>
    <row r="693" spans="2:12" ht="15.75" x14ac:dyDescent="0.25">
      <c r="B693" s="13">
        <v>688</v>
      </c>
      <c r="C693" s="176">
        <v>45</v>
      </c>
      <c r="D693" s="177">
        <v>80.360155596589166</v>
      </c>
      <c r="E693" s="178">
        <v>14400.168729167784</v>
      </c>
      <c r="F693" s="179">
        <v>173.63984440341085</v>
      </c>
      <c r="G693" s="176">
        <v>1500443.0575155565</v>
      </c>
      <c r="H693" s="180"/>
      <c r="I693" s="177">
        <f>AVERAGE(F$6:F693)</f>
        <v>163.73125896164294</v>
      </c>
      <c r="J693" s="176">
        <f>AVERAGE(G$6:G693)</f>
        <v>819997.98626687168</v>
      </c>
      <c r="L693" s="6"/>
    </row>
    <row r="694" spans="2:12" ht="15.75" x14ac:dyDescent="0.25">
      <c r="B694" s="13">
        <v>689</v>
      </c>
      <c r="C694" s="176">
        <v>43</v>
      </c>
      <c r="D694" s="177">
        <v>92.128568755781274</v>
      </c>
      <c r="E694" s="178">
        <v>6677.0882236124471</v>
      </c>
      <c r="F694" s="179">
        <v>163.87143124421874</v>
      </c>
      <c r="G694" s="176">
        <v>94184.003747289767</v>
      </c>
      <c r="H694" s="180"/>
      <c r="I694" s="177">
        <f>AVERAGE(F$6:F694)</f>
        <v>163.7314624047236</v>
      </c>
      <c r="J694" s="176">
        <f>AVERAGE(G$6:G694)</f>
        <v>818944.55523273593</v>
      </c>
      <c r="L694" s="6"/>
    </row>
    <row r="695" spans="2:12" ht="15.75" x14ac:dyDescent="0.25">
      <c r="B695" s="13">
        <v>690</v>
      </c>
      <c r="C695" s="176">
        <v>43</v>
      </c>
      <c r="D695" s="177">
        <v>88.57963827829407</v>
      </c>
      <c r="E695" s="178">
        <v>8951.6907219009245</v>
      </c>
      <c r="F695" s="179">
        <v>167.42036172170594</v>
      </c>
      <c r="G695" s="176">
        <v>498695.29868149175</v>
      </c>
      <c r="H695" s="180"/>
      <c r="I695" s="177">
        <f>AVERAGE(F$6:F695)</f>
        <v>163.73680863561776</v>
      </c>
      <c r="J695" s="176">
        <f>AVERAGE(G$6:G695)</f>
        <v>818480.42587541533</v>
      </c>
      <c r="L695" s="6"/>
    </row>
    <row r="696" spans="2:12" ht="15.75" x14ac:dyDescent="0.25">
      <c r="B696" s="13">
        <v>691</v>
      </c>
      <c r="C696" s="176">
        <v>46</v>
      </c>
      <c r="D696" s="177">
        <v>86.336917714319185</v>
      </c>
      <c r="E696" s="178">
        <v>5113.5777545311448</v>
      </c>
      <c r="F696" s="179">
        <v>166.66308228568082</v>
      </c>
      <c r="G696" s="176">
        <v>-147755.36992234888</v>
      </c>
      <c r="H696" s="180"/>
      <c r="I696" s="177">
        <f>AVERAGE(F$6:F696)</f>
        <v>163.74104347447459</v>
      </c>
      <c r="J696" s="176">
        <f>AVERAGE(G$6:G696)</f>
        <v>817082.11068612756</v>
      </c>
      <c r="L696" s="6"/>
    </row>
    <row r="697" spans="2:12" ht="15.75" x14ac:dyDescent="0.25">
      <c r="B697" s="13">
        <v>692</v>
      </c>
      <c r="C697" s="176">
        <v>45</v>
      </c>
      <c r="D697" s="177">
        <v>85.08907954546406</v>
      </c>
      <c r="E697" s="178">
        <v>7449.8422130645522</v>
      </c>
      <c r="F697" s="179">
        <v>168.91092045453593</v>
      </c>
      <c r="G697" s="176">
        <v>258359.70544979046</v>
      </c>
      <c r="H697" s="180"/>
      <c r="I697" s="177">
        <f>AVERAGE(F$6:F697)</f>
        <v>163.74851439496601</v>
      </c>
      <c r="J697" s="176">
        <f>AVERAGE(G$6:G697)</f>
        <v>816274.70836642198</v>
      </c>
      <c r="L697" s="6"/>
    </row>
    <row r="698" spans="2:12" ht="15.75" x14ac:dyDescent="0.25">
      <c r="B698" s="13">
        <v>693</v>
      </c>
      <c r="C698" s="176">
        <v>45</v>
      </c>
      <c r="D698" s="177">
        <v>85.075216325907746</v>
      </c>
      <c r="E698" s="178">
        <v>8504.7454109448227</v>
      </c>
      <c r="F698" s="179">
        <v>168.92478367409225</v>
      </c>
      <c r="G698" s="176">
        <v>436662.27874708292</v>
      </c>
      <c r="H698" s="180"/>
      <c r="I698" s="177">
        <f>AVERAGE(F$6:F698)</f>
        <v>163.75598375900515</v>
      </c>
      <c r="J698" s="176">
        <f>AVERAGE(G$6:G698)</f>
        <v>815726.92708269996</v>
      </c>
      <c r="L698" s="6"/>
    </row>
    <row r="699" spans="2:12" ht="15.75" x14ac:dyDescent="0.25">
      <c r="B699" s="13">
        <v>694</v>
      </c>
      <c r="C699" s="176">
        <v>43</v>
      </c>
      <c r="D699" s="177">
        <v>84.553236621526224</v>
      </c>
      <c r="E699" s="178">
        <v>16195.244496946005</v>
      </c>
      <c r="F699" s="179">
        <v>171.44676337847378</v>
      </c>
      <c r="G699" s="176">
        <v>1776622.2511244314</v>
      </c>
      <c r="H699" s="180"/>
      <c r="I699" s="177">
        <f>AVERAGE(F$6:F699)</f>
        <v>163.7670655740188</v>
      </c>
      <c r="J699" s="176">
        <f>AVERAGE(G$6:G699)</f>
        <v>817111.50247757265</v>
      </c>
      <c r="L699" s="6"/>
    </row>
    <row r="700" spans="2:12" ht="15.75" x14ac:dyDescent="0.25">
      <c r="B700" s="13">
        <v>695</v>
      </c>
      <c r="C700" s="176">
        <v>44</v>
      </c>
      <c r="D700" s="177">
        <v>88.828457182051125</v>
      </c>
      <c r="E700" s="178">
        <v>7924.4205078545619</v>
      </c>
      <c r="F700" s="179">
        <v>166.17154281794888</v>
      </c>
      <c r="G700" s="176">
        <v>316813.18172838655</v>
      </c>
      <c r="H700" s="180"/>
      <c r="I700" s="177">
        <f>AVERAGE(F$6:F700)</f>
        <v>163.77052525350646</v>
      </c>
      <c r="J700" s="176">
        <f>AVERAGE(G$6:G700)</f>
        <v>816391.64877865301</v>
      </c>
      <c r="L700" s="6"/>
    </row>
    <row r="701" spans="2:12" ht="15.75" x14ac:dyDescent="0.25">
      <c r="B701" s="13">
        <v>696</v>
      </c>
      <c r="C701" s="176">
        <v>44</v>
      </c>
      <c r="D701" s="177">
        <v>95.172640949931747</v>
      </c>
      <c r="E701" s="178">
        <v>9178.9897939800103</v>
      </c>
      <c r="F701" s="179">
        <v>159.82735905006825</v>
      </c>
      <c r="G701" s="176">
        <v>467053.69751935522</v>
      </c>
      <c r="H701" s="180"/>
      <c r="I701" s="177">
        <f>AVERAGE(F$6:F701)</f>
        <v>163.76485978482336</v>
      </c>
      <c r="J701" s="176">
        <f>AVERAGE(G$6:G701)</f>
        <v>815889.72643488948</v>
      </c>
      <c r="L701" s="6"/>
    </row>
    <row r="702" spans="2:12" ht="15.75" x14ac:dyDescent="0.25">
      <c r="B702" s="13">
        <v>697</v>
      </c>
      <c r="C702" s="176">
        <v>46</v>
      </c>
      <c r="D702" s="177">
        <v>94.442995238897709</v>
      </c>
      <c r="E702" s="178">
        <v>10156.506877064485</v>
      </c>
      <c r="F702" s="179">
        <v>158.55700476110229</v>
      </c>
      <c r="G702" s="176">
        <v>610385.30926288175</v>
      </c>
      <c r="H702" s="180"/>
      <c r="I702" s="177">
        <f>AVERAGE(F$6:F702)</f>
        <v>163.75738796986823</v>
      </c>
      <c r="J702" s="176">
        <f>AVERAGE(G$6:G702)</f>
        <v>815594.88509030989</v>
      </c>
      <c r="L702" s="6"/>
    </row>
    <row r="703" spans="2:12" ht="15.75" x14ac:dyDescent="0.25">
      <c r="B703" s="13">
        <v>698</v>
      </c>
      <c r="C703" s="176">
        <v>46</v>
      </c>
      <c r="D703" s="177">
        <v>98.301934998237826</v>
      </c>
      <c r="E703" s="178">
        <v>5318.2635136878343</v>
      </c>
      <c r="F703" s="179">
        <v>154.69806500176219</v>
      </c>
      <c r="G703" s="176">
        <v>-177274.92526301928</v>
      </c>
      <c r="H703" s="180"/>
      <c r="I703" s="177">
        <f>AVERAGE(F$6:F703)</f>
        <v>163.74440899713457</v>
      </c>
      <c r="J703" s="176">
        <f>AVERAGE(G$6:G703)</f>
        <v>814172.43550527643</v>
      </c>
      <c r="L703" s="6"/>
    </row>
    <row r="704" spans="2:12" ht="15.75" x14ac:dyDescent="0.25">
      <c r="B704" s="13">
        <v>699</v>
      </c>
      <c r="C704" s="176">
        <v>45</v>
      </c>
      <c r="D704" s="177">
        <v>89.107359216496221</v>
      </c>
      <c r="E704" s="178">
        <v>16669.008266046338</v>
      </c>
      <c r="F704" s="179">
        <v>164.89264078350379</v>
      </c>
      <c r="G704" s="176">
        <v>1748596.7922304343</v>
      </c>
      <c r="H704" s="180"/>
      <c r="I704" s="177">
        <f>AVERAGE(F$6:F704)</f>
        <v>163.74605167494053</v>
      </c>
      <c r="J704" s="176">
        <f>AVERAGE(G$6:G704)</f>
        <v>815509.23716010503</v>
      </c>
      <c r="L704" s="6"/>
    </row>
    <row r="705" spans="2:12" ht="15.75" x14ac:dyDescent="0.25">
      <c r="B705" s="13">
        <v>700</v>
      </c>
      <c r="C705" s="176">
        <v>45</v>
      </c>
      <c r="D705" s="177">
        <v>96.031558459316386</v>
      </c>
      <c r="E705" s="178">
        <v>10957.212472357782</v>
      </c>
      <c r="F705" s="179">
        <v>157.96844154068361</v>
      </c>
      <c r="G705" s="176">
        <v>730893.77788849967</v>
      </c>
      <c r="H705" s="180"/>
      <c r="I705" s="177">
        <f>AVERAGE(F$6:F705)</f>
        <v>163.7377979461773</v>
      </c>
      <c r="J705" s="176">
        <f>AVERAGE(G$6:G705)</f>
        <v>815388.35793257423</v>
      </c>
      <c r="L705" s="6"/>
    </row>
    <row r="706" spans="2:12" ht="15.75" x14ac:dyDescent="0.25">
      <c r="B706" s="13">
        <v>701</v>
      </c>
      <c r="C706" s="176">
        <v>45</v>
      </c>
      <c r="D706" s="177">
        <v>95.714136854630084</v>
      </c>
      <c r="E706" s="178">
        <v>3501.3695732926644</v>
      </c>
      <c r="F706" s="179">
        <v>158.28586314536992</v>
      </c>
      <c r="G706" s="176">
        <v>-445782.69490043505</v>
      </c>
      <c r="H706" s="180"/>
      <c r="I706" s="177">
        <f>AVERAGE(F$6:F706)</f>
        <v>163.7300205784158</v>
      </c>
      <c r="J706" s="176">
        <f>AVERAGE(G$6:G706)</f>
        <v>813589.25514679251</v>
      </c>
      <c r="L706" s="6"/>
    </row>
    <row r="707" spans="2:12" ht="15.75" x14ac:dyDescent="0.25">
      <c r="B707" s="13">
        <v>702</v>
      </c>
      <c r="C707" s="176">
        <v>45</v>
      </c>
      <c r="D707" s="177">
        <v>96.131158698005947</v>
      </c>
      <c r="E707" s="178">
        <v>11500.839359210231</v>
      </c>
      <c r="F707" s="179">
        <v>157.86884130199405</v>
      </c>
      <c r="G707" s="176">
        <v>815624.18363888701</v>
      </c>
      <c r="H707" s="180"/>
      <c r="I707" s="177">
        <f>AVERAGE(F$6:F707)</f>
        <v>163.72167132018731</v>
      </c>
      <c r="J707" s="176">
        <f>AVERAGE(G$6:G707)</f>
        <v>813592.15390532836</v>
      </c>
      <c r="L707" s="6"/>
    </row>
    <row r="708" spans="2:12" ht="15.75" x14ac:dyDescent="0.25">
      <c r="B708" s="13">
        <v>703</v>
      </c>
      <c r="C708" s="176">
        <v>47</v>
      </c>
      <c r="D708" s="177">
        <v>94.90659248866406</v>
      </c>
      <c r="E708" s="178">
        <v>8931.8549847328031</v>
      </c>
      <c r="F708" s="179">
        <v>157.09340751133595</v>
      </c>
      <c r="G708" s="176">
        <v>403135.53494878765</v>
      </c>
      <c r="H708" s="180"/>
      <c r="I708" s="177">
        <f>AVERAGE(F$6:F708)</f>
        <v>163.71224277991865</v>
      </c>
      <c r="J708" s="176">
        <f>AVERAGE(G$6:G708)</f>
        <v>813008.28958248836</v>
      </c>
      <c r="L708" s="6"/>
    </row>
    <row r="709" spans="2:12" ht="15.75" x14ac:dyDescent="0.25">
      <c r="B709" s="13">
        <v>704</v>
      </c>
      <c r="C709" s="176">
        <v>44</v>
      </c>
      <c r="D709" s="177">
        <v>82.042408359701682</v>
      </c>
      <c r="E709" s="178">
        <v>10074.755196811242</v>
      </c>
      <c r="F709" s="179">
        <v>172.95759164029832</v>
      </c>
      <c r="G709" s="176">
        <v>742505.39520605211</v>
      </c>
      <c r="H709" s="180"/>
      <c r="I709" s="177">
        <f>AVERAGE(F$6:F709)</f>
        <v>163.72537537773169</v>
      </c>
      <c r="J709" s="176">
        <f>AVERAGE(G$6:G709)</f>
        <v>812908.14342570375</v>
      </c>
      <c r="L709" s="6"/>
    </row>
    <row r="710" spans="2:12" ht="15.75" x14ac:dyDescent="0.25">
      <c r="B710" s="13">
        <v>705</v>
      </c>
      <c r="C710" s="176">
        <v>45</v>
      </c>
      <c r="D710" s="177">
        <v>85.131268827732058</v>
      </c>
      <c r="E710" s="178">
        <v>17944.124117646948</v>
      </c>
      <c r="F710" s="179">
        <v>168.86873117226793</v>
      </c>
      <c r="G710" s="176">
        <v>2030201.471744732</v>
      </c>
      <c r="H710" s="180"/>
      <c r="I710" s="177">
        <f>AVERAGE(F$6:F710)</f>
        <v>163.73267091786579</v>
      </c>
      <c r="J710" s="176">
        <f>AVERAGE(G$6:G710)</f>
        <v>814634.80062899319</v>
      </c>
      <c r="L710" s="6"/>
    </row>
    <row r="711" spans="2:12" ht="15.75" x14ac:dyDescent="0.25">
      <c r="B711" s="13">
        <v>706</v>
      </c>
      <c r="C711" s="176">
        <v>43</v>
      </c>
      <c r="D711" s="177">
        <v>91.688182545929834</v>
      </c>
      <c r="E711" s="178">
        <v>9484.9999475662898</v>
      </c>
      <c r="F711" s="179">
        <v>164.31181745407017</v>
      </c>
      <c r="G711" s="176">
        <v>558497.57993637724</v>
      </c>
      <c r="H711" s="180"/>
      <c r="I711" s="177">
        <f>AVERAGE(F$6:F711)</f>
        <v>163.73349123873862</v>
      </c>
      <c r="J711" s="176">
        <f>AVERAGE(G$6:G711)</f>
        <v>814272.00003311131</v>
      </c>
      <c r="L711" s="6"/>
    </row>
    <row r="712" spans="2:12" ht="15.75" x14ac:dyDescent="0.25">
      <c r="B712" s="13">
        <v>707</v>
      </c>
      <c r="C712" s="176">
        <v>45</v>
      </c>
      <c r="D712" s="177">
        <v>97.824891507951094</v>
      </c>
      <c r="E712" s="178">
        <v>9883.2360546290292</v>
      </c>
      <c r="F712" s="179">
        <v>156.17510849204891</v>
      </c>
      <c r="G712" s="176">
        <v>543515.46308421809</v>
      </c>
      <c r="H712" s="180"/>
      <c r="I712" s="177">
        <f>AVERAGE(F$6:F712)</f>
        <v>163.72280045691869</v>
      </c>
      <c r="J712" s="176">
        <f>AVERAGE(G$6:G712)</f>
        <v>813889.03463431518</v>
      </c>
      <c r="L712" s="6"/>
    </row>
    <row r="713" spans="2:12" ht="15.75" x14ac:dyDescent="0.25">
      <c r="B713" s="13">
        <v>708</v>
      </c>
      <c r="C713" s="176">
        <v>44</v>
      </c>
      <c r="D713" s="177">
        <v>95.349884920436196</v>
      </c>
      <c r="E713" s="178">
        <v>13985.536841409525</v>
      </c>
      <c r="F713" s="179">
        <v>159.65011507956382</v>
      </c>
      <c r="G713" s="176">
        <v>1232792.56618051</v>
      </c>
      <c r="H713" s="180"/>
      <c r="I713" s="177">
        <f>AVERAGE(F$6:F713)</f>
        <v>163.71704807644221</v>
      </c>
      <c r="J713" s="176">
        <f>AVERAGE(G$6:G713)</f>
        <v>814480.70628904132</v>
      </c>
      <c r="L713" s="6"/>
    </row>
    <row r="714" spans="2:12" ht="15.75" x14ac:dyDescent="0.25">
      <c r="B714" s="13">
        <v>709</v>
      </c>
      <c r="C714" s="176">
        <v>46</v>
      </c>
      <c r="D714" s="177">
        <v>98.42898298192533</v>
      </c>
      <c r="E714" s="178">
        <v>21320.18362716819</v>
      </c>
      <c r="F714" s="179">
        <v>154.57101701807466</v>
      </c>
      <c r="G714" s="176">
        <v>2295482.4662634907</v>
      </c>
      <c r="H714" s="180"/>
      <c r="I714" s="177">
        <f>AVERAGE(F$6:F714)</f>
        <v>163.70414817368004</v>
      </c>
      <c r="J714" s="176">
        <f>AVERAGE(G$6:G714)</f>
        <v>816569.56631721416</v>
      </c>
      <c r="L714" s="6"/>
    </row>
    <row r="715" spans="2:12" ht="15.75" x14ac:dyDescent="0.25">
      <c r="B715" s="13">
        <v>710</v>
      </c>
      <c r="C715" s="176">
        <v>45</v>
      </c>
      <c r="D715" s="177">
        <v>97.562149895533892</v>
      </c>
      <c r="E715" s="178">
        <v>5653.7312599126954</v>
      </c>
      <c r="F715" s="179">
        <v>156.43785010446612</v>
      </c>
      <c r="G715" s="176">
        <v>-115542.43663084332</v>
      </c>
      <c r="H715" s="180"/>
      <c r="I715" s="177">
        <f>AVERAGE(F$6:F715)</f>
        <v>163.69391395104736</v>
      </c>
      <c r="J715" s="176">
        <f>AVERAGE(G$6:G715)</f>
        <v>815256.73251024506</v>
      </c>
      <c r="L715" s="6"/>
    </row>
    <row r="716" spans="2:12" ht="15.75" x14ac:dyDescent="0.25">
      <c r="B716" s="13">
        <v>711</v>
      </c>
      <c r="C716" s="176">
        <v>46</v>
      </c>
      <c r="D716" s="177">
        <v>87.631176130343064</v>
      </c>
      <c r="E716" s="178">
        <v>18037.405480086127</v>
      </c>
      <c r="F716" s="179">
        <v>165.36882386965692</v>
      </c>
      <c r="G716" s="176">
        <v>1982824.5299019474</v>
      </c>
      <c r="H716" s="180"/>
      <c r="I716" s="177">
        <f>AVERAGE(F$6:F716)</f>
        <v>163.69626966120012</v>
      </c>
      <c r="J716" s="176">
        <f>AVERAGE(G$6:G716)</f>
        <v>816898.88131107728</v>
      </c>
      <c r="L716" s="6"/>
    </row>
    <row r="717" spans="2:12" ht="15.75" x14ac:dyDescent="0.25">
      <c r="B717" s="13">
        <v>712</v>
      </c>
      <c r="C717" s="176">
        <v>46</v>
      </c>
      <c r="D717" s="177">
        <v>80.347472929841217</v>
      </c>
      <c r="E717" s="178">
        <v>15314.940085290058</v>
      </c>
      <c r="F717" s="179">
        <v>172.65252707015878</v>
      </c>
      <c r="G717" s="176">
        <v>1644163.1076534018</v>
      </c>
      <c r="H717" s="180"/>
      <c r="I717" s="177">
        <f>AVERAGE(F$6:F717)</f>
        <v>163.70884867441495</v>
      </c>
      <c r="J717" s="176">
        <f>AVERAGE(G$6:G717)</f>
        <v>818060.76926942321</v>
      </c>
      <c r="L717" s="6"/>
    </row>
    <row r="718" spans="2:12" ht="15.75" x14ac:dyDescent="0.25">
      <c r="B718" s="13">
        <v>713</v>
      </c>
      <c r="C718" s="176">
        <v>46</v>
      </c>
      <c r="D718" s="177">
        <v>95.8975202493219</v>
      </c>
      <c r="E718" s="178">
        <v>12325.008607578524</v>
      </c>
      <c r="F718" s="179">
        <v>157.1024797506781</v>
      </c>
      <c r="G718" s="176">
        <v>936289.41519903834</v>
      </c>
      <c r="H718" s="180"/>
      <c r="I718" s="177">
        <f>AVERAGE(F$6:F718)</f>
        <v>163.69958307985149</v>
      </c>
      <c r="J718" s="176">
        <f>AVERAGE(G$6:G718)</f>
        <v>818226.5878471646</v>
      </c>
      <c r="L718" s="6"/>
    </row>
    <row r="719" spans="2:12" ht="15.75" x14ac:dyDescent="0.25">
      <c r="B719" s="13">
        <v>714</v>
      </c>
      <c r="C719" s="176">
        <v>45</v>
      </c>
      <c r="D719" s="177">
        <v>85.901139209370669</v>
      </c>
      <c r="E719" s="178">
        <v>10053.945205902866</v>
      </c>
      <c r="F719" s="179">
        <v>168.09886079062932</v>
      </c>
      <c r="G719" s="176">
        <v>690056.735563681</v>
      </c>
      <c r="H719" s="180"/>
      <c r="I719" s="177">
        <f>AVERAGE(F$6:F719)</f>
        <v>163.70574453322794</v>
      </c>
      <c r="J719" s="176">
        <f>AVERAGE(G$6:G719)</f>
        <v>818047.07825012889</v>
      </c>
      <c r="L719" s="6"/>
    </row>
    <row r="720" spans="2:12" ht="15.75" x14ac:dyDescent="0.25">
      <c r="B720" s="13">
        <v>715</v>
      </c>
      <c r="C720" s="176">
        <v>46</v>
      </c>
      <c r="D720" s="177">
        <v>82.539428871063606</v>
      </c>
      <c r="E720" s="178">
        <v>8020.0814051617572</v>
      </c>
      <c r="F720" s="179">
        <v>170.46057112893641</v>
      </c>
      <c r="G720" s="176">
        <v>367107.65682443604</v>
      </c>
      <c r="H720" s="180"/>
      <c r="I720" s="177">
        <f>AVERAGE(F$6:F720)</f>
        <v>163.71519184315201</v>
      </c>
      <c r="J720" s="176">
        <f>AVERAGE(G$6:G720)</f>
        <v>817416.39374463842</v>
      </c>
      <c r="L720" s="6"/>
    </row>
    <row r="721" spans="2:12" ht="15.75" x14ac:dyDescent="0.25">
      <c r="B721" s="13">
        <v>716</v>
      </c>
      <c r="C721" s="176">
        <v>45</v>
      </c>
      <c r="D721" s="177">
        <v>84.514677144443439</v>
      </c>
      <c r="E721" s="178">
        <v>4915.9896613865803</v>
      </c>
      <c r="F721" s="179">
        <v>169.48532285555655</v>
      </c>
      <c r="G721" s="176">
        <v>-166811.90508531732</v>
      </c>
      <c r="H721" s="180"/>
      <c r="I721" s="177">
        <f>AVERAGE(F$6:F721)</f>
        <v>163.72325068534812</v>
      </c>
      <c r="J721" s="176">
        <f>AVERAGE(G$6:G721)</f>
        <v>816041.77321554627</v>
      </c>
      <c r="L721" s="6"/>
    </row>
    <row r="722" spans="2:12" ht="15.75" x14ac:dyDescent="0.25">
      <c r="B722" s="13">
        <v>717</v>
      </c>
      <c r="C722" s="176">
        <v>45</v>
      </c>
      <c r="D722" s="177">
        <v>81.228904298972466</v>
      </c>
      <c r="E722" s="178">
        <v>14088.694483823445</v>
      </c>
      <c r="F722" s="179">
        <v>172.77109570102755</v>
      </c>
      <c r="G722" s="176">
        <v>1434119.1829671995</v>
      </c>
      <c r="H722" s="180"/>
      <c r="I722" s="177">
        <f>AVERAGE(F$6:F722)</f>
        <v>163.73586971605337</v>
      </c>
      <c r="J722" s="176">
        <f>AVERAGE(G$6:G722)</f>
        <v>816903.80586513015</v>
      </c>
      <c r="L722" s="6"/>
    </row>
    <row r="723" spans="2:12" ht="15.75" x14ac:dyDescent="0.25">
      <c r="B723" s="13">
        <v>718</v>
      </c>
      <c r="C723" s="176">
        <v>46</v>
      </c>
      <c r="D723" s="177">
        <v>97.069033786770405</v>
      </c>
      <c r="E723" s="178">
        <v>7073.4840240684371</v>
      </c>
      <c r="F723" s="179">
        <v>155.9309662132296</v>
      </c>
      <c r="G723" s="176">
        <v>102975.19836683478</v>
      </c>
      <c r="H723" s="180"/>
      <c r="I723" s="177">
        <f>AVERAGE(F$6:F723)</f>
        <v>163.72499937691296</v>
      </c>
      <c r="J723" s="176">
        <f>AVERAGE(G$6:G723)</f>
        <v>815909.47632822453</v>
      </c>
      <c r="L723" s="6"/>
    </row>
    <row r="724" spans="2:12" ht="15.75" x14ac:dyDescent="0.25">
      <c r="B724" s="13">
        <v>719</v>
      </c>
      <c r="C724" s="176">
        <v>44</v>
      </c>
      <c r="D724" s="177">
        <v>89.935311900218352</v>
      </c>
      <c r="E724" s="178">
        <v>11176.088263666359</v>
      </c>
      <c r="F724" s="179">
        <v>165.06468809978165</v>
      </c>
      <c r="G724" s="176">
        <v>844777.52341771778</v>
      </c>
      <c r="H724" s="180"/>
      <c r="I724" s="177">
        <f>AVERAGE(F$6:F724)</f>
        <v>163.72686264356506</v>
      </c>
      <c r="J724" s="176">
        <f>AVERAGE(G$6:G724)</f>
        <v>815949.62660234061</v>
      </c>
      <c r="L724" s="6"/>
    </row>
    <row r="725" spans="2:12" ht="15.75" x14ac:dyDescent="0.25">
      <c r="B725" s="13">
        <v>720</v>
      </c>
      <c r="C725" s="176">
        <v>45</v>
      </c>
      <c r="D725" s="177">
        <v>99.967741488754385</v>
      </c>
      <c r="E725" s="178">
        <v>14787.177371831243</v>
      </c>
      <c r="F725" s="179">
        <v>154.03225851124563</v>
      </c>
      <c r="G725" s="176">
        <v>1277702.3275895519</v>
      </c>
      <c r="H725" s="180"/>
      <c r="I725" s="177">
        <f>AVERAGE(F$6:F725)</f>
        <v>163.71339791560351</v>
      </c>
      <c r="J725" s="176">
        <f>AVERAGE(G$6:G725)</f>
        <v>816590.94979815616</v>
      </c>
      <c r="L725" s="6"/>
    </row>
    <row r="726" spans="2:12" ht="15.75" x14ac:dyDescent="0.25">
      <c r="B726" s="13">
        <v>721</v>
      </c>
      <c r="C726" s="176">
        <v>47</v>
      </c>
      <c r="D726" s="177">
        <v>92.532897348953384</v>
      </c>
      <c r="E726" s="178">
        <v>5336.7409633449415</v>
      </c>
      <c r="F726" s="179">
        <v>159.46710265104662</v>
      </c>
      <c r="G726" s="176">
        <v>-148965.38097622676</v>
      </c>
      <c r="H726" s="180"/>
      <c r="I726" s="177">
        <f>AVERAGE(F$6:F726)</f>
        <v>163.70750846308678</v>
      </c>
      <c r="J726" s="176">
        <f>AVERAGE(G$6:G726)</f>
        <v>815251.7593255149</v>
      </c>
      <c r="L726" s="6"/>
    </row>
    <row r="727" spans="2:12" ht="15.75" x14ac:dyDescent="0.25">
      <c r="B727" s="13">
        <v>722</v>
      </c>
      <c r="C727" s="176">
        <v>45</v>
      </c>
      <c r="D727" s="177">
        <v>80.699972692654555</v>
      </c>
      <c r="E727" s="178">
        <v>12758.815942968356</v>
      </c>
      <c r="F727" s="179">
        <v>173.30002730734543</v>
      </c>
      <c r="G727" s="176">
        <v>1211103.1513258102</v>
      </c>
      <c r="H727" s="180"/>
      <c r="I727" s="177">
        <f>AVERAGE(F$6:F727)</f>
        <v>163.7207945002672</v>
      </c>
      <c r="J727" s="176">
        <f>AVERAGE(G$6:G727)</f>
        <v>815800.02995155414</v>
      </c>
      <c r="L727" s="6"/>
    </row>
    <row r="728" spans="2:12" ht="15.75" x14ac:dyDescent="0.25">
      <c r="B728" s="13">
        <v>723</v>
      </c>
      <c r="C728" s="176">
        <v>43</v>
      </c>
      <c r="D728" s="177">
        <v>86.87949388544412</v>
      </c>
      <c r="E728" s="178">
        <v>6800.5025826081701</v>
      </c>
      <c r="F728" s="179">
        <v>169.12050611455589</v>
      </c>
      <c r="G728" s="176">
        <v>150104.43860403821</v>
      </c>
      <c r="H728" s="180"/>
      <c r="I728" s="177">
        <f>AVERAGE(F$6:F728)</f>
        <v>163.7282629810615</v>
      </c>
      <c r="J728" s="176">
        <f>AVERAGE(G$6:G728)</f>
        <v>814879.28916130855</v>
      </c>
      <c r="L728" s="6"/>
    </row>
    <row r="729" spans="2:12" ht="15.75" x14ac:dyDescent="0.25">
      <c r="B729" s="13">
        <v>724</v>
      </c>
      <c r="C729" s="176">
        <v>45</v>
      </c>
      <c r="D729" s="177">
        <v>97.930511793008691</v>
      </c>
      <c r="E729" s="178">
        <v>9526.7735915424637</v>
      </c>
      <c r="F729" s="179">
        <v>156.06948820699131</v>
      </c>
      <c r="G729" s="176">
        <v>486838.67869591271</v>
      </c>
      <c r="H729" s="180"/>
      <c r="I729" s="177">
        <f>AVERAGE(F$6:F729)</f>
        <v>163.71768456286529</v>
      </c>
      <c r="J729" s="176">
        <f>AVERAGE(G$6:G729)</f>
        <v>814426.1943954723</v>
      </c>
      <c r="L729" s="6"/>
    </row>
    <row r="730" spans="2:12" ht="15.75" x14ac:dyDescent="0.25">
      <c r="B730" s="13">
        <v>725</v>
      </c>
      <c r="C730" s="176">
        <v>46</v>
      </c>
      <c r="D730" s="177">
        <v>85.204552788753148</v>
      </c>
      <c r="E730" s="178">
        <v>15812.07539199058</v>
      </c>
      <c r="F730" s="179">
        <v>167.79544721124685</v>
      </c>
      <c r="G730" s="176">
        <v>1653194.2617370109</v>
      </c>
      <c r="H730" s="180"/>
      <c r="I730" s="177">
        <f>AVERAGE(F$6:F730)</f>
        <v>163.72330906306996</v>
      </c>
      <c r="J730" s="176">
        <f>AVERAGE(G$6:G730)</f>
        <v>815583.11586766748</v>
      </c>
      <c r="L730" s="6"/>
    </row>
    <row r="731" spans="2:12" ht="15.75" x14ac:dyDescent="0.25">
      <c r="B731" s="13">
        <v>726</v>
      </c>
      <c r="C731" s="176">
        <v>46</v>
      </c>
      <c r="D731" s="177">
        <v>99.930758055097328</v>
      </c>
      <c r="E731" s="178">
        <v>3291.4855915660701</v>
      </c>
      <c r="F731" s="179">
        <v>153.06924194490267</v>
      </c>
      <c r="G731" s="176">
        <v>-496174.79562641215</v>
      </c>
      <c r="H731" s="180"/>
      <c r="I731" s="177">
        <f>AVERAGE(F$6:F731)</f>
        <v>163.70863403949122</v>
      </c>
      <c r="J731" s="176">
        <f>AVERAGE(G$6:G731)</f>
        <v>813776.28678847465</v>
      </c>
      <c r="L731" s="6"/>
    </row>
    <row r="732" spans="2:12" ht="15.75" x14ac:dyDescent="0.25">
      <c r="B732" s="13">
        <v>727</v>
      </c>
      <c r="C732" s="176">
        <v>45</v>
      </c>
      <c r="D732" s="177">
        <v>80.621350856479211</v>
      </c>
      <c r="E732" s="178">
        <v>18347.690647736188</v>
      </c>
      <c r="F732" s="179">
        <v>173.37864914352079</v>
      </c>
      <c r="G732" s="176">
        <v>2181097.8194077103</v>
      </c>
      <c r="H732" s="180"/>
      <c r="I732" s="177">
        <f>AVERAGE(F$6:F732)</f>
        <v>163.72193529823127</v>
      </c>
      <c r="J732" s="176">
        <f>AVERAGE(G$6:G732)</f>
        <v>815657.05918547488</v>
      </c>
      <c r="L732" s="6"/>
    </row>
    <row r="733" spans="2:12" ht="15.75" x14ac:dyDescent="0.25">
      <c r="B733" s="13">
        <v>728</v>
      </c>
      <c r="C733" s="176">
        <v>43</v>
      </c>
      <c r="D733" s="177">
        <v>82.440961688855793</v>
      </c>
      <c r="E733" s="178">
        <v>17178.58242324242</v>
      </c>
      <c r="F733" s="179">
        <v>173.55903831114421</v>
      </c>
      <c r="G733" s="176">
        <v>1981498.2449266799</v>
      </c>
      <c r="H733" s="180"/>
      <c r="I733" s="177">
        <f>AVERAGE(F$6:F733)</f>
        <v>163.73544780236989</v>
      </c>
      <c r="J733" s="176">
        <f>AVERAGE(G$6:G733)</f>
        <v>817258.48938566889</v>
      </c>
      <c r="L733" s="6"/>
    </row>
    <row r="734" spans="2:12" ht="15.75" x14ac:dyDescent="0.25">
      <c r="B734" s="13">
        <v>729</v>
      </c>
      <c r="C734" s="176">
        <v>45</v>
      </c>
      <c r="D734" s="177">
        <v>98.11290284614013</v>
      </c>
      <c r="E734" s="178">
        <v>15109.619073020011</v>
      </c>
      <c r="F734" s="179">
        <v>155.88709715385988</v>
      </c>
      <c r="G734" s="176">
        <v>1355394.6563936849</v>
      </c>
      <c r="H734" s="180"/>
      <c r="I734" s="177">
        <f>AVERAGE(F$6:F734)</f>
        <v>163.72468188927178</v>
      </c>
      <c r="J734" s="176">
        <f>AVERAGE(G$6:G734)</f>
        <v>817996.67342820379</v>
      </c>
      <c r="L734" s="6"/>
    </row>
    <row r="735" spans="2:12" ht="15.75" x14ac:dyDescent="0.25">
      <c r="B735" s="13">
        <v>730</v>
      </c>
      <c r="C735" s="176">
        <v>45</v>
      </c>
      <c r="D735" s="177">
        <v>90.252024989371336</v>
      </c>
      <c r="E735" s="178">
        <v>10293.731356025955</v>
      </c>
      <c r="F735" s="179">
        <v>163.74797501062866</v>
      </c>
      <c r="G735" s="176">
        <v>685577.66485266294</v>
      </c>
      <c r="H735" s="180"/>
      <c r="I735" s="177">
        <f>AVERAGE(F$6:F735)</f>
        <v>163.72471379765722</v>
      </c>
      <c r="J735" s="176">
        <f>AVERAGE(G$6:G735)</f>
        <v>817815.27752604545</v>
      </c>
      <c r="L735" s="6"/>
    </row>
    <row r="736" spans="2:12" ht="15.75" x14ac:dyDescent="0.25">
      <c r="B736" s="13">
        <v>731</v>
      </c>
      <c r="C736" s="176">
        <v>46</v>
      </c>
      <c r="D736" s="177">
        <v>90.429909410682043</v>
      </c>
      <c r="E736" s="178">
        <v>10215.168466767855</v>
      </c>
      <c r="F736" s="179">
        <v>162.57009058931794</v>
      </c>
      <c r="G736" s="176">
        <v>660680.86302759429</v>
      </c>
      <c r="H736" s="180"/>
      <c r="I736" s="177">
        <f>AVERAGE(F$6:F736)</f>
        <v>163.72313428574429</v>
      </c>
      <c r="J736" s="176">
        <f>AVERAGE(G$6:G736)</f>
        <v>817600.31936667685</v>
      </c>
      <c r="L736" s="6"/>
    </row>
    <row r="737" spans="2:12" ht="15.75" x14ac:dyDescent="0.25">
      <c r="B737" s="13">
        <v>732</v>
      </c>
      <c r="C737" s="176">
        <v>45</v>
      </c>
      <c r="D737" s="177">
        <v>95.892963126057282</v>
      </c>
      <c r="E737" s="178">
        <v>7393.0200429352935</v>
      </c>
      <c r="F737" s="179">
        <v>158.10703687394272</v>
      </c>
      <c r="G737" s="176">
        <v>168888.4925381681</v>
      </c>
      <c r="H737" s="180"/>
      <c r="I737" s="177">
        <f>AVERAGE(F$6:F737)</f>
        <v>163.71546202152052</v>
      </c>
      <c r="J737" s="176">
        <f>AVERAGE(G$6:G737)</f>
        <v>816714.10102401499</v>
      </c>
      <c r="L737" s="6"/>
    </row>
    <row r="738" spans="2:12" ht="15.75" x14ac:dyDescent="0.25">
      <c r="B738" s="13">
        <v>733</v>
      </c>
      <c r="C738" s="176">
        <v>44</v>
      </c>
      <c r="D738" s="177">
        <v>81.111337137426801</v>
      </c>
      <c r="E738" s="178">
        <v>9854.1931946317782</v>
      </c>
      <c r="F738" s="179">
        <v>173.8886628625732</v>
      </c>
      <c r="G738" s="176">
        <v>713532.4782039884</v>
      </c>
      <c r="H738" s="180"/>
      <c r="I738" s="177">
        <f>AVERAGE(F$6:F738)</f>
        <v>163.7293408766925</v>
      </c>
      <c r="J738" s="176">
        <f>AVERAGE(G$6:G738)</f>
        <v>816573.33482644334</v>
      </c>
      <c r="L738" s="6"/>
    </row>
    <row r="739" spans="2:12" ht="15.75" x14ac:dyDescent="0.25">
      <c r="B739" s="13">
        <v>734</v>
      </c>
      <c r="C739" s="176">
        <v>43</v>
      </c>
      <c r="D739" s="177">
        <v>82.139812119299734</v>
      </c>
      <c r="E739" s="178">
        <v>10255.493491330826</v>
      </c>
      <c r="F739" s="179">
        <v>173.86018788070027</v>
      </c>
      <c r="G739" s="176">
        <v>783022.02521207626</v>
      </c>
      <c r="H739" s="180"/>
      <c r="I739" s="177">
        <f>AVERAGE(F$6:F739)</f>
        <v>163.74314312056717</v>
      </c>
      <c r="J739" s="176">
        <f>AVERAGE(G$6:G739)</f>
        <v>816527.62459536106</v>
      </c>
      <c r="L739" s="6"/>
    </row>
    <row r="740" spans="2:12" ht="15.75" x14ac:dyDescent="0.25">
      <c r="B740" s="13">
        <v>735</v>
      </c>
      <c r="C740" s="176">
        <v>46</v>
      </c>
      <c r="D740" s="177">
        <v>97.635600423122099</v>
      </c>
      <c r="E740" s="178">
        <v>9102.7596166098192</v>
      </c>
      <c r="F740" s="179">
        <v>155.3643995768779</v>
      </c>
      <c r="G740" s="176">
        <v>414244.78232723591</v>
      </c>
      <c r="H740" s="180"/>
      <c r="I740" s="177">
        <f>AVERAGE(F$6:F740)</f>
        <v>163.73174346948733</v>
      </c>
      <c r="J740" s="176">
        <f>AVERAGE(G$6:G740)</f>
        <v>815980.30100043863</v>
      </c>
      <c r="L740" s="6"/>
    </row>
    <row r="741" spans="2:12" ht="15.75" x14ac:dyDescent="0.25">
      <c r="B741" s="13">
        <v>736</v>
      </c>
      <c r="C741" s="176">
        <v>44</v>
      </c>
      <c r="D741" s="177">
        <v>88.596808197507187</v>
      </c>
      <c r="E741" s="178">
        <v>8115.4943876125071</v>
      </c>
      <c r="F741" s="179">
        <v>166.40319180249281</v>
      </c>
      <c r="G741" s="176">
        <v>350444.16915393807</v>
      </c>
      <c r="H741" s="180"/>
      <c r="I741" s="177">
        <f>AVERAGE(F$6:F741)</f>
        <v>163.7353731547224</v>
      </c>
      <c r="J741" s="176">
        <f>AVERAGE(G$6:G741)</f>
        <v>815347.77908216882</v>
      </c>
      <c r="L741" s="6"/>
    </row>
    <row r="742" spans="2:12" ht="15.75" x14ac:dyDescent="0.25">
      <c r="B742" s="13">
        <v>737</v>
      </c>
      <c r="C742" s="176">
        <v>45</v>
      </c>
      <c r="D742" s="177">
        <v>83.19342871890376</v>
      </c>
      <c r="E742" s="178">
        <v>4662.1002995332974</v>
      </c>
      <c r="F742" s="179">
        <v>170.80657128109624</v>
      </c>
      <c r="G742" s="176">
        <v>-203682.63286814571</v>
      </c>
      <c r="H742" s="180"/>
      <c r="I742" s="177">
        <f>AVERAGE(F$6:F742)</f>
        <v>163.74496772477173</v>
      </c>
      <c r="J742" s="176">
        <f>AVERAGE(G$6:G742)</f>
        <v>813965.10552456998</v>
      </c>
      <c r="L742" s="6"/>
    </row>
    <row r="743" spans="2:12" ht="15.75" x14ac:dyDescent="0.25">
      <c r="B743" s="13">
        <v>738</v>
      </c>
      <c r="C743" s="176">
        <v>46</v>
      </c>
      <c r="D743" s="177">
        <v>96.604182367656037</v>
      </c>
      <c r="E743" s="178">
        <v>5537.8382347854549</v>
      </c>
      <c r="F743" s="179">
        <v>156.39581763234395</v>
      </c>
      <c r="G743" s="176">
        <v>-133905.26135507249</v>
      </c>
      <c r="H743" s="180"/>
      <c r="I743" s="177">
        <f>AVERAGE(F$6:F743)</f>
        <v>163.73500952681454</v>
      </c>
      <c r="J743" s="176">
        <f>AVERAGE(G$6:G743)</f>
        <v>812680.72833367623</v>
      </c>
      <c r="L743" s="6"/>
    </row>
    <row r="744" spans="2:12" ht="15.75" x14ac:dyDescent="0.25">
      <c r="B744" s="13">
        <v>739</v>
      </c>
      <c r="C744" s="176">
        <v>45</v>
      </c>
      <c r="D744" s="177">
        <v>89.573857058528091</v>
      </c>
      <c r="E744" s="178">
        <v>7780.7163281822941</v>
      </c>
      <c r="F744" s="179">
        <v>164.42614294147191</v>
      </c>
      <c r="G744" s="176">
        <v>279353.17516474635</v>
      </c>
      <c r="H744" s="180"/>
      <c r="I744" s="177">
        <f>AVERAGE(F$6:F744)</f>
        <v>163.73594475470986</v>
      </c>
      <c r="J744" s="176">
        <f>AVERAGE(G$6:G744)</f>
        <v>811959.04016971285</v>
      </c>
      <c r="L744" s="6"/>
    </row>
    <row r="745" spans="2:12" ht="15.75" x14ac:dyDescent="0.25">
      <c r="B745" s="13">
        <v>740</v>
      </c>
      <c r="C745" s="176">
        <v>44</v>
      </c>
      <c r="D745" s="177">
        <v>80.818729214660436</v>
      </c>
      <c r="E745" s="178">
        <v>4462.8180954477884</v>
      </c>
      <c r="F745" s="179">
        <v>174.18127078533956</v>
      </c>
      <c r="G745" s="176">
        <v>-222660.67285109533</v>
      </c>
      <c r="H745" s="180"/>
      <c r="I745" s="177">
        <f>AVERAGE(F$6:F745)</f>
        <v>163.75006006015667</v>
      </c>
      <c r="J745" s="176">
        <f>AVERAGE(G$6:G745)</f>
        <v>810560.90542238741</v>
      </c>
      <c r="L745" s="6"/>
    </row>
    <row r="746" spans="2:12" ht="15.75" x14ac:dyDescent="0.25">
      <c r="B746" s="13">
        <v>741</v>
      </c>
      <c r="C746" s="176">
        <v>44</v>
      </c>
      <c r="D746" s="177">
        <v>83.688675883241643</v>
      </c>
      <c r="E746" s="178">
        <v>9484.808632230146</v>
      </c>
      <c r="F746" s="179">
        <v>171.31132411675836</v>
      </c>
      <c r="G746" s="176">
        <v>624855.12578140595</v>
      </c>
      <c r="H746" s="180"/>
      <c r="I746" s="177">
        <f>AVERAGE(F$6:F746)</f>
        <v>163.76026419518581</v>
      </c>
      <c r="J746" s="176">
        <f>AVERAGE(G$6:G746)</f>
        <v>810310.29033515265</v>
      </c>
      <c r="L746" s="6"/>
    </row>
    <row r="747" spans="2:12" ht="15.75" x14ac:dyDescent="0.25">
      <c r="B747" s="13">
        <v>742</v>
      </c>
      <c r="C747" s="176">
        <v>45</v>
      </c>
      <c r="D747" s="177">
        <v>99.255022889464172</v>
      </c>
      <c r="E747" s="178">
        <v>7182.3656029032027</v>
      </c>
      <c r="F747" s="179">
        <v>154.74497711053584</v>
      </c>
      <c r="G747" s="176">
        <v>111435.00082075596</v>
      </c>
      <c r="H747" s="180"/>
      <c r="I747" s="177">
        <f>AVERAGE(F$6:F747)</f>
        <v>163.74811421259196</v>
      </c>
      <c r="J747" s="176">
        <f>AVERAGE(G$6:G747)</f>
        <v>809368.40989106311</v>
      </c>
      <c r="L747" s="6"/>
    </row>
    <row r="748" spans="2:12" ht="15.75" x14ac:dyDescent="0.25">
      <c r="B748" s="13">
        <v>743</v>
      </c>
      <c r="C748" s="176">
        <v>45</v>
      </c>
      <c r="D748" s="177">
        <v>99.881960108091761</v>
      </c>
      <c r="E748" s="178">
        <v>14885.87979019665</v>
      </c>
      <c r="F748" s="179">
        <v>154.11803989190824</v>
      </c>
      <c r="G748" s="176">
        <v>1294182.6153316782</v>
      </c>
      <c r="H748" s="180"/>
      <c r="I748" s="177">
        <f>AVERAGE(F$6:F748)</f>
        <v>163.73515314351971</v>
      </c>
      <c r="J748" s="176">
        <f>AVERAGE(G$6:G748)</f>
        <v>810020.91891588224</v>
      </c>
      <c r="L748" s="6"/>
    </row>
    <row r="749" spans="2:12" ht="15.75" x14ac:dyDescent="0.25">
      <c r="B749" s="13">
        <v>744</v>
      </c>
      <c r="C749" s="176">
        <v>46</v>
      </c>
      <c r="D749" s="177">
        <v>95.851438908504662</v>
      </c>
      <c r="E749" s="178">
        <v>16022.85777611495</v>
      </c>
      <c r="F749" s="179">
        <v>157.14856109149534</v>
      </c>
      <c r="G749" s="176">
        <v>1517969.0440901415</v>
      </c>
      <c r="H749" s="180"/>
      <c r="I749" s="177">
        <f>AVERAGE(F$6:F749)</f>
        <v>163.72630019721322</v>
      </c>
      <c r="J749" s="176">
        <f>AVERAGE(G$6:G749)</f>
        <v>810972.46209487994</v>
      </c>
      <c r="L749" s="6"/>
    </row>
    <row r="750" spans="2:12" ht="15.75" x14ac:dyDescent="0.25">
      <c r="B750" s="13">
        <v>745</v>
      </c>
      <c r="C750" s="176">
        <v>44</v>
      </c>
      <c r="D750" s="177">
        <v>97.876814863153996</v>
      </c>
      <c r="E750" s="178">
        <v>11504.672554220671</v>
      </c>
      <c r="F750" s="179">
        <v>157.12318513684602</v>
      </c>
      <c r="G750" s="176">
        <v>807650.79567560577</v>
      </c>
      <c r="H750" s="180"/>
      <c r="I750" s="177">
        <f>AVERAGE(F$6:F750)</f>
        <v>163.71743695552146</v>
      </c>
      <c r="J750" s="176">
        <f>AVERAGE(G$6:G750)</f>
        <v>810968.00348223664</v>
      </c>
      <c r="L750" s="6"/>
    </row>
    <row r="751" spans="2:12" ht="15.75" x14ac:dyDescent="0.25">
      <c r="B751" s="13">
        <v>746</v>
      </c>
      <c r="C751" s="176">
        <v>45</v>
      </c>
      <c r="D751" s="177">
        <v>85.175488901291345</v>
      </c>
      <c r="E751" s="178">
        <v>7158.162138812022</v>
      </c>
      <c r="F751" s="179">
        <v>168.82451109870865</v>
      </c>
      <c r="G751" s="176">
        <v>208473.22345022624</v>
      </c>
      <c r="H751" s="180"/>
      <c r="I751" s="177">
        <f>AVERAGE(F$6:F751)</f>
        <v>163.72428289941311</v>
      </c>
      <c r="J751" s="176">
        <f>AVERAGE(G$6:G751)</f>
        <v>810160.36972884252</v>
      </c>
      <c r="L751" s="6"/>
    </row>
    <row r="752" spans="2:12" ht="15.75" x14ac:dyDescent="0.25">
      <c r="B752" s="13">
        <v>747</v>
      </c>
      <c r="C752" s="176">
        <v>45</v>
      </c>
      <c r="D752" s="177">
        <v>94.122901824341795</v>
      </c>
      <c r="E752" s="178">
        <v>3026.9487074301805</v>
      </c>
      <c r="F752" s="179">
        <v>159.8770981756582</v>
      </c>
      <c r="G752" s="176">
        <v>-516060.22432950331</v>
      </c>
      <c r="H752" s="180"/>
      <c r="I752" s="177">
        <f>AVERAGE(F$6:F752)</f>
        <v>163.71913271906004</v>
      </c>
      <c r="J752" s="176">
        <f>AVERAGE(G$6:G752)</f>
        <v>808384.97402059846</v>
      </c>
      <c r="L752" s="6"/>
    </row>
    <row r="753" spans="2:12" ht="15.75" x14ac:dyDescent="0.25">
      <c r="B753" s="13">
        <v>748</v>
      </c>
      <c r="C753" s="176">
        <v>45</v>
      </c>
      <c r="D753" s="177">
        <v>85.022754049937774</v>
      </c>
      <c r="E753" s="178">
        <v>8352.8608579494467</v>
      </c>
      <c r="F753" s="179">
        <v>168.97724595006224</v>
      </c>
      <c r="G753" s="176">
        <v>411443.42358037154</v>
      </c>
      <c r="H753" s="180"/>
      <c r="I753" s="177">
        <f>AVERAGE(F$6:F753)</f>
        <v>163.72616228220309</v>
      </c>
      <c r="J753" s="176">
        <f>AVERAGE(G$6:G753)</f>
        <v>807854.30349861959</v>
      </c>
      <c r="L753" s="6"/>
    </row>
    <row r="754" spans="2:12" ht="15.75" x14ac:dyDescent="0.25">
      <c r="B754" s="13">
        <v>749</v>
      </c>
      <c r="C754" s="176">
        <v>46</v>
      </c>
      <c r="D754" s="177">
        <v>97.37805437711458</v>
      </c>
      <c r="E754" s="178">
        <v>12873.164613102927</v>
      </c>
      <c r="F754" s="179">
        <v>155.62194562288542</v>
      </c>
      <c r="G754" s="176">
        <v>1003346.9234147565</v>
      </c>
      <c r="H754" s="180"/>
      <c r="I754" s="177">
        <f>AVERAGE(F$6:F754)</f>
        <v>163.71534223325875</v>
      </c>
      <c r="J754" s="176">
        <f>AVERAGE(G$6:G754)</f>
        <v>808115.30833161832</v>
      </c>
      <c r="L754" s="6"/>
    </row>
    <row r="755" spans="2:12" ht="15.75" x14ac:dyDescent="0.25">
      <c r="B755" s="13">
        <v>750</v>
      </c>
      <c r="C755" s="176">
        <v>47</v>
      </c>
      <c r="D755" s="177">
        <v>98.676156036842087</v>
      </c>
      <c r="E755" s="178">
        <v>13796.519766177971</v>
      </c>
      <c r="F755" s="179">
        <v>153.32384396315791</v>
      </c>
      <c r="G755" s="176">
        <v>1115335.443864095</v>
      </c>
      <c r="H755" s="180"/>
      <c r="I755" s="177">
        <f>AVERAGE(F$6:F755)</f>
        <v>163.70148690223192</v>
      </c>
      <c r="J755" s="176">
        <f>AVERAGE(G$6:G755)</f>
        <v>808524.93517899502</v>
      </c>
      <c r="L755" s="6"/>
    </row>
    <row r="756" spans="2:12" ht="15.75" x14ac:dyDescent="0.25">
      <c r="B756" s="13">
        <v>751</v>
      </c>
      <c r="C756" s="176">
        <v>43</v>
      </c>
      <c r="D756" s="177">
        <v>83.366301938813635</v>
      </c>
      <c r="E756" s="178">
        <v>12414.684985692764</v>
      </c>
      <c r="F756" s="179">
        <v>172.63369806118635</v>
      </c>
      <c r="G756" s="176">
        <v>1143192.9793448281</v>
      </c>
      <c r="H756" s="180"/>
      <c r="I756" s="177">
        <f>AVERAGE(F$6:F756)</f>
        <v>163.71338065876847</v>
      </c>
      <c r="J756" s="176">
        <f>AVERAGE(G$6:G756)</f>
        <v>808970.56506470183</v>
      </c>
      <c r="L756" s="6"/>
    </row>
    <row r="757" spans="2:12" ht="15.75" x14ac:dyDescent="0.25">
      <c r="B757" s="13">
        <v>752</v>
      </c>
      <c r="C757" s="176">
        <v>46</v>
      </c>
      <c r="D757" s="177">
        <v>95.047352884708744</v>
      </c>
      <c r="E757" s="178">
        <v>8080.8764574159513</v>
      </c>
      <c r="F757" s="179">
        <v>157.95264711529126</v>
      </c>
      <c r="G757" s="176">
        <v>276395.82746048667</v>
      </c>
      <c r="H757" s="180"/>
      <c r="I757" s="177">
        <f>AVERAGE(F$6:F757)</f>
        <v>163.70572010884365</v>
      </c>
      <c r="J757" s="176">
        <f>AVERAGE(G$6:G757)</f>
        <v>808262.35397746228</v>
      </c>
      <c r="L757" s="6"/>
    </row>
    <row r="758" spans="2:12" ht="15.75" x14ac:dyDescent="0.25">
      <c r="B758" s="13">
        <v>753</v>
      </c>
      <c r="C758" s="176">
        <v>46</v>
      </c>
      <c r="D758" s="177">
        <v>85.549306905432189</v>
      </c>
      <c r="E758" s="178">
        <v>11913.549822351169</v>
      </c>
      <c r="F758" s="179">
        <v>167.45069309456781</v>
      </c>
      <c r="G758" s="176">
        <v>994932.17496936861</v>
      </c>
      <c r="H758" s="180"/>
      <c r="I758" s="177">
        <f>AVERAGE(F$6:F758)</f>
        <v>163.71069351254314</v>
      </c>
      <c r="J758" s="176">
        <f>AVERAGE(G$6:G758)</f>
        <v>808510.25546616327</v>
      </c>
      <c r="L758" s="6"/>
    </row>
    <row r="759" spans="2:12" ht="15.75" x14ac:dyDescent="0.25">
      <c r="B759" s="13">
        <v>754</v>
      </c>
      <c r="C759" s="176">
        <v>44</v>
      </c>
      <c r="D759" s="177">
        <v>81.0465589572661</v>
      </c>
      <c r="E759" s="178">
        <v>16156.288399505587</v>
      </c>
      <c r="F759" s="179">
        <v>173.95344104273391</v>
      </c>
      <c r="G759" s="176">
        <v>1810441.9615728012</v>
      </c>
      <c r="H759" s="180"/>
      <c r="I759" s="177">
        <f>AVERAGE(F$6:F759)</f>
        <v>163.72427805833914</v>
      </c>
      <c r="J759" s="176">
        <f>AVERAGE(G$6:G759)</f>
        <v>809839.07735755132</v>
      </c>
      <c r="L759" s="6"/>
    </row>
    <row r="760" spans="2:12" ht="15.75" x14ac:dyDescent="0.25">
      <c r="B760" s="13">
        <v>755</v>
      </c>
      <c r="C760" s="176">
        <v>45</v>
      </c>
      <c r="D760" s="177">
        <v>91.282918566273338</v>
      </c>
      <c r="E760" s="178">
        <v>15456.457898150615</v>
      </c>
      <c r="F760" s="179">
        <v>162.71708143372666</v>
      </c>
      <c r="G760" s="176">
        <v>1515029.7184903412</v>
      </c>
      <c r="H760" s="180"/>
      <c r="I760" s="177">
        <f>AVERAGE(F$6:F760)</f>
        <v>163.72294402307477</v>
      </c>
      <c r="J760" s="176">
        <f>AVERAGE(G$6:G760)</f>
        <v>810773.10469680012</v>
      </c>
      <c r="L760" s="6"/>
    </row>
    <row r="761" spans="2:12" ht="15.75" x14ac:dyDescent="0.25">
      <c r="B761" s="13">
        <v>756</v>
      </c>
      <c r="C761" s="176">
        <v>46</v>
      </c>
      <c r="D761" s="177">
        <v>83.619531776253226</v>
      </c>
      <c r="E761" s="178">
        <v>2519.0579940314492</v>
      </c>
      <c r="F761" s="179">
        <v>169.38046822374679</v>
      </c>
      <c r="G761" s="176">
        <v>-573320.77748818079</v>
      </c>
      <c r="H761" s="180"/>
      <c r="I761" s="177">
        <f>AVERAGE(F$6:F761)</f>
        <v>163.73042752069472</v>
      </c>
      <c r="J761" s="176">
        <f>AVERAGE(G$6:G761)</f>
        <v>808942.2926833278</v>
      </c>
      <c r="L761" s="6"/>
    </row>
    <row r="762" spans="2:12" ht="15.75" x14ac:dyDescent="0.25">
      <c r="B762" s="13">
        <v>757</v>
      </c>
      <c r="C762" s="176">
        <v>43</v>
      </c>
      <c r="D762" s="177">
        <v>92.705829546879045</v>
      </c>
      <c r="E762" s="178">
        <v>10957.887526219163</v>
      </c>
      <c r="F762" s="179">
        <v>163.29417045312096</v>
      </c>
      <c r="G762" s="176">
        <v>789359.15351256006</v>
      </c>
      <c r="H762" s="180"/>
      <c r="I762" s="177">
        <f>AVERAGE(F$6:F762)</f>
        <v>163.72985122337957</v>
      </c>
      <c r="J762" s="176">
        <f>AVERAGE(G$6:G762)</f>
        <v>808916.42327887507</v>
      </c>
      <c r="L762" s="6"/>
    </row>
    <row r="763" spans="2:12" ht="15.75" x14ac:dyDescent="0.25">
      <c r="B763" s="13">
        <v>758</v>
      </c>
      <c r="C763" s="176">
        <v>44</v>
      </c>
      <c r="D763" s="177">
        <v>82.598185969306712</v>
      </c>
      <c r="E763" s="178">
        <v>12344.5838241036</v>
      </c>
      <c r="F763" s="179">
        <v>172.40181403069329</v>
      </c>
      <c r="G763" s="176">
        <v>1128228.6447294136</v>
      </c>
      <c r="H763" s="180"/>
      <c r="I763" s="177">
        <f>AVERAGE(F$6:F763)</f>
        <v>163.74129180755807</v>
      </c>
      <c r="J763" s="176">
        <f>AVERAGE(G$6:G763)</f>
        <v>809337.67950770154</v>
      </c>
      <c r="L763" s="6"/>
    </row>
    <row r="764" spans="2:12" ht="15.75" x14ac:dyDescent="0.25">
      <c r="B764" s="13">
        <v>759</v>
      </c>
      <c r="C764" s="176">
        <v>45</v>
      </c>
      <c r="D764" s="177">
        <v>88.662146509508204</v>
      </c>
      <c r="E764" s="178">
        <v>12548.952156106221</v>
      </c>
      <c r="F764" s="179">
        <v>165.3378534904918</v>
      </c>
      <c r="G764" s="176">
        <v>1074816.8130454815</v>
      </c>
      <c r="H764" s="180"/>
      <c r="I764" s="177">
        <f>AVERAGE(F$6:F764)</f>
        <v>163.7433953143867</v>
      </c>
      <c r="J764" s="176">
        <f>AVERAGE(G$6:G764)</f>
        <v>809687.45438719797</v>
      </c>
      <c r="L764" s="6"/>
    </row>
    <row r="765" spans="2:12" ht="15.75" x14ac:dyDescent="0.25">
      <c r="B765" s="13">
        <v>760</v>
      </c>
      <c r="C765" s="176">
        <v>46</v>
      </c>
      <c r="D765" s="177">
        <v>96.531196557784</v>
      </c>
      <c r="E765" s="178">
        <v>4278.1455480872337</v>
      </c>
      <c r="F765" s="179">
        <v>156.468803442216</v>
      </c>
      <c r="G765" s="176">
        <v>-330603.68513914722</v>
      </c>
      <c r="H765" s="180"/>
      <c r="I765" s="177">
        <f>AVERAGE(F$6:F765)</f>
        <v>163.73382348297594</v>
      </c>
      <c r="J765" s="176">
        <f>AVERAGE(G$6:G765)</f>
        <v>808187.07130887383</v>
      </c>
      <c r="L765" s="6"/>
    </row>
    <row r="766" spans="2:12" ht="15.75" x14ac:dyDescent="0.25">
      <c r="B766" s="13">
        <v>761</v>
      </c>
      <c r="C766" s="176">
        <v>46</v>
      </c>
      <c r="D766" s="177">
        <v>83.814291454595264</v>
      </c>
      <c r="E766" s="178">
        <v>7035.5499776610541</v>
      </c>
      <c r="F766" s="179">
        <v>169.18570854540474</v>
      </c>
      <c r="G766" s="176">
        <v>190314.50797719182</v>
      </c>
      <c r="H766" s="180"/>
      <c r="I766" s="177">
        <f>AVERAGE(F$6:F766)</f>
        <v>163.74098758949688</v>
      </c>
      <c r="J766" s="176">
        <f>AVERAGE(G$6:G766)</f>
        <v>807375.14941224887</v>
      </c>
      <c r="L766" s="6"/>
    </row>
    <row r="767" spans="2:12" ht="15.75" x14ac:dyDescent="0.25">
      <c r="B767" s="13">
        <v>762</v>
      </c>
      <c r="C767" s="176">
        <v>45</v>
      </c>
      <c r="D767" s="177">
        <v>91.823597953234341</v>
      </c>
      <c r="E767" s="178">
        <v>12778.032075768868</v>
      </c>
      <c r="F767" s="179">
        <v>162.17640204676565</v>
      </c>
      <c r="G767" s="176">
        <v>1072295.2672863593</v>
      </c>
      <c r="H767" s="180"/>
      <c r="I767" s="177">
        <f>AVERAGE(F$6:F767)</f>
        <v>163.73893432762978</v>
      </c>
      <c r="J767" s="176">
        <f>AVERAGE(G$6:G767)</f>
        <v>807722.81360893394</v>
      </c>
      <c r="L767" s="6"/>
    </row>
    <row r="768" spans="2:12" ht="15.75" x14ac:dyDescent="0.25">
      <c r="B768" s="13">
        <v>763</v>
      </c>
      <c r="C768" s="176">
        <v>47</v>
      </c>
      <c r="D768" s="177">
        <v>90.324385182808186</v>
      </c>
      <c r="E768" s="178">
        <v>12249.735361438779</v>
      </c>
      <c r="F768" s="179">
        <v>161.67561481719181</v>
      </c>
      <c r="G768" s="176">
        <v>980483.49590850994</v>
      </c>
      <c r="H768" s="180"/>
      <c r="I768" s="177">
        <f>AVERAGE(F$6:F768)</f>
        <v>163.73623010808794</v>
      </c>
      <c r="J768" s="176">
        <f>AVERAGE(G$6:G768)</f>
        <v>807949.2365215153</v>
      </c>
      <c r="L768" s="6"/>
    </row>
    <row r="769" spans="2:12" ht="15.75" x14ac:dyDescent="0.25">
      <c r="B769" s="13">
        <v>764</v>
      </c>
      <c r="C769" s="176">
        <v>43</v>
      </c>
      <c r="D769" s="177">
        <v>92.293849634949851</v>
      </c>
      <c r="E769" s="178">
        <v>2659.8944902138792</v>
      </c>
      <c r="F769" s="179">
        <v>163.70615036505015</v>
      </c>
      <c r="G769" s="176">
        <v>-564558.91262987826</v>
      </c>
      <c r="H769" s="180"/>
      <c r="I769" s="177">
        <f>AVERAGE(F$6:F769)</f>
        <v>163.73619073669653</v>
      </c>
      <c r="J769" s="176">
        <f>AVERAGE(G$6:G769)</f>
        <v>806152.75988650043</v>
      </c>
      <c r="L769" s="6"/>
    </row>
    <row r="770" spans="2:12" ht="15.75" x14ac:dyDescent="0.25">
      <c r="B770" s="13">
        <v>765</v>
      </c>
      <c r="C770" s="176">
        <v>44</v>
      </c>
      <c r="D770" s="177">
        <v>95.523723601862571</v>
      </c>
      <c r="E770" s="178">
        <v>11766.161945255448</v>
      </c>
      <c r="F770" s="179">
        <v>159.47627639813743</v>
      </c>
      <c r="G770" s="176">
        <v>876423.69452680415</v>
      </c>
      <c r="H770" s="180"/>
      <c r="I770" s="177">
        <f>AVERAGE(F$6:F770)</f>
        <v>163.7306222212213</v>
      </c>
      <c r="J770" s="176">
        <f>AVERAGE(G$6:G770)</f>
        <v>806244.61731740274</v>
      </c>
      <c r="L770" s="6"/>
    </row>
    <row r="771" spans="2:12" ht="15.75" x14ac:dyDescent="0.25">
      <c r="B771" s="13">
        <v>766</v>
      </c>
      <c r="C771" s="176">
        <v>45</v>
      </c>
      <c r="D771" s="177">
        <v>89.644057596072315</v>
      </c>
      <c r="E771" s="178">
        <v>19992.190984496316</v>
      </c>
      <c r="F771" s="179">
        <v>164.35594240392768</v>
      </c>
      <c r="G771" s="176">
        <v>2285835.3899761988</v>
      </c>
      <c r="H771" s="180"/>
      <c r="I771" s="177">
        <f>AVERAGE(F$6:F771)</f>
        <v>163.73143856610733</v>
      </c>
      <c r="J771" s="176">
        <f>AVERAGE(G$6:G771)</f>
        <v>808176.19796056033</v>
      </c>
      <c r="L771" s="6"/>
    </row>
    <row r="772" spans="2:12" ht="15.75" x14ac:dyDescent="0.25">
      <c r="B772" s="13">
        <v>767</v>
      </c>
      <c r="C772" s="176">
        <v>44</v>
      </c>
      <c r="D772" s="177">
        <v>84.927676988286109</v>
      </c>
      <c r="E772" s="178">
        <v>8924.8962274835758</v>
      </c>
      <c r="F772" s="179">
        <v>170.07232301171388</v>
      </c>
      <c r="G772" s="176">
        <v>517877.83404661343</v>
      </c>
      <c r="H772" s="180"/>
      <c r="I772" s="177">
        <f>AVERAGE(F$6:F772)</f>
        <v>163.73970569054748</v>
      </c>
      <c r="J772" s="176">
        <f>AVERAGE(G$6:G772)</f>
        <v>807797.7124795774</v>
      </c>
      <c r="L772" s="6"/>
    </row>
    <row r="773" spans="2:12" ht="15.75" x14ac:dyDescent="0.25">
      <c r="B773" s="13">
        <v>768</v>
      </c>
      <c r="C773" s="176">
        <v>45</v>
      </c>
      <c r="D773" s="177">
        <v>80.469568673656354</v>
      </c>
      <c r="E773" s="178">
        <v>11334.028114312863</v>
      </c>
      <c r="F773" s="179">
        <v>173.53043132634366</v>
      </c>
      <c r="G773" s="176">
        <v>966798.78734161658</v>
      </c>
      <c r="H773" s="180"/>
      <c r="I773" s="177">
        <f>AVERAGE(F$6:F773)</f>
        <v>163.75245403121912</v>
      </c>
      <c r="J773" s="176">
        <f>AVERAGE(G$6:G773)</f>
        <v>808004.7451291373</v>
      </c>
      <c r="L773" s="6"/>
    </row>
    <row r="774" spans="2:12" ht="15.75" x14ac:dyDescent="0.25">
      <c r="B774" s="13">
        <v>769</v>
      </c>
      <c r="C774" s="176">
        <v>45</v>
      </c>
      <c r="D774" s="177">
        <v>98.683697305330298</v>
      </c>
      <c r="E774" s="178">
        <v>10701.770970951542</v>
      </c>
      <c r="F774" s="179">
        <v>155.3163026946697</v>
      </c>
      <c r="G774" s="176">
        <v>662159.49949333887</v>
      </c>
      <c r="H774" s="180"/>
      <c r="I774" s="177">
        <f>AVERAGE(F$6:F774)</f>
        <v>163.74148374339524</v>
      </c>
      <c r="J774" s="176">
        <f>AVERAGE(G$6:G774)</f>
        <v>807815.08941309596</v>
      </c>
      <c r="L774" s="6"/>
    </row>
    <row r="775" spans="2:12" ht="15.75" x14ac:dyDescent="0.25">
      <c r="B775" s="13">
        <v>770</v>
      </c>
      <c r="C775" s="176">
        <v>45</v>
      </c>
      <c r="D775" s="177">
        <v>95.160511664281145</v>
      </c>
      <c r="E775" s="178">
        <v>9611.8403859809532</v>
      </c>
      <c r="F775" s="179">
        <v>158.83948833571884</v>
      </c>
      <c r="G775" s="176">
        <v>526739.8088738129</v>
      </c>
      <c r="H775" s="180"/>
      <c r="I775" s="177">
        <f>AVERAGE(F$6:F775)</f>
        <v>163.73511751559309</v>
      </c>
      <c r="J775" s="176">
        <f>AVERAGE(G$6:G775)</f>
        <v>807450.05658122676</v>
      </c>
      <c r="L775" s="6"/>
    </row>
    <row r="776" spans="2:12" ht="15.75" x14ac:dyDescent="0.25">
      <c r="B776" s="13">
        <v>771</v>
      </c>
      <c r="C776" s="176">
        <v>45</v>
      </c>
      <c r="D776" s="177">
        <v>80.846585613612064</v>
      </c>
      <c r="E776" s="178">
        <v>11367.024330382686</v>
      </c>
      <c r="F776" s="179">
        <v>173.15341438638794</v>
      </c>
      <c r="G776" s="176">
        <v>968239.07421890716</v>
      </c>
      <c r="H776" s="180"/>
      <c r="I776" s="177">
        <f>AVERAGE(F$6:F776)</f>
        <v>163.74733320543845</v>
      </c>
      <c r="J776" s="176">
        <f>AVERAGE(G$6:G776)</f>
        <v>807658.60264820163</v>
      </c>
      <c r="L776" s="6"/>
    </row>
    <row r="777" spans="2:12" ht="15.75" x14ac:dyDescent="0.25">
      <c r="B777" s="13">
        <v>772</v>
      </c>
      <c r="C777" s="176">
        <v>45</v>
      </c>
      <c r="D777" s="177">
        <v>82.946835908679219</v>
      </c>
      <c r="E777" s="178">
        <v>17449.12675624033</v>
      </c>
      <c r="F777" s="179">
        <v>171.05316409132078</v>
      </c>
      <c r="G777" s="176">
        <v>1984728.3422854329</v>
      </c>
      <c r="H777" s="180"/>
      <c r="I777" s="177">
        <f>AVERAGE(F$6:F777)</f>
        <v>163.75679671694868</v>
      </c>
      <c r="J777" s="176">
        <f>AVERAGE(G$6:G777)</f>
        <v>809183.3043834829</v>
      </c>
      <c r="L777" s="6"/>
    </row>
    <row r="778" spans="2:12" ht="15.75" x14ac:dyDescent="0.25">
      <c r="B778" s="13">
        <v>773</v>
      </c>
      <c r="C778" s="176">
        <v>45</v>
      </c>
      <c r="D778" s="177">
        <v>87.644368851112304</v>
      </c>
      <c r="E778" s="178">
        <v>9530.8203363881512</v>
      </c>
      <c r="F778" s="179">
        <v>166.35563114888771</v>
      </c>
      <c r="G778" s="176">
        <v>585505.63242650521</v>
      </c>
      <c r="H778" s="180"/>
      <c r="I778" s="177">
        <f>AVERAGE(F$6:F778)</f>
        <v>163.76015872785675</v>
      </c>
      <c r="J778" s="176">
        <f>AVERAGE(G$6:G778)</f>
        <v>808893.94128910138</v>
      </c>
      <c r="L778" s="6"/>
    </row>
    <row r="779" spans="2:12" ht="15.75" x14ac:dyDescent="0.25">
      <c r="B779" s="13">
        <v>774</v>
      </c>
      <c r="C779" s="176">
        <v>46</v>
      </c>
      <c r="D779" s="177">
        <v>80.624558990686083</v>
      </c>
      <c r="E779" s="178">
        <v>16213.857628181635</v>
      </c>
      <c r="F779" s="179">
        <v>172.37544100931393</v>
      </c>
      <c r="G779" s="176">
        <v>1794870.8591200383</v>
      </c>
      <c r="H779" s="180"/>
      <c r="I779" s="177">
        <f>AVERAGE(F$6:F779)</f>
        <v>163.77128958351756</v>
      </c>
      <c r="J779" s="176">
        <f>AVERAGE(G$6:G779)</f>
        <v>810167.81327596295</v>
      </c>
      <c r="L779" s="6"/>
    </row>
    <row r="780" spans="2:12" ht="15.75" x14ac:dyDescent="0.25">
      <c r="B780" s="13">
        <v>775</v>
      </c>
      <c r="C780" s="176">
        <v>45</v>
      </c>
      <c r="D780" s="177">
        <v>86.677300914412484</v>
      </c>
      <c r="E780" s="178">
        <v>8533.5575753790108</v>
      </c>
      <c r="F780" s="179">
        <v>167.32269908558752</v>
      </c>
      <c r="G780" s="176">
        <v>427857.88631467801</v>
      </c>
      <c r="H780" s="180"/>
      <c r="I780" s="177">
        <f>AVERAGE(F$6:F780)</f>
        <v>163.7758720473912</v>
      </c>
      <c r="J780" s="176">
        <f>AVERAGE(G$6:G780)</f>
        <v>809674.51014439994</v>
      </c>
      <c r="L780" s="6"/>
    </row>
    <row r="781" spans="2:12" ht="15.75" x14ac:dyDescent="0.25">
      <c r="B781" s="13">
        <v>776</v>
      </c>
      <c r="C781" s="176">
        <v>45</v>
      </c>
      <c r="D781" s="177">
        <v>87.552447070888775</v>
      </c>
      <c r="E781" s="178">
        <v>13261.86833388545</v>
      </c>
      <c r="F781" s="179">
        <v>166.44755292911123</v>
      </c>
      <c r="G781" s="176">
        <v>1207405.5314433025</v>
      </c>
      <c r="H781" s="180"/>
      <c r="I781" s="177">
        <f>AVERAGE(F$6:F781)</f>
        <v>163.77931493512537</v>
      </c>
      <c r="J781" s="176">
        <f>AVERAGE(G$6:G781)</f>
        <v>810187.05012030073</v>
      </c>
      <c r="L781" s="6"/>
    </row>
    <row r="782" spans="2:12" ht="15.75" x14ac:dyDescent="0.25">
      <c r="B782" s="13">
        <v>777</v>
      </c>
      <c r="C782" s="176">
        <v>45</v>
      </c>
      <c r="D782" s="177">
        <v>87.775091729259714</v>
      </c>
      <c r="E782" s="178">
        <v>11326.617333346461</v>
      </c>
      <c r="F782" s="179">
        <v>166.22490827074029</v>
      </c>
      <c r="G782" s="176">
        <v>882765.92725329241</v>
      </c>
      <c r="H782" s="180"/>
      <c r="I782" s="177">
        <f>AVERAGE(F$6:F782)</f>
        <v>163.78246241689578</v>
      </c>
      <c r="J782" s="176">
        <f>AVERAGE(G$6:G782)</f>
        <v>810280.45922857989</v>
      </c>
      <c r="L782" s="6"/>
    </row>
    <row r="783" spans="2:12" ht="15.75" x14ac:dyDescent="0.25">
      <c r="B783" s="13">
        <v>778</v>
      </c>
      <c r="C783" s="176">
        <v>45</v>
      </c>
      <c r="D783" s="177">
        <v>98.68080008438254</v>
      </c>
      <c r="E783" s="178">
        <v>15024.460542282864</v>
      </c>
      <c r="F783" s="179">
        <v>155.31919991561745</v>
      </c>
      <c r="G783" s="176">
        <v>1333587.1905911383</v>
      </c>
      <c r="H783" s="180"/>
      <c r="I783" s="177">
        <f>AVERAGE(F$6:F783)</f>
        <v>163.77158418745969</v>
      </c>
      <c r="J783" s="176">
        <f>AVERAGE(G$6:G783)</f>
        <v>810953.08998868603</v>
      </c>
      <c r="L783" s="6"/>
    </row>
    <row r="784" spans="2:12" ht="15.75" x14ac:dyDescent="0.25">
      <c r="B784" s="13">
        <v>779</v>
      </c>
      <c r="C784" s="176">
        <v>43</v>
      </c>
      <c r="D784" s="177">
        <v>84.140106304783188</v>
      </c>
      <c r="E784" s="178">
        <v>16350.385160689937</v>
      </c>
      <c r="F784" s="179">
        <v>171.85989369521681</v>
      </c>
      <c r="G784" s="176">
        <v>1809975.4555920232</v>
      </c>
      <c r="H784" s="180"/>
      <c r="I784" s="177">
        <f>AVERAGE(F$6:F784)</f>
        <v>163.78196712649404</v>
      </c>
      <c r="J784" s="176">
        <f>AVERAGE(G$6:G784)</f>
        <v>812235.53204979422</v>
      </c>
      <c r="L784" s="6"/>
    </row>
    <row r="785" spans="2:12" ht="15.75" x14ac:dyDescent="0.25">
      <c r="B785" s="13">
        <v>780</v>
      </c>
      <c r="C785" s="176">
        <v>47</v>
      </c>
      <c r="D785" s="177">
        <v>82.064525625886361</v>
      </c>
      <c r="E785" s="178">
        <v>8031.3078928349669</v>
      </c>
      <c r="F785" s="179">
        <v>169.93547437411365</v>
      </c>
      <c r="G785" s="176">
        <v>364804.11661347328</v>
      </c>
      <c r="H785" s="180"/>
      <c r="I785" s="177">
        <f>AVERAGE(F$6:F785)</f>
        <v>163.78985623834996</v>
      </c>
      <c r="J785" s="176">
        <f>AVERAGE(G$6:G785)</f>
        <v>811661.90203000419</v>
      </c>
      <c r="L785" s="6"/>
    </row>
    <row r="786" spans="2:12" ht="15.75" x14ac:dyDescent="0.25">
      <c r="B786" s="13">
        <v>781</v>
      </c>
      <c r="C786" s="176">
        <v>45</v>
      </c>
      <c r="D786" s="177">
        <v>99.056128940157464</v>
      </c>
      <c r="E786" s="178">
        <v>502.71795014027521</v>
      </c>
      <c r="F786" s="179">
        <v>154.94387105984254</v>
      </c>
      <c r="G786" s="176">
        <v>-922106.93475399679</v>
      </c>
      <c r="H786" s="180"/>
      <c r="I786" s="177">
        <f>AVERAGE(F$6:F786)</f>
        <v>163.77852975284611</v>
      </c>
      <c r="J786" s="176">
        <f>AVERAGE(G$6:G786)</f>
        <v>809441.9675398838</v>
      </c>
      <c r="L786" s="6"/>
    </row>
    <row r="787" spans="2:12" ht="15.75" x14ac:dyDescent="0.25">
      <c r="B787" s="13">
        <v>782</v>
      </c>
      <c r="C787" s="176">
        <v>47</v>
      </c>
      <c r="D787" s="177">
        <v>84.742656469834387</v>
      </c>
      <c r="E787" s="178">
        <v>11708.003383567753</v>
      </c>
      <c r="F787" s="179">
        <v>167.2573435301656</v>
      </c>
      <c r="G787" s="176">
        <v>958249.543977733</v>
      </c>
      <c r="H787" s="180"/>
      <c r="I787" s="177">
        <f>AVERAGE(F$6:F787)</f>
        <v>163.78297836381455</v>
      </c>
      <c r="J787" s="176">
        <f>AVERAGE(G$6:G787)</f>
        <v>809632.25855834654</v>
      </c>
      <c r="L787" s="6"/>
    </row>
    <row r="788" spans="2:12" ht="15.75" x14ac:dyDescent="0.25">
      <c r="B788" s="13">
        <v>783</v>
      </c>
      <c r="C788" s="176">
        <v>46</v>
      </c>
      <c r="D788" s="177">
        <v>96.423247597765638</v>
      </c>
      <c r="E788" s="178">
        <v>7864.8286656007404</v>
      </c>
      <c r="F788" s="179">
        <v>156.57675240223438</v>
      </c>
      <c r="G788" s="176">
        <v>231449.33065976249</v>
      </c>
      <c r="H788" s="180"/>
      <c r="I788" s="177">
        <f>AVERAGE(F$6:F788)</f>
        <v>163.77377501009605</v>
      </c>
      <c r="J788" s="176">
        <f>AVERAGE(G$6:G788)</f>
        <v>808893.83847163047</v>
      </c>
      <c r="L788" s="6"/>
    </row>
    <row r="789" spans="2:12" ht="15.75" x14ac:dyDescent="0.25">
      <c r="B789" s="13">
        <v>784</v>
      </c>
      <c r="C789" s="176">
        <v>44</v>
      </c>
      <c r="D789" s="177">
        <v>98.23473972460728</v>
      </c>
      <c r="E789" s="178">
        <v>23989.074121124297</v>
      </c>
      <c r="F789" s="179">
        <v>156.76526027539273</v>
      </c>
      <c r="G789" s="176">
        <v>2760653.4483637386</v>
      </c>
      <c r="H789" s="180"/>
      <c r="I789" s="177">
        <f>AVERAGE(F$6:F789)</f>
        <v>163.7648355780365</v>
      </c>
      <c r="J789" s="176">
        <f>AVERAGE(G$6:G789)</f>
        <v>811383.32776996237</v>
      </c>
      <c r="L789" s="6"/>
    </row>
    <row r="790" spans="2:12" ht="15.75" x14ac:dyDescent="0.25">
      <c r="B790" s="13">
        <v>785</v>
      </c>
      <c r="C790" s="176">
        <v>45</v>
      </c>
      <c r="D790" s="177">
        <v>83.771756318014923</v>
      </c>
      <c r="E790" s="178">
        <v>2046.4635842847747</v>
      </c>
      <c r="F790" s="179">
        <v>170.22824368198508</v>
      </c>
      <c r="G790" s="176">
        <v>-651634.09828806273</v>
      </c>
      <c r="H790" s="180"/>
      <c r="I790" s="177">
        <f>AVERAGE(F$6:F790)</f>
        <v>163.77306921893324</v>
      </c>
      <c r="J790" s="176">
        <f>AVERAGE(G$6:G790)</f>
        <v>809519.61130364635</v>
      </c>
      <c r="L790" s="6"/>
    </row>
    <row r="791" spans="2:12" ht="15.75" x14ac:dyDescent="0.25">
      <c r="B791" s="13">
        <v>786</v>
      </c>
      <c r="C791" s="176">
        <v>43</v>
      </c>
      <c r="D791" s="177">
        <v>92.206500036046847</v>
      </c>
      <c r="E791" s="178">
        <v>15580.545528139517</v>
      </c>
      <c r="F791" s="179">
        <v>163.79349996395314</v>
      </c>
      <c r="G791" s="176">
        <v>1551992.0834016902</v>
      </c>
      <c r="H791" s="180"/>
      <c r="I791" s="177">
        <f>AVERAGE(F$6:F791)</f>
        <v>163.77309521224751</v>
      </c>
      <c r="J791" s="176">
        <f>AVERAGE(G$6:G791)</f>
        <v>810464.23276942002</v>
      </c>
      <c r="L791" s="6"/>
    </row>
    <row r="792" spans="2:12" ht="15.75" x14ac:dyDescent="0.25">
      <c r="B792" s="13">
        <v>787</v>
      </c>
      <c r="C792" s="176">
        <v>45</v>
      </c>
      <c r="D792" s="177">
        <v>91.023615108485728</v>
      </c>
      <c r="E792" s="178">
        <v>11985.577793800434</v>
      </c>
      <c r="F792" s="179">
        <v>162.97638489151427</v>
      </c>
      <c r="G792" s="176">
        <v>953366.139669606</v>
      </c>
      <c r="H792" s="180"/>
      <c r="I792" s="177">
        <f>AVERAGE(F$6:F792)</f>
        <v>163.77208287384761</v>
      </c>
      <c r="J792" s="176">
        <f>AVERAGE(G$6:G792)</f>
        <v>810645.81079597678</v>
      </c>
      <c r="L792" s="6"/>
    </row>
    <row r="793" spans="2:12" ht="15.75" x14ac:dyDescent="0.25">
      <c r="B793" s="13">
        <v>788</v>
      </c>
      <c r="C793" s="176">
        <v>44</v>
      </c>
      <c r="D793" s="177">
        <v>97.320504570145602</v>
      </c>
      <c r="E793" s="178">
        <v>9676.2280770427969</v>
      </c>
      <c r="F793" s="179">
        <v>157.6794954298544</v>
      </c>
      <c r="G793" s="176">
        <v>525742.76085229847</v>
      </c>
      <c r="H793" s="180"/>
      <c r="I793" s="177">
        <f>AVERAGE(F$6:F793)</f>
        <v>163.76435116389328</v>
      </c>
      <c r="J793" s="176">
        <f>AVERAGE(G$6:G793)</f>
        <v>810284.25870213972</v>
      </c>
      <c r="L793" s="6"/>
    </row>
    <row r="794" spans="2:12" ht="15.75" x14ac:dyDescent="0.25">
      <c r="B794" s="13">
        <v>789</v>
      </c>
      <c r="C794" s="176">
        <v>47</v>
      </c>
      <c r="D794" s="177">
        <v>88.946568767900601</v>
      </c>
      <c r="E794" s="178">
        <v>3546.5259999720429</v>
      </c>
      <c r="F794" s="179">
        <v>163.0534312320994</v>
      </c>
      <c r="G794" s="176">
        <v>-421726.76675070589</v>
      </c>
      <c r="H794" s="180"/>
      <c r="I794" s="177">
        <f>AVERAGE(F$6:F794)</f>
        <v>163.76345012468948</v>
      </c>
      <c r="J794" s="176">
        <f>AVERAGE(G$6:G794)</f>
        <v>808722.77451271913</v>
      </c>
      <c r="L794" s="6"/>
    </row>
    <row r="795" spans="2:12" ht="15.75" x14ac:dyDescent="0.25">
      <c r="B795" s="13">
        <v>790</v>
      </c>
      <c r="C795" s="176">
        <v>44</v>
      </c>
      <c r="D795" s="177">
        <v>85.093980009837622</v>
      </c>
      <c r="E795" s="178">
        <v>12595.11272396331</v>
      </c>
      <c r="F795" s="179">
        <v>169.90601999016238</v>
      </c>
      <c r="G795" s="176">
        <v>1139985.4742560587</v>
      </c>
      <c r="H795" s="180"/>
      <c r="I795" s="177">
        <f>AVERAGE(F$6:F795)</f>
        <v>163.77122552958249</v>
      </c>
      <c r="J795" s="176">
        <f>AVERAGE(G$6:G795)</f>
        <v>809142.09438581194</v>
      </c>
      <c r="L795" s="6"/>
    </row>
    <row r="796" spans="2:12" ht="15.75" x14ac:dyDescent="0.25">
      <c r="B796" s="13">
        <v>791</v>
      </c>
      <c r="C796" s="176">
        <v>45</v>
      </c>
      <c r="D796" s="177">
        <v>91.770416879052704</v>
      </c>
      <c r="E796" s="178">
        <v>6906.3513035492088</v>
      </c>
      <c r="F796" s="179">
        <v>162.2295831209473</v>
      </c>
      <c r="G796" s="176">
        <v>120414.49286159896</v>
      </c>
      <c r="H796" s="180"/>
      <c r="I796" s="177">
        <f>AVERAGE(F$6:F796)</f>
        <v>163.76927655055766</v>
      </c>
      <c r="J796" s="176">
        <f>AVERAGE(G$6:G796)</f>
        <v>808271.38945341727</v>
      </c>
      <c r="L796" s="6"/>
    </row>
    <row r="797" spans="2:12" ht="15.75" x14ac:dyDescent="0.25">
      <c r="B797" s="13">
        <v>792</v>
      </c>
      <c r="C797" s="176">
        <v>43</v>
      </c>
      <c r="D797" s="177">
        <v>94.073715681636855</v>
      </c>
      <c r="E797" s="178">
        <v>16507.867360885451</v>
      </c>
      <c r="F797" s="179">
        <v>161.92628431836314</v>
      </c>
      <c r="G797" s="176">
        <v>1673057.6237685648</v>
      </c>
      <c r="H797" s="180"/>
      <c r="I797" s="177">
        <f>AVERAGE(F$6:F797)</f>
        <v>163.76694954016349</v>
      </c>
      <c r="J797" s="176">
        <f>AVERAGE(G$6:G797)</f>
        <v>809363.29126442131</v>
      </c>
      <c r="L797" s="6"/>
    </row>
    <row r="798" spans="2:12" ht="15.75" x14ac:dyDescent="0.25">
      <c r="B798" s="13">
        <v>793</v>
      </c>
      <c r="C798" s="176">
        <v>45</v>
      </c>
      <c r="D798" s="177">
        <v>93.631531744832856</v>
      </c>
      <c r="E798" s="178">
        <v>13783.334960497201</v>
      </c>
      <c r="F798" s="179">
        <v>160.36846825516716</v>
      </c>
      <c r="G798" s="176">
        <v>1210412.3150628312</v>
      </c>
      <c r="H798" s="180"/>
      <c r="I798" s="177">
        <f>AVERAGE(F$6:F798)</f>
        <v>163.76266393955189</v>
      </c>
      <c r="J798" s="176">
        <f>AVERAGE(G$6:G798)</f>
        <v>809869.02773831587</v>
      </c>
      <c r="L798" s="6"/>
    </row>
    <row r="799" spans="2:12" ht="15.75" x14ac:dyDescent="0.25">
      <c r="B799" s="13">
        <v>794</v>
      </c>
      <c r="C799" s="176">
        <v>45</v>
      </c>
      <c r="D799" s="177">
        <v>88.715923322977901</v>
      </c>
      <c r="E799" s="178">
        <v>11189.948215205895</v>
      </c>
      <c r="F799" s="179">
        <v>165.28407667702209</v>
      </c>
      <c r="G799" s="176">
        <v>849520.25881399773</v>
      </c>
      <c r="H799" s="180"/>
      <c r="I799" s="177">
        <f>AVERAGE(F$6:F799)</f>
        <v>163.76458007650086</v>
      </c>
      <c r="J799" s="176">
        <f>AVERAGE(G$6:G799)</f>
        <v>809918.96631649684</v>
      </c>
      <c r="L799" s="6"/>
    </row>
    <row r="800" spans="2:12" ht="15.75" x14ac:dyDescent="0.25">
      <c r="B800" s="13">
        <v>795</v>
      </c>
      <c r="C800" s="176">
        <v>45</v>
      </c>
      <c r="D800" s="177">
        <v>92.800165353493668</v>
      </c>
      <c r="E800" s="178">
        <v>15028.510091989461</v>
      </c>
      <c r="F800" s="179">
        <v>161.19983464650633</v>
      </c>
      <c r="G800" s="176">
        <v>1422593.3418120528</v>
      </c>
      <c r="H800" s="180"/>
      <c r="I800" s="177">
        <f>AVERAGE(F$6:F800)</f>
        <v>163.76135398162037</v>
      </c>
      <c r="J800" s="176">
        <f>AVERAGE(G$6:G800)</f>
        <v>810689.62590831507</v>
      </c>
      <c r="L800" s="6"/>
    </row>
    <row r="801" spans="2:12" ht="15.75" x14ac:dyDescent="0.25">
      <c r="B801" s="13">
        <v>796</v>
      </c>
      <c r="C801" s="176">
        <v>46</v>
      </c>
      <c r="D801" s="177">
        <v>95.624710303178361</v>
      </c>
      <c r="E801" s="178">
        <v>6738.0077077255346</v>
      </c>
      <c r="F801" s="179">
        <v>157.37528969682165</v>
      </c>
      <c r="G801" s="176">
        <v>60395.914982723305</v>
      </c>
      <c r="H801" s="180"/>
      <c r="I801" s="177">
        <f>AVERAGE(F$6:F801)</f>
        <v>163.75333128779525</v>
      </c>
      <c r="J801" s="176">
        <f>AVERAGE(G$6:G801)</f>
        <v>809747.04586946382</v>
      </c>
      <c r="L801" s="6"/>
    </row>
    <row r="802" spans="2:12" ht="15.75" x14ac:dyDescent="0.25">
      <c r="B802" s="13">
        <v>797</v>
      </c>
      <c r="C802" s="176">
        <v>46</v>
      </c>
      <c r="D802" s="177">
        <v>94.919331137034604</v>
      </c>
      <c r="E802" s="178">
        <v>13383.263492486532</v>
      </c>
      <c r="F802" s="179">
        <v>158.08066886296541</v>
      </c>
      <c r="G802" s="176">
        <v>1115635.2444615774</v>
      </c>
      <c r="H802" s="180"/>
      <c r="I802" s="177">
        <f>AVERAGE(F$6:F802)</f>
        <v>163.74621376906899</v>
      </c>
      <c r="J802" s="176">
        <f>AVERAGE(G$6:G802)</f>
        <v>810130.84536581521</v>
      </c>
      <c r="L802" s="6"/>
    </row>
    <row r="803" spans="2:12" ht="15.75" x14ac:dyDescent="0.25">
      <c r="B803" s="13">
        <v>798</v>
      </c>
      <c r="C803" s="176">
        <v>45</v>
      </c>
      <c r="D803" s="177">
        <v>83.675673131721538</v>
      </c>
      <c r="E803" s="178">
        <v>7370.225286183937</v>
      </c>
      <c r="F803" s="179">
        <v>170.32432686827846</v>
      </c>
      <c r="G803" s="176">
        <v>255328.66073684394</v>
      </c>
      <c r="H803" s="180"/>
      <c r="I803" s="177">
        <f>AVERAGE(F$6:F803)</f>
        <v>163.75445701856674</v>
      </c>
      <c r="J803" s="176">
        <f>AVERAGE(G$6:G803)</f>
        <v>809435.60453294672</v>
      </c>
      <c r="L803" s="6"/>
    </row>
    <row r="804" spans="2:12" ht="15.75" x14ac:dyDescent="0.25">
      <c r="B804" s="13">
        <v>799</v>
      </c>
      <c r="C804" s="176">
        <v>44</v>
      </c>
      <c r="D804" s="177">
        <v>83.987272271592275</v>
      </c>
      <c r="E804" s="178">
        <v>8539.4208120009007</v>
      </c>
      <c r="F804" s="179">
        <v>171.01272772840773</v>
      </c>
      <c r="G804" s="176">
        <v>460349.64628100838</v>
      </c>
      <c r="H804" s="180"/>
      <c r="I804" s="177">
        <f>AVERAGE(F$6:F804)</f>
        <v>163.76354121219609</v>
      </c>
      <c r="J804" s="176">
        <f>AVERAGE(G$6:G804)</f>
        <v>808998.7009556602</v>
      </c>
      <c r="L804" s="6"/>
    </row>
    <row r="805" spans="2:12" ht="15.75" x14ac:dyDescent="0.25">
      <c r="B805" s="13">
        <v>800</v>
      </c>
      <c r="C805" s="176">
        <v>47</v>
      </c>
      <c r="D805" s="177">
        <v>91.925288878708074</v>
      </c>
      <c r="E805" s="178">
        <v>7894.0665020997767</v>
      </c>
      <c r="F805" s="179">
        <v>160.07471112129193</v>
      </c>
      <c r="G805" s="176">
        <v>263640.41489588912</v>
      </c>
      <c r="H805" s="180"/>
      <c r="I805" s="177">
        <f>AVERAGE(F$6:F805)</f>
        <v>163.75893017458245</v>
      </c>
      <c r="J805" s="176">
        <f>AVERAGE(G$6:G805)</f>
        <v>808317.00309808552</v>
      </c>
      <c r="L805" s="6"/>
    </row>
    <row r="806" spans="2:12" ht="15.75" x14ac:dyDescent="0.25">
      <c r="B806" s="13">
        <v>801</v>
      </c>
      <c r="C806" s="176">
        <v>45</v>
      </c>
      <c r="D806" s="177">
        <v>98.326067728108271</v>
      </c>
      <c r="E806" s="178">
        <v>11111.727335258181</v>
      </c>
      <c r="F806" s="179">
        <v>155.67393227189172</v>
      </c>
      <c r="G806" s="176">
        <v>729806.28861270985</v>
      </c>
      <c r="H806" s="180"/>
      <c r="I806" s="177">
        <f>AVERAGE(F$6:F806)</f>
        <v>163.74883654424201</v>
      </c>
      <c r="J806" s="176">
        <f>AVERAGE(G$6:G806)</f>
        <v>808218.98722482042</v>
      </c>
      <c r="L806" s="6"/>
    </row>
    <row r="807" spans="2:12" ht="15.75" x14ac:dyDescent="0.25">
      <c r="B807" s="13">
        <v>802</v>
      </c>
      <c r="C807" s="176">
        <v>45</v>
      </c>
      <c r="D807" s="177">
        <v>94.968000136093764</v>
      </c>
      <c r="E807" s="178">
        <v>1944.1442801629146</v>
      </c>
      <c r="F807" s="179">
        <v>159.03199986390624</v>
      </c>
      <c r="G807" s="176">
        <v>-690818.84710171726</v>
      </c>
      <c r="H807" s="180"/>
      <c r="I807" s="177">
        <f>AVERAGE(F$6:F807)</f>
        <v>163.74295520174786</v>
      </c>
      <c r="J807" s="176">
        <f>AVERAGE(G$6:G807)</f>
        <v>806349.86274311657</v>
      </c>
      <c r="L807" s="6"/>
    </row>
    <row r="808" spans="2:12" ht="15.75" x14ac:dyDescent="0.25">
      <c r="B808" s="13">
        <v>803</v>
      </c>
      <c r="C808" s="176">
        <v>44</v>
      </c>
      <c r="D808" s="177">
        <v>83.930909320960509</v>
      </c>
      <c r="E808" s="178">
        <v>16094.947914699189</v>
      </c>
      <c r="F808" s="179">
        <v>171.0690906790395</v>
      </c>
      <c r="G808" s="176">
        <v>1753348.1042940933</v>
      </c>
      <c r="H808" s="180"/>
      <c r="I808" s="177">
        <f>AVERAGE(F$6:F808)</f>
        <v>163.752078658133</v>
      </c>
      <c r="J808" s="176">
        <f>AVERAGE(G$6:G808)</f>
        <v>807529.18807506037</v>
      </c>
      <c r="L808" s="6"/>
    </row>
    <row r="809" spans="2:12" ht="15.75" x14ac:dyDescent="0.25">
      <c r="B809" s="13">
        <v>804</v>
      </c>
      <c r="C809" s="176">
        <v>45</v>
      </c>
      <c r="D809" s="177">
        <v>83.56642910888408</v>
      </c>
      <c r="E809" s="178">
        <v>14630.709572921569</v>
      </c>
      <c r="F809" s="179">
        <v>170.43357089111592</v>
      </c>
      <c r="G809" s="176">
        <v>1493564.0771838566</v>
      </c>
      <c r="H809" s="180"/>
      <c r="I809" s="177">
        <f>AVERAGE(F$6:F809)</f>
        <v>163.76038897185563</v>
      </c>
      <c r="J809" s="176">
        <f>AVERAGE(G$6:G809)</f>
        <v>808382.46530032007</v>
      </c>
      <c r="L809" s="6"/>
    </row>
    <row r="810" spans="2:12" ht="15.75" x14ac:dyDescent="0.25">
      <c r="B810" s="13">
        <v>805</v>
      </c>
      <c r="C810" s="176">
        <v>45</v>
      </c>
      <c r="D810" s="177">
        <v>80.402316017760242</v>
      </c>
      <c r="E810" s="178">
        <v>9970.1107775078017</v>
      </c>
      <c r="F810" s="179">
        <v>173.59768398223974</v>
      </c>
      <c r="G810" s="176">
        <v>730788.14002172183</v>
      </c>
      <c r="H810" s="180"/>
      <c r="I810" s="177">
        <f>AVERAGE(F$6:F810)</f>
        <v>163.77260921410456</v>
      </c>
      <c r="J810" s="176">
        <f>AVERAGE(G$6:G810)</f>
        <v>808286.07483413548</v>
      </c>
      <c r="L810" s="6"/>
    </row>
    <row r="811" spans="2:12" ht="15.75" x14ac:dyDescent="0.25">
      <c r="B811" s="13">
        <v>806</v>
      </c>
      <c r="C811" s="176">
        <v>45</v>
      </c>
      <c r="D811" s="177">
        <v>90.726319312891405</v>
      </c>
      <c r="E811" s="178">
        <v>7516.1873957850094</v>
      </c>
      <c r="F811" s="179">
        <v>163.27368068710859</v>
      </c>
      <c r="G811" s="176">
        <v>227195.58084387193</v>
      </c>
      <c r="H811" s="180"/>
      <c r="I811" s="177">
        <f>AVERAGE(F$6:F811)</f>
        <v>163.77199019608099</v>
      </c>
      <c r="J811" s="176">
        <f>AVERAGE(G$6:G811)</f>
        <v>807565.11888625682</v>
      </c>
      <c r="L811" s="6"/>
    </row>
    <row r="812" spans="2:12" ht="15.75" x14ac:dyDescent="0.25">
      <c r="B812" s="13">
        <v>807</v>
      </c>
      <c r="C812" s="176">
        <v>46</v>
      </c>
      <c r="D812" s="177">
        <v>99.990301084530358</v>
      </c>
      <c r="E812" s="178">
        <v>11412.170798896574</v>
      </c>
      <c r="F812" s="179">
        <v>153.00969891546964</v>
      </c>
      <c r="G812" s="176">
        <v>746172.81791107939</v>
      </c>
      <c r="H812" s="180"/>
      <c r="I812" s="177">
        <f>AVERAGE(F$6:F812)</f>
        <v>163.75865402349038</v>
      </c>
      <c r="J812" s="176">
        <f>AVERAGE(G$6:G812)</f>
        <v>807489.04416385875</v>
      </c>
      <c r="L812" s="6"/>
    </row>
    <row r="813" spans="2:12" ht="15.75" x14ac:dyDescent="0.25">
      <c r="B813" s="13">
        <v>808</v>
      </c>
      <c r="C813" s="176">
        <v>44</v>
      </c>
      <c r="D813" s="177">
        <v>83.911190853056041</v>
      </c>
      <c r="E813" s="178">
        <v>9589.3470865404433</v>
      </c>
      <c r="F813" s="179">
        <v>171.08880914694396</v>
      </c>
      <c r="G813" s="176">
        <v>640629.97353292094</v>
      </c>
      <c r="H813" s="180"/>
      <c r="I813" s="177">
        <f>AVERAGE(F$6:F813)</f>
        <v>163.76772599765309</v>
      </c>
      <c r="J813" s="176">
        <f>AVERAGE(G$6:G813)</f>
        <v>807282.5354130778</v>
      </c>
      <c r="L813" s="6"/>
    </row>
    <row r="814" spans="2:12" ht="15.75" x14ac:dyDescent="0.25">
      <c r="B814" s="13">
        <v>809</v>
      </c>
      <c r="C814" s="176">
        <v>46</v>
      </c>
      <c r="D814" s="177">
        <v>96.058141952929816</v>
      </c>
      <c r="E814" s="178">
        <v>19542.985039800926</v>
      </c>
      <c r="F814" s="179">
        <v>156.94185804707018</v>
      </c>
      <c r="G814" s="176">
        <v>2067112.3839324531</v>
      </c>
      <c r="H814" s="180"/>
      <c r="I814" s="177">
        <f>AVERAGE(F$6:F814)</f>
        <v>163.75928858362269</v>
      </c>
      <c r="J814" s="176">
        <f>AVERAGE(G$6:G814)</f>
        <v>808839.80345821928</v>
      </c>
      <c r="L814" s="6"/>
    </row>
    <row r="815" spans="2:12" ht="15.75" x14ac:dyDescent="0.25">
      <c r="B815" s="13">
        <v>810</v>
      </c>
      <c r="C815" s="176">
        <v>44</v>
      </c>
      <c r="D815" s="177">
        <v>80.301759009214564</v>
      </c>
      <c r="E815" s="178">
        <v>17161.688267075166</v>
      </c>
      <c r="F815" s="179">
        <v>174.69824099078545</v>
      </c>
      <c r="G815" s="176">
        <v>1998116.7526902324</v>
      </c>
      <c r="H815" s="180"/>
      <c r="I815" s="177">
        <f>AVERAGE(F$6:F815)</f>
        <v>163.7727934631377</v>
      </c>
      <c r="J815" s="176">
        <f>AVERAGE(G$6:G815)</f>
        <v>810308.04660541925</v>
      </c>
      <c r="L815" s="6"/>
    </row>
    <row r="816" spans="2:12" ht="15.75" x14ac:dyDescent="0.25">
      <c r="B816" s="13">
        <v>811</v>
      </c>
      <c r="C816" s="176">
        <v>46</v>
      </c>
      <c r="D816" s="177">
        <v>97.023128461871124</v>
      </c>
      <c r="E816" s="178">
        <v>10152.044572085722</v>
      </c>
      <c r="F816" s="179">
        <v>155.97687153812888</v>
      </c>
      <c r="G816" s="176">
        <v>583484.15206957329</v>
      </c>
      <c r="H816" s="180"/>
      <c r="I816" s="177">
        <f>AVERAGE(F$6:F816)</f>
        <v>163.76318073573324</v>
      </c>
      <c r="J816" s="176">
        <f>AVERAGE(G$6:G816)</f>
        <v>810028.36239514069</v>
      </c>
      <c r="L816" s="6"/>
    </row>
    <row r="817" spans="2:12" ht="15.75" x14ac:dyDescent="0.25">
      <c r="B817" s="13">
        <v>812</v>
      </c>
      <c r="C817" s="176">
        <v>46</v>
      </c>
      <c r="D817" s="177">
        <v>81.199009039906258</v>
      </c>
      <c r="E817" s="178">
        <v>9510.6493301774572</v>
      </c>
      <c r="F817" s="179">
        <v>171.80099096009374</v>
      </c>
      <c r="G817" s="176">
        <v>633938.97959843883</v>
      </c>
      <c r="H817" s="180"/>
      <c r="I817" s="177">
        <f>AVERAGE(F$6:F817)</f>
        <v>163.77307951679774</v>
      </c>
      <c r="J817" s="176">
        <f>AVERAGE(G$6:G817)</f>
        <v>809811.50354933192</v>
      </c>
      <c r="L817" s="6"/>
    </row>
    <row r="818" spans="2:12" ht="15.75" x14ac:dyDescent="0.25">
      <c r="B818" s="13">
        <v>813</v>
      </c>
      <c r="C818" s="176">
        <v>45</v>
      </c>
      <c r="D818" s="177">
        <v>87.557745512899047</v>
      </c>
      <c r="E818" s="178">
        <v>13043.547310879898</v>
      </c>
      <c r="F818" s="179">
        <v>166.44225448710097</v>
      </c>
      <c r="G818" s="176">
        <v>1170997.4209320135</v>
      </c>
      <c r="H818" s="180"/>
      <c r="I818" s="177">
        <f>AVERAGE(F$6:F818)</f>
        <v>163.7763626348424</v>
      </c>
      <c r="J818" s="176">
        <f>AVERAGE(G$6:G818)</f>
        <v>810255.76667034393</v>
      </c>
      <c r="L818" s="6"/>
    </row>
    <row r="819" spans="2:12" ht="15.75" x14ac:dyDescent="0.25">
      <c r="B819" s="13">
        <v>814</v>
      </c>
      <c r="C819" s="176">
        <v>44</v>
      </c>
      <c r="D819" s="177">
        <v>90.983559243661091</v>
      </c>
      <c r="E819" s="178">
        <v>7370.645461537466</v>
      </c>
      <c r="F819" s="179">
        <v>164.01644075633891</v>
      </c>
      <c r="G819" s="176">
        <v>208907.03467823798</v>
      </c>
      <c r="H819" s="180"/>
      <c r="I819" s="177">
        <f>AVERAGE(F$6:F819)</f>
        <v>163.77665757110958</v>
      </c>
      <c r="J819" s="176">
        <f>AVERAGE(G$6:G819)</f>
        <v>809517.00901433395</v>
      </c>
      <c r="L819" s="6"/>
    </row>
    <row r="820" spans="2:12" ht="15.75" x14ac:dyDescent="0.25">
      <c r="B820" s="13">
        <v>815</v>
      </c>
      <c r="C820" s="176">
        <v>45</v>
      </c>
      <c r="D820" s="177">
        <v>87.370740089463197</v>
      </c>
      <c r="E820" s="178">
        <v>11395.774118295954</v>
      </c>
      <c r="F820" s="179">
        <v>166.6292599105368</v>
      </c>
      <c r="G820" s="176">
        <v>898869.40743930498</v>
      </c>
      <c r="H820" s="180"/>
      <c r="I820" s="177">
        <f>AVERAGE(F$6:F820)</f>
        <v>163.78015769667945</v>
      </c>
      <c r="J820" s="176">
        <f>AVERAGE(G$6:G820)</f>
        <v>809626.64385902719</v>
      </c>
      <c r="L820" s="6"/>
    </row>
    <row r="821" spans="2:12" ht="15.75" x14ac:dyDescent="0.25">
      <c r="B821" s="13">
        <v>816</v>
      </c>
      <c r="C821" s="176">
        <v>45</v>
      </c>
      <c r="D821" s="177">
        <v>84.328159834880381</v>
      </c>
      <c r="E821" s="178">
        <v>15768.656197923247</v>
      </c>
      <c r="F821" s="179">
        <v>169.67184016511962</v>
      </c>
      <c r="G821" s="176">
        <v>1675496.9140327559</v>
      </c>
      <c r="H821" s="180"/>
      <c r="I821" s="177">
        <f>AVERAGE(F$6:F821)</f>
        <v>163.78737789578292</v>
      </c>
      <c r="J821" s="176">
        <f>AVERAGE(G$6:G821)</f>
        <v>810687.75938620081</v>
      </c>
      <c r="L821" s="6"/>
    </row>
    <row r="822" spans="2:12" ht="15.75" x14ac:dyDescent="0.25">
      <c r="B822" s="13">
        <v>817</v>
      </c>
      <c r="C822" s="176">
        <v>46</v>
      </c>
      <c r="D822" s="177">
        <v>82.799293263252892</v>
      </c>
      <c r="E822" s="178">
        <v>8716.2796239681484</v>
      </c>
      <c r="F822" s="179">
        <v>170.20070673674712</v>
      </c>
      <c r="G822" s="176">
        <v>483516.9521144873</v>
      </c>
      <c r="H822" s="180"/>
      <c r="I822" s="177">
        <f>AVERAGE(F$6:F822)</f>
        <v>163.79522774748546</v>
      </c>
      <c r="J822" s="176">
        <f>AVERAGE(G$6:G822)</f>
        <v>810287.30552173115</v>
      </c>
      <c r="L822" s="6"/>
    </row>
    <row r="823" spans="2:12" ht="15.75" x14ac:dyDescent="0.25">
      <c r="B823" s="13">
        <v>818</v>
      </c>
      <c r="C823" s="176">
        <v>46</v>
      </c>
      <c r="D823" s="177">
        <v>86.150674733545458</v>
      </c>
      <c r="E823" s="178">
        <v>6162.8848118022997</v>
      </c>
      <c r="F823" s="179">
        <v>166.84932526645454</v>
      </c>
      <c r="G823" s="176">
        <v>28273.172544094385</v>
      </c>
      <c r="H823" s="180"/>
      <c r="I823" s="177">
        <f>AVERAGE(F$6:F823)</f>
        <v>163.79896136303432</v>
      </c>
      <c r="J823" s="176">
        <f>AVERAGE(G$6:G823)</f>
        <v>809331.29802420351</v>
      </c>
      <c r="L823" s="6"/>
    </row>
    <row r="824" spans="2:12" ht="15.75" x14ac:dyDescent="0.25">
      <c r="B824" s="13">
        <v>819</v>
      </c>
      <c r="C824" s="176">
        <v>44</v>
      </c>
      <c r="D824" s="177">
        <v>93.477171333883462</v>
      </c>
      <c r="E824" s="178">
        <v>16150.878923156153</v>
      </c>
      <c r="F824" s="179">
        <v>161.52282866611654</v>
      </c>
      <c r="G824" s="176">
        <v>1608735.649112144</v>
      </c>
      <c r="H824" s="180"/>
      <c r="I824" s="177">
        <f>AVERAGE(F$6:F824)</f>
        <v>163.79618220223222</v>
      </c>
      <c r="J824" s="176">
        <f>AVERAGE(G$6:G824)</f>
        <v>810307.37171295553</v>
      </c>
      <c r="L824" s="6"/>
    </row>
    <row r="825" spans="2:12" ht="15.75" x14ac:dyDescent="0.25">
      <c r="B825" s="13">
        <v>820</v>
      </c>
      <c r="C825" s="176">
        <v>46</v>
      </c>
      <c r="D825" s="177">
        <v>86.408750828867781</v>
      </c>
      <c r="E825" s="178">
        <v>9146.3419122411542</v>
      </c>
      <c r="F825" s="179">
        <v>166.59124917113223</v>
      </c>
      <c r="G825" s="176">
        <v>523700.52450653608</v>
      </c>
      <c r="H825" s="180"/>
      <c r="I825" s="177">
        <f>AVERAGE(F$6:F825)</f>
        <v>163.79959082048697</v>
      </c>
      <c r="J825" s="176">
        <f>AVERAGE(G$6:G825)</f>
        <v>809957.85116758186</v>
      </c>
      <c r="L825" s="6"/>
    </row>
    <row r="826" spans="2:12" ht="15.75" x14ac:dyDescent="0.25">
      <c r="B826" s="13">
        <v>821</v>
      </c>
      <c r="C826" s="176">
        <v>45</v>
      </c>
      <c r="D826" s="177">
        <v>80.459920698863272</v>
      </c>
      <c r="E826" s="178">
        <v>4265.3025646278948</v>
      </c>
      <c r="F826" s="179">
        <v>173.54007930113673</v>
      </c>
      <c r="G826" s="176">
        <v>-259799.05469113332</v>
      </c>
      <c r="H826" s="180"/>
      <c r="I826" s="177">
        <f>AVERAGE(F$6:F826)</f>
        <v>163.81145499646826</v>
      </c>
      <c r="J826" s="176">
        <f>AVERAGE(G$6:G826)</f>
        <v>808654.85859040928</v>
      </c>
      <c r="L826" s="6"/>
    </row>
    <row r="827" spans="2:12" ht="15.75" x14ac:dyDescent="0.25">
      <c r="B827" s="13">
        <v>822</v>
      </c>
      <c r="C827" s="176">
        <v>47</v>
      </c>
      <c r="D827" s="177">
        <v>99.850277100392375</v>
      </c>
      <c r="E827" s="178">
        <v>14011.172071673844</v>
      </c>
      <c r="F827" s="179">
        <v>152.14972289960764</v>
      </c>
      <c r="G827" s="176">
        <v>1131795.9482038966</v>
      </c>
      <c r="H827" s="180"/>
      <c r="I827" s="177">
        <f>AVERAGE(F$6:F827)</f>
        <v>163.79726797445261</v>
      </c>
      <c r="J827" s="176">
        <f>AVERAGE(G$6:G827)</f>
        <v>809047.97427120432</v>
      </c>
      <c r="L827" s="6"/>
    </row>
    <row r="828" spans="2:12" ht="15.75" x14ac:dyDescent="0.25">
      <c r="B828" s="13">
        <v>823</v>
      </c>
      <c r="C828" s="176">
        <v>46</v>
      </c>
      <c r="D828" s="177">
        <v>87.846903366972882</v>
      </c>
      <c r="E828" s="178">
        <v>7907.9715603794939</v>
      </c>
      <c r="F828" s="179">
        <v>165.15309663302713</v>
      </c>
      <c r="G828" s="176">
        <v>306025.99128258484</v>
      </c>
      <c r="H828" s="180"/>
      <c r="I828" s="177">
        <f>AVERAGE(F$6:F828)</f>
        <v>163.79891539688103</v>
      </c>
      <c r="J828" s="176">
        <f>AVERAGE(G$6:G828)</f>
        <v>808436.76894558023</v>
      </c>
      <c r="L828" s="6"/>
    </row>
    <row r="829" spans="2:12" ht="15.75" x14ac:dyDescent="0.25">
      <c r="B829" s="13">
        <v>824</v>
      </c>
      <c r="C829" s="176">
        <v>44</v>
      </c>
      <c r="D829" s="177">
        <v>92.007077959290825</v>
      </c>
      <c r="E829" s="178">
        <v>15246.927163891858</v>
      </c>
      <c r="F829" s="179">
        <v>162.99292204070917</v>
      </c>
      <c r="G829" s="176">
        <v>1485141.2105845967</v>
      </c>
      <c r="H829" s="180"/>
      <c r="I829" s="177">
        <f>AVERAGE(F$6:F829)</f>
        <v>163.79793724960413</v>
      </c>
      <c r="J829" s="176">
        <f>AVERAGE(G$6:G829)</f>
        <v>809258.01219999662</v>
      </c>
      <c r="L829" s="6"/>
    </row>
    <row r="830" spans="2:12" ht="15.75" x14ac:dyDescent="0.25">
      <c r="B830" s="13">
        <v>825</v>
      </c>
      <c r="C830" s="176">
        <v>44</v>
      </c>
      <c r="D830" s="177">
        <v>83.488748255936457</v>
      </c>
      <c r="E830" s="178">
        <v>4493.5377203075877</v>
      </c>
      <c r="F830" s="179">
        <v>171.51125174406354</v>
      </c>
      <c r="G830" s="176">
        <v>-229307.72083087987</v>
      </c>
      <c r="H830" s="180"/>
      <c r="I830" s="177">
        <f>AVERAGE(F$6:F830)</f>
        <v>163.80728672171861</v>
      </c>
      <c r="J830" s="176">
        <f>AVERAGE(G$6:G830)</f>
        <v>807999.14464480756</v>
      </c>
      <c r="L830" s="6"/>
    </row>
    <row r="831" spans="2:12" ht="15.75" x14ac:dyDescent="0.25">
      <c r="B831" s="13">
        <v>826</v>
      </c>
      <c r="C831" s="176">
        <v>46</v>
      </c>
      <c r="D831" s="177">
        <v>97.319777297032914</v>
      </c>
      <c r="E831" s="178">
        <v>9035.6866518832248</v>
      </c>
      <c r="F831" s="179">
        <v>155.68022270296709</v>
      </c>
      <c r="G831" s="176">
        <v>406677.71023940737</v>
      </c>
      <c r="H831" s="180"/>
      <c r="I831" s="177">
        <f>AVERAGE(F$6:F831)</f>
        <v>163.79744766116323</v>
      </c>
      <c r="J831" s="176">
        <f>AVERAGE(G$6:G831)</f>
        <v>807513.28334407473</v>
      </c>
      <c r="L831" s="6"/>
    </row>
    <row r="832" spans="2:12" ht="15.75" x14ac:dyDescent="0.25">
      <c r="B832" s="13">
        <v>827</v>
      </c>
      <c r="C832" s="176">
        <v>45</v>
      </c>
      <c r="D832" s="177">
        <v>91.828258069478849</v>
      </c>
      <c r="E832" s="178">
        <v>11937.101272313748</v>
      </c>
      <c r="F832" s="179">
        <v>162.17174193052114</v>
      </c>
      <c r="G832" s="176">
        <v>935860.50693216058</v>
      </c>
      <c r="H832" s="180"/>
      <c r="I832" s="177">
        <f>AVERAGE(F$6:F832)</f>
        <v>163.79548187430638</v>
      </c>
      <c r="J832" s="176">
        <f>AVERAGE(G$6:G832)</f>
        <v>807668.47950318968</v>
      </c>
      <c r="L832" s="6"/>
    </row>
    <row r="833" spans="2:12" ht="15.75" x14ac:dyDescent="0.25">
      <c r="B833" s="13">
        <v>828</v>
      </c>
      <c r="C833" s="176">
        <v>44</v>
      </c>
      <c r="D833" s="177">
        <v>98.785201346100621</v>
      </c>
      <c r="E833" s="178">
        <v>20140.507782049412</v>
      </c>
      <c r="F833" s="179">
        <v>156.21479865389938</v>
      </c>
      <c r="G833" s="176">
        <v>2146245.3679601424</v>
      </c>
      <c r="H833" s="180"/>
      <c r="I833" s="177">
        <f>AVERAGE(F$6:F833)</f>
        <v>163.78632645978897</v>
      </c>
      <c r="J833" s="176">
        <f>AVERAGE(G$6:G833)</f>
        <v>809285.11825736461</v>
      </c>
      <c r="L833" s="6"/>
    </row>
    <row r="834" spans="2:12" ht="15.75" x14ac:dyDescent="0.25">
      <c r="B834" s="13">
        <v>829</v>
      </c>
      <c r="C834" s="176">
        <v>43</v>
      </c>
      <c r="D834" s="177">
        <v>84.843083447994431</v>
      </c>
      <c r="E834" s="178">
        <v>6442.2578820318595</v>
      </c>
      <c r="F834" s="179">
        <v>171.15691655200555</v>
      </c>
      <c r="G834" s="176">
        <v>102636.99472142709</v>
      </c>
      <c r="H834" s="180"/>
      <c r="I834" s="177">
        <f>AVERAGE(F$6:F834)</f>
        <v>163.79521740079286</v>
      </c>
      <c r="J834" s="176">
        <f>AVERAGE(G$6:G834)</f>
        <v>808432.70797565661</v>
      </c>
      <c r="L834" s="6"/>
    </row>
    <row r="835" spans="2:12" ht="15.75" x14ac:dyDescent="0.25">
      <c r="B835" s="13">
        <v>830</v>
      </c>
      <c r="C835" s="176">
        <v>44</v>
      </c>
      <c r="D835" s="177">
        <v>96.242332307447086</v>
      </c>
      <c r="E835" s="178">
        <v>7202.8732980620734</v>
      </c>
      <c r="F835" s="179">
        <v>158.7576676925529</v>
      </c>
      <c r="G835" s="176">
        <v>143511.36548530124</v>
      </c>
      <c r="H835" s="180"/>
      <c r="I835" s="177">
        <f>AVERAGE(F$6:F835)</f>
        <v>163.78914806379498</v>
      </c>
      <c r="J835" s="176">
        <f>AVERAGE(G$6:G835)</f>
        <v>807631.59792446345</v>
      </c>
      <c r="L835" s="6"/>
    </row>
    <row r="836" spans="2:12" ht="15.75" x14ac:dyDescent="0.25">
      <c r="B836" s="13">
        <v>831</v>
      </c>
      <c r="C836" s="176">
        <v>47</v>
      </c>
      <c r="D836" s="177">
        <v>88.54389029673375</v>
      </c>
      <c r="E836" s="178">
        <v>6905.4238770301308</v>
      </c>
      <c r="F836" s="179">
        <v>163.45610970326624</v>
      </c>
      <c r="G836" s="176">
        <v>128733.72279139119</v>
      </c>
      <c r="H836" s="180"/>
      <c r="I836" s="177">
        <f>AVERAGE(F$6:F836)</f>
        <v>163.78874729561144</v>
      </c>
      <c r="J836" s="176">
        <f>AVERAGE(G$6:G836)</f>
        <v>806814.63297243812</v>
      </c>
      <c r="L836" s="6"/>
    </row>
    <row r="837" spans="2:12" ht="15.75" x14ac:dyDescent="0.25">
      <c r="B837" s="13">
        <v>832</v>
      </c>
      <c r="C837" s="176">
        <v>46</v>
      </c>
      <c r="D837" s="177">
        <v>99.45587796020348</v>
      </c>
      <c r="E837" s="178">
        <v>14486.172852754597</v>
      </c>
      <c r="F837" s="179">
        <v>153.54412203979652</v>
      </c>
      <c r="G837" s="176">
        <v>1224266.6923929392</v>
      </c>
      <c r="H837" s="180"/>
      <c r="I837" s="177">
        <f>AVERAGE(F$6:F837)</f>
        <v>163.77643404410205</v>
      </c>
      <c r="J837" s="176">
        <f>AVERAGE(G$6:G837)</f>
        <v>807316.37823616469</v>
      </c>
      <c r="L837" s="6"/>
    </row>
    <row r="838" spans="2:12" ht="15.75" x14ac:dyDescent="0.25">
      <c r="B838" s="13">
        <v>833</v>
      </c>
      <c r="C838" s="176">
        <v>44</v>
      </c>
      <c r="D838" s="177">
        <v>85.749820968651406</v>
      </c>
      <c r="E838" s="178">
        <v>10241.73752779504</v>
      </c>
      <c r="F838" s="179">
        <v>169.25017903134858</v>
      </c>
      <c r="G838" s="176">
        <v>733415.91017139191</v>
      </c>
      <c r="H838" s="180"/>
      <c r="I838" s="177">
        <f>AVERAGE(F$6:F838)</f>
        <v>163.7830051665357</v>
      </c>
      <c r="J838" s="176">
        <f>AVERAGE(G$6:G838)</f>
        <v>807227.66218806768</v>
      </c>
      <c r="L838" s="6"/>
    </row>
    <row r="839" spans="2:12" ht="15.75" x14ac:dyDescent="0.25">
      <c r="B839" s="13">
        <v>834</v>
      </c>
      <c r="C839" s="176">
        <v>46</v>
      </c>
      <c r="D839" s="177">
        <v>90.577672650462247</v>
      </c>
      <c r="E839" s="178">
        <v>12296.512490645358</v>
      </c>
      <c r="F839" s="179">
        <v>162.42232734953774</v>
      </c>
      <c r="G839" s="176">
        <v>997228.1770132801</v>
      </c>
      <c r="H839" s="180"/>
      <c r="I839" s="177">
        <f>AVERAGE(F$6:F839)</f>
        <v>163.78137365836184</v>
      </c>
      <c r="J839" s="176">
        <f>AVERAGE(G$6:G839)</f>
        <v>807455.48055116751</v>
      </c>
      <c r="L839" s="6"/>
    </row>
    <row r="840" spans="2:12" ht="15.75" x14ac:dyDescent="0.25">
      <c r="B840" s="13">
        <v>835</v>
      </c>
      <c r="C840" s="176">
        <v>44</v>
      </c>
      <c r="D840" s="177">
        <v>99.63244253507952</v>
      </c>
      <c r="E840" s="178">
        <v>12852.855188193498</v>
      </c>
      <c r="F840" s="179">
        <v>155.36755746492048</v>
      </c>
      <c r="G840" s="176">
        <v>996916.71703995462</v>
      </c>
      <c r="H840" s="180"/>
      <c r="I840" s="177">
        <f>AVERAGE(F$6:F840)</f>
        <v>163.77129723178288</v>
      </c>
      <c r="J840" s="176">
        <f>AVERAGE(G$6:G840)</f>
        <v>807682.38023558515</v>
      </c>
      <c r="L840" s="6"/>
    </row>
    <row r="841" spans="2:12" ht="15.75" x14ac:dyDescent="0.25">
      <c r="B841" s="13">
        <v>836</v>
      </c>
      <c r="C841" s="176">
        <v>43</v>
      </c>
      <c r="D841" s="177">
        <v>86.271694028157512</v>
      </c>
      <c r="E841" s="178">
        <v>12396.567448203505</v>
      </c>
      <c r="F841" s="179">
        <v>169.72830597184247</v>
      </c>
      <c r="G841" s="176">
        <v>1104048.392849267</v>
      </c>
      <c r="H841" s="180"/>
      <c r="I841" s="177">
        <f>AVERAGE(F$6:F841)</f>
        <v>163.77842284032363</v>
      </c>
      <c r="J841" s="176">
        <f>AVERAGE(G$6:G841)</f>
        <v>808036.88503536244</v>
      </c>
      <c r="L841" s="6"/>
    </row>
    <row r="842" spans="2:12" ht="15.75" x14ac:dyDescent="0.25">
      <c r="B842" s="13">
        <v>837</v>
      </c>
      <c r="C842" s="176">
        <v>44</v>
      </c>
      <c r="D842" s="177">
        <v>91.690071844853861</v>
      </c>
      <c r="E842" s="178">
        <v>8925.9297961219454</v>
      </c>
      <c r="F842" s="179">
        <v>163.30992815514614</v>
      </c>
      <c r="G842" s="176">
        <v>457692.95372255309</v>
      </c>
      <c r="H842" s="180"/>
      <c r="I842" s="177">
        <f>AVERAGE(F$6:F842)</f>
        <v>163.77786310951697</v>
      </c>
      <c r="J842" s="176">
        <f>AVERAGE(G$6:G842)</f>
        <v>807618.31403020979</v>
      </c>
      <c r="L842" s="6"/>
    </row>
    <row r="843" spans="2:12" ht="15.75" x14ac:dyDescent="0.25">
      <c r="B843" s="13">
        <v>838</v>
      </c>
      <c r="C843" s="176">
        <v>44</v>
      </c>
      <c r="D843" s="177">
        <v>82.791674460207474</v>
      </c>
      <c r="E843" s="178">
        <v>8723.6096575147694</v>
      </c>
      <c r="F843" s="179">
        <v>172.20832553979253</v>
      </c>
      <c r="G843" s="176">
        <v>502278.21178338141</v>
      </c>
      <c r="H843" s="180"/>
      <c r="I843" s="177">
        <f>AVERAGE(F$6:F843)</f>
        <v>163.7879233272142</v>
      </c>
      <c r="J843" s="176">
        <f>AVERAGE(G$6:G843)</f>
        <v>807253.94636643073</v>
      </c>
      <c r="L843" s="6"/>
    </row>
    <row r="844" spans="2:12" ht="15.75" x14ac:dyDescent="0.25">
      <c r="B844" s="13">
        <v>839</v>
      </c>
      <c r="C844" s="176">
        <v>45</v>
      </c>
      <c r="D844" s="177">
        <v>92.67875413295846</v>
      </c>
      <c r="E844" s="178">
        <v>15056.920172065353</v>
      </c>
      <c r="F844" s="179">
        <v>161.32124586704154</v>
      </c>
      <c r="G844" s="176">
        <v>1429001.1210781722</v>
      </c>
      <c r="H844" s="180"/>
      <c r="I844" s="177">
        <f>AVERAGE(F$6:F844)</f>
        <v>163.78498330640349</v>
      </c>
      <c r="J844" s="176">
        <f>AVERAGE(G$6:G844)</f>
        <v>807995.00378563418</v>
      </c>
      <c r="L844" s="6"/>
    </row>
    <row r="845" spans="2:12" ht="15.75" x14ac:dyDescent="0.25">
      <c r="B845" s="13">
        <v>840</v>
      </c>
      <c r="C845" s="176">
        <v>45</v>
      </c>
      <c r="D845" s="177">
        <v>82.89699385481363</v>
      </c>
      <c r="E845" s="178">
        <v>3555.4323608826062</v>
      </c>
      <c r="F845" s="179">
        <v>171.10300614518638</v>
      </c>
      <c r="G845" s="176">
        <v>-391654.83490710892</v>
      </c>
      <c r="H845" s="180"/>
      <c r="I845" s="177">
        <f>AVERAGE(F$6:F845)</f>
        <v>163.79369523835445</v>
      </c>
      <c r="J845" s="176">
        <f>AVERAGE(G$6:G845)</f>
        <v>806566.84921576199</v>
      </c>
      <c r="L845" s="6"/>
    </row>
    <row r="846" spans="2:12" ht="15.75" x14ac:dyDescent="0.25">
      <c r="B846" s="13">
        <v>841</v>
      </c>
      <c r="C846" s="176">
        <v>46</v>
      </c>
      <c r="D846" s="177">
        <v>81.293192858512683</v>
      </c>
      <c r="E846" s="178">
        <v>7278.3255941833077</v>
      </c>
      <c r="F846" s="179">
        <v>171.70680714148733</v>
      </c>
      <c r="G846" s="176">
        <v>249738.04911338445</v>
      </c>
      <c r="H846" s="180"/>
      <c r="I846" s="177">
        <f>AVERAGE(F$6:F846)</f>
        <v>163.80310440827492</v>
      </c>
      <c r="J846" s="176">
        <f>AVERAGE(G$6:G846)</f>
        <v>805904.74600517645</v>
      </c>
      <c r="L846" s="6"/>
    </row>
    <row r="847" spans="2:12" ht="15.75" x14ac:dyDescent="0.25">
      <c r="B847" s="13">
        <v>842</v>
      </c>
      <c r="C847" s="176">
        <v>43</v>
      </c>
      <c r="D847" s="177">
        <v>83.153288661218667</v>
      </c>
      <c r="E847" s="178">
        <v>7666.575904270836</v>
      </c>
      <c r="F847" s="179">
        <v>172.84671133878135</v>
      </c>
      <c r="G847" s="176">
        <v>325142.43228235771</v>
      </c>
      <c r="H847" s="180"/>
      <c r="I847" s="177">
        <f>AVERAGE(F$6:F847)</f>
        <v>163.81384503408313</v>
      </c>
      <c r="J847" s="176">
        <f>AVERAGE(G$6:G847)</f>
        <v>805333.7693855532</v>
      </c>
      <c r="L847" s="6"/>
    </row>
    <row r="848" spans="2:12" ht="15.75" x14ac:dyDescent="0.25">
      <c r="B848" s="13">
        <v>843</v>
      </c>
      <c r="C848" s="176">
        <v>45</v>
      </c>
      <c r="D848" s="177">
        <v>93.632181696958668</v>
      </c>
      <c r="E848" s="178">
        <v>15496.631485939906</v>
      </c>
      <c r="F848" s="179">
        <v>160.36781830304133</v>
      </c>
      <c r="G848" s="176">
        <v>1485160.9824464004</v>
      </c>
      <c r="H848" s="180"/>
      <c r="I848" s="177">
        <f>AVERAGE(F$6:F848)</f>
        <v>163.80975722064179</v>
      </c>
      <c r="J848" s="176">
        <f>AVERAGE(G$6:G848)</f>
        <v>806140.20736071432</v>
      </c>
      <c r="L848" s="6"/>
    </row>
    <row r="849" spans="2:12" ht="15.75" x14ac:dyDescent="0.25">
      <c r="B849" s="13">
        <v>844</v>
      </c>
      <c r="C849" s="176">
        <v>44</v>
      </c>
      <c r="D849" s="177">
        <v>84.126691666004334</v>
      </c>
      <c r="E849" s="178">
        <v>396.95804157835664</v>
      </c>
      <c r="F849" s="179">
        <v>170.87330833399568</v>
      </c>
      <c r="G849" s="176">
        <v>-932170.46616572235</v>
      </c>
      <c r="H849" s="180"/>
      <c r="I849" s="177">
        <f>AVERAGE(F$6:F849)</f>
        <v>163.81812635703201</v>
      </c>
      <c r="J849" s="176">
        <f>AVERAGE(G$6:G849)</f>
        <v>804080.59755795787</v>
      </c>
      <c r="L849" s="6"/>
    </row>
    <row r="850" spans="2:12" ht="15.75" x14ac:dyDescent="0.25">
      <c r="B850" s="13">
        <v>845</v>
      </c>
      <c r="C850" s="176">
        <v>45</v>
      </c>
      <c r="D850" s="177">
        <v>84.901161551062401</v>
      </c>
      <c r="E850" s="178">
        <v>17251.776867791912</v>
      </c>
      <c r="F850" s="179">
        <v>169.09883844893761</v>
      </c>
      <c r="G850" s="176">
        <v>1917255.4295238634</v>
      </c>
      <c r="H850" s="180"/>
      <c r="I850" s="177">
        <f>AVERAGE(F$6:F850)</f>
        <v>163.82437572045438</v>
      </c>
      <c r="J850" s="176">
        <f>AVERAGE(G$6:G850)</f>
        <v>805397.96422300616</v>
      </c>
      <c r="L850" s="6"/>
    </row>
    <row r="851" spans="2:12" ht="15.75" x14ac:dyDescent="0.25">
      <c r="B851" s="13">
        <v>846</v>
      </c>
      <c r="C851" s="176">
        <v>45</v>
      </c>
      <c r="D851" s="177">
        <v>82.291041789214262</v>
      </c>
      <c r="E851" s="178">
        <v>14952.87173422589</v>
      </c>
      <c r="F851" s="179">
        <v>171.70895821078574</v>
      </c>
      <c r="G851" s="176">
        <v>1567542.0277434327</v>
      </c>
      <c r="H851" s="180"/>
      <c r="I851" s="177">
        <f>AVERAGE(F$6:F851)</f>
        <v>163.83369555791339</v>
      </c>
      <c r="J851" s="176">
        <f>AVERAGE(G$6:G851)</f>
        <v>806298.84373071359</v>
      </c>
      <c r="L851" s="6"/>
    </row>
    <row r="852" spans="2:12" ht="15.75" x14ac:dyDescent="0.25">
      <c r="B852" s="13">
        <v>847</v>
      </c>
      <c r="C852" s="176">
        <v>45</v>
      </c>
      <c r="D852" s="177">
        <v>93.100458240109049</v>
      </c>
      <c r="E852" s="178">
        <v>16879.968747660092</v>
      </c>
      <c r="F852" s="179">
        <v>160.89954175989095</v>
      </c>
      <c r="G852" s="176">
        <v>1715979.236419789</v>
      </c>
      <c r="H852" s="180"/>
      <c r="I852" s="177">
        <f>AVERAGE(F$6:F852)</f>
        <v>163.83023138577877</v>
      </c>
      <c r="J852" s="176">
        <f>AVERAGE(G$6:G852)</f>
        <v>807372.84655561217</v>
      </c>
      <c r="L852" s="6"/>
    </row>
    <row r="853" spans="2:12" ht="15.75" x14ac:dyDescent="0.25">
      <c r="B853" s="13">
        <v>848</v>
      </c>
      <c r="C853" s="176">
        <v>44</v>
      </c>
      <c r="D853" s="177">
        <v>86.605723958853631</v>
      </c>
      <c r="E853" s="178">
        <v>8159.8414962300922</v>
      </c>
      <c r="F853" s="179">
        <v>168.39427604114638</v>
      </c>
      <c r="G853" s="176">
        <v>374070.60136817116</v>
      </c>
      <c r="H853" s="180"/>
      <c r="I853" s="177">
        <f>AVERAGE(F$6:F853)</f>
        <v>163.83561351391012</v>
      </c>
      <c r="J853" s="176">
        <f>AVERAGE(G$6:G853)</f>
        <v>806861.87692685344</v>
      </c>
      <c r="L853" s="6"/>
    </row>
    <row r="854" spans="2:12" ht="15.75" x14ac:dyDescent="0.25">
      <c r="B854" s="13">
        <v>849</v>
      </c>
      <c r="C854" s="176">
        <v>45</v>
      </c>
      <c r="D854" s="177">
        <v>93.70749072715725</v>
      </c>
      <c r="E854" s="178">
        <v>11799.812963954444</v>
      </c>
      <c r="F854" s="179">
        <v>160.29250927284275</v>
      </c>
      <c r="G854" s="176">
        <v>891421.62894247775</v>
      </c>
      <c r="H854" s="180"/>
      <c r="I854" s="177">
        <f>AVERAGE(F$6:F854)</f>
        <v>163.83144024625281</v>
      </c>
      <c r="J854" s="176">
        <f>AVERAGE(G$6:G854)</f>
        <v>806961.47616362094</v>
      </c>
      <c r="L854" s="6"/>
    </row>
    <row r="855" spans="2:12" ht="15.75" x14ac:dyDescent="0.25">
      <c r="B855" s="13">
        <v>850</v>
      </c>
      <c r="C855" s="176">
        <v>44</v>
      </c>
      <c r="D855" s="177">
        <v>82.400534897467466</v>
      </c>
      <c r="E855" s="178">
        <v>7964.2359971988963</v>
      </c>
      <c r="F855" s="179">
        <v>172.59946510253252</v>
      </c>
      <c r="G855" s="176">
        <v>374622.87306686421</v>
      </c>
      <c r="H855" s="180"/>
      <c r="I855" s="177">
        <f>AVERAGE(F$6:F855)</f>
        <v>163.84175556961313</v>
      </c>
      <c r="J855" s="176">
        <f>AVERAGE(G$6:G855)</f>
        <v>806452.84251291887</v>
      </c>
      <c r="L855" s="6"/>
    </row>
    <row r="856" spans="2:12" ht="15.75" x14ac:dyDescent="0.25">
      <c r="B856" s="13">
        <v>851</v>
      </c>
      <c r="C856" s="176">
        <v>43</v>
      </c>
      <c r="D856" s="177">
        <v>80.478101038989934</v>
      </c>
      <c r="E856" s="178">
        <v>8684.585471702756</v>
      </c>
      <c r="F856" s="179">
        <v>175.52189896101007</v>
      </c>
      <c r="G856" s="176">
        <v>524334.93368246709</v>
      </c>
      <c r="H856" s="180"/>
      <c r="I856" s="177">
        <f>AVERAGE(F$6:F856)</f>
        <v>163.85548076748788</v>
      </c>
      <c r="J856" s="176">
        <f>AVERAGE(G$6:G856)</f>
        <v>806121.32910653763</v>
      </c>
      <c r="L856" s="6"/>
    </row>
    <row r="857" spans="2:12" ht="15.75" x14ac:dyDescent="0.25">
      <c r="B857" s="13">
        <v>852</v>
      </c>
      <c r="C857" s="176">
        <v>43</v>
      </c>
      <c r="D857" s="177">
        <v>82.288319432437788</v>
      </c>
      <c r="E857" s="178">
        <v>4794.1829389617169</v>
      </c>
      <c r="F857" s="179">
        <v>173.71168056756221</v>
      </c>
      <c r="G857" s="176">
        <v>-167194.42472462566</v>
      </c>
      <c r="H857" s="180"/>
      <c r="I857" s="177">
        <f>AVERAGE(F$6:F857)</f>
        <v>163.86704907711237</v>
      </c>
      <c r="J857" s="176">
        <f>AVERAGE(G$6:G857)</f>
        <v>804978.93972410669</v>
      </c>
      <c r="L857" s="6"/>
    </row>
    <row r="858" spans="2:12" ht="15.75" x14ac:dyDescent="0.25">
      <c r="B858" s="13">
        <v>853</v>
      </c>
      <c r="C858" s="176">
        <v>47</v>
      </c>
      <c r="D858" s="177">
        <v>82.138040914958353</v>
      </c>
      <c r="E858" s="178">
        <v>14247.694148219913</v>
      </c>
      <c r="F858" s="179">
        <v>169.86195908504163</v>
      </c>
      <c r="G858" s="176">
        <v>1420141.2404611181</v>
      </c>
      <c r="H858" s="180"/>
      <c r="I858" s="177">
        <f>AVERAGE(F$6:F858)</f>
        <v>163.87407710760232</v>
      </c>
      <c r="J858" s="176">
        <f>AVERAGE(G$6:G858)</f>
        <v>805700.11475427903</v>
      </c>
      <c r="L858" s="6"/>
    </row>
    <row r="859" spans="2:12" ht="15.75" x14ac:dyDescent="0.25">
      <c r="B859" s="13">
        <v>854</v>
      </c>
      <c r="C859" s="176">
        <v>43</v>
      </c>
      <c r="D859" s="177">
        <v>95.676630972471571</v>
      </c>
      <c r="E859" s="178">
        <v>18829.168084432677</v>
      </c>
      <c r="F859" s="179">
        <v>160.32336902752843</v>
      </c>
      <c r="G859" s="176">
        <v>2018755.6632818608</v>
      </c>
      <c r="H859" s="180"/>
      <c r="I859" s="177">
        <f>AVERAGE(F$6:F859)</f>
        <v>163.86991936980363</v>
      </c>
      <c r="J859" s="176">
        <f>AVERAGE(G$6:G859)</f>
        <v>807120.55450665334</v>
      </c>
      <c r="L859" s="6"/>
    </row>
    <row r="860" spans="2:12" ht="15.75" x14ac:dyDescent="0.25">
      <c r="B860" s="13">
        <v>855</v>
      </c>
      <c r="C860" s="176">
        <v>45</v>
      </c>
      <c r="D860" s="177">
        <v>89.345968875616563</v>
      </c>
      <c r="E860" s="178">
        <v>11632.994721442135</v>
      </c>
      <c r="F860" s="179">
        <v>164.65403112438344</v>
      </c>
      <c r="G860" s="176">
        <v>915419.47493412159</v>
      </c>
      <c r="H860" s="180"/>
      <c r="I860" s="177">
        <f>AVERAGE(F$6:F860)</f>
        <v>163.87083645957506</v>
      </c>
      <c r="J860" s="176">
        <f>AVERAGE(G$6:G860)</f>
        <v>807247.21991066204</v>
      </c>
      <c r="L860" s="6"/>
    </row>
    <row r="861" spans="2:12" ht="15.75" x14ac:dyDescent="0.25">
      <c r="B861" s="13">
        <v>856</v>
      </c>
      <c r="C861" s="176">
        <v>46</v>
      </c>
      <c r="D861" s="177">
        <v>99.292459052842389</v>
      </c>
      <c r="E861" s="178">
        <v>15255.988198479145</v>
      </c>
      <c r="F861" s="179">
        <v>153.70754094715761</v>
      </c>
      <c r="G861" s="176">
        <v>1344960.4307070863</v>
      </c>
      <c r="H861" s="180"/>
      <c r="I861" s="177">
        <f>AVERAGE(F$6:F861)</f>
        <v>163.85896345079888</v>
      </c>
      <c r="J861" s="176">
        <f>AVERAGE(G$6:G861)</f>
        <v>807875.38954944292</v>
      </c>
      <c r="L861" s="6"/>
    </row>
    <row r="862" spans="2:12" ht="15.75" x14ac:dyDescent="0.25">
      <c r="B862" s="13">
        <v>857</v>
      </c>
      <c r="C862" s="176">
        <v>47</v>
      </c>
      <c r="D862" s="177">
        <v>89.798340127647066</v>
      </c>
      <c r="E862" s="178">
        <v>16819.627475141864</v>
      </c>
      <c r="F862" s="179">
        <v>162.20165987235293</v>
      </c>
      <c r="G862" s="176">
        <v>1728171.4949026429</v>
      </c>
      <c r="H862" s="180"/>
      <c r="I862" s="177">
        <f>AVERAGE(F$6:F862)</f>
        <v>163.85702960765016</v>
      </c>
      <c r="J862" s="176">
        <f>AVERAGE(G$6:G862)</f>
        <v>808949.247315316</v>
      </c>
      <c r="L862" s="6"/>
    </row>
    <row r="863" spans="2:12" ht="15.75" x14ac:dyDescent="0.25">
      <c r="B863" s="13">
        <v>858</v>
      </c>
      <c r="C863" s="176">
        <v>45</v>
      </c>
      <c r="D863" s="177">
        <v>82.336019123144979</v>
      </c>
      <c r="E863" s="178">
        <v>11529.104964351012</v>
      </c>
      <c r="F863" s="179">
        <v>171.66398087685502</v>
      </c>
      <c r="G863" s="176">
        <v>979132.05412760656</v>
      </c>
      <c r="H863" s="180"/>
      <c r="I863" s="177">
        <f>AVERAGE(F$6:F863)</f>
        <v>163.86612861845342</v>
      </c>
      <c r="J863" s="176">
        <f>AVERAGE(G$6:G863)</f>
        <v>809147.59557500388</v>
      </c>
      <c r="L863" s="6"/>
    </row>
    <row r="864" spans="2:12" ht="15.75" x14ac:dyDescent="0.25">
      <c r="B864" s="13">
        <v>859</v>
      </c>
      <c r="C864" s="176">
        <v>45</v>
      </c>
      <c r="D864" s="177">
        <v>92.159538575412967</v>
      </c>
      <c r="E864" s="178">
        <v>9054.741344033333</v>
      </c>
      <c r="F864" s="179">
        <v>161.84046142458703</v>
      </c>
      <c r="G864" s="176">
        <v>465423.51719863992</v>
      </c>
      <c r="H864" s="180"/>
      <c r="I864" s="177">
        <f>AVERAGE(F$6:F864)</f>
        <v>163.8637704494268</v>
      </c>
      <c r="J864" s="176">
        <f>AVERAGE(G$6:G864)</f>
        <v>808747.45112986269</v>
      </c>
      <c r="L864" s="6"/>
    </row>
    <row r="865" spans="2:12" ht="15.75" x14ac:dyDescent="0.25">
      <c r="B865" s="13">
        <v>860</v>
      </c>
      <c r="C865" s="176">
        <v>43</v>
      </c>
      <c r="D865" s="177">
        <v>84.989848491934112</v>
      </c>
      <c r="E865" s="178">
        <v>7565.8194890213817</v>
      </c>
      <c r="F865" s="179">
        <v>171.01015150806589</v>
      </c>
      <c r="G865" s="176">
        <v>293831.9371002242</v>
      </c>
      <c r="H865" s="180"/>
      <c r="I865" s="177">
        <f>AVERAGE(F$6:F865)</f>
        <v>163.87208019484382</v>
      </c>
      <c r="J865" s="176">
        <f>AVERAGE(G$6:G865)</f>
        <v>808148.71216006076</v>
      </c>
      <c r="L865" s="6"/>
    </row>
    <row r="866" spans="2:12" ht="15.75" x14ac:dyDescent="0.25">
      <c r="B866" s="13">
        <v>861</v>
      </c>
      <c r="C866" s="176">
        <v>44</v>
      </c>
      <c r="D866" s="177">
        <v>99.92465257369048</v>
      </c>
      <c r="E866" s="178">
        <v>16078.149162517522</v>
      </c>
      <c r="F866" s="179">
        <v>155.07534742630952</v>
      </c>
      <c r="G866" s="176">
        <v>1493324.567349432</v>
      </c>
      <c r="H866" s="180"/>
      <c r="I866" s="177">
        <f>AVERAGE(F$6:F866)</f>
        <v>163.86186331590244</v>
      </c>
      <c r="J866" s="176">
        <f>AVERAGE(G$6:G866)</f>
        <v>808944.5029326384</v>
      </c>
      <c r="L866" s="6"/>
    </row>
    <row r="867" spans="2:12" ht="15.75" x14ac:dyDescent="0.25">
      <c r="B867" s="13">
        <v>862</v>
      </c>
      <c r="C867" s="176">
        <v>44</v>
      </c>
      <c r="D867" s="177">
        <v>92.186600469888205</v>
      </c>
      <c r="E867" s="178">
        <v>19119.740419161986</v>
      </c>
      <c r="F867" s="179">
        <v>162.81339953011178</v>
      </c>
      <c r="G867" s="176">
        <v>2112949.9357770472</v>
      </c>
      <c r="H867" s="180"/>
      <c r="I867" s="177">
        <f>AVERAGE(F$6:F867)</f>
        <v>163.86064700060567</v>
      </c>
      <c r="J867" s="176">
        <f>AVERAGE(G$6:G867)</f>
        <v>810457.27025612385</v>
      </c>
      <c r="L867" s="6"/>
    </row>
    <row r="868" spans="2:12" ht="15.75" x14ac:dyDescent="0.25">
      <c r="B868" s="13">
        <v>863</v>
      </c>
      <c r="C868" s="176">
        <v>46</v>
      </c>
      <c r="D868" s="177">
        <v>83.152357782081694</v>
      </c>
      <c r="E868" s="178">
        <v>19937.935408087214</v>
      </c>
      <c r="F868" s="179">
        <v>169.84764221791829</v>
      </c>
      <c r="G868" s="176">
        <v>2386411.3197567621</v>
      </c>
      <c r="H868" s="180"/>
      <c r="I868" s="177">
        <f>AVERAGE(F$6:F868)</f>
        <v>163.86758442264195</v>
      </c>
      <c r="J868" s="176">
        <f>AVERAGE(G$6:G868)</f>
        <v>812283.40472831461</v>
      </c>
      <c r="L868" s="6"/>
    </row>
    <row r="869" spans="2:12" ht="15.75" x14ac:dyDescent="0.25">
      <c r="B869" s="13">
        <v>864</v>
      </c>
      <c r="C869" s="176">
        <v>45</v>
      </c>
      <c r="D869" s="177">
        <v>97.30276424048364</v>
      </c>
      <c r="E869" s="178">
        <v>10562.989862123281</v>
      </c>
      <c r="F869" s="179">
        <v>156.69723575951636</v>
      </c>
      <c r="G869" s="176">
        <v>655191.31275051297</v>
      </c>
      <c r="H869" s="180"/>
      <c r="I869" s="177">
        <f>AVERAGE(F$6:F869)</f>
        <v>163.85928540798557</v>
      </c>
      <c r="J869" s="176">
        <f>AVERAGE(G$6:G869)</f>
        <v>812101.58517741424</v>
      </c>
      <c r="L869" s="6"/>
    </row>
    <row r="870" spans="2:12" ht="15.75" x14ac:dyDescent="0.25">
      <c r="B870" s="13">
        <v>865</v>
      </c>
      <c r="C870" s="176">
        <v>44</v>
      </c>
      <c r="D870" s="177">
        <v>97.502732313372363</v>
      </c>
      <c r="E870" s="178">
        <v>13912.467977144684</v>
      </c>
      <c r="F870" s="179">
        <v>157.49726768662765</v>
      </c>
      <c r="G870" s="176">
        <v>1191175.6931779915</v>
      </c>
      <c r="H870" s="180"/>
      <c r="I870" s="177">
        <f>AVERAGE(F$6:F870)</f>
        <v>163.85193047420364</v>
      </c>
      <c r="J870" s="176">
        <f>AVERAGE(G$6:G870)</f>
        <v>812539.82114042062</v>
      </c>
      <c r="L870" s="6"/>
    </row>
    <row r="871" spans="2:12" ht="15.75" x14ac:dyDescent="0.25">
      <c r="B871" s="13">
        <v>866</v>
      </c>
      <c r="C871" s="176">
        <v>45</v>
      </c>
      <c r="D871" s="177">
        <v>85.452614725247386</v>
      </c>
      <c r="E871" s="178">
        <v>9228.5862435849904</v>
      </c>
      <c r="F871" s="179">
        <v>168.54738527475263</v>
      </c>
      <c r="G871" s="176">
        <v>555454.08113880153</v>
      </c>
      <c r="H871" s="180"/>
      <c r="I871" s="177">
        <f>AVERAGE(F$6:F871)</f>
        <v>163.85735247743753</v>
      </c>
      <c r="J871" s="176">
        <f>AVERAGE(G$6:G871)</f>
        <v>812242.95538984146</v>
      </c>
      <c r="L871" s="6"/>
    </row>
    <row r="872" spans="2:12" ht="15.75" x14ac:dyDescent="0.25">
      <c r="B872" s="13">
        <v>867</v>
      </c>
      <c r="C872" s="176">
        <v>44</v>
      </c>
      <c r="D872" s="177">
        <v>98.151213321015931</v>
      </c>
      <c r="E872" s="178">
        <v>9204.2372360091231</v>
      </c>
      <c r="F872" s="179">
        <v>156.84878667898408</v>
      </c>
      <c r="G872" s="176">
        <v>443673.44277355704</v>
      </c>
      <c r="H872" s="180"/>
      <c r="I872" s="177">
        <f>AVERAGE(F$6:F872)</f>
        <v>163.84926877986146</v>
      </c>
      <c r="J872" s="176">
        <f>AVERAGE(G$6:G872)</f>
        <v>811817.84637875005</v>
      </c>
      <c r="L872" s="6"/>
    </row>
    <row r="873" spans="2:12" ht="15.75" x14ac:dyDescent="0.25">
      <c r="B873" s="13">
        <v>868</v>
      </c>
      <c r="C873" s="176">
        <v>45</v>
      </c>
      <c r="D873" s="177">
        <v>87.423609694229924</v>
      </c>
      <c r="E873" s="178">
        <v>8691.798694080233</v>
      </c>
      <c r="F873" s="179">
        <v>166.57639030577008</v>
      </c>
      <c r="G873" s="176">
        <v>447848.45172429155</v>
      </c>
      <c r="H873" s="180"/>
      <c r="I873" s="177">
        <f>AVERAGE(F$6:F873)</f>
        <v>163.85241062493736</v>
      </c>
      <c r="J873" s="176">
        <f>AVERAGE(G$6:G873)</f>
        <v>811398.52679965505</v>
      </c>
      <c r="L873" s="6"/>
    </row>
    <row r="874" spans="2:12" ht="15.75" x14ac:dyDescent="0.25">
      <c r="B874" s="13">
        <v>869</v>
      </c>
      <c r="C874" s="176">
        <v>43</v>
      </c>
      <c r="D874" s="177">
        <v>92.87372873893041</v>
      </c>
      <c r="E874" s="178">
        <v>12669.206426695693</v>
      </c>
      <c r="F874" s="179">
        <v>163.12627126106958</v>
      </c>
      <c r="G874" s="176">
        <v>1066680.4042236477</v>
      </c>
      <c r="H874" s="180"/>
      <c r="I874" s="177">
        <f>AVERAGE(F$6:F874)</f>
        <v>163.85157502152671</v>
      </c>
      <c r="J874" s="176">
        <f>AVERAGE(G$6:G874)</f>
        <v>811692.29190601176</v>
      </c>
      <c r="L874" s="6"/>
    </row>
    <row r="875" spans="2:12" ht="15.75" x14ac:dyDescent="0.25">
      <c r="B875" s="13">
        <v>870</v>
      </c>
      <c r="C875" s="176">
        <v>45</v>
      </c>
      <c r="D875" s="177">
        <v>87.736800893567462</v>
      </c>
      <c r="E875" s="178">
        <v>7587.8167558067216</v>
      </c>
      <c r="F875" s="179">
        <v>166.26319910643252</v>
      </c>
      <c r="G875" s="176">
        <v>261574.68805381795</v>
      </c>
      <c r="H875" s="180"/>
      <c r="I875" s="177">
        <f>AVERAGE(F$6:F875)</f>
        <v>163.85434700323353</v>
      </c>
      <c r="J875" s="176">
        <f>AVERAGE(G$6:G875)</f>
        <v>811059.97282112425</v>
      </c>
      <c r="L875" s="6"/>
    </row>
    <row r="876" spans="2:12" ht="15.75" x14ac:dyDescent="0.25">
      <c r="B876" s="13">
        <v>871</v>
      </c>
      <c r="C876" s="176">
        <v>45</v>
      </c>
      <c r="D876" s="177">
        <v>98.153488241243053</v>
      </c>
      <c r="E876" s="178">
        <v>13066.673119970779</v>
      </c>
      <c r="F876" s="179">
        <v>155.84651175875695</v>
      </c>
      <c r="G876" s="176">
        <v>1036395.4260393593</v>
      </c>
      <c r="H876" s="180"/>
      <c r="I876" s="177">
        <f>AVERAGE(F$6:F876)</f>
        <v>163.8451531625395</v>
      </c>
      <c r="J876" s="176">
        <f>AVERAGE(G$6:G876)</f>
        <v>811318.68172263773</v>
      </c>
      <c r="L876" s="6"/>
    </row>
    <row r="877" spans="2:12" ht="15.75" x14ac:dyDescent="0.25">
      <c r="B877" s="13">
        <v>872</v>
      </c>
      <c r="C877" s="176">
        <v>43</v>
      </c>
      <c r="D877" s="177">
        <v>90.770824820837845</v>
      </c>
      <c r="E877" s="178">
        <v>9792.3052978371888</v>
      </c>
      <c r="F877" s="179">
        <v>165.22917517916216</v>
      </c>
      <c r="G877" s="176">
        <v>617974.52746417862</v>
      </c>
      <c r="H877" s="180"/>
      <c r="I877" s="177">
        <f>AVERAGE(F$6:F877)</f>
        <v>163.84674034375121</v>
      </c>
      <c r="J877" s="176">
        <f>AVERAGE(G$6:G877)</f>
        <v>811096.95677509357</v>
      </c>
      <c r="L877" s="6"/>
    </row>
    <row r="878" spans="2:12" ht="15.75" x14ac:dyDescent="0.25">
      <c r="B878" s="13">
        <v>873</v>
      </c>
      <c r="C878" s="176">
        <v>43</v>
      </c>
      <c r="D878" s="177">
        <v>87.499065444038251</v>
      </c>
      <c r="E878" s="178">
        <v>3863.1710669471604</v>
      </c>
      <c r="F878" s="179">
        <v>168.50093455596175</v>
      </c>
      <c r="G878" s="176">
        <v>-349052.06486985157</v>
      </c>
      <c r="H878" s="180"/>
      <c r="I878" s="177">
        <f>AVERAGE(F$6:F878)</f>
        <v>163.85207160859909</v>
      </c>
      <c r="J878" s="176">
        <f>AVERAGE(G$6:G878)</f>
        <v>809768.03464262513</v>
      </c>
      <c r="L878" s="6"/>
    </row>
    <row r="879" spans="2:12" ht="15.75" x14ac:dyDescent="0.25">
      <c r="B879" s="13">
        <v>874</v>
      </c>
      <c r="C879" s="176">
        <v>46</v>
      </c>
      <c r="D879" s="177">
        <v>90.258767676377317</v>
      </c>
      <c r="E879" s="178">
        <v>8904.1872237526513</v>
      </c>
      <c r="F879" s="179">
        <v>162.74123232362268</v>
      </c>
      <c r="G879" s="176">
        <v>449078.40163376299</v>
      </c>
      <c r="H879" s="180"/>
      <c r="I879" s="177">
        <f>AVERAGE(F$6:F879)</f>
        <v>163.85080062543551</v>
      </c>
      <c r="J879" s="176">
        <f>AVERAGE(G$6:G879)</f>
        <v>809355.34627533809</v>
      </c>
      <c r="L879" s="6"/>
    </row>
    <row r="880" spans="2:12" ht="15.75" x14ac:dyDescent="0.25">
      <c r="B880" s="13">
        <v>875</v>
      </c>
      <c r="C880" s="176">
        <v>44</v>
      </c>
      <c r="D880" s="177">
        <v>91.593170056916307</v>
      </c>
      <c r="E880" s="178">
        <v>10613.962810015024</v>
      </c>
      <c r="F880" s="179">
        <v>163.40682994308369</v>
      </c>
      <c r="G880" s="176">
        <v>734394.01591833984</v>
      </c>
      <c r="H880" s="180"/>
      <c r="I880" s="177">
        <f>AVERAGE(F$6:F880)</f>
        <v>163.85029323037</v>
      </c>
      <c r="J880" s="176">
        <f>AVERAGE(G$6:G880)</f>
        <v>809269.67618350149</v>
      </c>
      <c r="L880" s="6"/>
    </row>
    <row r="881" spans="2:12" ht="15.75" x14ac:dyDescent="0.25">
      <c r="B881" s="13">
        <v>876</v>
      </c>
      <c r="C881" s="176">
        <v>44</v>
      </c>
      <c r="D881" s="177">
        <v>99.053213939395533</v>
      </c>
      <c r="E881" s="178">
        <v>11748.244951297835</v>
      </c>
      <c r="F881" s="179">
        <v>155.94678606060447</v>
      </c>
      <c r="G881" s="176">
        <v>832101.04200761998</v>
      </c>
      <c r="H881" s="180"/>
      <c r="I881" s="177">
        <f>AVERAGE(F$6:F881)</f>
        <v>163.84127096191136</v>
      </c>
      <c r="J881" s="176">
        <f>AVERAGE(G$6:G881)</f>
        <v>809295.73938649707</v>
      </c>
      <c r="L881" s="6"/>
    </row>
    <row r="882" spans="2:12" ht="15.75" x14ac:dyDescent="0.25">
      <c r="B882" s="13">
        <v>877</v>
      </c>
      <c r="C882" s="176">
        <v>46</v>
      </c>
      <c r="D882" s="177">
        <v>92.247101057114946</v>
      </c>
      <c r="E882" s="178">
        <v>7215.1463375224648</v>
      </c>
      <c r="F882" s="179">
        <v>160.75289894288505</v>
      </c>
      <c r="G882" s="176">
        <v>159855.69005387602</v>
      </c>
      <c r="H882" s="180"/>
      <c r="I882" s="177">
        <f>AVERAGE(F$6:F882)</f>
        <v>163.83774944307552</v>
      </c>
      <c r="J882" s="176">
        <f>AVERAGE(G$6:G882)</f>
        <v>808555.21481485199</v>
      </c>
      <c r="L882" s="6"/>
    </row>
    <row r="883" spans="2:12" ht="15.75" x14ac:dyDescent="0.25">
      <c r="B883" s="13">
        <v>878</v>
      </c>
      <c r="C883" s="176">
        <v>43</v>
      </c>
      <c r="D883" s="177">
        <v>94.628031889595889</v>
      </c>
      <c r="E883" s="178">
        <v>20821.566900732509</v>
      </c>
      <c r="F883" s="179">
        <v>161.37196811040411</v>
      </c>
      <c r="G883" s="176">
        <v>2360017.2299136519</v>
      </c>
      <c r="H883" s="180"/>
      <c r="I883" s="177">
        <f>AVERAGE(F$6:F883)</f>
        <v>163.8349410360907</v>
      </c>
      <c r="J883" s="176">
        <f>AVERAGE(G$6:G883)</f>
        <v>810322.25583432661</v>
      </c>
      <c r="L883" s="6"/>
    </row>
    <row r="884" spans="2:12" ht="15.75" x14ac:dyDescent="0.25">
      <c r="B884" s="13">
        <v>879</v>
      </c>
      <c r="C884" s="176">
        <v>45</v>
      </c>
      <c r="D884" s="177">
        <v>92.32232121757562</v>
      </c>
      <c r="E884" s="178">
        <v>17963.352556971633</v>
      </c>
      <c r="F884" s="179">
        <v>161.67767878242438</v>
      </c>
      <c r="G884" s="176">
        <v>1904273.1445615012</v>
      </c>
      <c r="H884" s="180"/>
      <c r="I884" s="177">
        <f>AVERAGE(F$6:F884)</f>
        <v>163.83248681282149</v>
      </c>
      <c r="J884" s="176">
        <f>AVERAGE(G$6:G884)</f>
        <v>811566.79609453958</v>
      </c>
      <c r="L884" s="6"/>
    </row>
    <row r="885" spans="2:12" ht="15.75" x14ac:dyDescent="0.25">
      <c r="B885" s="13">
        <v>880</v>
      </c>
      <c r="C885" s="176">
        <v>45</v>
      </c>
      <c r="D885" s="177">
        <v>80.693325853907837</v>
      </c>
      <c r="E885" s="178">
        <v>13222.332366464325</v>
      </c>
      <c r="F885" s="179">
        <v>173.30667414609218</v>
      </c>
      <c r="G885" s="176">
        <v>1291518.4468861604</v>
      </c>
      <c r="H885" s="180"/>
      <c r="I885" s="177">
        <f>AVERAGE(F$6:F885)</f>
        <v>163.84325293479111</v>
      </c>
      <c r="J885" s="176">
        <f>AVERAGE(G$6:G885)</f>
        <v>812112.1956977119</v>
      </c>
      <c r="L885" s="6"/>
    </row>
    <row r="886" spans="2:12" ht="15.75" x14ac:dyDescent="0.25">
      <c r="B886" s="13">
        <v>881</v>
      </c>
      <c r="C886" s="176">
        <v>47</v>
      </c>
      <c r="D886" s="177">
        <v>81.555795384497884</v>
      </c>
      <c r="E886" s="178">
        <v>17100.443878792586</v>
      </c>
      <c r="F886" s="179">
        <v>170.44420461550212</v>
      </c>
      <c r="G886" s="176">
        <v>1914671.5554928342</v>
      </c>
      <c r="H886" s="180"/>
      <c r="I886" s="177">
        <f>AVERAGE(F$6:F886)</f>
        <v>163.8507455019656</v>
      </c>
      <c r="J886" s="176">
        <f>AVERAGE(G$6:G886)</f>
        <v>813363.6819176838</v>
      </c>
      <c r="L886" s="6"/>
    </row>
    <row r="887" spans="2:12" ht="15.75" x14ac:dyDescent="0.25">
      <c r="B887" s="13">
        <v>882</v>
      </c>
      <c r="C887" s="176">
        <v>46</v>
      </c>
      <c r="D887" s="177">
        <v>88.149475457342888</v>
      </c>
      <c r="E887" s="178">
        <v>10852.080354785723</v>
      </c>
      <c r="F887" s="179">
        <v>164.85052454265713</v>
      </c>
      <c r="G887" s="176">
        <v>788971.13886549114</v>
      </c>
      <c r="H887" s="180"/>
      <c r="I887" s="177">
        <f>AVERAGE(F$6:F887)</f>
        <v>163.85187903829291</v>
      </c>
      <c r="J887" s="176">
        <f>AVERAGE(G$6:G887)</f>
        <v>813336.02597318008</v>
      </c>
      <c r="L887" s="6"/>
    </row>
    <row r="888" spans="2:12" ht="15.75" x14ac:dyDescent="0.25">
      <c r="B888" s="13">
        <v>883</v>
      </c>
      <c r="C888" s="176">
        <v>45</v>
      </c>
      <c r="D888" s="177">
        <v>95.084053288950457</v>
      </c>
      <c r="E888" s="178">
        <v>10527.756003297198</v>
      </c>
      <c r="F888" s="179">
        <v>158.91594671104954</v>
      </c>
      <c r="G888" s="176">
        <v>673028.3120069094</v>
      </c>
      <c r="H888" s="180"/>
      <c r="I888" s="177">
        <f>AVERAGE(F$6:F888)</f>
        <v>163.8462890809574</v>
      </c>
      <c r="J888" s="176">
        <f>AVERAGE(G$6:G888)</f>
        <v>813177.1270898662</v>
      </c>
      <c r="L888" s="6"/>
    </row>
    <row r="889" spans="2:12" ht="15.75" x14ac:dyDescent="0.25">
      <c r="B889" s="13">
        <v>884</v>
      </c>
      <c r="C889" s="176">
        <v>44</v>
      </c>
      <c r="D889" s="177">
        <v>92.940210311520175</v>
      </c>
      <c r="E889" s="178">
        <v>5743.6909598781758</v>
      </c>
      <c r="F889" s="179">
        <v>162.05978968847984</v>
      </c>
      <c r="G889" s="176">
        <v>-69178.651006519911</v>
      </c>
      <c r="H889" s="180"/>
      <c r="I889" s="177">
        <f>AVERAGE(F$6:F889)</f>
        <v>163.84426815404282</v>
      </c>
      <c r="J889" s="176">
        <f>AVERAGE(G$6:G889)</f>
        <v>812178.98706939502</v>
      </c>
      <c r="L889" s="6"/>
    </row>
    <row r="890" spans="2:12" ht="15.75" x14ac:dyDescent="0.25">
      <c r="B890" s="13">
        <v>885</v>
      </c>
      <c r="C890" s="176">
        <v>47</v>
      </c>
      <c r="D890" s="177">
        <v>93.328952979155943</v>
      </c>
      <c r="E890" s="178">
        <v>8590.3476235884391</v>
      </c>
      <c r="F890" s="179">
        <v>158.67104702084407</v>
      </c>
      <c r="G890" s="176">
        <v>363039.45170779736</v>
      </c>
      <c r="H890" s="180"/>
      <c r="I890" s="177">
        <f>AVERAGE(F$6:F890)</f>
        <v>163.8384227064347</v>
      </c>
      <c r="J890" s="176">
        <f>AVERAGE(G$6:G890)</f>
        <v>811671.48476955155</v>
      </c>
      <c r="L890" s="6"/>
    </row>
    <row r="891" spans="2:12" ht="15.75" x14ac:dyDescent="0.25">
      <c r="B891" s="13">
        <v>886</v>
      </c>
      <c r="C891" s="176">
        <v>45</v>
      </c>
      <c r="D891" s="177">
        <v>91.561198783430854</v>
      </c>
      <c r="E891" s="178">
        <v>6788.8472318410095</v>
      </c>
      <c r="F891" s="179">
        <v>162.43880121656915</v>
      </c>
      <c r="G891" s="176">
        <v>102772.20598267741</v>
      </c>
      <c r="H891" s="180"/>
      <c r="I891" s="177">
        <f>AVERAGE(F$6:F891)</f>
        <v>163.83684299820686</v>
      </c>
      <c r="J891" s="176">
        <f>AVERAGE(G$6:G891)</f>
        <v>810871.37271674466</v>
      </c>
      <c r="L891" s="6"/>
    </row>
    <row r="892" spans="2:12" ht="15.75" x14ac:dyDescent="0.25">
      <c r="B892" s="13">
        <v>887</v>
      </c>
      <c r="C892" s="176">
        <v>46</v>
      </c>
      <c r="D892" s="177">
        <v>83.979622289960304</v>
      </c>
      <c r="E892" s="178">
        <v>12668.473399491444</v>
      </c>
      <c r="F892" s="179">
        <v>169.0203777100397</v>
      </c>
      <c r="G892" s="176">
        <v>1141230.1589916344</v>
      </c>
      <c r="H892" s="180"/>
      <c r="I892" s="177">
        <f>AVERAGE(F$6:F892)</f>
        <v>163.8426868930342</v>
      </c>
      <c r="J892" s="176">
        <f>AVERAGE(G$6:G892)</f>
        <v>811243.81779709959</v>
      </c>
      <c r="L892" s="6"/>
    </row>
    <row r="893" spans="2:12" ht="15.75" x14ac:dyDescent="0.25">
      <c r="B893" s="13">
        <v>888</v>
      </c>
      <c r="C893" s="176">
        <v>44</v>
      </c>
      <c r="D893" s="177">
        <v>98.687105606958866</v>
      </c>
      <c r="E893" s="178">
        <v>10912.181226431288</v>
      </c>
      <c r="F893" s="179">
        <v>156.31289439304112</v>
      </c>
      <c r="G893" s="176">
        <v>705714.63164487993</v>
      </c>
      <c r="H893" s="180"/>
      <c r="I893" s="177">
        <f>AVERAGE(F$6:F893)</f>
        <v>163.83420739697567</v>
      </c>
      <c r="J893" s="176">
        <f>AVERAGE(G$6:G893)</f>
        <v>811124.97862350475</v>
      </c>
      <c r="L893" s="6"/>
    </row>
    <row r="894" spans="2:12" ht="15.75" x14ac:dyDescent="0.25">
      <c r="B894" s="13">
        <v>889</v>
      </c>
      <c r="C894" s="176">
        <v>47</v>
      </c>
      <c r="D894" s="177">
        <v>80.841849999021733</v>
      </c>
      <c r="E894" s="178">
        <v>11980.914608981819</v>
      </c>
      <c r="F894" s="179">
        <v>171.15815000097825</v>
      </c>
      <c r="G894" s="176">
        <v>1050631.1797930219</v>
      </c>
      <c r="H894" s="180"/>
      <c r="I894" s="177">
        <f>AVERAGE(F$6:F894)</f>
        <v>163.84244580260449</v>
      </c>
      <c r="J894" s="176">
        <f>AVERAGE(G$6:G894)</f>
        <v>811394.38942347036</v>
      </c>
      <c r="L894" s="6"/>
    </row>
    <row r="895" spans="2:12" ht="15.75" x14ac:dyDescent="0.25">
      <c r="B895" s="13">
        <v>890</v>
      </c>
      <c r="C895" s="176">
        <v>44</v>
      </c>
      <c r="D895" s="177">
        <v>97.126425441393579</v>
      </c>
      <c r="E895" s="178">
        <v>18567.432536619119</v>
      </c>
      <c r="F895" s="179">
        <v>157.87357455860644</v>
      </c>
      <c r="G895" s="176">
        <v>1931306.9449318335</v>
      </c>
      <c r="H895" s="180"/>
      <c r="I895" s="177">
        <f>AVERAGE(F$6:F895)</f>
        <v>163.83573920570112</v>
      </c>
      <c r="J895" s="176">
        <f>AVERAGE(G$6:G895)</f>
        <v>812652.71813752479</v>
      </c>
      <c r="L895" s="6"/>
    </row>
    <row r="896" spans="2:12" ht="15.75" x14ac:dyDescent="0.25">
      <c r="B896" s="13">
        <v>891</v>
      </c>
      <c r="C896" s="176">
        <v>46</v>
      </c>
      <c r="D896" s="177">
        <v>88.417421271974675</v>
      </c>
      <c r="E896" s="178">
        <v>11809.464421201694</v>
      </c>
      <c r="F896" s="179">
        <v>164.58257872802534</v>
      </c>
      <c r="G896" s="176">
        <v>943632.10783824185</v>
      </c>
      <c r="H896" s="180"/>
      <c r="I896" s="177">
        <f>AVERAGE(F$6:F896)</f>
        <v>163.83657740942991</v>
      </c>
      <c r="J896" s="176">
        <f>AVERAGE(G$6:G896)</f>
        <v>812799.72081956826</v>
      </c>
      <c r="L896" s="6"/>
    </row>
    <row r="897" spans="2:12" ht="15.75" x14ac:dyDescent="0.25">
      <c r="B897" s="13">
        <v>892</v>
      </c>
      <c r="C897" s="176">
        <v>45</v>
      </c>
      <c r="D897" s="177">
        <v>80.880397333533736</v>
      </c>
      <c r="E897" s="178">
        <v>15154.309324886912</v>
      </c>
      <c r="F897" s="179">
        <v>173.11960266646628</v>
      </c>
      <c r="G897" s="176">
        <v>1623508.0090091471</v>
      </c>
      <c r="H897" s="180"/>
      <c r="I897" s="177">
        <f>AVERAGE(F$6:F897)</f>
        <v>163.84698438841761</v>
      </c>
      <c r="J897" s="176">
        <f>AVERAGE(G$6:G897)</f>
        <v>813708.5866135027</v>
      </c>
      <c r="L897" s="6"/>
    </row>
    <row r="898" spans="2:12" ht="15.75" x14ac:dyDescent="0.25">
      <c r="B898" s="13">
        <v>893</v>
      </c>
      <c r="C898" s="176">
        <v>43</v>
      </c>
      <c r="D898" s="177">
        <v>83.362787137172532</v>
      </c>
      <c r="E898" s="178">
        <v>6425.4136909895051</v>
      </c>
      <c r="F898" s="179">
        <v>172.63721286282748</v>
      </c>
      <c r="G898" s="176">
        <v>109265.51110308128</v>
      </c>
      <c r="H898" s="180"/>
      <c r="I898" s="177">
        <f>AVERAGE(F$6:F898)</f>
        <v>163.85682786935197</v>
      </c>
      <c r="J898" s="176">
        <f>AVERAGE(G$6:G898)</f>
        <v>812919.73658493557</v>
      </c>
      <c r="L898" s="6"/>
    </row>
    <row r="899" spans="2:12" ht="15.75" x14ac:dyDescent="0.25">
      <c r="B899" s="13">
        <v>894</v>
      </c>
      <c r="C899" s="176">
        <v>45</v>
      </c>
      <c r="D899" s="177">
        <v>91.536620545669891</v>
      </c>
      <c r="E899" s="178">
        <v>13227.647102227837</v>
      </c>
      <c r="F899" s="179">
        <v>162.4633794543301</v>
      </c>
      <c r="G899" s="176">
        <v>1149008.2504572109</v>
      </c>
      <c r="H899" s="180"/>
      <c r="I899" s="177">
        <f>AVERAGE(F$6:F899)</f>
        <v>163.85526920222108</v>
      </c>
      <c r="J899" s="176">
        <f>AVERAGE(G$6:G899)</f>
        <v>813295.67451991572</v>
      </c>
      <c r="L899" s="6"/>
    </row>
    <row r="900" spans="2:12" ht="15.75" x14ac:dyDescent="0.25">
      <c r="B900" s="13">
        <v>895</v>
      </c>
      <c r="C900" s="176">
        <v>46</v>
      </c>
      <c r="D900" s="177">
        <v>90.733276543926252</v>
      </c>
      <c r="E900" s="178">
        <v>6372.3998940740794</v>
      </c>
      <c r="F900" s="179">
        <v>162.26672345607375</v>
      </c>
      <c r="G900" s="176">
        <v>34028.451363232336</v>
      </c>
      <c r="H900" s="180"/>
      <c r="I900" s="177">
        <f>AVERAGE(F$6:F900)</f>
        <v>163.85349429077286</v>
      </c>
      <c r="J900" s="176">
        <f>AVERAGE(G$6:G900)</f>
        <v>812424.98488510377</v>
      </c>
      <c r="L900" s="6"/>
    </row>
    <row r="901" spans="2:12" ht="15.75" x14ac:dyDescent="0.25">
      <c r="B901" s="13">
        <v>896</v>
      </c>
      <c r="C901" s="176">
        <v>45</v>
      </c>
      <c r="D901" s="177">
        <v>93.415169855360077</v>
      </c>
      <c r="E901" s="178">
        <v>13321.340982633796</v>
      </c>
      <c r="F901" s="179">
        <v>160.58483014463991</v>
      </c>
      <c r="G901" s="176">
        <v>1139205.2789950785</v>
      </c>
      <c r="H901" s="180"/>
      <c r="I901" s="177">
        <f>AVERAGE(F$6:F901)</f>
        <v>163.84984622810978</v>
      </c>
      <c r="J901" s="176">
        <f>AVERAGE(G$6:G901)</f>
        <v>812789.69503477996</v>
      </c>
      <c r="L901" s="6"/>
    </row>
    <row r="902" spans="2:12" ht="15.75" x14ac:dyDescent="0.25">
      <c r="B902" s="13">
        <v>897</v>
      </c>
      <c r="C902" s="176">
        <v>44</v>
      </c>
      <c r="D902" s="177">
        <v>84.599859939938597</v>
      </c>
      <c r="E902" s="178">
        <v>6798.4310481788725</v>
      </c>
      <c r="F902" s="179">
        <v>170.4001400600614</v>
      </c>
      <c r="G902" s="176">
        <v>158453.60279834992</v>
      </c>
      <c r="H902" s="180"/>
      <c r="I902" s="177">
        <f>AVERAGE(F$6:F902)</f>
        <v>163.85714867385332</v>
      </c>
      <c r="J902" s="176">
        <f>AVERAGE(G$6:G902)</f>
        <v>812060.22336004593</v>
      </c>
      <c r="L902" s="6"/>
    </row>
    <row r="903" spans="2:12" ht="15.75" x14ac:dyDescent="0.25">
      <c r="B903" s="13">
        <v>898</v>
      </c>
      <c r="C903" s="176">
        <v>46</v>
      </c>
      <c r="D903" s="177">
        <v>95.129247058269527</v>
      </c>
      <c r="E903" s="178">
        <v>10425.423763261322</v>
      </c>
      <c r="F903" s="179">
        <v>157.87075294173047</v>
      </c>
      <c r="G903" s="176">
        <v>645869.49924267409</v>
      </c>
      <c r="H903" s="180"/>
      <c r="I903" s="177">
        <f>AVERAGE(F$6:F903)</f>
        <v>163.85048230889549</v>
      </c>
      <c r="J903" s="176">
        <f>AVERAGE(G$6:G903)</f>
        <v>811875.15573853441</v>
      </c>
      <c r="L903" s="6"/>
    </row>
    <row r="904" spans="2:12" ht="15.75" x14ac:dyDescent="0.25">
      <c r="B904" s="13">
        <v>899</v>
      </c>
      <c r="C904" s="176">
        <v>45</v>
      </c>
      <c r="D904" s="177">
        <v>96.302053861343012</v>
      </c>
      <c r="E904" s="178">
        <v>11399.597600881842</v>
      </c>
      <c r="F904" s="179">
        <v>157.69794613865699</v>
      </c>
      <c r="G904" s="176">
        <v>797693.12846622802</v>
      </c>
      <c r="H904" s="180"/>
      <c r="I904" s="177">
        <f>AVERAGE(F$6:F904)</f>
        <v>163.84363855342247</v>
      </c>
      <c r="J904" s="176">
        <f>AVERAGE(G$6:G904)</f>
        <v>811859.38040230272</v>
      </c>
      <c r="L904" s="6"/>
    </row>
    <row r="905" spans="2:12" ht="15.75" x14ac:dyDescent="0.25">
      <c r="B905" s="13">
        <v>900</v>
      </c>
      <c r="C905" s="176">
        <v>44</v>
      </c>
      <c r="D905" s="177">
        <v>85.139971701479041</v>
      </c>
      <c r="E905" s="178">
        <v>16699.49694032246</v>
      </c>
      <c r="F905" s="179">
        <v>169.86002829852094</v>
      </c>
      <c r="G905" s="176">
        <v>1836577.0228542369</v>
      </c>
      <c r="H905" s="180"/>
      <c r="I905" s="177">
        <f>AVERAGE(F$6:F905)</f>
        <v>163.85032343091703</v>
      </c>
      <c r="J905" s="176">
        <f>AVERAGE(G$6:G905)</f>
        <v>812997.95556058257</v>
      </c>
      <c r="L905" s="6"/>
    </row>
    <row r="906" spans="2:12" ht="15.75" x14ac:dyDescent="0.25">
      <c r="B906" s="13">
        <v>901</v>
      </c>
      <c r="C906" s="176">
        <v>45</v>
      </c>
      <c r="D906" s="177">
        <v>83.458767755514202</v>
      </c>
      <c r="E906" s="178">
        <v>18637.028370780528</v>
      </c>
      <c r="F906" s="179">
        <v>170.5412322444858</v>
      </c>
      <c r="G906" s="176">
        <v>2178381.7837283527</v>
      </c>
      <c r="H906" s="180"/>
      <c r="I906" s="177">
        <f>AVERAGE(F$6:F906)</f>
        <v>163.85774952282998</v>
      </c>
      <c r="J906" s="176">
        <f>AVERAGE(G$6:G906)</f>
        <v>814513.36491481983</v>
      </c>
      <c r="L906" s="6"/>
    </row>
    <row r="907" spans="2:12" ht="15.75" x14ac:dyDescent="0.25">
      <c r="B907" s="13">
        <v>902</v>
      </c>
      <c r="C907" s="176">
        <v>46</v>
      </c>
      <c r="D907" s="177">
        <v>95.106934400097472</v>
      </c>
      <c r="E907" s="178">
        <v>7915.5738146205204</v>
      </c>
      <c r="F907" s="179">
        <v>157.89306559990251</v>
      </c>
      <c r="G907" s="176">
        <v>249814.21557274833</v>
      </c>
      <c r="H907" s="180"/>
      <c r="I907" s="177">
        <f>AVERAGE(F$6:F907)</f>
        <v>163.85113679120809</v>
      </c>
      <c r="J907" s="176">
        <f>AVERAGE(G$6:G907)</f>
        <v>813887.31264282193</v>
      </c>
      <c r="L907" s="6"/>
    </row>
    <row r="908" spans="2:12" ht="15.75" x14ac:dyDescent="0.25">
      <c r="B908" s="13">
        <v>903</v>
      </c>
      <c r="C908" s="176">
        <v>44</v>
      </c>
      <c r="D908" s="177">
        <v>95.592585589315803</v>
      </c>
      <c r="E908" s="178">
        <v>8067.6676218897701</v>
      </c>
      <c r="F908" s="179">
        <v>159.4074144106842</v>
      </c>
      <c r="G908" s="176">
        <v>286046.03593024169</v>
      </c>
      <c r="H908" s="180"/>
      <c r="I908" s="177">
        <f>AVERAGE(F$6:F908)</f>
        <v>163.84621572544893</v>
      </c>
      <c r="J908" s="176">
        <f>AVERAGE(G$6:G908)</f>
        <v>813302.77080814587</v>
      </c>
      <c r="L908" s="6"/>
    </row>
    <row r="909" spans="2:12" ht="15.75" x14ac:dyDescent="0.25">
      <c r="B909" s="13">
        <v>904</v>
      </c>
      <c r="C909" s="176">
        <v>45</v>
      </c>
      <c r="D909" s="177">
        <v>93.522687985446851</v>
      </c>
      <c r="E909" s="178">
        <v>22059.639454659675</v>
      </c>
      <c r="F909" s="179">
        <v>160.47731201455315</v>
      </c>
      <c r="G909" s="176">
        <v>2540071.6436939677</v>
      </c>
      <c r="H909" s="180"/>
      <c r="I909" s="177">
        <f>AVERAGE(F$6:F909)</f>
        <v>163.84248906205192</v>
      </c>
      <c r="J909" s="176">
        <f>AVERAGE(G$6:G909)</f>
        <v>815212.91336664779</v>
      </c>
      <c r="L909" s="6"/>
    </row>
    <row r="910" spans="2:12" ht="15.75" x14ac:dyDescent="0.25">
      <c r="B910" s="13">
        <v>905</v>
      </c>
      <c r="C910" s="176">
        <v>43</v>
      </c>
      <c r="D910" s="177">
        <v>80.425680238315053</v>
      </c>
      <c r="E910" s="178">
        <v>12162.760548698057</v>
      </c>
      <c r="F910" s="179">
        <v>175.57431976168493</v>
      </c>
      <c r="G910" s="176">
        <v>1135468.4097619192</v>
      </c>
      <c r="H910" s="180"/>
      <c r="I910" s="177">
        <f>AVERAGE(F$6:F910)</f>
        <v>163.85545241089127</v>
      </c>
      <c r="J910" s="176">
        <f>AVERAGE(G$6:G910)</f>
        <v>815566.78684332769</v>
      </c>
      <c r="L910" s="6"/>
    </row>
    <row r="911" spans="2:12" ht="15.75" x14ac:dyDescent="0.25">
      <c r="B911" s="13">
        <v>906</v>
      </c>
      <c r="C911" s="176">
        <v>46</v>
      </c>
      <c r="D911" s="177">
        <v>97.601297940418021</v>
      </c>
      <c r="E911" s="178">
        <v>12901.604075568364</v>
      </c>
      <c r="F911" s="179">
        <v>155.39870205958198</v>
      </c>
      <c r="G911" s="176">
        <v>1004892.5278299369</v>
      </c>
      <c r="H911" s="180"/>
      <c r="I911" s="177">
        <f>AVERAGE(F$6:F911)</f>
        <v>163.84611824935561</v>
      </c>
      <c r="J911" s="176">
        <f>AVERAGE(G$6:G911)</f>
        <v>815775.75565236364</v>
      </c>
      <c r="L911" s="6"/>
    </row>
    <row r="912" spans="2:12" ht="15.75" x14ac:dyDescent="0.25">
      <c r="B912" s="13">
        <v>907</v>
      </c>
      <c r="C912" s="176">
        <v>45</v>
      </c>
      <c r="D912" s="177">
        <v>98.023857719933119</v>
      </c>
      <c r="E912" s="178">
        <v>2832.348583087286</v>
      </c>
      <c r="F912" s="179">
        <v>155.97614228006688</v>
      </c>
      <c r="G912" s="176">
        <v>-558221.19441763172</v>
      </c>
      <c r="H912" s="180"/>
      <c r="I912" s="177">
        <f>AVERAGE(F$6:F912)</f>
        <v>163.83744131884924</v>
      </c>
      <c r="J912" s="176">
        <f>AVERAGE(G$6:G912)</f>
        <v>814260.8747812832</v>
      </c>
      <c r="L912" s="6"/>
    </row>
    <row r="913" spans="2:12" ht="15.75" x14ac:dyDescent="0.25">
      <c r="B913" s="13">
        <v>908</v>
      </c>
      <c r="C913" s="176">
        <v>45</v>
      </c>
      <c r="D913" s="177">
        <v>84.255928377168559</v>
      </c>
      <c r="E913" s="178">
        <v>3356.2142222876264</v>
      </c>
      <c r="F913" s="179">
        <v>169.74407162283143</v>
      </c>
      <c r="G913" s="176">
        <v>-430302.53267044364</v>
      </c>
      <c r="H913" s="180"/>
      <c r="I913" s="177">
        <f>AVERAGE(F$6:F913)</f>
        <v>163.84394641830298</v>
      </c>
      <c r="J913" s="176">
        <f>AVERAGE(G$6:G913)</f>
        <v>812890.21023563144</v>
      </c>
      <c r="L913" s="6"/>
    </row>
    <row r="914" spans="2:12" ht="15.75" x14ac:dyDescent="0.25">
      <c r="B914" s="13">
        <v>909</v>
      </c>
      <c r="C914" s="176">
        <v>46</v>
      </c>
      <c r="D914" s="177">
        <v>87.827721587467451</v>
      </c>
      <c r="E914" s="178">
        <v>5642.8154193940582</v>
      </c>
      <c r="F914" s="179">
        <v>165.17227841253253</v>
      </c>
      <c r="G914" s="176">
        <v>-67963.320517313085</v>
      </c>
      <c r="H914" s="180"/>
      <c r="I914" s="177">
        <f>AVERAGE(F$6:F914)</f>
        <v>163.84540772962777</v>
      </c>
      <c r="J914" s="176">
        <f>AVERAGE(G$6:G914)</f>
        <v>811921.17444822448</v>
      </c>
      <c r="L914" s="6"/>
    </row>
    <row r="915" spans="2:12" ht="15.75" x14ac:dyDescent="0.25">
      <c r="B915" s="13">
        <v>910</v>
      </c>
      <c r="C915" s="176">
        <v>47</v>
      </c>
      <c r="D915" s="177">
        <v>99.559999887557183</v>
      </c>
      <c r="E915" s="178">
        <v>12626.84077470183</v>
      </c>
      <c r="F915" s="179">
        <v>152.44000011244282</v>
      </c>
      <c r="G915" s="176">
        <v>924835.60911534447</v>
      </c>
      <c r="H915" s="180"/>
      <c r="I915" s="177">
        <f>AVERAGE(F$6:F915)</f>
        <v>163.8328743146638</v>
      </c>
      <c r="J915" s="176">
        <f>AVERAGE(G$6:G915)</f>
        <v>812045.25624456198</v>
      </c>
      <c r="L915" s="6"/>
    </row>
    <row r="916" spans="2:12" ht="15.75" x14ac:dyDescent="0.25">
      <c r="B916" s="13">
        <v>911</v>
      </c>
      <c r="C916" s="176">
        <v>46</v>
      </c>
      <c r="D916" s="177">
        <v>96.396999543399588</v>
      </c>
      <c r="E916" s="178">
        <v>9847.2922515020746</v>
      </c>
      <c r="F916" s="179">
        <v>156.6030004566004</v>
      </c>
      <c r="G916" s="176">
        <v>542115.51295825699</v>
      </c>
      <c r="H916" s="180"/>
      <c r="I916" s="177">
        <f>AVERAGE(F$6:F916)</f>
        <v>163.82493811942996</v>
      </c>
      <c r="J916" s="176">
        <f>AVERAGE(G$6:G916)</f>
        <v>811748.95575796894</v>
      </c>
      <c r="L916" s="6"/>
    </row>
    <row r="917" spans="2:12" ht="15.75" x14ac:dyDescent="0.25">
      <c r="B917" s="13">
        <v>912</v>
      </c>
      <c r="C917" s="176">
        <v>43</v>
      </c>
      <c r="D917" s="177">
        <v>80.909162676765121</v>
      </c>
      <c r="E917" s="178">
        <v>23971.45408953006</v>
      </c>
      <c r="F917" s="179">
        <v>175.09083732323489</v>
      </c>
      <c r="G917" s="176">
        <v>3197181.9683913011</v>
      </c>
      <c r="H917" s="180"/>
      <c r="I917" s="177">
        <f>AVERAGE(F$6:F917)</f>
        <v>163.83729107908323</v>
      </c>
      <c r="J917" s="176">
        <f>AVERAGE(G$6:G917)</f>
        <v>814364.56213147042</v>
      </c>
      <c r="L917" s="6"/>
    </row>
    <row r="918" spans="2:12" ht="15.75" x14ac:dyDescent="0.25">
      <c r="B918" s="13">
        <v>913</v>
      </c>
      <c r="C918" s="176">
        <v>45</v>
      </c>
      <c r="D918" s="177">
        <v>85.092361588154006</v>
      </c>
      <c r="E918" s="178">
        <v>3528.5310942305787</v>
      </c>
      <c r="F918" s="179">
        <v>168.90763841184599</v>
      </c>
      <c r="G918" s="176">
        <v>-404004.14581074612</v>
      </c>
      <c r="H918" s="180"/>
      <c r="I918" s="177">
        <f>AVERAGE(F$6:F918)</f>
        <v>163.84284458109065</v>
      </c>
      <c r="J918" s="176">
        <f>AVERAGE(G$6:G918)</f>
        <v>813030.09476242086</v>
      </c>
      <c r="L918" s="6"/>
    </row>
    <row r="919" spans="2:12" ht="15.75" x14ac:dyDescent="0.25">
      <c r="B919" s="13">
        <v>914</v>
      </c>
      <c r="C919" s="176">
        <v>45</v>
      </c>
      <c r="D919" s="177">
        <v>87.70959516030473</v>
      </c>
      <c r="E919" s="178">
        <v>13683.574883777765</v>
      </c>
      <c r="F919" s="179">
        <v>166.29040483969527</v>
      </c>
      <c r="G919" s="176">
        <v>1275447.2070776909</v>
      </c>
      <c r="H919" s="180"/>
      <c r="I919" s="177">
        <f>AVERAGE(F$6:F919)</f>
        <v>163.84552243695344</v>
      </c>
      <c r="J919" s="176">
        <f>AVERAGE(G$6:G919)</f>
        <v>813536.02158114663</v>
      </c>
      <c r="L919" s="6"/>
    </row>
    <row r="920" spans="2:12" ht="15.75" x14ac:dyDescent="0.25">
      <c r="B920" s="13">
        <v>915</v>
      </c>
      <c r="C920" s="176">
        <v>44</v>
      </c>
      <c r="D920" s="177">
        <v>88.725964402525747</v>
      </c>
      <c r="E920" s="178">
        <v>15188.479278962626</v>
      </c>
      <c r="F920" s="179">
        <v>166.27403559747427</v>
      </c>
      <c r="G920" s="176">
        <v>1525449.7443017322</v>
      </c>
      <c r="H920" s="180"/>
      <c r="I920" s="177">
        <f>AVERAGE(F$6:F920)</f>
        <v>163.8481765496972</v>
      </c>
      <c r="J920" s="176">
        <f>AVERAGE(G$6:G920)</f>
        <v>814314.06936554064</v>
      </c>
      <c r="L920" s="6"/>
    </row>
    <row r="921" spans="2:12" ht="15.75" x14ac:dyDescent="0.25">
      <c r="B921" s="13">
        <v>916</v>
      </c>
      <c r="C921" s="176">
        <v>44</v>
      </c>
      <c r="D921" s="177">
        <v>80.357582509325198</v>
      </c>
      <c r="E921" s="178">
        <v>14352.579310744104</v>
      </c>
      <c r="F921" s="179">
        <v>174.6424174906748</v>
      </c>
      <c r="G921" s="176">
        <v>1506569.1480549932</v>
      </c>
      <c r="H921" s="180"/>
      <c r="I921" s="177">
        <f>AVERAGE(F$6:F921)</f>
        <v>163.85996065552797</v>
      </c>
      <c r="J921" s="176">
        <f>AVERAGE(G$6:G921)</f>
        <v>815069.80635100941</v>
      </c>
      <c r="L921" s="6"/>
    </row>
    <row r="922" spans="2:12" ht="15.75" x14ac:dyDescent="0.25">
      <c r="B922" s="13">
        <v>917</v>
      </c>
      <c r="C922" s="176">
        <v>47</v>
      </c>
      <c r="D922" s="177">
        <v>97.074397639802427</v>
      </c>
      <c r="E922" s="178">
        <v>16950.051839965927</v>
      </c>
      <c r="F922" s="179">
        <v>154.92560236019756</v>
      </c>
      <c r="G922" s="176">
        <v>1625996.9913432961</v>
      </c>
      <c r="H922" s="180"/>
      <c r="I922" s="177">
        <f>AVERAGE(F$6:F922)</f>
        <v>163.85021762576207</v>
      </c>
      <c r="J922" s="176">
        <f>AVERAGE(G$6:G922)</f>
        <v>815954.13261599548</v>
      </c>
      <c r="L922" s="6"/>
    </row>
    <row r="923" spans="2:12" ht="15.75" x14ac:dyDescent="0.25">
      <c r="B923" s="13">
        <v>918</v>
      </c>
      <c r="C923" s="176">
        <v>44</v>
      </c>
      <c r="D923" s="177">
        <v>92.945340335786256</v>
      </c>
      <c r="E923" s="178">
        <v>6679.6154178480629</v>
      </c>
      <c r="F923" s="179">
        <v>162.05465966421374</v>
      </c>
      <c r="G923" s="176">
        <v>82462.803227202734</v>
      </c>
      <c r="H923" s="180"/>
      <c r="I923" s="177">
        <f>AVERAGE(F$6:F923)</f>
        <v>163.84826168027021</v>
      </c>
      <c r="J923" s="176">
        <f>AVERAGE(G$6:G923)</f>
        <v>815155.12245326256</v>
      </c>
      <c r="L923" s="6"/>
    </row>
    <row r="924" spans="2:12" ht="15.75" x14ac:dyDescent="0.25">
      <c r="B924" s="13">
        <v>919</v>
      </c>
      <c r="C924" s="176">
        <v>43</v>
      </c>
      <c r="D924" s="177">
        <v>89.145247235642444</v>
      </c>
      <c r="E924" s="178">
        <v>4014.1232940734653</v>
      </c>
      <c r="F924" s="179">
        <v>166.85475276435756</v>
      </c>
      <c r="G924" s="176">
        <v>-330224.45020172338</v>
      </c>
      <c r="H924" s="180"/>
      <c r="I924" s="177">
        <f>AVERAGE(F$6:F924)</f>
        <v>163.85153316131928</v>
      </c>
      <c r="J924" s="176">
        <f>AVERAGE(G$6:G924)</f>
        <v>813908.78994765319</v>
      </c>
      <c r="L924" s="6"/>
    </row>
    <row r="925" spans="2:12" ht="15.75" x14ac:dyDescent="0.25">
      <c r="B925" s="13">
        <v>920</v>
      </c>
      <c r="C925" s="176">
        <v>45</v>
      </c>
      <c r="D925" s="177">
        <v>97.144783195165317</v>
      </c>
      <c r="E925" s="178">
        <v>4068.5871660009443</v>
      </c>
      <c r="F925" s="179">
        <v>156.8552168048347</v>
      </c>
      <c r="G925" s="176">
        <v>-361820.87798755395</v>
      </c>
      <c r="H925" s="180"/>
      <c r="I925" s="177">
        <f>AVERAGE(F$6:F925)</f>
        <v>163.84392846962743</v>
      </c>
      <c r="J925" s="176">
        <f>AVERAGE(G$6:G925)</f>
        <v>812630.82291728898</v>
      </c>
      <c r="L925" s="6"/>
    </row>
    <row r="926" spans="2:12" ht="15.75" x14ac:dyDescent="0.25">
      <c r="B926" s="13">
        <v>921</v>
      </c>
      <c r="C926" s="176">
        <v>44</v>
      </c>
      <c r="D926" s="177">
        <v>87.017003655288548</v>
      </c>
      <c r="E926" s="178">
        <v>6424.0598672962815</v>
      </c>
      <c r="F926" s="179">
        <v>167.98299634471147</v>
      </c>
      <c r="G926" s="176">
        <v>79132.825206238776</v>
      </c>
      <c r="H926" s="180"/>
      <c r="I926" s="177">
        <f>AVERAGE(F$6:F926)</f>
        <v>163.84842257155478</v>
      </c>
      <c r="J926" s="176">
        <f>AVERAGE(G$6:G926)</f>
        <v>811834.40815321612</v>
      </c>
      <c r="L926" s="6"/>
    </row>
    <row r="927" spans="2:12" ht="15.75" x14ac:dyDescent="0.25">
      <c r="B927" s="13">
        <v>922</v>
      </c>
      <c r="C927" s="176">
        <v>45</v>
      </c>
      <c r="D927" s="177">
        <v>94.869772900981303</v>
      </c>
      <c r="E927" s="178">
        <v>8615.6683700060748</v>
      </c>
      <c r="F927" s="179">
        <v>159.1302270990187</v>
      </c>
      <c r="G927" s="176">
        <v>371013.26432889886</v>
      </c>
      <c r="H927" s="180"/>
      <c r="I927" s="177">
        <f>AVERAGE(F$6:F927)</f>
        <v>163.8433052228861</v>
      </c>
      <c r="J927" s="176">
        <f>AVERAGE(G$6:G927)</f>
        <v>811356.29411436128</v>
      </c>
      <c r="L927" s="6"/>
    </row>
    <row r="928" spans="2:12" ht="15.75" x14ac:dyDescent="0.25">
      <c r="B928" s="13">
        <v>923</v>
      </c>
      <c r="C928" s="176">
        <v>43</v>
      </c>
      <c r="D928" s="177">
        <v>84.698253645018042</v>
      </c>
      <c r="E928" s="178">
        <v>4472.0411417532769</v>
      </c>
      <c r="F928" s="179">
        <v>171.30174635498196</v>
      </c>
      <c r="G928" s="176">
        <v>-233931.54264633625</v>
      </c>
      <c r="H928" s="180"/>
      <c r="I928" s="177">
        <f>AVERAGE(F$6:F928)</f>
        <v>163.85138587416682</v>
      </c>
      <c r="J928" s="176">
        <f>AVERAGE(G$6:G928)</f>
        <v>810223.80458374298</v>
      </c>
      <c r="L928" s="6"/>
    </row>
    <row r="929" spans="2:12" ht="15.75" x14ac:dyDescent="0.25">
      <c r="B929" s="13">
        <v>924</v>
      </c>
      <c r="C929" s="176">
        <v>45</v>
      </c>
      <c r="D929" s="177">
        <v>84.108415454750443</v>
      </c>
      <c r="E929" s="178">
        <v>13832.239905181445</v>
      </c>
      <c r="F929" s="179">
        <v>169.89158454524954</v>
      </c>
      <c r="G929" s="176">
        <v>1349981.1553013078</v>
      </c>
      <c r="H929" s="180"/>
      <c r="I929" s="177">
        <f>AVERAGE(F$6:F929)</f>
        <v>163.85792288571562</v>
      </c>
      <c r="J929" s="176">
        <f>AVERAGE(G$6:G929)</f>
        <v>810807.95756071003</v>
      </c>
      <c r="L929" s="6"/>
    </row>
    <row r="930" spans="2:12" ht="15.75" x14ac:dyDescent="0.25">
      <c r="B930" s="13">
        <v>925</v>
      </c>
      <c r="C930" s="176">
        <v>45</v>
      </c>
      <c r="D930" s="177">
        <v>80.488365227003726</v>
      </c>
      <c r="E930" s="178">
        <v>12327.509419304388</v>
      </c>
      <c r="F930" s="179">
        <v>173.51163477299627</v>
      </c>
      <c r="G930" s="176">
        <v>1138966.3120230143</v>
      </c>
      <c r="H930" s="180"/>
      <c r="I930" s="177">
        <f>AVERAGE(F$6:F930)</f>
        <v>163.86835933099917</v>
      </c>
      <c r="J930" s="176">
        <f>AVERAGE(G$6:G930)</f>
        <v>811162.72334931802</v>
      </c>
      <c r="L930" s="6"/>
    </row>
    <row r="931" spans="2:12" ht="15.75" x14ac:dyDescent="0.25">
      <c r="B931" s="13">
        <v>926</v>
      </c>
      <c r="C931" s="176">
        <v>46</v>
      </c>
      <c r="D931" s="177">
        <v>97.908463749653038</v>
      </c>
      <c r="E931" s="178">
        <v>7767.1861099866019</v>
      </c>
      <c r="F931" s="179">
        <v>155.09153625034696</v>
      </c>
      <c r="G931" s="176">
        <v>204624.82614017837</v>
      </c>
      <c r="H931" s="180"/>
      <c r="I931" s="177">
        <f>AVERAGE(F$6:F931)</f>
        <v>163.8588811203289</v>
      </c>
      <c r="J931" s="176">
        <f>AVERAGE(G$6:G931)</f>
        <v>810507.71482101432</v>
      </c>
      <c r="L931" s="6"/>
    </row>
    <row r="932" spans="2:12" ht="15.75" x14ac:dyDescent="0.25">
      <c r="B932" s="13">
        <v>927</v>
      </c>
      <c r="C932" s="176">
        <v>45</v>
      </c>
      <c r="D932" s="177">
        <v>82.466316418978778</v>
      </c>
      <c r="E932" s="178">
        <v>19870.333678895418</v>
      </c>
      <c r="F932" s="179">
        <v>171.53368358102122</v>
      </c>
      <c r="G932" s="176">
        <v>2408431.5299249562</v>
      </c>
      <c r="H932" s="180"/>
      <c r="I932" s="177">
        <f>AVERAGE(F$6:F932)</f>
        <v>163.8671603031344</v>
      </c>
      <c r="J932" s="176">
        <f>AVERAGE(G$6:G932)</f>
        <v>812231.47298186005</v>
      </c>
      <c r="L932" s="6"/>
    </row>
    <row r="933" spans="2:12" ht="15.75" x14ac:dyDescent="0.25">
      <c r="B933" s="13">
        <v>928</v>
      </c>
      <c r="C933" s="176">
        <v>45</v>
      </c>
      <c r="D933" s="177">
        <v>88.71643774703891</v>
      </c>
      <c r="E933" s="178">
        <v>10932.695801143098</v>
      </c>
      <c r="F933" s="179">
        <v>165.28356225296108</v>
      </c>
      <c r="G933" s="176">
        <v>806994.90704092151</v>
      </c>
      <c r="H933" s="180"/>
      <c r="I933" s="177">
        <f>AVERAGE(F$6:F933)</f>
        <v>163.86868659833897</v>
      </c>
      <c r="J933" s="176">
        <f>AVERAGE(G$6:G933)</f>
        <v>812225.83013063064</v>
      </c>
      <c r="L933" s="6"/>
    </row>
    <row r="934" spans="2:12" ht="15.75" x14ac:dyDescent="0.25">
      <c r="B934" s="13">
        <v>929</v>
      </c>
      <c r="C934" s="176">
        <v>44</v>
      </c>
      <c r="D934" s="177">
        <v>98.98511851156411</v>
      </c>
      <c r="E934" s="178">
        <v>3585.17606493312</v>
      </c>
      <c r="F934" s="179">
        <v>156.01488148843589</v>
      </c>
      <c r="G934" s="176">
        <v>-440659.18111428234</v>
      </c>
      <c r="H934" s="180"/>
      <c r="I934" s="177">
        <f>AVERAGE(F$6:F934)</f>
        <v>163.86023255624002</v>
      </c>
      <c r="J934" s="176">
        <f>AVERAGE(G$6:G934)</f>
        <v>810877.19179775123</v>
      </c>
      <c r="L934" s="6"/>
    </row>
    <row r="935" spans="2:12" ht="15.75" x14ac:dyDescent="0.25">
      <c r="B935" s="13">
        <v>930</v>
      </c>
      <c r="C935" s="176">
        <v>44</v>
      </c>
      <c r="D935" s="177">
        <v>83.010614144908743</v>
      </c>
      <c r="E935" s="178">
        <v>14896.967816808665</v>
      </c>
      <c r="F935" s="179">
        <v>171.98938585509126</v>
      </c>
      <c r="G935" s="176">
        <v>1562120.345915982</v>
      </c>
      <c r="H935" s="180"/>
      <c r="I935" s="177">
        <f>AVERAGE(F$6:F935)</f>
        <v>163.86897358129255</v>
      </c>
      <c r="J935" s="176">
        <f>AVERAGE(G$6:G935)</f>
        <v>811684.98013551289</v>
      </c>
      <c r="L935" s="6"/>
    </row>
    <row r="936" spans="2:12" ht="15.75" x14ac:dyDescent="0.25">
      <c r="B936" s="13">
        <v>931</v>
      </c>
      <c r="C936" s="176">
        <v>47</v>
      </c>
      <c r="D936" s="177">
        <v>89.60496589445907</v>
      </c>
      <c r="E936" s="178">
        <v>10941.453297624594</v>
      </c>
      <c r="F936" s="179">
        <v>162.39503410554093</v>
      </c>
      <c r="G936" s="176">
        <v>776837.68143192912</v>
      </c>
      <c r="H936" s="180"/>
      <c r="I936" s="177">
        <f>AVERAGE(F$6:F936)</f>
        <v>163.86739040247863</v>
      </c>
      <c r="J936" s="176">
        <f>AVERAGE(G$6:G936)</f>
        <v>811647.55016912869</v>
      </c>
      <c r="L936" s="6"/>
    </row>
    <row r="937" spans="2:12" ht="15.75" x14ac:dyDescent="0.25">
      <c r="B937" s="13">
        <v>932</v>
      </c>
      <c r="C937" s="176">
        <v>46</v>
      </c>
      <c r="D937" s="177">
        <v>96.347611394246471</v>
      </c>
      <c r="E937" s="178">
        <v>12623.19346697543</v>
      </c>
      <c r="F937" s="179">
        <v>156.65238860575352</v>
      </c>
      <c r="G937" s="176">
        <v>977453.40843424411</v>
      </c>
      <c r="H937" s="180"/>
      <c r="I937" s="177">
        <f>AVERAGE(F$6:F937)</f>
        <v>163.85964898424183</v>
      </c>
      <c r="J937" s="176">
        <f>AVERAGE(G$6:G937)</f>
        <v>811825.45345052914</v>
      </c>
      <c r="L937" s="6"/>
    </row>
    <row r="938" spans="2:12" ht="15.75" x14ac:dyDescent="0.25">
      <c r="B938" s="13">
        <v>933</v>
      </c>
      <c r="C938" s="176">
        <v>45</v>
      </c>
      <c r="D938" s="177">
        <v>92.533557696049144</v>
      </c>
      <c r="E938" s="178">
        <v>12974.31510146969</v>
      </c>
      <c r="F938" s="179">
        <v>161.46644230395086</v>
      </c>
      <c r="G938" s="176">
        <v>1094916.5007647341</v>
      </c>
      <c r="H938" s="180"/>
      <c r="I938" s="177">
        <f>AVERAGE(F$6:F938)</f>
        <v>163.85708391813219</v>
      </c>
      <c r="J938" s="176">
        <f>AVERAGE(G$6:G938)</f>
        <v>812128.87365129462</v>
      </c>
      <c r="L938" s="6"/>
    </row>
    <row r="939" spans="2:12" ht="15.75" x14ac:dyDescent="0.25">
      <c r="B939" s="13">
        <v>934</v>
      </c>
      <c r="C939" s="176">
        <v>46</v>
      </c>
      <c r="D939" s="177">
        <v>94.407264965032098</v>
      </c>
      <c r="E939" s="178">
        <v>6521.6862004209706</v>
      </c>
      <c r="F939" s="179">
        <v>158.59273503496792</v>
      </c>
      <c r="G939" s="176">
        <v>34292.051564569701</v>
      </c>
      <c r="H939" s="180"/>
      <c r="I939" s="177">
        <f>AVERAGE(F$6:F939)</f>
        <v>163.85144757029155</v>
      </c>
      <c r="J939" s="176">
        <f>AVERAGE(G$6:G939)</f>
        <v>811296.07191458507</v>
      </c>
      <c r="L939" s="6"/>
    </row>
    <row r="940" spans="2:12" ht="15.75" x14ac:dyDescent="0.25">
      <c r="B940" s="13">
        <v>935</v>
      </c>
      <c r="C940" s="176">
        <v>44</v>
      </c>
      <c r="D940" s="177">
        <v>98.664003406951196</v>
      </c>
      <c r="E940" s="178">
        <v>14677.976859546678</v>
      </c>
      <c r="F940" s="179">
        <v>156.3359965930488</v>
      </c>
      <c r="G940" s="176">
        <v>1294696.1403069384</v>
      </c>
      <c r="H940" s="180"/>
      <c r="I940" s="177">
        <f>AVERAGE(F$6:F940)</f>
        <v>163.84340965480789</v>
      </c>
      <c r="J940" s="176">
        <f>AVERAGE(G$6:G940)</f>
        <v>811813.07733532554</v>
      </c>
      <c r="L940" s="6"/>
    </row>
    <row r="941" spans="2:12" ht="15.75" x14ac:dyDescent="0.25">
      <c r="B941" s="13">
        <v>936</v>
      </c>
      <c r="C941" s="176">
        <v>44</v>
      </c>
      <c r="D941" s="177">
        <v>93.635689581690301</v>
      </c>
      <c r="E941" s="178">
        <v>16045.293703834992</v>
      </c>
      <c r="F941" s="179">
        <v>161.36431041830969</v>
      </c>
      <c r="G941" s="176">
        <v>1589137.7539785798</v>
      </c>
      <c r="H941" s="180"/>
      <c r="I941" s="177">
        <f>AVERAGE(F$6:F941)</f>
        <v>163.84076104451248</v>
      </c>
      <c r="J941" s="176">
        <f>AVERAGE(G$6:G941)</f>
        <v>812643.55241720937</v>
      </c>
      <c r="L941" s="6"/>
    </row>
    <row r="942" spans="2:12" ht="15.75" x14ac:dyDescent="0.25">
      <c r="B942" s="13">
        <v>937</v>
      </c>
      <c r="C942" s="176">
        <v>46</v>
      </c>
      <c r="D942" s="177">
        <v>85.154086931008351</v>
      </c>
      <c r="E942" s="178">
        <v>19274.460307260561</v>
      </c>
      <c r="F942" s="179">
        <v>167.84591306899165</v>
      </c>
      <c r="G942" s="176">
        <v>2235139.3891841862</v>
      </c>
      <c r="H942" s="180"/>
      <c r="I942" s="177">
        <f>AVERAGE(F$6:F942)</f>
        <v>163.84503548637426</v>
      </c>
      <c r="J942" s="176">
        <f>AVERAGE(G$6:G942)</f>
        <v>814161.69098366296</v>
      </c>
      <c r="L942" s="6"/>
    </row>
    <row r="943" spans="2:12" ht="15.75" x14ac:dyDescent="0.25">
      <c r="B943" s="13">
        <v>938</v>
      </c>
      <c r="C943" s="176">
        <v>45</v>
      </c>
      <c r="D943" s="177">
        <v>85.748694940700119</v>
      </c>
      <c r="E943" s="178">
        <v>8406.9987847493285</v>
      </c>
      <c r="F943" s="179">
        <v>168.25130505929988</v>
      </c>
      <c r="G943" s="176">
        <v>414488.51716602268</v>
      </c>
      <c r="H943" s="180"/>
      <c r="I943" s="177">
        <f>AVERAGE(F$6:F943)</f>
        <v>163.84973300191044</v>
      </c>
      <c r="J943" s="176">
        <f>AVERAGE(G$6:G943)</f>
        <v>813735.60018001939</v>
      </c>
      <c r="L943" s="6"/>
    </row>
    <row r="944" spans="2:12" ht="15.75" x14ac:dyDescent="0.25">
      <c r="B944" s="13">
        <v>939</v>
      </c>
      <c r="C944" s="176">
        <v>45</v>
      </c>
      <c r="D944" s="177">
        <v>95.690068373298942</v>
      </c>
      <c r="E944" s="178">
        <v>15898.979117293566</v>
      </c>
      <c r="F944" s="179">
        <v>158.30993162670106</v>
      </c>
      <c r="G944" s="176">
        <v>1516966.2969930922</v>
      </c>
      <c r="H944" s="180"/>
      <c r="I944" s="177">
        <f>AVERAGE(F$6:F944)</f>
        <v>163.84383331993467</v>
      </c>
      <c r="J944" s="176">
        <f>AVERAGE(G$6:G944)</f>
        <v>814484.51466011861</v>
      </c>
      <c r="L944" s="6"/>
    </row>
    <row r="945" spans="2:12" ht="15.75" x14ac:dyDescent="0.25">
      <c r="B945" s="13">
        <v>940</v>
      </c>
      <c r="C945" s="176">
        <v>47</v>
      </c>
      <c r="D945" s="177">
        <v>93.194509612991155</v>
      </c>
      <c r="E945" s="178">
        <v>11828.039432659563</v>
      </c>
      <c r="F945" s="179">
        <v>158.80549038700883</v>
      </c>
      <c r="G945" s="176">
        <v>878357.60242037964</v>
      </c>
      <c r="H945" s="180"/>
      <c r="I945" s="177">
        <f>AVERAGE(F$6:F945)</f>
        <v>163.83847338064436</v>
      </c>
      <c r="J945" s="176">
        <f>AVERAGE(G$6:G945)</f>
        <v>814552.46475348051</v>
      </c>
      <c r="L945" s="6"/>
    </row>
    <row r="946" spans="2:12" ht="15.75" x14ac:dyDescent="0.25">
      <c r="B946" s="13">
        <v>941</v>
      </c>
      <c r="C946" s="176">
        <v>43</v>
      </c>
      <c r="D946" s="177">
        <v>92.870730526535326</v>
      </c>
      <c r="E946" s="178">
        <v>14736.212021688876</v>
      </c>
      <c r="F946" s="179">
        <v>163.12926947346466</v>
      </c>
      <c r="G946" s="176">
        <v>1403907.5019041942</v>
      </c>
      <c r="H946" s="180"/>
      <c r="I946" s="177">
        <f>AVERAGE(F$6:F946)</f>
        <v>163.83771971017975</v>
      </c>
      <c r="J946" s="176">
        <f>AVERAGE(G$6:G946)</f>
        <v>815178.77191304567</v>
      </c>
      <c r="L946" s="6"/>
    </row>
    <row r="947" spans="2:12" ht="15.75" x14ac:dyDescent="0.25">
      <c r="B947" s="13">
        <v>942</v>
      </c>
      <c r="C947" s="176">
        <v>43</v>
      </c>
      <c r="D947" s="177">
        <v>98.024954015234357</v>
      </c>
      <c r="E947" s="178">
        <v>13999.038470613714</v>
      </c>
      <c r="F947" s="179">
        <v>157.97504598476564</v>
      </c>
      <c r="G947" s="176">
        <v>1211498.7461377047</v>
      </c>
      <c r="H947" s="180"/>
      <c r="I947" s="177">
        <f>AVERAGE(F$6:F947)</f>
        <v>163.83149606503599</v>
      </c>
      <c r="J947" s="176">
        <f>AVERAGE(G$6:G947)</f>
        <v>815599.49375404848</v>
      </c>
      <c r="L947" s="6"/>
    </row>
    <row r="948" spans="2:12" ht="15.75" x14ac:dyDescent="0.25">
      <c r="B948" s="13">
        <v>943</v>
      </c>
      <c r="C948" s="176">
        <v>46</v>
      </c>
      <c r="D948" s="177">
        <v>99.60421928135672</v>
      </c>
      <c r="E948" s="178">
        <v>0</v>
      </c>
      <c r="F948" s="179">
        <v>153.39578071864327</v>
      </c>
      <c r="G948" s="176">
        <v>-1000000</v>
      </c>
      <c r="H948" s="180"/>
      <c r="I948" s="177">
        <f>AVERAGE(F$6:F948)</f>
        <v>163.82042955883622</v>
      </c>
      <c r="J948" s="176">
        <f>AVERAGE(G$6:G948)</f>
        <v>813674.14964614389</v>
      </c>
      <c r="L948" s="6"/>
    </row>
    <row r="949" spans="2:12" ht="15.75" x14ac:dyDescent="0.25">
      <c r="B949" s="13">
        <v>944</v>
      </c>
      <c r="C949" s="176">
        <v>45</v>
      </c>
      <c r="D949" s="177">
        <v>93.559690933023646</v>
      </c>
      <c r="E949" s="178">
        <v>14938.739085043884</v>
      </c>
      <c r="F949" s="179">
        <v>160.44030906697634</v>
      </c>
      <c r="G949" s="176">
        <v>1396775.9158753599</v>
      </c>
      <c r="H949" s="180"/>
      <c r="I949" s="177">
        <f>AVERAGE(F$6:F949)</f>
        <v>163.81684892272196</v>
      </c>
      <c r="J949" s="176">
        <f>AVERAGE(G$6:G949)</f>
        <v>814291.84219511552</v>
      </c>
      <c r="L949" s="6"/>
    </row>
    <row r="950" spans="2:12" ht="15.75" x14ac:dyDescent="0.25">
      <c r="B950" s="13">
        <v>945</v>
      </c>
      <c r="C950" s="176">
        <v>45</v>
      </c>
      <c r="D950" s="177">
        <v>83.643178542304383</v>
      </c>
      <c r="E950" s="178">
        <v>14005.751842211654</v>
      </c>
      <c r="F950" s="179">
        <v>170.35682145769562</v>
      </c>
      <c r="G950" s="176">
        <v>1385975.365964442</v>
      </c>
      <c r="H950" s="180"/>
      <c r="I950" s="177">
        <f>AVERAGE(F$6:F950)</f>
        <v>163.82376952857908</v>
      </c>
      <c r="J950" s="176">
        <f>AVERAGE(G$6:G950)</f>
        <v>814896.79830492428</v>
      </c>
      <c r="L950" s="6"/>
    </row>
    <row r="951" spans="2:12" ht="15.75" x14ac:dyDescent="0.25">
      <c r="B951" s="13">
        <v>946</v>
      </c>
      <c r="C951" s="176">
        <v>44</v>
      </c>
      <c r="D951" s="177">
        <v>85.868027866430282</v>
      </c>
      <c r="E951" s="178">
        <v>19481.601476383123</v>
      </c>
      <c r="F951" s="179">
        <v>169.13197213356972</v>
      </c>
      <c r="G951" s="176">
        <v>2294961.6780209411</v>
      </c>
      <c r="H951" s="180"/>
      <c r="I951" s="177">
        <f>AVERAGE(F$6:F951)</f>
        <v>163.82938073640676</v>
      </c>
      <c r="J951" s="176">
        <f>AVERAGE(G$6:G951)</f>
        <v>816461.3489177319</v>
      </c>
      <c r="L951" s="6"/>
    </row>
    <row r="952" spans="2:12" ht="15.75" x14ac:dyDescent="0.25">
      <c r="B952" s="13">
        <v>947</v>
      </c>
      <c r="C952" s="176">
        <v>45</v>
      </c>
      <c r="D952" s="177">
        <v>85.038096528126943</v>
      </c>
      <c r="E952" s="178">
        <v>9778.5433860369048</v>
      </c>
      <c r="F952" s="179">
        <v>168.96190347187306</v>
      </c>
      <c r="G952" s="176">
        <v>652201.30368709029</v>
      </c>
      <c r="H952" s="180"/>
      <c r="I952" s="177">
        <f>AVERAGE(F$6:F952)</f>
        <v>163.83480050698276</v>
      </c>
      <c r="J952" s="176">
        <f>AVERAGE(G$6:G952)</f>
        <v>816287.89586046617</v>
      </c>
      <c r="L952" s="6"/>
    </row>
    <row r="953" spans="2:12" ht="15.75" x14ac:dyDescent="0.25">
      <c r="B953" s="13">
        <v>948</v>
      </c>
      <c r="C953" s="176">
        <v>45</v>
      </c>
      <c r="D953" s="177">
        <v>84.208505291852987</v>
      </c>
      <c r="E953" s="178">
        <v>16855.188623457354</v>
      </c>
      <c r="F953" s="179">
        <v>169.79149470814701</v>
      </c>
      <c r="G953" s="176">
        <v>1861867.6699645789</v>
      </c>
      <c r="H953" s="180"/>
      <c r="I953" s="177">
        <f>AVERAGE(F$6:F953)</f>
        <v>163.84108393968441</v>
      </c>
      <c r="J953" s="176">
        <f>AVERAGE(G$6:G953)</f>
        <v>817390.82811163086</v>
      </c>
      <c r="L953" s="6"/>
    </row>
    <row r="954" spans="2:12" ht="15.75" x14ac:dyDescent="0.25">
      <c r="B954" s="13">
        <v>949</v>
      </c>
      <c r="C954" s="176">
        <v>46</v>
      </c>
      <c r="D954" s="177">
        <v>80.717168235656445</v>
      </c>
      <c r="E954" s="178">
        <v>9115.1595416281762</v>
      </c>
      <c r="F954" s="179">
        <v>172.28283176434354</v>
      </c>
      <c r="G954" s="176">
        <v>570385.49781547789</v>
      </c>
      <c r="H954" s="180"/>
      <c r="I954" s="177">
        <f>AVERAGE(F$6:F954)</f>
        <v>163.84997935361977</v>
      </c>
      <c r="J954" s="176">
        <f>AVERAGE(G$6:G954)</f>
        <v>817130.54852227774</v>
      </c>
      <c r="L954" s="6"/>
    </row>
    <row r="955" spans="2:12" ht="15.75" x14ac:dyDescent="0.25">
      <c r="B955" s="13">
        <v>950</v>
      </c>
      <c r="C955" s="176">
        <v>44</v>
      </c>
      <c r="D955" s="177">
        <v>85.810756225716204</v>
      </c>
      <c r="E955" s="178">
        <v>3043.6618035962811</v>
      </c>
      <c r="F955" s="179">
        <v>169.1892437742838</v>
      </c>
      <c r="G955" s="176">
        <v>-485045.16114487249</v>
      </c>
      <c r="H955" s="180"/>
      <c r="I955" s="177">
        <f>AVERAGE(F$6:F955)</f>
        <v>163.85559963195732</v>
      </c>
      <c r="J955" s="176">
        <f>AVERAGE(G$6:G955)</f>
        <v>815759.83724894386</v>
      </c>
      <c r="L955" s="6"/>
    </row>
    <row r="956" spans="2:12" ht="15.75" x14ac:dyDescent="0.25">
      <c r="B956" s="13">
        <v>951</v>
      </c>
      <c r="C956" s="176">
        <v>44</v>
      </c>
      <c r="D956" s="177">
        <v>86.982308008170563</v>
      </c>
      <c r="E956" s="178">
        <v>18722.96839056904</v>
      </c>
      <c r="F956" s="179">
        <v>168.01769199182945</v>
      </c>
      <c r="G956" s="176">
        <v>2145789.9362193877</v>
      </c>
      <c r="H956" s="180"/>
      <c r="I956" s="177">
        <f>AVERAGE(F$6:F956)</f>
        <v>163.85997617492248</v>
      </c>
      <c r="J956" s="176">
        <f>AVERAGE(G$6:G956)</f>
        <v>817158.39676415978</v>
      </c>
      <c r="L956" s="6"/>
    </row>
    <row r="957" spans="2:12" ht="15.75" x14ac:dyDescent="0.25">
      <c r="B957" s="13">
        <v>952</v>
      </c>
      <c r="C957" s="176">
        <v>43</v>
      </c>
      <c r="D957" s="177">
        <v>96.500432126276564</v>
      </c>
      <c r="E957" s="178">
        <v>257.82885121778236</v>
      </c>
      <c r="F957" s="179">
        <v>159.49956787372344</v>
      </c>
      <c r="G957" s="176">
        <v>-958876.40964538523</v>
      </c>
      <c r="H957" s="180"/>
      <c r="I957" s="177">
        <f>AVERAGE(F$6:F957)</f>
        <v>163.85539591410188</v>
      </c>
      <c r="J957" s="176">
        <f>AVERAGE(G$6:G957)</f>
        <v>815292.81398431782</v>
      </c>
      <c r="L957" s="6"/>
    </row>
    <row r="958" spans="2:12" ht="15.75" x14ac:dyDescent="0.25">
      <c r="B958" s="13">
        <v>953</v>
      </c>
      <c r="C958" s="176">
        <v>46</v>
      </c>
      <c r="D958" s="177">
        <v>82.758819225902556</v>
      </c>
      <c r="E958" s="178">
        <v>8564.0025900497785</v>
      </c>
      <c r="F958" s="179">
        <v>170.24118077409744</v>
      </c>
      <c r="G958" s="176">
        <v>457945.91308250302</v>
      </c>
      <c r="H958" s="180"/>
      <c r="I958" s="177">
        <f>AVERAGE(F$6:F958)</f>
        <v>163.86209663273775</v>
      </c>
      <c r="J958" s="176">
        <f>AVERAGE(G$6:G958)</f>
        <v>814917.84346920566</v>
      </c>
      <c r="L958" s="6"/>
    </row>
    <row r="959" spans="2:12" ht="15.75" x14ac:dyDescent="0.25">
      <c r="B959" s="13">
        <v>954</v>
      </c>
      <c r="C959" s="176">
        <v>47</v>
      </c>
      <c r="D959" s="177">
        <v>93.023732944130103</v>
      </c>
      <c r="E959" s="178">
        <v>14061.712985281061</v>
      </c>
      <c r="F959" s="179">
        <v>158.9762670558699</v>
      </c>
      <c r="G959" s="176">
        <v>1235478.6388110355</v>
      </c>
      <c r="H959" s="180"/>
      <c r="I959" s="177">
        <f>AVERAGE(F$6:F959)</f>
        <v>163.85697521808694</v>
      </c>
      <c r="J959" s="176">
        <f>AVERAGE(G$6:G959)</f>
        <v>815358.6828773208</v>
      </c>
      <c r="L959" s="6"/>
    </row>
    <row r="960" spans="2:12" ht="15.75" x14ac:dyDescent="0.25">
      <c r="B960" s="13">
        <v>955</v>
      </c>
      <c r="C960" s="176">
        <v>45</v>
      </c>
      <c r="D960" s="177">
        <v>93.766125539579576</v>
      </c>
      <c r="E960" s="178">
        <v>9728.6511525913065</v>
      </c>
      <c r="F960" s="179">
        <v>160.23387446042042</v>
      </c>
      <c r="G960" s="176">
        <v>558859.46745353984</v>
      </c>
      <c r="H960" s="180"/>
      <c r="I960" s="177">
        <f>AVERAGE(F$6:F960)</f>
        <v>163.85318139530403</v>
      </c>
      <c r="J960" s="176">
        <f>AVERAGE(G$6:G960)</f>
        <v>815090.09731143212</v>
      </c>
      <c r="L960" s="6"/>
    </row>
    <row r="961" spans="2:12" ht="15.75" x14ac:dyDescent="0.25">
      <c r="B961" s="13">
        <v>956</v>
      </c>
      <c r="C961" s="176">
        <v>47</v>
      </c>
      <c r="D961" s="177">
        <v>80.667391423352086</v>
      </c>
      <c r="E961" s="178">
        <v>5321.5043257184288</v>
      </c>
      <c r="F961" s="179">
        <v>171.33260857664791</v>
      </c>
      <c r="G961" s="176">
        <v>-88252.78232274577</v>
      </c>
      <c r="H961" s="180"/>
      <c r="I961" s="177">
        <f>AVERAGE(F$6:F961)</f>
        <v>163.86100506390378</v>
      </c>
      <c r="J961" s="176">
        <f>AVERAGE(G$6:G961)</f>
        <v>814145.17798127083</v>
      </c>
      <c r="L961" s="6"/>
    </row>
    <row r="962" spans="2:12" ht="15.75" x14ac:dyDescent="0.25">
      <c r="B962" s="13">
        <v>957</v>
      </c>
      <c r="C962" s="176">
        <v>43</v>
      </c>
      <c r="D962" s="177">
        <v>84.182112063613957</v>
      </c>
      <c r="E962" s="178">
        <v>11439.651446035008</v>
      </c>
      <c r="F962" s="179">
        <v>171.81788793638606</v>
      </c>
      <c r="G962" s="176">
        <v>965536.75018615974</v>
      </c>
      <c r="H962" s="180"/>
      <c r="I962" s="177">
        <f>AVERAGE(F$6:F962)</f>
        <v>163.86931946606941</v>
      </c>
      <c r="J962" s="176">
        <f>AVERAGE(G$6:G962)</f>
        <v>814303.3718916208</v>
      </c>
      <c r="L962" s="6"/>
    </row>
    <row r="963" spans="2:12" ht="15.75" x14ac:dyDescent="0.25">
      <c r="B963" s="13">
        <v>958</v>
      </c>
      <c r="C963" s="176">
        <v>45</v>
      </c>
      <c r="D963" s="177">
        <v>84.640147502103488</v>
      </c>
      <c r="E963" s="178">
        <v>12364.052130011338</v>
      </c>
      <c r="F963" s="179">
        <v>169.3598524978965</v>
      </c>
      <c r="G963" s="176">
        <v>1093974.0450150231</v>
      </c>
      <c r="H963" s="180"/>
      <c r="I963" s="177">
        <f>AVERAGE(F$6:F963)</f>
        <v>163.87505071140535</v>
      </c>
      <c r="J963" s="176">
        <f>AVERAGE(G$6:G963)</f>
        <v>814595.3037007266</v>
      </c>
      <c r="L963" s="6"/>
    </row>
    <row r="964" spans="2:12" ht="15.75" x14ac:dyDescent="0.25">
      <c r="B964" s="13">
        <v>959</v>
      </c>
      <c r="C964" s="176">
        <v>44</v>
      </c>
      <c r="D964" s="177">
        <v>92.996388178993016</v>
      </c>
      <c r="E964" s="178">
        <v>13672.028090898251</v>
      </c>
      <c r="F964" s="179">
        <v>162.00361182100698</v>
      </c>
      <c r="G964" s="176">
        <v>1214917.9316437836</v>
      </c>
      <c r="H964" s="180"/>
      <c r="I964" s="177">
        <f>AVERAGE(F$6:F964)</f>
        <v>163.87309926313591</v>
      </c>
      <c r="J964" s="176">
        <f>AVERAGE(G$6:G964)</f>
        <v>815012.74126896739</v>
      </c>
      <c r="L964" s="6"/>
    </row>
    <row r="965" spans="2:12" ht="15.75" x14ac:dyDescent="0.25">
      <c r="B965" s="13">
        <v>960</v>
      </c>
      <c r="C965" s="176">
        <v>45</v>
      </c>
      <c r="D965" s="177">
        <v>91.974047160740909</v>
      </c>
      <c r="E965" s="178">
        <v>7761.8293420682257</v>
      </c>
      <c r="F965" s="179">
        <v>162.02595283925911</v>
      </c>
      <c r="G965" s="176">
        <v>257617.79492432391</v>
      </c>
      <c r="H965" s="180"/>
      <c r="I965" s="177">
        <f>AVERAGE(F$6:F965)</f>
        <v>163.87117515227771</v>
      </c>
      <c r="J965" s="176">
        <f>AVERAGE(G$6:G965)</f>
        <v>814432.12153319188</v>
      </c>
      <c r="L965" s="6"/>
    </row>
    <row r="966" spans="2:12" ht="15.75" x14ac:dyDescent="0.25">
      <c r="B966" s="13">
        <v>961</v>
      </c>
      <c r="C966" s="176">
        <v>43</v>
      </c>
      <c r="D966" s="177">
        <v>85.904808298301177</v>
      </c>
      <c r="E966" s="178">
        <v>12279.496824323316</v>
      </c>
      <c r="F966" s="179">
        <v>170.09519170169881</v>
      </c>
      <c r="G966" s="176">
        <v>1088683.3663336763</v>
      </c>
      <c r="H966" s="180"/>
      <c r="I966" s="177">
        <f>AVERAGE(F$6:F966)</f>
        <v>163.87765175638739</v>
      </c>
      <c r="J966" s="176">
        <f>AVERAGE(G$6:G966)</f>
        <v>814717.50264120486</v>
      </c>
      <c r="L966" s="6"/>
    </row>
    <row r="967" spans="2:12" ht="15.75" x14ac:dyDescent="0.25">
      <c r="B967" s="13">
        <v>962</v>
      </c>
      <c r="C967" s="176">
        <v>45</v>
      </c>
      <c r="D967" s="177">
        <v>96.534606931098082</v>
      </c>
      <c r="E967" s="178">
        <v>0</v>
      </c>
      <c r="F967" s="179">
        <v>157.4653930689019</v>
      </c>
      <c r="G967" s="176">
        <v>-1000000</v>
      </c>
      <c r="H967" s="180"/>
      <c r="I967" s="177">
        <f>AVERAGE(F$6:F967)</f>
        <v>163.87098620681621</v>
      </c>
      <c r="J967" s="176">
        <f>AVERAGE(G$6:G967)</f>
        <v>812831.10191080859</v>
      </c>
      <c r="L967" s="6"/>
    </row>
    <row r="968" spans="2:12" ht="15.75" x14ac:dyDescent="0.25">
      <c r="B968" s="13">
        <v>963</v>
      </c>
      <c r="C968" s="176">
        <v>46</v>
      </c>
      <c r="D968" s="177">
        <v>88.428153302125111</v>
      </c>
      <c r="E968" s="178">
        <v>4581.6829399702192</v>
      </c>
      <c r="F968" s="179">
        <v>164.57184669787489</v>
      </c>
      <c r="G968" s="176">
        <v>-245983.97758495237</v>
      </c>
      <c r="H968" s="180"/>
      <c r="I968" s="177">
        <f>AVERAGE(F$6:F968)</f>
        <v>163.87171399548816</v>
      </c>
      <c r="J968" s="176">
        <f>AVERAGE(G$6:G968)</f>
        <v>811731.60546273412</v>
      </c>
      <c r="L968" s="6"/>
    </row>
    <row r="969" spans="2:12" ht="15.75" x14ac:dyDescent="0.25">
      <c r="B969" s="13">
        <v>964</v>
      </c>
      <c r="C969" s="176">
        <v>45</v>
      </c>
      <c r="D969" s="177">
        <v>86.01369084211403</v>
      </c>
      <c r="E969" s="178">
        <v>15236.236398827619</v>
      </c>
      <c r="F969" s="179">
        <v>167.98630915788596</v>
      </c>
      <c r="G969" s="176">
        <v>1559479.1180960913</v>
      </c>
      <c r="H969" s="180"/>
      <c r="I969" s="177">
        <f>AVERAGE(F$6:F969)</f>
        <v>163.87598224773132</v>
      </c>
      <c r="J969" s="176">
        <f>AVERAGE(G$6:G969)</f>
        <v>812507.27715633716</v>
      </c>
      <c r="L969" s="6"/>
    </row>
    <row r="970" spans="2:12" ht="15.75" x14ac:dyDescent="0.25">
      <c r="B970" s="13">
        <v>965</v>
      </c>
      <c r="C970" s="176">
        <v>45</v>
      </c>
      <c r="D970" s="177">
        <v>97.943803824148375</v>
      </c>
      <c r="E970" s="178">
        <v>9779.8102005609162</v>
      </c>
      <c r="F970" s="179">
        <v>156.05619617585162</v>
      </c>
      <c r="G970" s="176">
        <v>526199.97922132909</v>
      </c>
      <c r="H970" s="180"/>
      <c r="I970" s="177">
        <f>AVERAGE(F$6:F970)</f>
        <v>163.86787884247548</v>
      </c>
      <c r="J970" s="176">
        <f>AVERAGE(G$6:G970)</f>
        <v>812210.58565588645</v>
      </c>
      <c r="L970" s="6"/>
    </row>
    <row r="971" spans="2:12" ht="15.75" x14ac:dyDescent="0.25">
      <c r="B971" s="13">
        <v>966</v>
      </c>
      <c r="C971" s="176">
        <v>45</v>
      </c>
      <c r="D971" s="177">
        <v>95.597333626529746</v>
      </c>
      <c r="E971" s="178">
        <v>13093.848557822614</v>
      </c>
      <c r="F971" s="179">
        <v>158.40266637347025</v>
      </c>
      <c r="G971" s="176">
        <v>1074100.5246495202</v>
      </c>
      <c r="H971" s="180"/>
      <c r="I971" s="177">
        <f>AVERAGE(F$6:F971)</f>
        <v>163.86222127263179</v>
      </c>
      <c r="J971" s="176">
        <f>AVERAGE(G$6:G971)</f>
        <v>812481.69325318828</v>
      </c>
      <c r="L971" s="6"/>
    </row>
    <row r="972" spans="2:12" ht="15.75" x14ac:dyDescent="0.25">
      <c r="B972" s="13">
        <v>967</v>
      </c>
      <c r="C972" s="176">
        <v>45</v>
      </c>
      <c r="D972" s="177">
        <v>95.860572784081526</v>
      </c>
      <c r="E972" s="178">
        <v>12481.168806577201</v>
      </c>
      <c r="F972" s="179">
        <v>158.13942721591849</v>
      </c>
      <c r="G972" s="176">
        <v>973764.88605730748</v>
      </c>
      <c r="H972" s="180"/>
      <c r="I972" s="177">
        <f>AVERAGE(F$6:F972)</f>
        <v>163.85630318157004</v>
      </c>
      <c r="J972" s="176">
        <f>AVERAGE(G$6:G972)</f>
        <v>812648.48042258236</v>
      </c>
      <c r="L972" s="6"/>
    </row>
    <row r="973" spans="2:12" ht="15.75" x14ac:dyDescent="0.25">
      <c r="B973" s="13">
        <v>968</v>
      </c>
      <c r="C973" s="176">
        <v>45</v>
      </c>
      <c r="D973" s="177">
        <v>95.958823708737782</v>
      </c>
      <c r="E973" s="178">
        <v>7241.6836304613553</v>
      </c>
      <c r="F973" s="179">
        <v>158.04117629126222</v>
      </c>
      <c r="G973" s="176">
        <v>144484.19928729092</v>
      </c>
      <c r="H973" s="180"/>
      <c r="I973" s="177">
        <f>AVERAGE(F$6:F973)</f>
        <v>163.85029581908006</v>
      </c>
      <c r="J973" s="176">
        <f>AVERAGE(G$6:G973)</f>
        <v>811958.22806603764</v>
      </c>
      <c r="L973" s="6"/>
    </row>
    <row r="974" spans="2:12" ht="15.75" x14ac:dyDescent="0.25">
      <c r="B974" s="13">
        <v>969</v>
      </c>
      <c r="C974" s="176">
        <v>47</v>
      </c>
      <c r="D974" s="177">
        <v>97.583132097667388</v>
      </c>
      <c r="E974" s="178">
        <v>12974.046838741815</v>
      </c>
      <c r="F974" s="179">
        <v>154.41686790233263</v>
      </c>
      <c r="G974" s="176">
        <v>1003411.676856671</v>
      </c>
      <c r="H974" s="180"/>
      <c r="I974" s="177">
        <f>AVERAGE(F$6:F974)</f>
        <v>163.84056059935173</v>
      </c>
      <c r="J974" s="176">
        <f>AVERAGE(G$6:G974)</f>
        <v>812155.80644456251</v>
      </c>
      <c r="L974" s="6"/>
    </row>
    <row r="975" spans="2:12" ht="15.75" x14ac:dyDescent="0.25">
      <c r="B975" s="13">
        <v>970</v>
      </c>
      <c r="C975" s="176">
        <v>46</v>
      </c>
      <c r="D975" s="177">
        <v>99.561280330333375</v>
      </c>
      <c r="E975" s="178">
        <v>6474.0841853372804</v>
      </c>
      <c r="F975" s="179">
        <v>153.43871966966663</v>
      </c>
      <c r="G975" s="176">
        <v>-6624.8115682110656</v>
      </c>
      <c r="H975" s="180"/>
      <c r="I975" s="177">
        <f>AVERAGE(F$6:F975)</f>
        <v>163.82983705200155</v>
      </c>
      <c r="J975" s="176">
        <f>AVERAGE(G$6:G975)</f>
        <v>811311.70271465241</v>
      </c>
      <c r="L975" s="6"/>
    </row>
    <row r="976" spans="2:12" ht="15.75" x14ac:dyDescent="0.25">
      <c r="B976" s="13">
        <v>971</v>
      </c>
      <c r="C976" s="176">
        <v>46</v>
      </c>
      <c r="D976" s="177">
        <v>90.92338481287625</v>
      </c>
      <c r="E976" s="178">
        <v>17830.729453111919</v>
      </c>
      <c r="F976" s="179">
        <v>162.07661518712376</v>
      </c>
      <c r="G976" s="176">
        <v>1889944.2760777343</v>
      </c>
      <c r="H976" s="180"/>
      <c r="I976" s="177">
        <f>AVERAGE(F$6:F976)</f>
        <v>163.82803146820663</v>
      </c>
      <c r="J976" s="176">
        <f>AVERAGE(G$6:G976)</f>
        <v>812422.54985508812</v>
      </c>
      <c r="L976" s="6"/>
    </row>
    <row r="977" spans="2:12" ht="15.75" x14ac:dyDescent="0.25">
      <c r="B977" s="13">
        <v>972</v>
      </c>
      <c r="C977" s="176">
        <v>44</v>
      </c>
      <c r="D977" s="177">
        <v>88.389255359721361</v>
      </c>
      <c r="E977" s="178">
        <v>2113.533077954924</v>
      </c>
      <c r="F977" s="179">
        <v>166.61074464027865</v>
      </c>
      <c r="G977" s="176">
        <v>-647862.68006007001</v>
      </c>
      <c r="H977" s="180"/>
      <c r="I977" s="177">
        <f>AVERAGE(F$6:F977)</f>
        <v>163.83089434184046</v>
      </c>
      <c r="J977" s="176">
        <f>AVERAGE(G$6:G977)</f>
        <v>810920.19879550464</v>
      </c>
      <c r="L977" s="6"/>
    </row>
    <row r="978" spans="2:12" ht="15.75" x14ac:dyDescent="0.25">
      <c r="B978" s="13">
        <v>973</v>
      </c>
      <c r="C978" s="176">
        <v>45</v>
      </c>
      <c r="D978" s="177">
        <v>83.867948297058234</v>
      </c>
      <c r="E978" s="178">
        <v>14892.678264999413</v>
      </c>
      <c r="F978" s="179">
        <v>170.13205170294177</v>
      </c>
      <c r="G978" s="176">
        <v>1533721.9085761574</v>
      </c>
      <c r="H978" s="180"/>
      <c r="I978" s="177">
        <f>AVERAGE(F$6:F978)</f>
        <v>163.83737035146132</v>
      </c>
      <c r="J978" s="176">
        <f>AVERAGE(G$6:G978)</f>
        <v>811663.05769558751</v>
      </c>
      <c r="L978" s="6"/>
    </row>
    <row r="979" spans="2:12" ht="15.75" x14ac:dyDescent="0.25">
      <c r="B979" s="13">
        <v>974</v>
      </c>
      <c r="C979" s="176">
        <v>45</v>
      </c>
      <c r="D979" s="177">
        <v>91.946653369890257</v>
      </c>
      <c r="E979" s="178">
        <v>8982.1573116645486</v>
      </c>
      <c r="F979" s="179">
        <v>162.05334663010973</v>
      </c>
      <c r="G979" s="176">
        <v>455588.65231334954</v>
      </c>
      <c r="H979" s="180"/>
      <c r="I979" s="177">
        <f>AVERAGE(F$6:F979)</f>
        <v>163.83553870493014</v>
      </c>
      <c r="J979" s="176">
        <f>AVERAGE(G$6:G979)</f>
        <v>811297.47822394245</v>
      </c>
      <c r="L979" s="6"/>
    </row>
    <row r="980" spans="2:12" ht="15.75" x14ac:dyDescent="0.25">
      <c r="B980" s="13">
        <v>975</v>
      </c>
      <c r="C980" s="176">
        <v>46</v>
      </c>
      <c r="D980" s="177">
        <v>92.566254576390278</v>
      </c>
      <c r="E980" s="178">
        <v>19113.015623793242</v>
      </c>
      <c r="F980" s="179">
        <v>160.43374542360971</v>
      </c>
      <c r="G980" s="176">
        <v>2066372.68286512</v>
      </c>
      <c r="H980" s="180"/>
      <c r="I980" s="177">
        <f>AVERAGE(F$6:F980)</f>
        <v>163.83204968618008</v>
      </c>
      <c r="J980" s="176">
        <f>AVERAGE(G$6:G980)</f>
        <v>812584.73484408727</v>
      </c>
      <c r="L980" s="6"/>
    </row>
    <row r="981" spans="2:12" ht="15.75" x14ac:dyDescent="0.25">
      <c r="B981" s="13">
        <v>976</v>
      </c>
      <c r="C981" s="176">
        <v>46</v>
      </c>
      <c r="D981" s="177">
        <v>86.254605781794154</v>
      </c>
      <c r="E981" s="178">
        <v>17677.378070646133</v>
      </c>
      <c r="F981" s="179">
        <v>166.74539421820583</v>
      </c>
      <c r="G981" s="176">
        <v>1947621.3751341561</v>
      </c>
      <c r="H981" s="180"/>
      <c r="I981" s="177">
        <f>AVERAGE(F$6:F981)</f>
        <v>163.83503467033177</v>
      </c>
      <c r="J981" s="176">
        <f>AVERAGE(G$6:G981)</f>
        <v>813747.68222143361</v>
      </c>
      <c r="L981" s="6"/>
    </row>
    <row r="982" spans="2:12" ht="15.75" x14ac:dyDescent="0.25">
      <c r="B982" s="13">
        <v>977</v>
      </c>
      <c r="C982" s="176">
        <v>45</v>
      </c>
      <c r="D982" s="177">
        <v>80.419785857605049</v>
      </c>
      <c r="E982" s="178">
        <v>19118.94945286763</v>
      </c>
      <c r="F982" s="179">
        <v>173.58021414239494</v>
      </c>
      <c r="G982" s="176">
        <v>2318671.3402063875</v>
      </c>
      <c r="H982" s="180"/>
      <c r="I982" s="177">
        <f>AVERAGE(F$6:F982)</f>
        <v>163.84500926549251</v>
      </c>
      <c r="J982" s="176">
        <f>AVERAGE(G$6:G982)</f>
        <v>815288.03396962711</v>
      </c>
      <c r="L982" s="6"/>
    </row>
    <row r="983" spans="2:12" ht="15.75" x14ac:dyDescent="0.25">
      <c r="B983" s="13">
        <v>978</v>
      </c>
      <c r="C983" s="176">
        <v>45</v>
      </c>
      <c r="D983" s="177">
        <v>97.341577446340551</v>
      </c>
      <c r="E983" s="178">
        <v>10650.405839113628</v>
      </c>
      <c r="F983" s="179">
        <v>156.65842255365945</v>
      </c>
      <c r="G983" s="176">
        <v>668475.77831182466</v>
      </c>
      <c r="H983" s="180"/>
      <c r="I983" s="177">
        <f>AVERAGE(F$6:F983)</f>
        <v>163.8376610173209</v>
      </c>
      <c r="J983" s="176">
        <f>AVERAGE(G$6:G983)</f>
        <v>815137.91918879084</v>
      </c>
      <c r="L983" s="6"/>
    </row>
    <row r="984" spans="2:12" ht="15.75" x14ac:dyDescent="0.25">
      <c r="B984" s="13">
        <v>979</v>
      </c>
      <c r="C984" s="176">
        <v>45</v>
      </c>
      <c r="D984" s="177">
        <v>89.867300945346074</v>
      </c>
      <c r="E984" s="178">
        <v>5935.941414069448</v>
      </c>
      <c r="F984" s="179">
        <v>164.13269905465393</v>
      </c>
      <c r="G984" s="176">
        <v>-25717.914278482436</v>
      </c>
      <c r="H984" s="180"/>
      <c r="I984" s="177">
        <f>AVERAGE(F$6:F984)</f>
        <v>163.83796238405975</v>
      </c>
      <c r="J984" s="176">
        <f>AVERAGE(G$6:G984)</f>
        <v>814279.02661119401</v>
      </c>
      <c r="L984" s="6"/>
    </row>
    <row r="985" spans="2:12" ht="15.75" x14ac:dyDescent="0.25">
      <c r="B985" s="13">
        <v>980</v>
      </c>
      <c r="C985" s="176">
        <v>47</v>
      </c>
      <c r="D985" s="177">
        <v>95.062441679651556</v>
      </c>
      <c r="E985" s="178">
        <v>15549.820641958146</v>
      </c>
      <c r="F985" s="179">
        <v>156.93755832034844</v>
      </c>
      <c r="G985" s="176">
        <v>1440350.8838682645</v>
      </c>
      <c r="H985" s="180"/>
      <c r="I985" s="177">
        <f>AVERAGE(F$6:F985)</f>
        <v>163.83092115542331</v>
      </c>
      <c r="J985" s="176">
        <f>AVERAGE(G$6:G985)</f>
        <v>814917.87544512982</v>
      </c>
      <c r="L985" s="6"/>
    </row>
    <row r="986" spans="2:12" ht="15.75" x14ac:dyDescent="0.25">
      <c r="B986" s="13">
        <v>981</v>
      </c>
      <c r="C986" s="176">
        <v>45</v>
      </c>
      <c r="D986" s="177">
        <v>86.178908562811486</v>
      </c>
      <c r="E986" s="178">
        <v>10786.856013402939</v>
      </c>
      <c r="F986" s="179">
        <v>167.8210914371885</v>
      </c>
      <c r="G986" s="176">
        <v>810261.94934508135</v>
      </c>
      <c r="H986" s="180"/>
      <c r="I986" s="177">
        <f>AVERAGE(F$6:F986)</f>
        <v>163.83498860729057</v>
      </c>
      <c r="J986" s="176">
        <f>AVERAGE(G$6:G986)</f>
        <v>814913.12934309104</v>
      </c>
      <c r="L986" s="6"/>
    </row>
    <row r="987" spans="2:12" ht="15.75" x14ac:dyDescent="0.25">
      <c r="B987" s="13">
        <v>982</v>
      </c>
      <c r="C987" s="176">
        <v>45</v>
      </c>
      <c r="D987" s="177">
        <v>85.52821578423881</v>
      </c>
      <c r="E987" s="178">
        <v>20249.67952669489</v>
      </c>
      <c r="F987" s="179">
        <v>168.4717842157612</v>
      </c>
      <c r="G987" s="176">
        <v>2411499.639659659</v>
      </c>
      <c r="H987" s="180"/>
      <c r="I987" s="177">
        <f>AVERAGE(F$6:F987)</f>
        <v>163.83971039507924</v>
      </c>
      <c r="J987" s="176">
        <f>AVERAGE(G$6:G987)</f>
        <v>816538.98118659062</v>
      </c>
      <c r="L987" s="6"/>
    </row>
    <row r="988" spans="2:12" ht="15.75" x14ac:dyDescent="0.25">
      <c r="B988" s="13">
        <v>983</v>
      </c>
      <c r="C988" s="176">
        <v>46</v>
      </c>
      <c r="D988" s="177">
        <v>85.902564764342983</v>
      </c>
      <c r="E988" s="178">
        <v>11683.099612204116</v>
      </c>
      <c r="F988" s="179">
        <v>167.09743523565703</v>
      </c>
      <c r="G988" s="176">
        <v>952215.98080200702</v>
      </c>
      <c r="H988" s="180"/>
      <c r="I988" s="177">
        <f>AVERAGE(F$6:F988)</f>
        <v>163.84302445900659</v>
      </c>
      <c r="J988" s="176">
        <f>AVERAGE(G$6:G988)</f>
        <v>816677.00458396133</v>
      </c>
      <c r="L988" s="6"/>
    </row>
    <row r="989" spans="2:12" ht="15.75" x14ac:dyDescent="0.25">
      <c r="B989" s="13">
        <v>984</v>
      </c>
      <c r="C989" s="176">
        <v>45</v>
      </c>
      <c r="D989" s="177">
        <v>95.56217918682043</v>
      </c>
      <c r="E989" s="178">
        <v>11739.955302551693</v>
      </c>
      <c r="F989" s="179">
        <v>158.43782081317957</v>
      </c>
      <c r="G989" s="176">
        <v>860052.93458042247</v>
      </c>
      <c r="H989" s="180"/>
      <c r="I989" s="177">
        <f>AVERAGE(F$6:F989)</f>
        <v>163.83753136587057</v>
      </c>
      <c r="J989" s="176">
        <f>AVERAGE(G$6:G989)</f>
        <v>816721.08581363258</v>
      </c>
      <c r="L989" s="6"/>
    </row>
    <row r="990" spans="2:12" ht="15.75" x14ac:dyDescent="0.25">
      <c r="B990" s="13">
        <v>985</v>
      </c>
      <c r="C990" s="176">
        <v>45</v>
      </c>
      <c r="D990" s="177">
        <v>82.982133680400594</v>
      </c>
      <c r="E990" s="178">
        <v>11703.677733986446</v>
      </c>
      <c r="F990" s="179">
        <v>171.01786631959942</v>
      </c>
      <c r="G990" s="176">
        <v>1001537.9941585662</v>
      </c>
      <c r="H990" s="180"/>
      <c r="I990" s="177">
        <f>AVERAGE(F$6:F990)</f>
        <v>163.84482104602665</v>
      </c>
      <c r="J990" s="176">
        <f>AVERAGE(G$6:G990)</f>
        <v>816908.717192663</v>
      </c>
      <c r="L990" s="6"/>
    </row>
    <row r="991" spans="2:12" ht="15.75" x14ac:dyDescent="0.25">
      <c r="B991" s="13">
        <v>986</v>
      </c>
      <c r="C991" s="176">
        <v>45</v>
      </c>
      <c r="D991" s="177">
        <v>83.181750459303544</v>
      </c>
      <c r="E991" s="178">
        <v>4230.9605729205241</v>
      </c>
      <c r="F991" s="179">
        <v>170.81824954069646</v>
      </c>
      <c r="G991" s="176">
        <v>-277274.72105801385</v>
      </c>
      <c r="H991" s="180"/>
      <c r="I991" s="177">
        <f>AVERAGE(F$6:F991)</f>
        <v>163.85189348871901</v>
      </c>
      <c r="J991" s="176">
        <f>AVERAGE(G$6:G991)</f>
        <v>815798.99768125266</v>
      </c>
      <c r="L991" s="6"/>
    </row>
    <row r="992" spans="2:12" ht="15.75" x14ac:dyDescent="0.25">
      <c r="B992" s="13">
        <v>987</v>
      </c>
      <c r="C992" s="176">
        <v>46</v>
      </c>
      <c r="D992" s="177">
        <v>83.023288974749818</v>
      </c>
      <c r="E992" s="178">
        <v>7621.1769867718767</v>
      </c>
      <c r="F992" s="179">
        <v>169.97671102525018</v>
      </c>
      <c r="G992" s="176">
        <v>295422.59835281014</v>
      </c>
      <c r="H992" s="180"/>
      <c r="I992" s="177">
        <f>AVERAGE(F$6:F992)</f>
        <v>163.85809897761115</v>
      </c>
      <c r="J992" s="176">
        <f>AVERAGE(G$6:G992)</f>
        <v>815271.76728679624</v>
      </c>
      <c r="L992" s="6"/>
    </row>
    <row r="993" spans="2:12" ht="15.75" x14ac:dyDescent="0.25">
      <c r="B993" s="13">
        <v>988</v>
      </c>
      <c r="C993" s="176">
        <v>45</v>
      </c>
      <c r="D993" s="177">
        <v>92.687000725207454</v>
      </c>
      <c r="E993" s="178">
        <v>7976.6634374887144</v>
      </c>
      <c r="F993" s="179">
        <v>161.31299927479256</v>
      </c>
      <c r="G993" s="176">
        <v>286739.50330688129</v>
      </c>
      <c r="H993" s="180"/>
      <c r="I993" s="177">
        <f>AVERAGE(F$6:F993)</f>
        <v>163.85552296576617</v>
      </c>
      <c r="J993" s="176">
        <f>AVERAGE(G$6:G993)</f>
        <v>814736.81560260605</v>
      </c>
      <c r="L993" s="6"/>
    </row>
    <row r="994" spans="2:12" ht="15.75" x14ac:dyDescent="0.25">
      <c r="B994" s="13">
        <v>989</v>
      </c>
      <c r="C994" s="176">
        <v>46</v>
      </c>
      <c r="D994" s="177">
        <v>84.945977435357278</v>
      </c>
      <c r="E994" s="178">
        <v>9547.1691065612831</v>
      </c>
      <c r="F994" s="179">
        <v>168.05402256464271</v>
      </c>
      <c r="G994" s="176">
        <v>604440.17246250971</v>
      </c>
      <c r="H994" s="180"/>
      <c r="I994" s="177">
        <f>AVERAGE(F$6:F994)</f>
        <v>163.85976816252946</v>
      </c>
      <c r="J994" s="176">
        <f>AVERAGE(G$6:G994)</f>
        <v>814524.17996747943</v>
      </c>
      <c r="L994" s="6"/>
    </row>
    <row r="995" spans="2:12" ht="15.75" x14ac:dyDescent="0.25">
      <c r="B995" s="13">
        <v>990</v>
      </c>
      <c r="C995" s="176">
        <v>44</v>
      </c>
      <c r="D995" s="177">
        <v>97.703141356874681</v>
      </c>
      <c r="E995" s="178">
        <v>14830.49920384876</v>
      </c>
      <c r="F995" s="179">
        <v>157.29685864312532</v>
      </c>
      <c r="G995" s="176">
        <v>1332790.9368747808</v>
      </c>
      <c r="H995" s="180"/>
      <c r="I995" s="177">
        <f>AVERAGE(F$6:F995)</f>
        <v>163.8531389609947</v>
      </c>
      <c r="J995" s="176">
        <f>AVERAGE(G$6:G995)</f>
        <v>815047.68174213322</v>
      </c>
      <c r="L995" s="6"/>
    </row>
    <row r="996" spans="2:12" ht="15.75" x14ac:dyDescent="0.25">
      <c r="B996" s="13">
        <v>991</v>
      </c>
      <c r="C996" s="176">
        <v>44</v>
      </c>
      <c r="D996" s="177">
        <v>92.338331917457978</v>
      </c>
      <c r="E996" s="178">
        <v>8194.246308235126</v>
      </c>
      <c r="F996" s="179">
        <v>162.66166808254201</v>
      </c>
      <c r="G996" s="176">
        <v>332889.77317673736</v>
      </c>
      <c r="H996" s="180"/>
      <c r="I996" s="177">
        <f>AVERAGE(F$6:F996)</f>
        <v>163.85193666949274</v>
      </c>
      <c r="J996" s="176">
        <f>AVERAGE(G$6:G996)</f>
        <v>814561.14500291494</v>
      </c>
      <c r="L996" s="6"/>
    </row>
    <row r="997" spans="2:12" ht="15.75" x14ac:dyDescent="0.25">
      <c r="B997" s="13">
        <v>992</v>
      </c>
      <c r="C997" s="176">
        <v>47</v>
      </c>
      <c r="D997" s="177">
        <v>90.872398537169317</v>
      </c>
      <c r="E997" s="178">
        <v>19469.578088458802</v>
      </c>
      <c r="F997" s="179">
        <v>161.12760146283068</v>
      </c>
      <c r="G997" s="176">
        <v>2137086.4188866508</v>
      </c>
      <c r="H997" s="180"/>
      <c r="I997" s="177">
        <f>AVERAGE(F$6:F997)</f>
        <v>163.84919036384085</v>
      </c>
      <c r="J997" s="176">
        <f>AVERAGE(G$6:G997)</f>
        <v>815894.33580320096</v>
      </c>
      <c r="L997" s="6"/>
    </row>
    <row r="998" spans="2:12" ht="15.75" x14ac:dyDescent="0.25">
      <c r="B998" s="13">
        <v>993</v>
      </c>
      <c r="C998" s="176">
        <v>47</v>
      </c>
      <c r="D998" s="177">
        <v>81.813114864777759</v>
      </c>
      <c r="E998" s="178">
        <v>17190.91570831279</v>
      </c>
      <c r="F998" s="179">
        <v>170.18688513522224</v>
      </c>
      <c r="G998" s="176">
        <v>1925668.3970199167</v>
      </c>
      <c r="H998" s="180"/>
      <c r="I998" s="177">
        <f>AVERAGE(F$6:F998)</f>
        <v>163.85557273521184</v>
      </c>
      <c r="J998" s="176">
        <f>AVERAGE(G$6:G998)</f>
        <v>817011.93304511101</v>
      </c>
      <c r="L998" s="6"/>
    </row>
    <row r="999" spans="2:12" ht="15.75" x14ac:dyDescent="0.25">
      <c r="B999" s="13">
        <v>994</v>
      </c>
      <c r="C999" s="176">
        <v>45</v>
      </c>
      <c r="D999" s="177">
        <v>83.966830057348673</v>
      </c>
      <c r="E999" s="178">
        <v>1696.4924301269984</v>
      </c>
      <c r="F999" s="179">
        <v>170.03316994265134</v>
      </c>
      <c r="G999" s="176">
        <v>-711540.0143217945</v>
      </c>
      <c r="H999" s="180"/>
      <c r="I999" s="177">
        <f>AVERAGE(F$6:F999)</f>
        <v>163.86178762173842</v>
      </c>
      <c r="J999" s="176">
        <f>AVERAGE(G$6:G999)</f>
        <v>815474.15442602965</v>
      </c>
      <c r="L999" s="6"/>
    </row>
    <row r="1000" spans="2:12" ht="15.75" x14ac:dyDescent="0.25">
      <c r="B1000" s="13">
        <v>995</v>
      </c>
      <c r="C1000" s="176">
        <v>45</v>
      </c>
      <c r="D1000" s="177">
        <v>97.215921662652676</v>
      </c>
      <c r="E1000" s="178">
        <v>9988.0197090793645</v>
      </c>
      <c r="F1000" s="179">
        <v>156.78407833734732</v>
      </c>
      <c r="G1000" s="176">
        <v>565962.46450326801</v>
      </c>
      <c r="H1000" s="180"/>
      <c r="I1000" s="177">
        <f>AVERAGE(F$6:F1000)</f>
        <v>163.85467434607571</v>
      </c>
      <c r="J1000" s="176">
        <f>AVERAGE(G$6:G1000)</f>
        <v>815223.38890851929</v>
      </c>
      <c r="L1000" s="6"/>
    </row>
    <row r="1001" spans="2:12" ht="15.75" x14ac:dyDescent="0.25">
      <c r="B1001" s="13">
        <v>996</v>
      </c>
      <c r="C1001" s="176">
        <v>45</v>
      </c>
      <c r="D1001" s="177">
        <v>81.418632652383252</v>
      </c>
      <c r="E1001" s="178">
        <v>15332.595215374069</v>
      </c>
      <c r="F1001" s="179">
        <v>172.58136734761675</v>
      </c>
      <c r="G1001" s="176">
        <v>1646120.2472567833</v>
      </c>
      <c r="H1001" s="180"/>
      <c r="I1001" s="177">
        <f>AVERAGE(F$6:F1001)</f>
        <v>163.8634360860371</v>
      </c>
      <c r="J1001" s="176">
        <f>AVERAGE(G$6:G1001)</f>
        <v>816057.62270204164</v>
      </c>
      <c r="L1001" s="6"/>
    </row>
    <row r="1002" spans="2:12" ht="15.75" x14ac:dyDescent="0.25">
      <c r="B1002" s="13">
        <v>997</v>
      </c>
      <c r="C1002" s="176">
        <v>45</v>
      </c>
      <c r="D1002" s="177">
        <v>84.669703274405364</v>
      </c>
      <c r="E1002" s="178">
        <v>12048.009559188637</v>
      </c>
      <c r="F1002" s="179">
        <v>169.33029672559462</v>
      </c>
      <c r="G1002" s="176">
        <v>1040093.0336102124</v>
      </c>
      <c r="H1002" s="180"/>
      <c r="I1002" s="177">
        <f>AVERAGE(F$6:F1002)</f>
        <v>163.86891939660836</v>
      </c>
      <c r="J1002" s="176">
        <f>AVERAGE(G$6:G1002)</f>
        <v>816282.33224156848</v>
      </c>
      <c r="L1002" s="6"/>
    </row>
    <row r="1003" spans="2:12" ht="15.75" x14ac:dyDescent="0.25">
      <c r="B1003" s="13">
        <v>998</v>
      </c>
      <c r="C1003" s="176">
        <v>46</v>
      </c>
      <c r="D1003" s="177">
        <v>86.994357726383569</v>
      </c>
      <c r="E1003" s="178">
        <v>8759.8589903224511</v>
      </c>
      <c r="F1003" s="179">
        <v>166.00564227361644</v>
      </c>
      <c r="G1003" s="176">
        <v>454186.01791479182</v>
      </c>
      <c r="H1003" s="180"/>
      <c r="I1003" s="177">
        <f>AVERAGE(F$6:F1003)</f>
        <v>163.87106040149516</v>
      </c>
      <c r="J1003" s="176">
        <f>AVERAGE(G$6:G1003)</f>
        <v>815919.5102833251</v>
      </c>
      <c r="L1003" s="6"/>
    </row>
    <row r="1004" spans="2:12" ht="15.75" x14ac:dyDescent="0.25">
      <c r="B1004" s="13">
        <v>999</v>
      </c>
      <c r="C1004" s="176">
        <v>45</v>
      </c>
      <c r="D1004" s="177">
        <v>85.711244309905055</v>
      </c>
      <c r="E1004" s="178">
        <v>5439.7106278227302</v>
      </c>
      <c r="F1004" s="179">
        <v>168.28875569009494</v>
      </c>
      <c r="G1004" s="176">
        <v>-84557.867129527614</v>
      </c>
      <c r="H1004" s="180"/>
      <c r="I1004" s="177">
        <f>AVERAGE(F$6:F1004)</f>
        <v>163.87548251890115</v>
      </c>
      <c r="J1004" s="176">
        <f>AVERAGE(G$6:G1004)</f>
        <v>815018.1315271561</v>
      </c>
      <c r="L1004" s="6"/>
    </row>
    <row r="1005" spans="2:12" ht="15.75" x14ac:dyDescent="0.25">
      <c r="B1005" s="13">
        <v>1000</v>
      </c>
      <c r="C1005" s="176">
        <v>46</v>
      </c>
      <c r="D1005" s="177">
        <v>96.153017388060618</v>
      </c>
      <c r="E1005" s="178">
        <v>12706.210227221622</v>
      </c>
      <c r="F1005" s="179">
        <v>156.84698261193938</v>
      </c>
      <c r="G1005" s="176">
        <v>992930.73457267601</v>
      </c>
      <c r="H1005" s="180"/>
      <c r="I1005" s="177">
        <f>AVERAGE(F$6:F1005)</f>
        <v>163.86845401899419</v>
      </c>
      <c r="J1005" s="176">
        <f>AVERAGE(G$6:G1005)</f>
        <v>815196.04413020157</v>
      </c>
      <c r="L1005" s="6"/>
    </row>
    <row r="1007" spans="2:12" x14ac:dyDescent="0.25">
      <c r="J1007" s="76"/>
    </row>
  </sheetData>
  <mergeCells count="1">
    <mergeCell ref="I2:J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2:V1007"/>
  <sheetViews>
    <sheetView showGridLines="0" workbookViewId="0">
      <selection activeCell="C7" sqref="C7"/>
    </sheetView>
  </sheetViews>
  <sheetFormatPr defaultRowHeight="15" x14ac:dyDescent="0.25"/>
  <cols>
    <col min="1" max="1" width="4.5703125" customWidth="1"/>
    <col min="2" max="2" width="10.7109375" customWidth="1"/>
    <col min="3" max="3" width="12.28515625" style="68" customWidth="1"/>
    <col min="4" max="5" width="10.85546875" style="68" customWidth="1"/>
    <col min="6" max="6" width="17" style="68" customWidth="1"/>
    <col min="7" max="7" width="17.7109375" style="68" customWidth="1"/>
    <col min="9" max="9" width="17" style="68" customWidth="1"/>
    <col min="10" max="10" width="12.7109375" style="68" customWidth="1"/>
    <col min="12" max="12" width="3" customWidth="1"/>
    <col min="14" max="14" width="10.7109375" customWidth="1"/>
    <col min="15" max="15" width="12.28515625" style="68" customWidth="1"/>
    <col min="16" max="17" width="10.85546875" style="68" customWidth="1"/>
    <col min="18" max="18" width="17.28515625" style="68" customWidth="1"/>
    <col min="19" max="19" width="17" customWidth="1"/>
    <col min="21" max="21" width="17" style="68" customWidth="1"/>
    <col min="22" max="22" width="12.7109375" style="68" customWidth="1"/>
  </cols>
  <sheetData>
    <row r="2" spans="2:22" ht="18.75" x14ac:dyDescent="0.3">
      <c r="B2" s="2" t="s">
        <v>38</v>
      </c>
      <c r="I2" s="151" t="s">
        <v>59</v>
      </c>
      <c r="J2" s="151"/>
      <c r="L2" s="4"/>
      <c r="N2" s="2" t="s">
        <v>39</v>
      </c>
      <c r="U2" s="151" t="s">
        <v>59</v>
      </c>
      <c r="V2" s="151"/>
    </row>
    <row r="3" spans="2:22" ht="22.5" customHeight="1" x14ac:dyDescent="0.25">
      <c r="I3" s="152"/>
      <c r="J3" s="152"/>
      <c r="L3" s="6"/>
      <c r="U3" s="152"/>
      <c r="V3" s="152"/>
    </row>
    <row r="4" spans="2:22" ht="31.9" customHeight="1" x14ac:dyDescent="0.25">
      <c r="B4" s="21" t="s">
        <v>31</v>
      </c>
      <c r="C4" s="69" t="s">
        <v>5</v>
      </c>
      <c r="D4" s="69" t="s">
        <v>32</v>
      </c>
      <c r="E4" s="69" t="s">
        <v>7</v>
      </c>
      <c r="F4" s="70" t="s">
        <v>4</v>
      </c>
      <c r="G4" s="71" t="s">
        <v>109</v>
      </c>
      <c r="I4" s="70" t="s">
        <v>69</v>
      </c>
      <c r="J4" s="71" t="s">
        <v>70</v>
      </c>
      <c r="L4" s="6"/>
      <c r="N4" s="21" t="s">
        <v>31</v>
      </c>
      <c r="O4" s="69" t="s">
        <v>5</v>
      </c>
      <c r="P4" s="69" t="s">
        <v>32</v>
      </c>
      <c r="Q4" s="77" t="s">
        <v>7</v>
      </c>
      <c r="R4" s="70" t="s">
        <v>4</v>
      </c>
      <c r="S4" s="20" t="s">
        <v>42</v>
      </c>
      <c r="U4" s="70" t="s">
        <v>69</v>
      </c>
      <c r="V4" s="71" t="s">
        <v>70</v>
      </c>
    </row>
    <row r="5" spans="2:22" ht="18.75" x14ac:dyDescent="0.3">
      <c r="B5" s="78"/>
      <c r="C5" s="79">
        <f ca="1">Direct_labour_cost_per_unit</f>
        <v>44</v>
      </c>
      <c r="D5" s="80">
        <f ca="1">Cost_of_parts_per_unit</f>
        <v>80.964766155892917</v>
      </c>
      <c r="E5" s="81">
        <f ca="1">Demand</f>
        <v>877.00628859503922</v>
      </c>
      <c r="F5" s="80">
        <f ca="1">Contribution_margin_per_unit</f>
        <v>174.0352338441071</v>
      </c>
      <c r="G5" s="79">
        <f ca="1">First_year_profit</f>
        <v>-847370.00548160984</v>
      </c>
      <c r="I5" s="82"/>
      <c r="J5" s="82"/>
      <c r="L5" s="6"/>
      <c r="N5" s="78"/>
      <c r="O5" s="79">
        <f ca="1">Direct_labour_cost_per_unit</f>
        <v>44</v>
      </c>
      <c r="P5" s="80">
        <f ca="1">Cost_of_parts_per_unit</f>
        <v>80.964766155892917</v>
      </c>
      <c r="Q5" s="81">
        <f ca="1">Demand</f>
        <v>877.00628859503922</v>
      </c>
      <c r="R5" s="80">
        <f ca="1">Contribution_margin_per_unit</f>
        <v>174.0352338441071</v>
      </c>
      <c r="S5" s="79">
        <f ca="1">First_year_profit</f>
        <v>-847370.00548160984</v>
      </c>
      <c r="U5" s="82"/>
      <c r="V5" s="82"/>
    </row>
    <row r="6" spans="2:22" ht="15.75" x14ac:dyDescent="0.25">
      <c r="B6" s="13">
        <v>1</v>
      </c>
      <c r="C6" s="72">
        <v>46</v>
      </c>
      <c r="D6" s="73">
        <v>99.179698133099151</v>
      </c>
      <c r="E6" s="74">
        <v>16938.67249310224</v>
      </c>
      <c r="F6" s="75">
        <v>103.82030186690085</v>
      </c>
      <c r="G6" s="72">
        <v>758578.09145844448</v>
      </c>
      <c r="I6" s="73">
        <f>AVERAGE(F$6:F6)</f>
        <v>103.82030186690085</v>
      </c>
      <c r="J6" s="72">
        <f>AVERAGE(G$6:G6)</f>
        <v>758578.09145844448</v>
      </c>
      <c r="L6" s="6"/>
      <c r="N6" s="13">
        <v>1</v>
      </c>
      <c r="O6" s="72">
        <v>43</v>
      </c>
      <c r="P6" s="73">
        <v>92.870766931863216</v>
      </c>
      <c r="Q6" s="74">
        <v>8101.5520633987962</v>
      </c>
      <c r="R6" s="75">
        <v>163.12923306813678</v>
      </c>
      <c r="S6" s="17">
        <v>321599.9747638267</v>
      </c>
      <c r="U6" s="73">
        <f>AVERAGE(R$6:R6)</f>
        <v>163.12923306813678</v>
      </c>
      <c r="V6" s="72">
        <f>AVERAGE(S$6:S6)</f>
        <v>321599.9747638267</v>
      </c>
    </row>
    <row r="7" spans="2:22" ht="15.75" x14ac:dyDescent="0.25">
      <c r="B7" s="13">
        <v>2</v>
      </c>
      <c r="C7" s="72">
        <v>45</v>
      </c>
      <c r="D7" s="73">
        <v>95.656906592685289</v>
      </c>
      <c r="E7" s="74">
        <v>9739.7283129656862</v>
      </c>
      <c r="F7" s="75">
        <v>108.34309340731471</v>
      </c>
      <c r="G7" s="72">
        <v>55232.294373509008</v>
      </c>
      <c r="I7" s="73">
        <f>AVERAGE(F$6:F7)</f>
        <v>106.08169763710778</v>
      </c>
      <c r="J7" s="72">
        <f>AVERAGE(G$6:G7)</f>
        <v>406905.19291597675</v>
      </c>
      <c r="L7" s="6"/>
      <c r="N7" s="13">
        <v>2</v>
      </c>
      <c r="O7" s="72">
        <v>45</v>
      </c>
      <c r="P7" s="73">
        <v>91.63089038836128</v>
      </c>
      <c r="Q7" s="74">
        <v>14775.646933371183</v>
      </c>
      <c r="R7" s="75">
        <v>162.36910961163872</v>
      </c>
      <c r="S7" s="17">
        <v>1399108.6365074189</v>
      </c>
      <c r="U7" s="73">
        <f>AVERAGE(R$6:R7)</f>
        <v>162.74917133988777</v>
      </c>
      <c r="V7" s="72">
        <f>AVERAGE(S$6:S7)</f>
        <v>860354.30563562282</v>
      </c>
    </row>
    <row r="8" spans="2:22" ht="15.75" x14ac:dyDescent="0.25">
      <c r="B8" s="13">
        <v>3</v>
      </c>
      <c r="C8" s="72">
        <v>43</v>
      </c>
      <c r="D8" s="73">
        <v>97.188982782664823</v>
      </c>
      <c r="E8" s="74">
        <v>15735.999971186044</v>
      </c>
      <c r="F8" s="75">
        <v>108.81101721733518</v>
      </c>
      <c r="G8" s="72">
        <v>712250.16379671055</v>
      </c>
      <c r="I8" s="73">
        <f>AVERAGE(F$6:F8)</f>
        <v>106.99147083051692</v>
      </c>
      <c r="J8" s="72">
        <f>AVERAGE(G$6:G8)</f>
        <v>508686.84987622133</v>
      </c>
      <c r="L8" s="6"/>
      <c r="N8" s="13">
        <v>3</v>
      </c>
      <c r="O8" s="72">
        <v>45</v>
      </c>
      <c r="P8" s="73">
        <v>95.034870233821579</v>
      </c>
      <c r="Q8" s="74">
        <v>17072.889832157671</v>
      </c>
      <c r="R8" s="75">
        <v>158.96512976617842</v>
      </c>
      <c r="S8" s="17">
        <v>1713994.1476526121</v>
      </c>
      <c r="U8" s="73">
        <f>AVERAGE(R$6:R8)</f>
        <v>161.4878241486513</v>
      </c>
      <c r="V8" s="72">
        <f>AVERAGE(S$6:S8)</f>
        <v>1144900.9196412859</v>
      </c>
    </row>
    <row r="9" spans="2:22" ht="15.75" x14ac:dyDescent="0.25">
      <c r="B9" s="13">
        <v>4</v>
      </c>
      <c r="C9" s="72">
        <v>46</v>
      </c>
      <c r="D9" s="73">
        <v>91.705788586093689</v>
      </c>
      <c r="E9" s="74">
        <v>15620.591758707003</v>
      </c>
      <c r="F9" s="75">
        <v>111.29421141390631</v>
      </c>
      <c r="G9" s="72">
        <v>738481.44160385989</v>
      </c>
      <c r="I9" s="73">
        <f>AVERAGE(F$6:F9)</f>
        <v>108.06715597636426</v>
      </c>
      <c r="J9" s="72">
        <f>AVERAGE(G$6:G9)</f>
        <v>566135.49780813092</v>
      </c>
      <c r="L9" s="6"/>
      <c r="N9" s="13">
        <v>4</v>
      </c>
      <c r="O9" s="72">
        <v>45</v>
      </c>
      <c r="P9" s="73">
        <v>82.796527856114409</v>
      </c>
      <c r="Q9" s="74">
        <v>16252.584277875987</v>
      </c>
      <c r="R9" s="75">
        <v>171.20347214388559</v>
      </c>
      <c r="S9" s="17">
        <v>1782498.8596834945</v>
      </c>
      <c r="U9" s="73">
        <f>AVERAGE(R$6:R9)</f>
        <v>163.91673614745989</v>
      </c>
      <c r="V9" s="72">
        <f>AVERAGE(S$6:S9)</f>
        <v>1304300.4046518379</v>
      </c>
    </row>
    <row r="10" spans="2:22" ht="15.75" x14ac:dyDescent="0.25">
      <c r="B10" s="13">
        <v>5</v>
      </c>
      <c r="C10" s="72">
        <v>45</v>
      </c>
      <c r="D10" s="73">
        <v>89.974603072328435</v>
      </c>
      <c r="E10" s="74">
        <v>15826.880148055629</v>
      </c>
      <c r="F10" s="75">
        <v>114.02539692767157</v>
      </c>
      <c r="G10" s="72">
        <v>804666.29100872832</v>
      </c>
      <c r="I10" s="73">
        <f>AVERAGE(F$6:F10)</f>
        <v>109.25880416662571</v>
      </c>
      <c r="J10" s="72">
        <f>AVERAGE(G$6:G10)</f>
        <v>613841.6564482504</v>
      </c>
      <c r="L10" s="6"/>
      <c r="N10" s="13">
        <v>5</v>
      </c>
      <c r="O10" s="72">
        <v>43</v>
      </c>
      <c r="P10" s="73">
        <v>95.785869746438294</v>
      </c>
      <c r="Q10" s="74">
        <v>16377.128746766175</v>
      </c>
      <c r="R10" s="75">
        <v>160.21413025356171</v>
      </c>
      <c r="S10" s="17">
        <v>1623847.4382137456</v>
      </c>
      <c r="U10" s="73">
        <f>AVERAGE(R$6:R10)</f>
        <v>163.17621496868026</v>
      </c>
      <c r="V10" s="72">
        <f>AVERAGE(S$6:S10)</f>
        <v>1368209.8113642193</v>
      </c>
    </row>
    <row r="11" spans="2:22" ht="15.75" x14ac:dyDescent="0.25">
      <c r="B11" s="13">
        <v>6</v>
      </c>
      <c r="C11" s="72">
        <v>45</v>
      </c>
      <c r="D11" s="73">
        <v>89.951244684695254</v>
      </c>
      <c r="E11" s="74">
        <v>14265.437877741602</v>
      </c>
      <c r="F11" s="75">
        <v>114.04875531530475</v>
      </c>
      <c r="G11" s="72">
        <v>626955.43398423214</v>
      </c>
      <c r="I11" s="73">
        <f>AVERAGE(F$6:F11)</f>
        <v>110.05712935807223</v>
      </c>
      <c r="J11" s="72">
        <f>AVERAGE(G$6:G11)</f>
        <v>616027.28603758069</v>
      </c>
      <c r="L11" s="6"/>
      <c r="N11" s="13">
        <v>6</v>
      </c>
      <c r="O11" s="72">
        <v>44</v>
      </c>
      <c r="P11" s="73">
        <v>99.237472657299989</v>
      </c>
      <c r="Q11" s="74">
        <v>13612.613344969061</v>
      </c>
      <c r="R11" s="75">
        <v>155.76252734270003</v>
      </c>
      <c r="S11" s="17">
        <v>1120335.0583513468</v>
      </c>
      <c r="U11" s="73">
        <f>AVERAGE(R$6:R11)</f>
        <v>161.94060036435022</v>
      </c>
      <c r="V11" s="72">
        <f>AVERAGE(S$6:S11)</f>
        <v>1326897.3525287407</v>
      </c>
    </row>
    <row r="12" spans="2:22" ht="15.75" x14ac:dyDescent="0.25">
      <c r="B12" s="13">
        <v>7</v>
      </c>
      <c r="C12" s="72">
        <v>44</v>
      </c>
      <c r="D12" s="73">
        <v>83.619785410866299</v>
      </c>
      <c r="E12" s="74">
        <v>17345.840183918142</v>
      </c>
      <c r="F12" s="75">
        <v>121.3802145891337</v>
      </c>
      <c r="G12" s="72">
        <v>1105441.8037528023</v>
      </c>
      <c r="I12" s="73">
        <f>AVERAGE(F$6:F12)</f>
        <v>111.67471296250959</v>
      </c>
      <c r="J12" s="72">
        <f>AVERAGE(G$6:G12)</f>
        <v>685943.64571118378</v>
      </c>
      <c r="L12" s="6"/>
      <c r="N12" s="13">
        <v>7</v>
      </c>
      <c r="O12" s="72">
        <v>47</v>
      </c>
      <c r="P12" s="73">
        <v>93.73750799845439</v>
      </c>
      <c r="Q12" s="74">
        <v>7758.2961717219114</v>
      </c>
      <c r="R12" s="75">
        <v>158.26249200154561</v>
      </c>
      <c r="S12" s="17">
        <v>227847.28582276101</v>
      </c>
      <c r="U12" s="73">
        <f>AVERAGE(R$6:R12)</f>
        <v>161.41515631252099</v>
      </c>
      <c r="V12" s="72">
        <f>AVERAGE(S$6:S12)</f>
        <v>1169890.2001421722</v>
      </c>
    </row>
    <row r="13" spans="2:22" ht="15.75" x14ac:dyDescent="0.25">
      <c r="B13" s="13">
        <v>8</v>
      </c>
      <c r="C13" s="72">
        <v>44</v>
      </c>
      <c r="D13" s="73">
        <v>95.851350531894951</v>
      </c>
      <c r="E13" s="74">
        <v>16736.848003675063</v>
      </c>
      <c r="F13" s="75">
        <v>109.14864946810505</v>
      </c>
      <c r="G13" s="72">
        <v>826804.35595408315</v>
      </c>
      <c r="I13" s="73">
        <f>AVERAGE(F$6:F13)</f>
        <v>111.35895502570902</v>
      </c>
      <c r="J13" s="72">
        <f>AVERAGE(G$6:G13)</f>
        <v>703551.23449154617</v>
      </c>
      <c r="L13" s="6"/>
      <c r="N13" s="13">
        <v>8</v>
      </c>
      <c r="O13" s="72">
        <v>46</v>
      </c>
      <c r="P13" s="73">
        <v>97.824324882652704</v>
      </c>
      <c r="Q13" s="74">
        <v>9166.9726770320594</v>
      </c>
      <c r="R13" s="75">
        <v>155.17567511734728</v>
      </c>
      <c r="S13" s="17">
        <v>422491.17394072609</v>
      </c>
      <c r="U13" s="73">
        <f>AVERAGE(R$6:R13)</f>
        <v>160.63522116312427</v>
      </c>
      <c r="V13" s="72">
        <f>AVERAGE(S$6:S13)</f>
        <v>1076465.3218669915</v>
      </c>
    </row>
    <row r="14" spans="2:22" ht="15.75" x14ac:dyDescent="0.25">
      <c r="B14" s="13">
        <v>9</v>
      </c>
      <c r="C14" s="72">
        <v>45</v>
      </c>
      <c r="D14" s="73">
        <v>96.101659785790957</v>
      </c>
      <c r="E14" s="74">
        <v>15755.934700823404</v>
      </c>
      <c r="F14" s="75">
        <v>107.89834021420904</v>
      </c>
      <c r="G14" s="72">
        <v>700039.20274230558</v>
      </c>
      <c r="I14" s="73">
        <f>AVERAGE(F$6:F14)</f>
        <v>110.97444226887569</v>
      </c>
      <c r="J14" s="72">
        <f>AVERAGE(G$6:G14)</f>
        <v>703161.00874163059</v>
      </c>
      <c r="L14" s="6"/>
      <c r="N14" s="13">
        <v>9</v>
      </c>
      <c r="O14" s="72">
        <v>45</v>
      </c>
      <c r="P14" s="73">
        <v>86.704678528501773</v>
      </c>
      <c r="Q14" s="74">
        <v>10983.35755121546</v>
      </c>
      <c r="R14" s="75">
        <v>167.29532147149823</v>
      </c>
      <c r="S14" s="17">
        <v>837464.33236699807</v>
      </c>
      <c r="U14" s="73">
        <f>AVERAGE(R$6:R14)</f>
        <v>161.37523230849916</v>
      </c>
      <c r="V14" s="72">
        <f>AVERAGE(S$6:S14)</f>
        <v>1049909.656366992</v>
      </c>
    </row>
    <row r="15" spans="2:22" ht="15.75" x14ac:dyDescent="0.25">
      <c r="B15" s="13">
        <v>10</v>
      </c>
      <c r="C15" s="72">
        <v>45</v>
      </c>
      <c r="D15" s="73">
        <v>97.948160140200628</v>
      </c>
      <c r="E15" s="74">
        <v>12687.312847848312</v>
      </c>
      <c r="F15" s="75">
        <v>106.05183985979937</v>
      </c>
      <c r="G15" s="72">
        <v>345512.87039118423</v>
      </c>
      <c r="I15" s="73">
        <f>AVERAGE(F$6:F15)</f>
        <v>110.48218202796807</v>
      </c>
      <c r="J15" s="72">
        <f>AVERAGE(G$6:G15)</f>
        <v>667396.19490658597</v>
      </c>
      <c r="L15" s="6"/>
      <c r="N15" s="13">
        <v>10</v>
      </c>
      <c r="O15" s="72">
        <v>45</v>
      </c>
      <c r="P15" s="73">
        <v>88.075403099781809</v>
      </c>
      <c r="Q15" s="74">
        <v>17069.032770170903</v>
      </c>
      <c r="R15" s="75">
        <v>165.92459690021821</v>
      </c>
      <c r="S15" s="17">
        <v>1832172.381867222</v>
      </c>
      <c r="U15" s="73">
        <f>AVERAGE(R$6:R15)</f>
        <v>161.83016876767107</v>
      </c>
      <c r="V15" s="72">
        <f>AVERAGE(S$6:S15)</f>
        <v>1128135.9289170152</v>
      </c>
    </row>
    <row r="16" spans="2:22" ht="15.75" x14ac:dyDescent="0.25">
      <c r="B16" s="13">
        <v>11</v>
      </c>
      <c r="C16" s="72">
        <v>45</v>
      </c>
      <c r="D16" s="73">
        <v>88.713932808376683</v>
      </c>
      <c r="E16" s="74">
        <v>8103.6904554542198</v>
      </c>
      <c r="F16" s="75">
        <v>115.28606719162332</v>
      </c>
      <c r="G16" s="72">
        <v>-65757.397652388201</v>
      </c>
      <c r="I16" s="73">
        <f>AVERAGE(F$6:F16)</f>
        <v>110.91889886102763</v>
      </c>
      <c r="J16" s="72">
        <f>AVERAGE(G$6:G16)</f>
        <v>600745.86831031553</v>
      </c>
      <c r="L16" s="6"/>
      <c r="N16" s="13">
        <v>11</v>
      </c>
      <c r="O16" s="72">
        <v>45</v>
      </c>
      <c r="P16" s="73">
        <v>84.520959823845743</v>
      </c>
      <c r="Q16" s="74">
        <v>6747.7338390358254</v>
      </c>
      <c r="R16" s="75">
        <v>169.47904017615426</v>
      </c>
      <c r="S16" s="17">
        <v>143599.45440394827</v>
      </c>
      <c r="U16" s="73">
        <f>AVERAGE(R$6:R16)</f>
        <v>162.52552071389681</v>
      </c>
      <c r="V16" s="72">
        <f>AVERAGE(S$6:S16)</f>
        <v>1038632.6130521909</v>
      </c>
    </row>
    <row r="17" spans="2:22" ht="15.75" x14ac:dyDescent="0.25">
      <c r="B17" s="13">
        <v>12</v>
      </c>
      <c r="C17" s="72">
        <v>46</v>
      </c>
      <c r="D17" s="73">
        <v>87.425216817565513</v>
      </c>
      <c r="E17" s="74">
        <v>18804.089285479229</v>
      </c>
      <c r="F17" s="75">
        <v>115.57478318243449</v>
      </c>
      <c r="G17" s="72">
        <v>1173278.5421124012</v>
      </c>
      <c r="I17" s="73">
        <f>AVERAGE(F$6:F17)</f>
        <v>111.30688922114486</v>
      </c>
      <c r="J17" s="72">
        <f>AVERAGE(G$6:G17)</f>
        <v>648456.9244604893</v>
      </c>
      <c r="L17" s="6"/>
      <c r="N17" s="13">
        <v>12</v>
      </c>
      <c r="O17" s="72">
        <v>45</v>
      </c>
      <c r="P17" s="73">
        <v>99.655609070650002</v>
      </c>
      <c r="Q17" s="74">
        <v>2800.9857480113988</v>
      </c>
      <c r="R17" s="75">
        <v>154.34439092935</v>
      </c>
      <c r="S17" s="17">
        <v>-567683.56072139088</v>
      </c>
      <c r="U17" s="73">
        <f>AVERAGE(R$6:R17)</f>
        <v>161.8437598985179</v>
      </c>
      <c r="V17" s="72">
        <f>AVERAGE(S$6:S17)</f>
        <v>904772.93190439232</v>
      </c>
    </row>
    <row r="18" spans="2:22" ht="15.75" x14ac:dyDescent="0.25">
      <c r="B18" s="13">
        <v>13</v>
      </c>
      <c r="C18" s="72">
        <v>44</v>
      </c>
      <c r="D18" s="73">
        <v>97.415699711321977</v>
      </c>
      <c r="E18" s="74">
        <v>11266.722377218226</v>
      </c>
      <c r="F18" s="75">
        <v>107.58430028867802</v>
      </c>
      <c r="G18" s="72">
        <v>212122.44349981402</v>
      </c>
      <c r="I18" s="73">
        <f>AVERAGE(F$6:F18)</f>
        <v>111.02053622633971</v>
      </c>
      <c r="J18" s="72">
        <f>AVERAGE(G$6:G18)</f>
        <v>614892.73361736047</v>
      </c>
      <c r="L18" s="6"/>
      <c r="N18" s="13">
        <v>13</v>
      </c>
      <c r="O18" s="72">
        <v>44</v>
      </c>
      <c r="P18" s="73">
        <v>86.073884846886372</v>
      </c>
      <c r="Q18" s="74">
        <v>19603.764656511754</v>
      </c>
      <c r="R18" s="75">
        <v>168.92611515311364</v>
      </c>
      <c r="S18" s="17">
        <v>2311587.805800444</v>
      </c>
      <c r="U18" s="73">
        <f>AVERAGE(R$6:R18)</f>
        <v>162.38855645656375</v>
      </c>
      <c r="V18" s="72">
        <f>AVERAGE(S$6:S18)</f>
        <v>1012989.460665627</v>
      </c>
    </row>
    <row r="19" spans="2:22" ht="15.75" x14ac:dyDescent="0.25">
      <c r="B19" s="13">
        <v>14</v>
      </c>
      <c r="C19" s="72">
        <v>46</v>
      </c>
      <c r="D19" s="73">
        <v>92.333524189392435</v>
      </c>
      <c r="E19" s="74">
        <v>14965.223374281011</v>
      </c>
      <c r="F19" s="75">
        <v>110.66647581060757</v>
      </c>
      <c r="G19" s="72">
        <v>656148.53055020841</v>
      </c>
      <c r="I19" s="73">
        <f>AVERAGE(F$6:F19)</f>
        <v>110.99524619664456</v>
      </c>
      <c r="J19" s="72">
        <f>AVERAGE(G$6:G19)</f>
        <v>617839.57625542104</v>
      </c>
      <c r="L19" s="6"/>
      <c r="N19" s="13">
        <v>14</v>
      </c>
      <c r="O19" s="72">
        <v>45</v>
      </c>
      <c r="P19" s="73">
        <v>82.779582619462531</v>
      </c>
      <c r="Q19" s="74">
        <v>9701.3249125362781</v>
      </c>
      <c r="R19" s="75">
        <v>171.22041738053747</v>
      </c>
      <c r="S19" s="17">
        <v>661064.90066866763</v>
      </c>
      <c r="U19" s="73">
        <f>AVERAGE(R$6:R19)</f>
        <v>163.01940366541902</v>
      </c>
      <c r="V19" s="72">
        <f>AVERAGE(S$6:S19)</f>
        <v>987851.99209441559</v>
      </c>
    </row>
    <row r="20" spans="2:22" ht="15.75" x14ac:dyDescent="0.25">
      <c r="B20" s="13">
        <v>15</v>
      </c>
      <c r="C20" s="72">
        <v>46</v>
      </c>
      <c r="D20" s="73">
        <v>90.472189180176997</v>
      </c>
      <c r="E20" s="74">
        <v>14454.347692333944</v>
      </c>
      <c r="F20" s="75">
        <v>112.527810819823</v>
      </c>
      <c r="G20" s="72">
        <v>626516.10264689918</v>
      </c>
      <c r="I20" s="73">
        <f>AVERAGE(F$6:F20)</f>
        <v>111.09741717152313</v>
      </c>
      <c r="J20" s="72">
        <f>AVERAGE(G$6:G20)</f>
        <v>618418.01134818618</v>
      </c>
      <c r="L20" s="6"/>
      <c r="N20" s="13">
        <v>15</v>
      </c>
      <c r="O20" s="72">
        <v>46</v>
      </c>
      <c r="P20" s="73">
        <v>93.519607673909761</v>
      </c>
      <c r="Q20" s="74">
        <v>11263.425560606627</v>
      </c>
      <c r="R20" s="75">
        <v>159.48039232609023</v>
      </c>
      <c r="S20" s="17">
        <v>796295.52734125755</v>
      </c>
      <c r="U20" s="73">
        <f>AVERAGE(R$6:R20)</f>
        <v>162.78346957613041</v>
      </c>
      <c r="V20" s="72">
        <f>AVERAGE(S$6:S20)</f>
        <v>975081.56111087173</v>
      </c>
    </row>
    <row r="21" spans="2:22" ht="15.75" x14ac:dyDescent="0.25">
      <c r="B21" s="13">
        <v>16</v>
      </c>
      <c r="C21" s="72">
        <v>45</v>
      </c>
      <c r="D21" s="73">
        <v>90.046703662202773</v>
      </c>
      <c r="E21" s="74">
        <v>17515.071171840573</v>
      </c>
      <c r="F21" s="75">
        <v>113.95329633779723</v>
      </c>
      <c r="G21" s="72">
        <v>995900.09562235815</v>
      </c>
      <c r="I21" s="73">
        <f>AVERAGE(F$6:F21)</f>
        <v>111.27590961941526</v>
      </c>
      <c r="J21" s="72">
        <f>AVERAGE(G$6:G21)</f>
        <v>642010.64161532198</v>
      </c>
      <c r="L21" s="6"/>
      <c r="N21" s="13">
        <v>16</v>
      </c>
      <c r="O21" s="72">
        <v>45</v>
      </c>
      <c r="P21" s="73">
        <v>95.492299950143689</v>
      </c>
      <c r="Q21" s="74">
        <v>16402.309769296971</v>
      </c>
      <c r="R21" s="75">
        <v>158.50770004985631</v>
      </c>
      <c r="S21" s="17">
        <v>1599892.3970365524</v>
      </c>
      <c r="U21" s="73">
        <f>AVERAGE(R$6:R21)</f>
        <v>162.51623398073829</v>
      </c>
      <c r="V21" s="72">
        <f>AVERAGE(S$6:S21)</f>
        <v>1014132.2383562268</v>
      </c>
    </row>
    <row r="22" spans="2:22" ht="15.75" x14ac:dyDescent="0.25">
      <c r="B22" s="13">
        <v>17</v>
      </c>
      <c r="C22" s="72">
        <v>44</v>
      </c>
      <c r="D22" s="73">
        <v>95.183166132089809</v>
      </c>
      <c r="E22" s="74">
        <v>8120.9074994935963</v>
      </c>
      <c r="F22" s="75">
        <v>109.81683386791019</v>
      </c>
      <c r="G22" s="72">
        <v>-108187.65027144575</v>
      </c>
      <c r="I22" s="73">
        <f>AVERAGE(F$6:F22)</f>
        <v>111.19008163403261</v>
      </c>
      <c r="J22" s="72">
        <f>AVERAGE(G$6:G22)</f>
        <v>597881.33032786509</v>
      </c>
      <c r="L22" s="6"/>
      <c r="N22" s="13">
        <v>17</v>
      </c>
      <c r="O22" s="72">
        <v>44</v>
      </c>
      <c r="P22" s="73">
        <v>82.351899967008762</v>
      </c>
      <c r="Q22" s="74">
        <v>14634.768684379509</v>
      </c>
      <c r="R22" s="75">
        <v>172.64810003299124</v>
      </c>
      <c r="S22" s="17">
        <v>1526665.0077804411</v>
      </c>
      <c r="U22" s="73">
        <f>AVERAGE(R$6:R22)</f>
        <v>163.11222610145907</v>
      </c>
      <c r="V22" s="72">
        <f>AVERAGE(S$6:S22)</f>
        <v>1044281.2247929452</v>
      </c>
    </row>
    <row r="23" spans="2:22" ht="15.75" x14ac:dyDescent="0.25">
      <c r="B23" s="13">
        <v>18</v>
      </c>
      <c r="C23" s="72">
        <v>47</v>
      </c>
      <c r="D23" s="73">
        <v>89.94280758959566</v>
      </c>
      <c r="E23" s="74">
        <v>6769.8903631204594</v>
      </c>
      <c r="F23" s="75">
        <v>112.05719241040434</v>
      </c>
      <c r="G23" s="72">
        <v>-241385.09298246854</v>
      </c>
      <c r="I23" s="73">
        <f>AVERAGE(F$6:F23)</f>
        <v>111.23825445494214</v>
      </c>
      <c r="J23" s="72">
        <f>AVERAGE(G$6:G23)</f>
        <v>551255.41792173544</v>
      </c>
      <c r="L23" s="6"/>
      <c r="N23" s="13">
        <v>18</v>
      </c>
      <c r="O23" s="72">
        <v>47</v>
      </c>
      <c r="P23" s="73">
        <v>84.753726964534863</v>
      </c>
      <c r="Q23" s="74">
        <v>7466.632124523705</v>
      </c>
      <c r="R23" s="75">
        <v>167.24627303546515</v>
      </c>
      <c r="S23" s="17">
        <v>248766.39495346672</v>
      </c>
      <c r="U23" s="73">
        <f>AVERAGE(R$6:R23)</f>
        <v>163.34189537557052</v>
      </c>
      <c r="V23" s="72">
        <f>AVERAGE(S$6:S23)</f>
        <v>1000085.9564685298</v>
      </c>
    </row>
    <row r="24" spans="2:22" ht="15.75" x14ac:dyDescent="0.25">
      <c r="B24" s="13">
        <v>19</v>
      </c>
      <c r="C24" s="72">
        <v>45</v>
      </c>
      <c r="D24" s="73">
        <v>82.099830191111522</v>
      </c>
      <c r="E24" s="74">
        <v>18438.065683563967</v>
      </c>
      <c r="F24" s="75">
        <v>121.90016980888848</v>
      </c>
      <c r="G24" s="72">
        <v>1247603.337773887</v>
      </c>
      <c r="I24" s="73">
        <f>AVERAGE(F$6:F24)</f>
        <v>111.79940789462353</v>
      </c>
      <c r="J24" s="72">
        <f>AVERAGE(G$6:G24)</f>
        <v>587905.30844026967</v>
      </c>
      <c r="L24" s="6"/>
      <c r="N24" s="13">
        <v>19</v>
      </c>
      <c r="O24" s="72">
        <v>45</v>
      </c>
      <c r="P24" s="73">
        <v>91.615748489197387</v>
      </c>
      <c r="Q24" s="74">
        <v>10454.239248325741</v>
      </c>
      <c r="R24" s="75">
        <v>162.38425151080261</v>
      </c>
      <c r="S24" s="17">
        <v>697603.81545423111</v>
      </c>
      <c r="U24" s="73">
        <f>AVERAGE(R$6:R24)</f>
        <v>163.29149306689851</v>
      </c>
      <c r="V24" s="72">
        <f>AVERAGE(S$6:S24)</f>
        <v>984165.84378356661</v>
      </c>
    </row>
    <row r="25" spans="2:22" ht="15.75" x14ac:dyDescent="0.25">
      <c r="B25" s="13">
        <v>20</v>
      </c>
      <c r="C25" s="72">
        <v>45</v>
      </c>
      <c r="D25" s="73">
        <v>94.210379722553029</v>
      </c>
      <c r="E25" s="74">
        <v>20348.576806020967</v>
      </c>
      <c r="F25" s="75">
        <v>109.78962027744697</v>
      </c>
      <c r="G25" s="72">
        <v>1234062.5207195068</v>
      </c>
      <c r="I25" s="73">
        <f>AVERAGE(F$6:F25)</f>
        <v>111.6989185137647</v>
      </c>
      <c r="J25" s="72">
        <f>AVERAGE(G$6:G25)</f>
        <v>620213.16905423161</v>
      </c>
      <c r="L25" s="6"/>
      <c r="N25" s="13">
        <v>20</v>
      </c>
      <c r="O25" s="72">
        <v>46</v>
      </c>
      <c r="P25" s="73">
        <v>99.556890561546865</v>
      </c>
      <c r="Q25" s="74">
        <v>10040.964019410914</v>
      </c>
      <c r="R25" s="75">
        <v>153.44310943845312</v>
      </c>
      <c r="S25" s="17">
        <v>540716.74089803896</v>
      </c>
      <c r="U25" s="73">
        <f>AVERAGE(R$6:R25)</f>
        <v>162.79907388547625</v>
      </c>
      <c r="V25" s="72">
        <f>AVERAGE(S$6:S25)</f>
        <v>961993.38863929024</v>
      </c>
    </row>
    <row r="26" spans="2:22" ht="15.75" x14ac:dyDescent="0.25">
      <c r="B26" s="13">
        <v>21</v>
      </c>
      <c r="C26" s="72">
        <v>45</v>
      </c>
      <c r="D26" s="73">
        <v>97.404465413178997</v>
      </c>
      <c r="E26" s="74">
        <v>22977.854269481832</v>
      </c>
      <c r="F26" s="75">
        <v>106.595534586821</v>
      </c>
      <c r="G26" s="72">
        <v>1449336.6595134833</v>
      </c>
      <c r="I26" s="73">
        <f>AVERAGE(F$6:F26)</f>
        <v>111.45590023152928</v>
      </c>
      <c r="J26" s="72">
        <f>AVERAGE(G$6:G26)</f>
        <v>659695.2400284817</v>
      </c>
      <c r="L26" s="6"/>
      <c r="N26" s="13">
        <v>21</v>
      </c>
      <c r="O26" s="72">
        <v>46</v>
      </c>
      <c r="P26" s="73">
        <v>91.423335210500539</v>
      </c>
      <c r="Q26" s="74">
        <v>6157.5636596660479</v>
      </c>
      <c r="R26" s="75">
        <v>161.57666478949946</v>
      </c>
      <c r="S26" s="17">
        <v>-5081.4006421354134</v>
      </c>
      <c r="U26" s="73">
        <f>AVERAGE(R$6:R26)</f>
        <v>162.74086392852496</v>
      </c>
      <c r="V26" s="72">
        <f>AVERAGE(S$6:S26)</f>
        <v>915942.20819731767</v>
      </c>
    </row>
    <row r="27" spans="2:22" ht="15.75" x14ac:dyDescent="0.25">
      <c r="B27" s="13">
        <v>22</v>
      </c>
      <c r="C27" s="72">
        <v>44</v>
      </c>
      <c r="D27" s="73">
        <v>92.599429638166342</v>
      </c>
      <c r="E27" s="74">
        <v>13616.806994083006</v>
      </c>
      <c r="F27" s="75">
        <v>112.40057036183366</v>
      </c>
      <c r="G27" s="72">
        <v>530536.87264193571</v>
      </c>
      <c r="I27" s="73">
        <f>AVERAGE(F$6:F27)</f>
        <v>111.49883978290676</v>
      </c>
      <c r="J27" s="72">
        <f>AVERAGE(G$6:G27)</f>
        <v>653824.40514727507</v>
      </c>
      <c r="L27" s="6"/>
      <c r="N27" s="13">
        <v>22</v>
      </c>
      <c r="O27" s="72">
        <v>47</v>
      </c>
      <c r="P27" s="73">
        <v>80.516974216623041</v>
      </c>
      <c r="Q27" s="74">
        <v>2239.979294749317</v>
      </c>
      <c r="R27" s="75">
        <v>171.48302578337695</v>
      </c>
      <c r="S27" s="17">
        <v>-615881.57284427236</v>
      </c>
      <c r="U27" s="73">
        <f>AVERAGE(R$6:R27)</f>
        <v>163.13823492192731</v>
      </c>
      <c r="V27" s="72">
        <f>AVERAGE(S$6:S27)</f>
        <v>846313.85451360908</v>
      </c>
    </row>
    <row r="28" spans="2:22" ht="15.75" x14ac:dyDescent="0.25">
      <c r="B28" s="13">
        <v>23</v>
      </c>
      <c r="C28" s="72">
        <v>45</v>
      </c>
      <c r="D28" s="73">
        <v>80.444193474529811</v>
      </c>
      <c r="E28" s="74">
        <v>12340.008585749885</v>
      </c>
      <c r="F28" s="75">
        <v>123.55580652547019</v>
      </c>
      <c r="G28" s="72">
        <v>524679.71334355371</v>
      </c>
      <c r="I28" s="73">
        <f>AVERAGE(F$6:F28)</f>
        <v>112.02305572823559</v>
      </c>
      <c r="J28" s="72">
        <f>AVERAGE(G$6:G28)</f>
        <v>648209.41854711319</v>
      </c>
      <c r="L28" s="6"/>
      <c r="N28" s="13">
        <v>23</v>
      </c>
      <c r="O28" s="72">
        <v>46</v>
      </c>
      <c r="P28" s="73">
        <v>81.869253920537844</v>
      </c>
      <c r="Q28" s="74">
        <v>15195.629434247536</v>
      </c>
      <c r="R28" s="75">
        <v>171.13074607946214</v>
      </c>
      <c r="S28" s="17">
        <v>1600439.4022298162</v>
      </c>
      <c r="U28" s="73">
        <f>AVERAGE(R$6:R28)</f>
        <v>163.48573540703751</v>
      </c>
      <c r="V28" s="72">
        <f>AVERAGE(S$6:S28)</f>
        <v>879101.9218056181</v>
      </c>
    </row>
    <row r="29" spans="2:22" ht="15.75" x14ac:dyDescent="0.25">
      <c r="B29" s="13">
        <v>24</v>
      </c>
      <c r="C29" s="72">
        <v>43</v>
      </c>
      <c r="D29" s="73">
        <v>85.21237305308513</v>
      </c>
      <c r="E29" s="74">
        <v>16194.942577775324</v>
      </c>
      <c r="F29" s="75">
        <v>120.78762694691487</v>
      </c>
      <c r="G29" s="72">
        <v>956148.68251103372</v>
      </c>
      <c r="I29" s="73">
        <f>AVERAGE(F$6:F29)</f>
        <v>112.38824619568055</v>
      </c>
      <c r="J29" s="72">
        <f>AVERAGE(G$6:G29)</f>
        <v>661040.22121227661</v>
      </c>
      <c r="L29" s="6"/>
      <c r="N29" s="13">
        <v>24</v>
      </c>
      <c r="O29" s="72">
        <v>44</v>
      </c>
      <c r="P29" s="73">
        <v>95.891708003694106</v>
      </c>
      <c r="Q29" s="74">
        <v>21646.325517286488</v>
      </c>
      <c r="R29" s="75">
        <v>159.10829199630589</v>
      </c>
      <c r="S29" s="17">
        <v>2444109.8810515059</v>
      </c>
      <c r="U29" s="73">
        <f>AVERAGE(R$6:R29)</f>
        <v>163.30334193159038</v>
      </c>
      <c r="V29" s="72">
        <f>AVERAGE(S$6:S29)</f>
        <v>944310.58677419682</v>
      </c>
    </row>
    <row r="30" spans="2:22" ht="15.75" x14ac:dyDescent="0.25">
      <c r="B30" s="13">
        <v>25</v>
      </c>
      <c r="C30" s="72">
        <v>47</v>
      </c>
      <c r="D30" s="73">
        <v>83.118133774149342</v>
      </c>
      <c r="E30" s="74">
        <v>16220.395067934624</v>
      </c>
      <c r="F30" s="75">
        <v>118.88186622585066</v>
      </c>
      <c r="G30" s="72">
        <v>928310.8365966517</v>
      </c>
      <c r="I30" s="73">
        <f>AVERAGE(F$6:F30)</f>
        <v>112.64799099688734</v>
      </c>
      <c r="J30" s="72">
        <f>AVERAGE(G$6:G30)</f>
        <v>671731.04582765163</v>
      </c>
      <c r="L30" s="6"/>
      <c r="N30" s="13">
        <v>25</v>
      </c>
      <c r="O30" s="72">
        <v>45</v>
      </c>
      <c r="P30" s="73">
        <v>85.635469779049046</v>
      </c>
      <c r="Q30" s="74">
        <v>17755.31725869708</v>
      </c>
      <c r="R30" s="75">
        <v>168.36453022095094</v>
      </c>
      <c r="S30" s="17">
        <v>1989365.6491844761</v>
      </c>
      <c r="U30" s="73">
        <f>AVERAGE(R$6:R30)</f>
        <v>163.5057894631648</v>
      </c>
      <c r="V30" s="72">
        <f>AVERAGE(S$6:S30)</f>
        <v>986112.78927060799</v>
      </c>
    </row>
    <row r="31" spans="2:22" ht="15.75" x14ac:dyDescent="0.25">
      <c r="B31" s="13">
        <v>26</v>
      </c>
      <c r="C31" s="72">
        <v>43</v>
      </c>
      <c r="D31" s="73">
        <v>81.864323102813984</v>
      </c>
      <c r="E31" s="74">
        <v>20551.050639791974</v>
      </c>
      <c r="F31" s="75">
        <v>124.13567689718602</v>
      </c>
      <c r="G31" s="72">
        <v>1551118.5821189247</v>
      </c>
      <c r="I31" s="73">
        <f>AVERAGE(F$6:F31)</f>
        <v>113.08982506997576</v>
      </c>
      <c r="J31" s="72">
        <f>AVERAGE(G$6:G31)</f>
        <v>705553.64337731595</v>
      </c>
      <c r="L31" s="6"/>
      <c r="N31" s="13">
        <v>26</v>
      </c>
      <c r="O31" s="72">
        <v>43</v>
      </c>
      <c r="P31" s="73">
        <v>94.325216806587406</v>
      </c>
      <c r="Q31" s="74">
        <v>6696.1676128990002</v>
      </c>
      <c r="R31" s="75">
        <v>161.67478319341259</v>
      </c>
      <c r="S31" s="17">
        <v>82601.447042196989</v>
      </c>
      <c r="U31" s="73">
        <f>AVERAGE(R$6:R31)</f>
        <v>163.43536614509742</v>
      </c>
      <c r="V31" s="72">
        <f>AVERAGE(S$6:S31)</f>
        <v>951362.35303105367</v>
      </c>
    </row>
    <row r="32" spans="2:22" ht="15.75" x14ac:dyDescent="0.25">
      <c r="B32" s="13">
        <v>27</v>
      </c>
      <c r="C32" s="72">
        <v>45</v>
      </c>
      <c r="D32" s="73">
        <v>93.62138078552023</v>
      </c>
      <c r="E32" s="74">
        <v>16670.467991365567</v>
      </c>
      <c r="F32" s="75">
        <v>110.37861921447977</v>
      </c>
      <c r="G32" s="72">
        <v>840063.23854611348</v>
      </c>
      <c r="I32" s="73">
        <f>AVERAGE(F$6:F32)</f>
        <v>112.98941003829071</v>
      </c>
      <c r="J32" s="72">
        <f>AVERAGE(G$6:G32)</f>
        <v>710535.48023541959</v>
      </c>
      <c r="L32" s="6"/>
      <c r="N32" s="13">
        <v>27</v>
      </c>
      <c r="O32" s="72">
        <v>44</v>
      </c>
      <c r="P32" s="73">
        <v>94.252740786603425</v>
      </c>
      <c r="Q32" s="74">
        <v>11137.187891829137</v>
      </c>
      <c r="R32" s="75">
        <v>160.74725921339657</v>
      </c>
      <c r="S32" s="17">
        <v>790272.42895616009</v>
      </c>
      <c r="U32" s="73">
        <f>AVERAGE(R$6:R32)</f>
        <v>163.33580662910848</v>
      </c>
      <c r="V32" s="72">
        <f>AVERAGE(S$6:S32)</f>
        <v>945396.05954679835</v>
      </c>
    </row>
    <row r="33" spans="2:22" ht="15.75" x14ac:dyDescent="0.25">
      <c r="B33" s="13">
        <v>28</v>
      </c>
      <c r="C33" s="72">
        <v>45</v>
      </c>
      <c r="D33" s="73">
        <v>91.464033725152973</v>
      </c>
      <c r="E33" s="74">
        <v>4622.4365030889476</v>
      </c>
      <c r="F33" s="75">
        <v>112.53596627484703</v>
      </c>
      <c r="G33" s="72">
        <v>-479809.64158076036</v>
      </c>
      <c r="I33" s="73">
        <f>AVERAGE(F$6:F33)</f>
        <v>112.97321561816773</v>
      </c>
      <c r="J33" s="72">
        <f>AVERAGE(G$6:G33)</f>
        <v>668023.15445627028</v>
      </c>
      <c r="L33" s="6"/>
      <c r="N33" s="13">
        <v>28</v>
      </c>
      <c r="O33" s="72">
        <v>45</v>
      </c>
      <c r="P33" s="73">
        <v>80.578392058014515</v>
      </c>
      <c r="Q33" s="74">
        <v>8540.2041202300243</v>
      </c>
      <c r="R33" s="75">
        <v>173.42160794198549</v>
      </c>
      <c r="S33" s="17">
        <v>481055.93068306032</v>
      </c>
      <c r="U33" s="73">
        <f>AVERAGE(R$6:R33)</f>
        <v>163.69601381885408</v>
      </c>
      <c r="V33" s="72">
        <f>AVERAGE(S$6:S33)</f>
        <v>928812.48351595062</v>
      </c>
    </row>
    <row r="34" spans="2:22" ht="15.75" x14ac:dyDescent="0.25">
      <c r="B34" s="13">
        <v>29</v>
      </c>
      <c r="C34" s="72">
        <v>46</v>
      </c>
      <c r="D34" s="73">
        <v>97.029430147468062</v>
      </c>
      <c r="E34" s="74">
        <v>16185.914062683962</v>
      </c>
      <c r="F34" s="75">
        <v>105.97056985253194</v>
      </c>
      <c r="G34" s="72">
        <v>715230.53680672986</v>
      </c>
      <c r="I34" s="73">
        <f>AVERAGE(F$6:F34)</f>
        <v>112.73174507452511</v>
      </c>
      <c r="J34" s="72">
        <f>AVERAGE(G$6:G34)</f>
        <v>669650.99522697576</v>
      </c>
      <c r="L34" s="6"/>
      <c r="N34" s="13">
        <v>29</v>
      </c>
      <c r="O34" s="72">
        <v>46</v>
      </c>
      <c r="P34" s="73">
        <v>99.220683161395627</v>
      </c>
      <c r="Q34" s="74">
        <v>13558.567951755655</v>
      </c>
      <c r="R34" s="75">
        <v>153.77931683860436</v>
      </c>
      <c r="S34" s="17">
        <v>1085027.3169307797</v>
      </c>
      <c r="U34" s="73">
        <f>AVERAGE(R$6:R34)</f>
        <v>163.35405875056961</v>
      </c>
      <c r="V34" s="72">
        <f>AVERAGE(S$6:S34)</f>
        <v>934199.20190956537</v>
      </c>
    </row>
    <row r="35" spans="2:22" ht="15.75" x14ac:dyDescent="0.25">
      <c r="B35" s="13">
        <v>30</v>
      </c>
      <c r="C35" s="72">
        <v>44</v>
      </c>
      <c r="D35" s="73">
        <v>89.118431737135182</v>
      </c>
      <c r="E35" s="74">
        <v>7414.4075564105615</v>
      </c>
      <c r="F35" s="75">
        <v>115.88156826286482</v>
      </c>
      <c r="G35" s="72">
        <v>-140806.82462310884</v>
      </c>
      <c r="I35" s="73">
        <f>AVERAGE(F$6:F35)</f>
        <v>112.83673918080309</v>
      </c>
      <c r="J35" s="72">
        <f>AVERAGE(G$6:G35)</f>
        <v>642635.73456530634</v>
      </c>
      <c r="L35" s="6"/>
      <c r="N35" s="13">
        <v>30</v>
      </c>
      <c r="O35" s="72">
        <v>46</v>
      </c>
      <c r="P35" s="73">
        <v>92.998845803987052</v>
      </c>
      <c r="Q35" s="74">
        <v>7110.3963316483405</v>
      </c>
      <c r="R35" s="75">
        <v>160.00115419601295</v>
      </c>
      <c r="S35" s="17">
        <v>137671.6198548309</v>
      </c>
      <c r="U35" s="73">
        <f>AVERAGE(R$6:R35)</f>
        <v>163.24229526541774</v>
      </c>
      <c r="V35" s="72">
        <f>AVERAGE(S$6:S35)</f>
        <v>907648.28250774078</v>
      </c>
    </row>
    <row r="36" spans="2:22" ht="15.75" x14ac:dyDescent="0.25">
      <c r="B36" s="13">
        <v>31</v>
      </c>
      <c r="C36" s="72">
        <v>44</v>
      </c>
      <c r="D36" s="73">
        <v>83.725995745931911</v>
      </c>
      <c r="E36" s="74">
        <v>24902.572878761137</v>
      </c>
      <c r="F36" s="75">
        <v>121.27400425406809</v>
      </c>
      <c r="G36" s="72">
        <v>2020034.729236119</v>
      </c>
      <c r="I36" s="73">
        <f>AVERAGE(F$6:F36)</f>
        <v>113.10890902187616</v>
      </c>
      <c r="J36" s="72">
        <f>AVERAGE(G$6:G36)</f>
        <v>687067.96019984863</v>
      </c>
      <c r="L36" s="6"/>
      <c r="N36" s="13">
        <v>31</v>
      </c>
      <c r="O36" s="72">
        <v>44</v>
      </c>
      <c r="P36" s="73">
        <v>85.132606972242968</v>
      </c>
      <c r="Q36" s="74">
        <v>7712.4469504104709</v>
      </c>
      <c r="R36" s="75">
        <v>169.86739302775703</v>
      </c>
      <c r="S36" s="17">
        <v>310093.25733110169</v>
      </c>
      <c r="U36" s="73">
        <f>AVERAGE(R$6:R36)</f>
        <v>163.45600809646095</v>
      </c>
      <c r="V36" s="72">
        <f>AVERAGE(S$6:S36)</f>
        <v>888372.31395365577</v>
      </c>
    </row>
    <row r="37" spans="2:22" ht="15.75" x14ac:dyDescent="0.25">
      <c r="B37" s="13">
        <v>32</v>
      </c>
      <c r="C37" s="72">
        <v>44</v>
      </c>
      <c r="D37" s="73">
        <v>92.122912974415669</v>
      </c>
      <c r="E37" s="74">
        <v>16644.893704321541</v>
      </c>
      <c r="F37" s="75">
        <v>112.87708702558433</v>
      </c>
      <c r="G37" s="72">
        <v>878827.11519430322</v>
      </c>
      <c r="I37" s="73">
        <f>AVERAGE(F$6:F37)</f>
        <v>113.10166458449204</v>
      </c>
      <c r="J37" s="72">
        <f>AVERAGE(G$6:G37)</f>
        <v>693060.43379342533</v>
      </c>
      <c r="L37" s="6"/>
      <c r="N37" s="13">
        <v>32</v>
      </c>
      <c r="O37" s="72">
        <v>45</v>
      </c>
      <c r="P37" s="73">
        <v>94.735347665155345</v>
      </c>
      <c r="Q37" s="74">
        <v>7464.7604554218906</v>
      </c>
      <c r="R37" s="75">
        <v>159.26465233484464</v>
      </c>
      <c r="S37" s="17">
        <v>188872.47869566386</v>
      </c>
      <c r="U37" s="73">
        <f>AVERAGE(R$6:R37)</f>
        <v>163.32502822891044</v>
      </c>
      <c r="V37" s="72">
        <f>AVERAGE(S$6:S37)</f>
        <v>866512.94410184352</v>
      </c>
    </row>
    <row r="38" spans="2:22" ht="15.75" x14ac:dyDescent="0.25">
      <c r="B38" s="13">
        <v>33</v>
      </c>
      <c r="C38" s="72">
        <v>45</v>
      </c>
      <c r="D38" s="73">
        <v>84.049346456212078</v>
      </c>
      <c r="E38" s="74">
        <v>16203.643155323447</v>
      </c>
      <c r="F38" s="75">
        <v>119.95065354378792</v>
      </c>
      <c r="G38" s="72">
        <v>943637.58627137332</v>
      </c>
      <c r="I38" s="73">
        <f>AVERAGE(F$6:F38)</f>
        <v>113.30920970447072</v>
      </c>
      <c r="J38" s="72">
        <f>AVERAGE(G$6:G38)</f>
        <v>700653.68083821156</v>
      </c>
      <c r="L38" s="6"/>
      <c r="N38" s="13">
        <v>33</v>
      </c>
      <c r="O38" s="72">
        <v>44</v>
      </c>
      <c r="P38" s="73">
        <v>88.118550821428386</v>
      </c>
      <c r="Q38" s="74">
        <v>13605.920066108407</v>
      </c>
      <c r="R38" s="75">
        <v>166.88144917857161</v>
      </c>
      <c r="S38" s="17">
        <v>1270575.6580399778</v>
      </c>
      <c r="U38" s="73">
        <f>AVERAGE(R$6:R38)</f>
        <v>163.43279856071834</v>
      </c>
      <c r="V38" s="72">
        <f>AVERAGE(S$6:S38)</f>
        <v>878757.26876663556</v>
      </c>
    </row>
    <row r="39" spans="2:22" ht="15.75" x14ac:dyDescent="0.25">
      <c r="B39" s="13">
        <v>34</v>
      </c>
      <c r="C39" s="72">
        <v>45</v>
      </c>
      <c r="D39" s="73">
        <v>94.102808934915558</v>
      </c>
      <c r="E39" s="74">
        <v>8119.9867722399731</v>
      </c>
      <c r="F39" s="75">
        <v>109.89719106508444</v>
      </c>
      <c r="G39" s="72">
        <v>-107636.26224518532</v>
      </c>
      <c r="I39" s="73">
        <f>AVERAGE(F$6:F39)</f>
        <v>113.20885621507699</v>
      </c>
      <c r="J39" s="72">
        <f>AVERAGE(G$6:G39)</f>
        <v>676880.44721811172</v>
      </c>
      <c r="L39" s="6"/>
      <c r="N39" s="13">
        <v>34</v>
      </c>
      <c r="O39" s="72">
        <v>46</v>
      </c>
      <c r="P39" s="73">
        <v>82.228211277254701</v>
      </c>
      <c r="Q39" s="74">
        <v>15708.344768119325</v>
      </c>
      <c r="R39" s="75">
        <v>170.7717887227453</v>
      </c>
      <c r="S39" s="17">
        <v>1682542.133925315</v>
      </c>
      <c r="U39" s="73">
        <f>AVERAGE(R$6:R39)</f>
        <v>163.64865121254269</v>
      </c>
      <c r="V39" s="72">
        <f>AVERAGE(S$6:S39)</f>
        <v>902398.00009483192</v>
      </c>
    </row>
    <row r="40" spans="2:22" ht="15.75" x14ac:dyDescent="0.25">
      <c r="B40" s="13">
        <v>35</v>
      </c>
      <c r="C40" s="72">
        <v>45</v>
      </c>
      <c r="D40" s="73">
        <v>85.7330212974163</v>
      </c>
      <c r="E40" s="74">
        <v>18503.412296089817</v>
      </c>
      <c r="F40" s="75">
        <v>118.2669787025837</v>
      </c>
      <c r="G40" s="72">
        <v>1188342.6679467796</v>
      </c>
      <c r="I40" s="73">
        <f>AVERAGE(F$6:F40)</f>
        <v>113.35337400043433</v>
      </c>
      <c r="J40" s="72">
        <f>AVERAGE(G$6:G40)</f>
        <v>691493.65352464502</v>
      </c>
      <c r="L40" s="6"/>
      <c r="N40" s="13">
        <v>35</v>
      </c>
      <c r="O40" s="72">
        <v>45</v>
      </c>
      <c r="P40" s="73">
        <v>86.019873854922508</v>
      </c>
      <c r="Q40" s="74">
        <v>14849.205786247599</v>
      </c>
      <c r="R40" s="75">
        <v>167.98012614507749</v>
      </c>
      <c r="S40" s="17">
        <v>1494371.4611280863</v>
      </c>
      <c r="U40" s="73">
        <f>AVERAGE(R$6:R40)</f>
        <v>163.77240763918653</v>
      </c>
      <c r="V40" s="72">
        <f>AVERAGE(S$6:S40)</f>
        <v>919311.52755292493</v>
      </c>
    </row>
    <row r="41" spans="2:22" ht="15.75" x14ac:dyDescent="0.25">
      <c r="B41" s="13">
        <v>36</v>
      </c>
      <c r="C41" s="72">
        <v>45</v>
      </c>
      <c r="D41" s="73">
        <v>99.708112983387792</v>
      </c>
      <c r="E41" s="74">
        <v>15808.627619074605</v>
      </c>
      <c r="F41" s="75">
        <v>104.29188701661221</v>
      </c>
      <c r="G41" s="72">
        <v>648711.60553622385</v>
      </c>
      <c r="I41" s="73">
        <f>AVERAGE(F$6:F41)</f>
        <v>113.1016660286615</v>
      </c>
      <c r="J41" s="72">
        <f>AVERAGE(G$6:G41)</f>
        <v>690305.26330274437</v>
      </c>
      <c r="L41" s="6"/>
      <c r="N41" s="13">
        <v>36</v>
      </c>
      <c r="O41" s="72">
        <v>45</v>
      </c>
      <c r="P41" s="73">
        <v>94.853274756668768</v>
      </c>
      <c r="Q41" s="74">
        <v>7105.8932461218719</v>
      </c>
      <c r="R41" s="75">
        <v>159.14672524333122</v>
      </c>
      <c r="S41" s="17">
        <v>130879.6400490005</v>
      </c>
      <c r="U41" s="73">
        <f>AVERAGE(R$6:R41)</f>
        <v>163.64391646152387</v>
      </c>
      <c r="V41" s="72">
        <f>AVERAGE(S$6:S41)</f>
        <v>897410.64178892702</v>
      </c>
    </row>
    <row r="42" spans="2:22" ht="15.75" x14ac:dyDescent="0.25">
      <c r="B42" s="13">
        <v>37</v>
      </c>
      <c r="C42" s="72">
        <v>47</v>
      </c>
      <c r="D42" s="73">
        <v>96.076327180490949</v>
      </c>
      <c r="E42" s="74">
        <v>18855.340111731697</v>
      </c>
      <c r="F42" s="75">
        <v>105.92367281950905</v>
      </c>
      <c r="G42" s="72">
        <v>997226.87689563353</v>
      </c>
      <c r="I42" s="73">
        <f>AVERAGE(F$6:F42)</f>
        <v>112.90766621219791</v>
      </c>
      <c r="J42" s="72">
        <f>AVERAGE(G$6:G42)</f>
        <v>698600.44204849808</v>
      </c>
      <c r="L42" s="6"/>
      <c r="N42" s="13">
        <v>37</v>
      </c>
      <c r="O42" s="72">
        <v>46</v>
      </c>
      <c r="P42" s="73">
        <v>80.737401853444283</v>
      </c>
      <c r="Q42" s="74">
        <v>3614.3040305915674</v>
      </c>
      <c r="R42" s="75">
        <v>172.26259814655572</v>
      </c>
      <c r="S42" s="17">
        <v>-377390.59719872824</v>
      </c>
      <c r="U42" s="73">
        <f>AVERAGE(R$6:R42)</f>
        <v>163.87685380436258</v>
      </c>
      <c r="V42" s="72">
        <f>AVERAGE(S$6:S42)</f>
        <v>862956.55424872006</v>
      </c>
    </row>
    <row r="43" spans="2:22" ht="15.75" x14ac:dyDescent="0.25">
      <c r="B43" s="13">
        <v>38</v>
      </c>
      <c r="C43" s="72">
        <v>44</v>
      </c>
      <c r="D43" s="73">
        <v>82.125300284895772</v>
      </c>
      <c r="E43" s="74">
        <v>13525.514983656674</v>
      </c>
      <c r="F43" s="75">
        <v>122.87469971510423</v>
      </c>
      <c r="G43" s="72">
        <v>661943.59210895677</v>
      </c>
      <c r="I43" s="73">
        <f>AVERAGE(F$6:F43)</f>
        <v>113.16995656753754</v>
      </c>
      <c r="J43" s="72">
        <f>AVERAGE(G$6:G43)</f>
        <v>697635.78810272075</v>
      </c>
      <c r="L43" s="6"/>
      <c r="N43" s="13">
        <v>38</v>
      </c>
      <c r="O43" s="72">
        <v>45</v>
      </c>
      <c r="P43" s="73">
        <v>90.704122265723271</v>
      </c>
      <c r="Q43" s="74">
        <v>12864.921331194932</v>
      </c>
      <c r="R43" s="75">
        <v>163.29587773427673</v>
      </c>
      <c r="S43" s="17">
        <v>1100788.620759896</v>
      </c>
      <c r="U43" s="73">
        <f>AVERAGE(R$6:R43)</f>
        <v>163.86156496041295</v>
      </c>
      <c r="V43" s="72">
        <f>AVERAGE(S$6:S43)</f>
        <v>869215.29284111946</v>
      </c>
    </row>
    <row r="44" spans="2:22" ht="15.75" x14ac:dyDescent="0.25">
      <c r="B44" s="13">
        <v>39</v>
      </c>
      <c r="C44" s="72">
        <v>45</v>
      </c>
      <c r="D44" s="73">
        <v>96.898857279003366</v>
      </c>
      <c r="E44" s="74">
        <v>13652.129059022551</v>
      </c>
      <c r="F44" s="75">
        <v>107.10114272099663</v>
      </c>
      <c r="G44" s="72">
        <v>462158.62279583979</v>
      </c>
      <c r="I44" s="73">
        <f>AVERAGE(F$6:F44)</f>
        <v>113.01434595608778</v>
      </c>
      <c r="J44" s="72">
        <f>AVERAGE(G$6:G44)</f>
        <v>691597.9120692109</v>
      </c>
      <c r="L44" s="6"/>
      <c r="N44" s="13">
        <v>39</v>
      </c>
      <c r="O44" s="72">
        <v>43</v>
      </c>
      <c r="P44" s="73">
        <v>99.7104291737068</v>
      </c>
      <c r="Q44" s="74">
        <v>13893.476214541906</v>
      </c>
      <c r="R44" s="75">
        <v>156.28957082629319</v>
      </c>
      <c r="S44" s="17">
        <v>1171405.4348560669</v>
      </c>
      <c r="U44" s="73">
        <f>AVERAGE(R$6:R44)</f>
        <v>163.66741126466627</v>
      </c>
      <c r="V44" s="72">
        <f>AVERAGE(S$6:S44)</f>
        <v>876963.75802098995</v>
      </c>
    </row>
    <row r="45" spans="2:22" ht="15.75" x14ac:dyDescent="0.25">
      <c r="B45" s="13">
        <v>40</v>
      </c>
      <c r="C45" s="72">
        <v>45</v>
      </c>
      <c r="D45" s="73">
        <v>96.45412368593297</v>
      </c>
      <c r="E45" s="74">
        <v>17838.570945684427</v>
      </c>
      <c r="F45" s="75">
        <v>107.54587631406703</v>
      </c>
      <c r="G45" s="72">
        <v>918464.74454428721</v>
      </c>
      <c r="I45" s="73">
        <f>AVERAGE(F$6:F45)</f>
        <v>112.87763421503726</v>
      </c>
      <c r="J45" s="72">
        <f>AVERAGE(G$6:G45)</f>
        <v>697269.58288108779</v>
      </c>
      <c r="L45" s="6"/>
      <c r="N45" s="13">
        <v>40</v>
      </c>
      <c r="O45" s="72">
        <v>44</v>
      </c>
      <c r="P45" s="73">
        <v>86.558873838646505</v>
      </c>
      <c r="Q45" s="74">
        <v>9650.4144472836342</v>
      </c>
      <c r="R45" s="75">
        <v>168.44112616135351</v>
      </c>
      <c r="S45" s="17">
        <v>625526.67742425133</v>
      </c>
      <c r="U45" s="73">
        <f>AVERAGE(R$6:R45)</f>
        <v>163.78675413708345</v>
      </c>
      <c r="V45" s="72">
        <f>AVERAGE(S$6:S45)</f>
        <v>870677.83100607153</v>
      </c>
    </row>
    <row r="46" spans="2:22" ht="15.75" x14ac:dyDescent="0.25">
      <c r="B46" s="13">
        <v>41</v>
      </c>
      <c r="C46" s="72">
        <v>46</v>
      </c>
      <c r="D46" s="73">
        <v>97.473166491037603</v>
      </c>
      <c r="E46" s="74">
        <v>10724.735968117342</v>
      </c>
      <c r="F46" s="75">
        <v>105.5268335089624</v>
      </c>
      <c r="G46" s="72">
        <v>131747.4269350993</v>
      </c>
      <c r="I46" s="73">
        <f>AVERAGE(F$6:F46)</f>
        <v>112.69834639293786</v>
      </c>
      <c r="J46" s="72">
        <f>AVERAGE(G$6:G46)</f>
        <v>683476.35956533195</v>
      </c>
      <c r="L46" s="6"/>
      <c r="N46" s="13">
        <v>41</v>
      </c>
      <c r="O46" s="72">
        <v>46</v>
      </c>
      <c r="P46" s="73">
        <v>88.519413589235839</v>
      </c>
      <c r="Q46" s="74">
        <v>12613.219285366464</v>
      </c>
      <c r="R46" s="75">
        <v>164.48058641076415</v>
      </c>
      <c r="S46" s="17">
        <v>1074629.7045846353</v>
      </c>
      <c r="U46" s="73">
        <f>AVERAGE(R$6:R46)</f>
        <v>163.8036768754659</v>
      </c>
      <c r="V46" s="72">
        <f>AVERAGE(S$6:S46)</f>
        <v>875652.26694701216</v>
      </c>
    </row>
    <row r="47" spans="2:22" ht="15.75" x14ac:dyDescent="0.25">
      <c r="B47" s="13">
        <v>42</v>
      </c>
      <c r="C47" s="72">
        <v>44</v>
      </c>
      <c r="D47" s="73">
        <v>95.856237863363432</v>
      </c>
      <c r="E47" s="74">
        <v>17007.416297865424</v>
      </c>
      <c r="F47" s="75">
        <v>109.14376213663657</v>
      </c>
      <c r="G47" s="72">
        <v>856253.39897297998</v>
      </c>
      <c r="I47" s="73">
        <f>AVERAGE(F$6:F47)</f>
        <v>112.61371343445451</v>
      </c>
      <c r="J47" s="72">
        <f>AVERAGE(G$6:G47)</f>
        <v>687590.0985988474</v>
      </c>
      <c r="L47" s="6"/>
      <c r="N47" s="13">
        <v>42</v>
      </c>
      <c r="O47" s="72">
        <v>43</v>
      </c>
      <c r="P47" s="73">
        <v>80.142980448127048</v>
      </c>
      <c r="Q47" s="74">
        <v>9178.3795684641518</v>
      </c>
      <c r="R47" s="75">
        <v>175.85701955187295</v>
      </c>
      <c r="S47" s="17">
        <v>614082.47522591148</v>
      </c>
      <c r="U47" s="73">
        <f>AVERAGE(R$6:R47)</f>
        <v>164.09066122490418</v>
      </c>
      <c r="V47" s="72">
        <f>AVERAGE(S$6:S47)</f>
        <v>869424.41476317635</v>
      </c>
    </row>
    <row r="48" spans="2:22" ht="15.75" x14ac:dyDescent="0.25">
      <c r="B48" s="13">
        <v>43</v>
      </c>
      <c r="C48" s="72">
        <v>46</v>
      </c>
      <c r="D48" s="73">
        <v>86.713063182441843</v>
      </c>
      <c r="E48" s="74">
        <v>10947.521330495001</v>
      </c>
      <c r="F48" s="75">
        <v>116.28693681755816</v>
      </c>
      <c r="G48" s="72">
        <v>273053.72126814234</v>
      </c>
      <c r="I48" s="73">
        <f>AVERAGE(F$6:F48)</f>
        <v>112.69913723406157</v>
      </c>
      <c r="J48" s="72">
        <f>AVERAGE(G$6:G48)</f>
        <v>677949.71773069154</v>
      </c>
      <c r="L48" s="6"/>
      <c r="N48" s="13">
        <v>43</v>
      </c>
      <c r="O48" s="72">
        <v>43</v>
      </c>
      <c r="P48" s="73">
        <v>96.783724439261718</v>
      </c>
      <c r="Q48" s="74">
        <v>972.89024930721462</v>
      </c>
      <c r="R48" s="75">
        <v>159.21627556073827</v>
      </c>
      <c r="S48" s="17">
        <v>-845100.03797594714</v>
      </c>
      <c r="U48" s="73">
        <f>AVERAGE(R$6:R48)</f>
        <v>163.97730341876075</v>
      </c>
      <c r="V48" s="72">
        <f>AVERAGE(S$6:S48)</f>
        <v>829551.75307156891</v>
      </c>
    </row>
    <row r="49" spans="2:22" ht="15.75" x14ac:dyDescent="0.25">
      <c r="B49" s="13">
        <v>44</v>
      </c>
      <c r="C49" s="72">
        <v>45</v>
      </c>
      <c r="D49" s="73">
        <v>90.193745314804673</v>
      </c>
      <c r="E49" s="74">
        <v>16141.946322580994</v>
      </c>
      <c r="F49" s="75">
        <v>113.80625468519533</v>
      </c>
      <c r="G49" s="72">
        <v>837054.45430240477</v>
      </c>
      <c r="I49" s="73">
        <f>AVERAGE(F$6:F49)</f>
        <v>112.72429899431459</v>
      </c>
      <c r="J49" s="72">
        <f>AVERAGE(G$6:G49)</f>
        <v>681565.73447095777</v>
      </c>
      <c r="L49" s="6"/>
      <c r="N49" s="13">
        <v>44</v>
      </c>
      <c r="O49" s="72">
        <v>45</v>
      </c>
      <c r="P49" s="73">
        <v>89.21962171939235</v>
      </c>
      <c r="Q49" s="74">
        <v>4748.9747797846985</v>
      </c>
      <c r="R49" s="75">
        <v>164.78037828060764</v>
      </c>
      <c r="S49" s="17">
        <v>-217462.139342012</v>
      </c>
      <c r="U49" s="73">
        <f>AVERAGE(R$6:R49)</f>
        <v>163.99555512016639</v>
      </c>
      <c r="V49" s="72">
        <f>AVERAGE(S$6:S49)</f>
        <v>805755.98278944206</v>
      </c>
    </row>
    <row r="50" spans="2:22" ht="15.75" x14ac:dyDescent="0.25">
      <c r="B50" s="13">
        <v>45</v>
      </c>
      <c r="C50" s="72">
        <v>44</v>
      </c>
      <c r="D50" s="73">
        <v>83.353727500478485</v>
      </c>
      <c r="E50" s="74">
        <v>16276.661927162168</v>
      </c>
      <c r="F50" s="75">
        <v>121.64627249952152</v>
      </c>
      <c r="G50" s="72">
        <v>979995.25217415602</v>
      </c>
      <c r="I50" s="73">
        <f>AVERAGE(F$6:F50)</f>
        <v>112.92256507220809</v>
      </c>
      <c r="J50" s="72">
        <f>AVERAGE(G$6:G50)</f>
        <v>688197.50153102889</v>
      </c>
      <c r="L50" s="6"/>
      <c r="N50" s="13">
        <v>45</v>
      </c>
      <c r="O50" s="72">
        <v>45</v>
      </c>
      <c r="P50" s="73">
        <v>89.342219899789512</v>
      </c>
      <c r="Q50" s="74">
        <v>7997.4257301775488</v>
      </c>
      <c r="R50" s="75">
        <v>164.65778010021049</v>
      </c>
      <c r="S50" s="17">
        <v>316838.36724734004</v>
      </c>
      <c r="U50" s="73">
        <f>AVERAGE(R$6:R50)</f>
        <v>164.01027123083401</v>
      </c>
      <c r="V50" s="72">
        <f>AVERAGE(S$6:S50)</f>
        <v>794891.1468885066</v>
      </c>
    </row>
    <row r="51" spans="2:22" ht="15.75" x14ac:dyDescent="0.25">
      <c r="B51" s="13">
        <v>46</v>
      </c>
      <c r="C51" s="72">
        <v>43</v>
      </c>
      <c r="D51" s="73">
        <v>92.36469879630549</v>
      </c>
      <c r="E51" s="74">
        <v>17515.311985659995</v>
      </c>
      <c r="F51" s="75">
        <v>113.63530120369451</v>
      </c>
      <c r="G51" s="72">
        <v>990357.75316715403</v>
      </c>
      <c r="I51" s="73">
        <f>AVERAGE(F$6:F51)</f>
        <v>112.93805933593605</v>
      </c>
      <c r="J51" s="72">
        <f>AVERAGE(G$6:G51)</f>
        <v>694766.20265355322</v>
      </c>
      <c r="L51" s="6"/>
      <c r="N51" s="13">
        <v>46</v>
      </c>
      <c r="O51" s="72">
        <v>46</v>
      </c>
      <c r="P51" s="73">
        <v>99.614833181583862</v>
      </c>
      <c r="Q51" s="74">
        <v>15479.967065443057</v>
      </c>
      <c r="R51" s="75">
        <v>153.38516681841614</v>
      </c>
      <c r="S51" s="17">
        <v>1374397.330676571</v>
      </c>
      <c r="U51" s="73">
        <f>AVERAGE(R$6:R51)</f>
        <v>163.77929070012928</v>
      </c>
      <c r="V51" s="72">
        <f>AVERAGE(S$6:S51)</f>
        <v>807489.10740563844</v>
      </c>
    </row>
    <row r="52" spans="2:22" ht="15.75" x14ac:dyDescent="0.25">
      <c r="B52" s="13">
        <v>47</v>
      </c>
      <c r="C52" s="72">
        <v>46</v>
      </c>
      <c r="D52" s="73">
        <v>93.431237122681495</v>
      </c>
      <c r="E52" s="74">
        <v>14837.822563032039</v>
      </c>
      <c r="F52" s="75">
        <v>109.56876287731851</v>
      </c>
      <c r="G52" s="72">
        <v>625761.86202458385</v>
      </c>
      <c r="I52" s="73">
        <f>AVERAGE(F$6:F52)</f>
        <v>112.86637217724206</v>
      </c>
      <c r="J52" s="72">
        <f>AVERAGE(G$6:G52)</f>
        <v>693298.02519336238</v>
      </c>
      <c r="L52" s="6"/>
      <c r="N52" s="13">
        <v>47</v>
      </c>
      <c r="O52" s="72">
        <v>46</v>
      </c>
      <c r="P52" s="73">
        <v>93.176352072049298</v>
      </c>
      <c r="Q52" s="74">
        <v>8727.1150401493578</v>
      </c>
      <c r="R52" s="75">
        <v>159.8236479279507</v>
      </c>
      <c r="S52" s="17">
        <v>394799.36160355434</v>
      </c>
      <c r="U52" s="73">
        <f>AVERAGE(R$6:R52)</f>
        <v>163.69512808795525</v>
      </c>
      <c r="V52" s="72">
        <f>AVERAGE(S$6:S52)</f>
        <v>798708.47451623227</v>
      </c>
    </row>
    <row r="53" spans="2:22" ht="15.75" x14ac:dyDescent="0.25">
      <c r="B53" s="13">
        <v>48</v>
      </c>
      <c r="C53" s="72">
        <v>45</v>
      </c>
      <c r="D53" s="73">
        <v>88.647506422344748</v>
      </c>
      <c r="E53" s="74">
        <v>11799.269421723029</v>
      </c>
      <c r="F53" s="75">
        <v>115.35249357765525</v>
      </c>
      <c r="G53" s="72">
        <v>361075.15019032964</v>
      </c>
      <c r="I53" s="73">
        <f>AVERAGE(F$6:F53)</f>
        <v>112.91816637308399</v>
      </c>
      <c r="J53" s="72">
        <f>AVERAGE(G$6:G53)</f>
        <v>686376.71529746591</v>
      </c>
      <c r="L53" s="6"/>
      <c r="N53" s="13">
        <v>48</v>
      </c>
      <c r="O53" s="72">
        <v>45</v>
      </c>
      <c r="P53" s="73">
        <v>84.385555527869172</v>
      </c>
      <c r="Q53" s="74">
        <v>10790.702619856538</v>
      </c>
      <c r="R53" s="75">
        <v>169.61444447213083</v>
      </c>
      <c r="S53" s="17">
        <v>830259.0303309334</v>
      </c>
      <c r="U53" s="73">
        <f>AVERAGE(R$6:R53)</f>
        <v>163.81844717929226</v>
      </c>
      <c r="V53" s="72">
        <f>AVERAGE(S$6:S53)</f>
        <v>799365.77776237193</v>
      </c>
    </row>
    <row r="54" spans="2:22" ht="15.75" x14ac:dyDescent="0.25">
      <c r="B54" s="13">
        <v>49</v>
      </c>
      <c r="C54" s="72">
        <v>45</v>
      </c>
      <c r="D54" s="73">
        <v>93.341271428193352</v>
      </c>
      <c r="E54" s="74">
        <v>15632.663596047239</v>
      </c>
      <c r="F54" s="75">
        <v>110.65872857180665</v>
      </c>
      <c r="G54" s="72">
        <v>729890.67772935424</v>
      </c>
      <c r="I54" s="73">
        <f>AVERAGE(F$6:F54)</f>
        <v>112.87205539754773</v>
      </c>
      <c r="J54" s="72">
        <f>AVERAGE(G$6:G54)</f>
        <v>687264.75534709636</v>
      </c>
      <c r="L54" s="6"/>
      <c r="N54" s="13">
        <v>49</v>
      </c>
      <c r="O54" s="72">
        <v>44</v>
      </c>
      <c r="P54" s="73">
        <v>83.381521233133739</v>
      </c>
      <c r="Q54" s="74">
        <v>2263.8064436923796</v>
      </c>
      <c r="R54" s="75">
        <v>171.61847876686625</v>
      </c>
      <c r="S54" s="17">
        <v>-611488.98191088438</v>
      </c>
      <c r="U54" s="73">
        <f>AVERAGE(R$6:R54)</f>
        <v>163.97763149740601</v>
      </c>
      <c r="V54" s="72">
        <f>AVERAGE(S$6:S54)</f>
        <v>770572.82348332589</v>
      </c>
    </row>
    <row r="55" spans="2:22" ht="15.75" x14ac:dyDescent="0.25">
      <c r="B55" s="13">
        <v>50</v>
      </c>
      <c r="C55" s="72">
        <v>46</v>
      </c>
      <c r="D55" s="73">
        <v>90.460290236997835</v>
      </c>
      <c r="E55" s="74">
        <v>10150.188345418665</v>
      </c>
      <c r="F55" s="75">
        <v>112.53970976300216</v>
      </c>
      <c r="G55" s="72">
        <v>142299.25043322355</v>
      </c>
      <c r="I55" s="73">
        <f>AVERAGE(F$6:F55)</f>
        <v>112.86540848485681</v>
      </c>
      <c r="J55" s="72">
        <f>AVERAGE(G$6:G55)</f>
        <v>676365.44524881884</v>
      </c>
      <c r="L55" s="6"/>
      <c r="N55" s="13">
        <v>50</v>
      </c>
      <c r="O55" s="72">
        <v>43</v>
      </c>
      <c r="P55" s="73">
        <v>85.555872020364617</v>
      </c>
      <c r="Q55" s="74">
        <v>2625.6307834683648</v>
      </c>
      <c r="R55" s="75">
        <v>170.44412797963537</v>
      </c>
      <c r="S55" s="17">
        <v>-552476.65071524773</v>
      </c>
      <c r="U55" s="73">
        <f>AVERAGE(R$6:R55)</f>
        <v>164.10696142705058</v>
      </c>
      <c r="V55" s="72">
        <f>AVERAGE(S$6:S55)</f>
        <v>744111.83399935439</v>
      </c>
    </row>
    <row r="56" spans="2:22" ht="15.75" x14ac:dyDescent="0.25">
      <c r="B56" s="13">
        <v>51</v>
      </c>
      <c r="C56" s="72">
        <v>47</v>
      </c>
      <c r="D56" s="73">
        <v>93.320367185159171</v>
      </c>
      <c r="E56" s="74">
        <v>8394.9074839683963</v>
      </c>
      <c r="F56" s="75">
        <v>108.67963281484083</v>
      </c>
      <c r="G56" s="72">
        <v>-87644.537127755466</v>
      </c>
      <c r="I56" s="73">
        <f>AVERAGE(F$6:F56)</f>
        <v>112.78333445211142</v>
      </c>
      <c r="J56" s="72">
        <f>AVERAGE(G$6:G56)</f>
        <v>661384.85735908209</v>
      </c>
      <c r="L56" s="6"/>
      <c r="N56" s="13">
        <v>51</v>
      </c>
      <c r="O56" s="72">
        <v>46</v>
      </c>
      <c r="P56" s="73">
        <v>91.855716919652224</v>
      </c>
      <c r="Q56" s="74">
        <v>5231.4214906604093</v>
      </c>
      <c r="R56" s="75">
        <v>161.14428308034778</v>
      </c>
      <c r="S56" s="17">
        <v>-156986.3343964041</v>
      </c>
      <c r="U56" s="73">
        <f>AVERAGE(R$6:R56)</f>
        <v>164.04886969476232</v>
      </c>
      <c r="V56" s="72">
        <f>AVERAGE(S$6:S56)</f>
        <v>726443.24246218265</v>
      </c>
    </row>
    <row r="57" spans="2:22" ht="15.75" x14ac:dyDescent="0.25">
      <c r="B57" s="13">
        <v>52</v>
      </c>
      <c r="C57" s="72">
        <v>46</v>
      </c>
      <c r="D57" s="73">
        <v>83.780171196741335</v>
      </c>
      <c r="E57" s="74">
        <v>21464.16464506113</v>
      </c>
      <c r="F57" s="75">
        <v>119.21982880325866</v>
      </c>
      <c r="G57" s="72">
        <v>1558954.0343891452</v>
      </c>
      <c r="I57" s="73">
        <f>AVERAGE(F$6:F57)</f>
        <v>112.90711318963348</v>
      </c>
      <c r="J57" s="72">
        <f>AVERAGE(G$6:G57)</f>
        <v>678645.80307119875</v>
      </c>
      <c r="L57" s="6"/>
      <c r="N57" s="13">
        <v>52</v>
      </c>
      <c r="O57" s="72">
        <v>45</v>
      </c>
      <c r="P57" s="73">
        <v>99.022579977094324</v>
      </c>
      <c r="Q57" s="74">
        <v>1397.1542606996281</v>
      </c>
      <c r="R57" s="75">
        <v>154.97742002290568</v>
      </c>
      <c r="S57" s="17">
        <v>-783472.63730276143</v>
      </c>
      <c r="U57" s="73">
        <f>AVERAGE(R$6:R57)</f>
        <v>163.87441873953429</v>
      </c>
      <c r="V57" s="72">
        <f>AVERAGE(S$6:S57)</f>
        <v>697406.39862054901</v>
      </c>
    </row>
    <row r="58" spans="2:22" ht="15.75" x14ac:dyDescent="0.25">
      <c r="B58" s="13">
        <v>53</v>
      </c>
      <c r="C58" s="72">
        <v>43</v>
      </c>
      <c r="D58" s="73">
        <v>94.036044112726529</v>
      </c>
      <c r="E58" s="74">
        <v>15519.30934470725</v>
      </c>
      <c r="F58" s="75">
        <v>111.96395588727347</v>
      </c>
      <c r="G58" s="72">
        <v>737603.26687175338</v>
      </c>
      <c r="I58" s="73">
        <f>AVERAGE(F$6:F58)</f>
        <v>112.88931776883422</v>
      </c>
      <c r="J58" s="72">
        <f>AVERAGE(G$6:G58)</f>
        <v>679758.20804856764</v>
      </c>
      <c r="L58" s="6"/>
      <c r="N58" s="13">
        <v>53</v>
      </c>
      <c r="O58" s="72">
        <v>47</v>
      </c>
      <c r="P58" s="73">
        <v>96.767145912097803</v>
      </c>
      <c r="Q58" s="74">
        <v>14126.674989689636</v>
      </c>
      <c r="R58" s="75">
        <v>155.23285408790218</v>
      </c>
      <c r="S58" s="17">
        <v>1192924.0774217085</v>
      </c>
      <c r="U58" s="73">
        <f>AVERAGE(R$6:R58)</f>
        <v>163.71137034988087</v>
      </c>
      <c r="V58" s="72">
        <f>AVERAGE(S$6:S58)</f>
        <v>706755.78878660861</v>
      </c>
    </row>
    <row r="59" spans="2:22" ht="15.75" x14ac:dyDescent="0.25">
      <c r="B59" s="13">
        <v>54</v>
      </c>
      <c r="C59" s="72">
        <v>45</v>
      </c>
      <c r="D59" s="73">
        <v>98.724460514304127</v>
      </c>
      <c r="E59" s="74">
        <v>14563.531625389393</v>
      </c>
      <c r="F59" s="75">
        <v>105.27553948569587</v>
      </c>
      <c r="G59" s="72">
        <v>533183.64867986157</v>
      </c>
      <c r="I59" s="73">
        <f>AVERAGE(F$6:F59)</f>
        <v>112.74832187470203</v>
      </c>
      <c r="J59" s="72">
        <f>AVERAGE(G$6:G59)</f>
        <v>677043.86435655446</v>
      </c>
      <c r="L59" s="6"/>
      <c r="N59" s="13">
        <v>54</v>
      </c>
      <c r="O59" s="72">
        <v>45</v>
      </c>
      <c r="P59" s="73">
        <v>81.414577723562218</v>
      </c>
      <c r="Q59" s="74">
        <v>16610.885121832715</v>
      </c>
      <c r="R59" s="75">
        <v>172.58542227643778</v>
      </c>
      <c r="S59" s="17">
        <v>1866796.6231368966</v>
      </c>
      <c r="U59" s="73">
        <f>AVERAGE(R$6:R59)</f>
        <v>163.87570464481709</v>
      </c>
      <c r="V59" s="72">
        <f>AVERAGE(S$6:S59)</f>
        <v>728238.02645976201</v>
      </c>
    </row>
    <row r="60" spans="2:22" ht="15.75" x14ac:dyDescent="0.25">
      <c r="B60" s="13">
        <v>55</v>
      </c>
      <c r="C60" s="72">
        <v>46</v>
      </c>
      <c r="D60" s="73">
        <v>86.361814470454632</v>
      </c>
      <c r="E60" s="74">
        <v>15065.895729319212</v>
      </c>
      <c r="F60" s="75">
        <v>116.63818552954537</v>
      </c>
      <c r="G60" s="72">
        <v>757258.7412451196</v>
      </c>
      <c r="I60" s="73">
        <f>AVERAGE(F$6:F60)</f>
        <v>112.81904666842647</v>
      </c>
      <c r="J60" s="72">
        <f>AVERAGE(G$6:G60)</f>
        <v>678502.31666361936</v>
      </c>
      <c r="L60" s="6"/>
      <c r="N60" s="13">
        <v>55</v>
      </c>
      <c r="O60" s="72">
        <v>46</v>
      </c>
      <c r="P60" s="73">
        <v>95.964880566760868</v>
      </c>
      <c r="Q60" s="74">
        <v>7619.5594950995655</v>
      </c>
      <c r="R60" s="75">
        <v>157.03511943323912</v>
      </c>
      <c r="S60" s="17">
        <v>196538.43534163153</v>
      </c>
      <c r="U60" s="73">
        <f>AVERAGE(R$6:R60)</f>
        <v>163.75133036824298</v>
      </c>
      <c r="V60" s="72">
        <f>AVERAGE(S$6:S60)</f>
        <v>718570.76116670517</v>
      </c>
    </row>
    <row r="61" spans="2:22" ht="15.75" x14ac:dyDescent="0.25">
      <c r="B61" s="13">
        <v>56</v>
      </c>
      <c r="C61" s="72">
        <v>47</v>
      </c>
      <c r="D61" s="73">
        <v>82.904420071820766</v>
      </c>
      <c r="E61" s="74">
        <v>20569.914442843747</v>
      </c>
      <c r="F61" s="75">
        <v>119.09557992817923</v>
      </c>
      <c r="G61" s="72">
        <v>1449785.8896435057</v>
      </c>
      <c r="I61" s="73">
        <f>AVERAGE(F$6:F61)</f>
        <v>112.93112761949348</v>
      </c>
      <c r="J61" s="72">
        <f>AVERAGE(G$6:G61)</f>
        <v>692275.23760968877</v>
      </c>
      <c r="L61" s="6"/>
      <c r="N61" s="13">
        <v>56</v>
      </c>
      <c r="O61" s="72">
        <v>45</v>
      </c>
      <c r="P61" s="73">
        <v>90.917831817318671</v>
      </c>
      <c r="Q61" s="74">
        <v>7275.3651469598663</v>
      </c>
      <c r="R61" s="75">
        <v>163.08216818268133</v>
      </c>
      <c r="S61" s="17">
        <v>186482.32248692703</v>
      </c>
      <c r="U61" s="73">
        <f>AVERAGE(R$6:R61)</f>
        <v>163.7393810435008</v>
      </c>
      <c r="V61" s="72">
        <f>AVERAGE(S$6:S61)</f>
        <v>709069.18190456636</v>
      </c>
    </row>
    <row r="62" spans="2:22" ht="15.75" x14ac:dyDescent="0.25">
      <c r="B62" s="13">
        <v>57</v>
      </c>
      <c r="C62" s="72">
        <v>46</v>
      </c>
      <c r="D62" s="73">
        <v>96.981466542788482</v>
      </c>
      <c r="E62" s="74">
        <v>5207.9818859814241</v>
      </c>
      <c r="F62" s="75">
        <v>106.01853345721152</v>
      </c>
      <c r="G62" s="72">
        <v>-447857.39817652688</v>
      </c>
      <c r="I62" s="73">
        <f>AVERAGE(F$6:F62)</f>
        <v>112.80985403769905</v>
      </c>
      <c r="J62" s="72">
        <f>AVERAGE(G$6:G62)</f>
        <v>672272.91066607088</v>
      </c>
      <c r="L62" s="6"/>
      <c r="N62" s="13">
        <v>57</v>
      </c>
      <c r="O62" s="72">
        <v>47</v>
      </c>
      <c r="P62" s="73">
        <v>86.337865745489808</v>
      </c>
      <c r="Q62" s="74">
        <v>14878.727203905064</v>
      </c>
      <c r="R62" s="75">
        <v>165.66213425451019</v>
      </c>
      <c r="S62" s="17">
        <v>1464841.7035895539</v>
      </c>
      <c r="U62" s="73">
        <f>AVERAGE(R$6:R62)</f>
        <v>163.77311355597465</v>
      </c>
      <c r="V62" s="72">
        <f>AVERAGE(S$6:S62)</f>
        <v>722328.34895167139</v>
      </c>
    </row>
    <row r="63" spans="2:22" ht="15.75" x14ac:dyDescent="0.25">
      <c r="B63" s="13">
        <v>58</v>
      </c>
      <c r="C63" s="72">
        <v>45</v>
      </c>
      <c r="D63" s="73">
        <v>91.202619044305308</v>
      </c>
      <c r="E63" s="74">
        <v>17874.020251387326</v>
      </c>
      <c r="F63" s="75">
        <v>112.79738095569469</v>
      </c>
      <c r="G63" s="72">
        <v>1016142.671505538</v>
      </c>
      <c r="I63" s="73">
        <f>AVERAGE(F$6:F63)</f>
        <v>112.80963898456105</v>
      </c>
      <c r="J63" s="72">
        <f>AVERAGE(G$6:G63)</f>
        <v>678201.69964606175</v>
      </c>
      <c r="L63" s="6"/>
      <c r="N63" s="13">
        <v>58</v>
      </c>
      <c r="O63" s="72">
        <v>47</v>
      </c>
      <c r="P63" s="73">
        <v>80.550138959980828</v>
      </c>
      <c r="Q63" s="74">
        <v>15938.675415371119</v>
      </c>
      <c r="R63" s="75">
        <v>171.44986104001919</v>
      </c>
      <c r="S63" s="17">
        <v>1732683.6851273486</v>
      </c>
      <c r="U63" s="73">
        <f>AVERAGE(R$6:R63)</f>
        <v>163.90547127121678</v>
      </c>
      <c r="V63" s="72">
        <f>AVERAGE(S$6:S63)</f>
        <v>739748.26854090719</v>
      </c>
    </row>
    <row r="64" spans="2:22" ht="15.75" x14ac:dyDescent="0.25">
      <c r="B64" s="13">
        <v>59</v>
      </c>
      <c r="C64" s="72">
        <v>45</v>
      </c>
      <c r="D64" s="73">
        <v>98.07786056865622</v>
      </c>
      <c r="E64" s="74">
        <v>13979.083319881924</v>
      </c>
      <c r="F64" s="75">
        <v>105.92213943134378</v>
      </c>
      <c r="G64" s="72">
        <v>480694.41253090533</v>
      </c>
      <c r="I64" s="73">
        <f>AVERAGE(F$6:F64)</f>
        <v>112.69290170399803</v>
      </c>
      <c r="J64" s="72">
        <f>AVERAGE(G$6:G64)</f>
        <v>674854.11850851669</v>
      </c>
      <c r="L64" s="6"/>
      <c r="N64" s="13">
        <v>59</v>
      </c>
      <c r="O64" s="72">
        <v>46</v>
      </c>
      <c r="P64" s="73">
        <v>81.128358722070672</v>
      </c>
      <c r="Q64" s="74">
        <v>17900.766226233871</v>
      </c>
      <c r="R64" s="75">
        <v>171.87164127792931</v>
      </c>
      <c r="S64" s="17">
        <v>2076634.0714353402</v>
      </c>
      <c r="U64" s="73">
        <f>AVERAGE(R$6:R64)</f>
        <v>164.04049110183902</v>
      </c>
      <c r="V64" s="72">
        <f>AVERAGE(S$6:S64)</f>
        <v>762407.34994589747</v>
      </c>
    </row>
    <row r="65" spans="2:22" ht="15.75" x14ac:dyDescent="0.25">
      <c r="B65" s="13">
        <v>60</v>
      </c>
      <c r="C65" s="72">
        <v>45</v>
      </c>
      <c r="D65" s="73">
        <v>94.698353234632805</v>
      </c>
      <c r="E65" s="74">
        <v>18262.50074316192</v>
      </c>
      <c r="F65" s="75">
        <v>109.3016467653672</v>
      </c>
      <c r="G65" s="72">
        <v>996121.40528134</v>
      </c>
      <c r="I65" s="73">
        <f>AVERAGE(F$6:F65)</f>
        <v>112.63638078835419</v>
      </c>
      <c r="J65" s="72">
        <f>AVERAGE(G$6:G65)</f>
        <v>680208.57328806387</v>
      </c>
      <c r="L65" s="6"/>
      <c r="N65" s="13">
        <v>60</v>
      </c>
      <c r="O65" s="72">
        <v>45</v>
      </c>
      <c r="P65" s="73">
        <v>84.689970040582764</v>
      </c>
      <c r="Q65" s="74">
        <v>6116.2104314465014</v>
      </c>
      <c r="R65" s="75">
        <v>169.31002995941725</v>
      </c>
      <c r="S65" s="17">
        <v>35535.771386307431</v>
      </c>
      <c r="U65" s="73">
        <f>AVERAGE(R$6:R65)</f>
        <v>164.12831674946531</v>
      </c>
      <c r="V65" s="72">
        <f>AVERAGE(S$6:S65)</f>
        <v>750292.82363657106</v>
      </c>
    </row>
    <row r="66" spans="2:22" ht="15.75" x14ac:dyDescent="0.25">
      <c r="B66" s="13">
        <v>61</v>
      </c>
      <c r="C66" s="72">
        <v>43</v>
      </c>
      <c r="D66" s="73">
        <v>81.040367211023423</v>
      </c>
      <c r="E66" s="74">
        <v>18041.388867422233</v>
      </c>
      <c r="F66" s="75">
        <v>124.95963278897658</v>
      </c>
      <c r="G66" s="72">
        <v>1254445.3278762121</v>
      </c>
      <c r="I66" s="73">
        <f>AVERAGE(F$6:F66)</f>
        <v>112.83840131295456</v>
      </c>
      <c r="J66" s="72">
        <f>AVERAGE(G$6:G66)</f>
        <v>689622.29057639407</v>
      </c>
      <c r="L66" s="6"/>
      <c r="N66" s="13">
        <v>61</v>
      </c>
      <c r="O66" s="72">
        <v>46</v>
      </c>
      <c r="P66" s="73">
        <v>88.193324895135532</v>
      </c>
      <c r="Q66" s="74">
        <v>10636.534279790509</v>
      </c>
      <c r="R66" s="75">
        <v>164.80667510486447</v>
      </c>
      <c r="S66" s="17">
        <v>752971.84929118794</v>
      </c>
      <c r="U66" s="73">
        <f>AVERAGE(R$6:R66)</f>
        <v>164.13943737824235</v>
      </c>
      <c r="V66" s="72">
        <f>AVERAGE(S$6:S66)</f>
        <v>750336.74208992545</v>
      </c>
    </row>
    <row r="67" spans="2:22" ht="15.75" x14ac:dyDescent="0.25">
      <c r="B67" s="13">
        <v>62</v>
      </c>
      <c r="C67" s="72">
        <v>45</v>
      </c>
      <c r="D67" s="73">
        <v>97.653175626685311</v>
      </c>
      <c r="E67" s="74">
        <v>12257.875573488134</v>
      </c>
      <c r="F67" s="75">
        <v>106.34682437331469</v>
      </c>
      <c r="G67" s="72">
        <v>303586.14080368658</v>
      </c>
      <c r="I67" s="73">
        <f>AVERAGE(F$6:F67)</f>
        <v>112.7336984590894</v>
      </c>
      <c r="J67" s="72">
        <f>AVERAGE(G$6:G67)</f>
        <v>683395.90106393106</v>
      </c>
      <c r="L67" s="6"/>
      <c r="N67" s="13">
        <v>62</v>
      </c>
      <c r="O67" s="72">
        <v>45</v>
      </c>
      <c r="P67" s="73">
        <v>90.826706251109655</v>
      </c>
      <c r="Q67" s="74">
        <v>3337.267154200099</v>
      </c>
      <c r="R67" s="75">
        <v>163.17329374889033</v>
      </c>
      <c r="S67" s="17">
        <v>-455447.12632918393</v>
      </c>
      <c r="U67" s="73">
        <f>AVERAGE(R$6:R67)</f>
        <v>164.12385441647862</v>
      </c>
      <c r="V67" s="72">
        <f>AVERAGE(S$6:S67)</f>
        <v>730888.61517993989</v>
      </c>
    </row>
    <row r="68" spans="2:22" ht="15.75" x14ac:dyDescent="0.25">
      <c r="B68" s="13">
        <v>63</v>
      </c>
      <c r="C68" s="72">
        <v>47</v>
      </c>
      <c r="D68" s="73">
        <v>91.286236083897762</v>
      </c>
      <c r="E68" s="74">
        <v>21563.426943694449</v>
      </c>
      <c r="F68" s="75">
        <v>110.71376391610224</v>
      </c>
      <c r="G68" s="72">
        <v>1387368.1598663051</v>
      </c>
      <c r="I68" s="73">
        <f>AVERAGE(F$6:F68)</f>
        <v>112.70163600602611</v>
      </c>
      <c r="J68" s="72">
        <f>AVERAGE(G$6:G68)</f>
        <v>694570.06390206399</v>
      </c>
      <c r="L68" s="6"/>
      <c r="N68" s="13">
        <v>63</v>
      </c>
      <c r="O68" s="72">
        <v>45</v>
      </c>
      <c r="P68" s="73">
        <v>81.377051375732563</v>
      </c>
      <c r="Q68" s="74">
        <v>4004.1008432761437</v>
      </c>
      <c r="R68" s="75">
        <v>172.62294862426745</v>
      </c>
      <c r="S68" s="17">
        <v>-308800.30584475631</v>
      </c>
      <c r="U68" s="73">
        <f>AVERAGE(R$6:R68)</f>
        <v>164.25876067374512</v>
      </c>
      <c r="V68" s="72">
        <f>AVERAGE(S$6:S68)</f>
        <v>714385.61643351614</v>
      </c>
    </row>
    <row r="69" spans="2:22" ht="15.75" x14ac:dyDescent="0.25">
      <c r="B69" s="13">
        <v>64</v>
      </c>
      <c r="C69" s="72">
        <v>45</v>
      </c>
      <c r="D69" s="73">
        <v>81.447967422688507</v>
      </c>
      <c r="E69" s="74">
        <v>18932.102688476614</v>
      </c>
      <c r="F69" s="75">
        <v>122.55203257731149</v>
      </c>
      <c r="G69" s="72">
        <v>1320167.6654351926</v>
      </c>
      <c r="I69" s="73">
        <f>AVERAGE(F$6:F69)</f>
        <v>112.85554845245244</v>
      </c>
      <c r="J69" s="72">
        <f>AVERAGE(G$6:G69)</f>
        <v>704345.02642601915</v>
      </c>
      <c r="L69" s="6"/>
      <c r="N69" s="13">
        <v>64</v>
      </c>
      <c r="O69" s="72">
        <v>45</v>
      </c>
      <c r="P69" s="73">
        <v>94.922110854984751</v>
      </c>
      <c r="Q69" s="74">
        <v>11451.489788309484</v>
      </c>
      <c r="R69" s="75">
        <v>159.07788914501526</v>
      </c>
      <c r="S69" s="17">
        <v>821678.82308997028</v>
      </c>
      <c r="U69" s="73">
        <f>AVERAGE(R$6:R69)</f>
        <v>164.17780955610871</v>
      </c>
      <c r="V69" s="72">
        <f>AVERAGE(S$6:S69)</f>
        <v>716062.07278752327</v>
      </c>
    </row>
    <row r="70" spans="2:22" ht="15.75" x14ac:dyDescent="0.25">
      <c r="B70" s="13">
        <v>65</v>
      </c>
      <c r="C70" s="72">
        <v>46</v>
      </c>
      <c r="D70" s="73">
        <v>85.339938940396877</v>
      </c>
      <c r="E70" s="74">
        <v>18934.161975197454</v>
      </c>
      <c r="F70" s="75">
        <v>117.66006105960312</v>
      </c>
      <c r="G70" s="72">
        <v>1227794.6541141481</v>
      </c>
      <c r="I70" s="73">
        <f>AVERAGE(F$6:F70)</f>
        <v>112.929464031024</v>
      </c>
      <c r="J70" s="72">
        <f>AVERAGE(G$6:G70)</f>
        <v>712398.0976212211</v>
      </c>
      <c r="L70" s="6"/>
      <c r="N70" s="13">
        <v>65</v>
      </c>
      <c r="O70" s="72">
        <v>44</v>
      </c>
      <c r="P70" s="73">
        <v>99.488202377712327</v>
      </c>
      <c r="Q70" s="74">
        <v>13745.412135911309</v>
      </c>
      <c r="R70" s="75">
        <v>155.51179762228767</v>
      </c>
      <c r="S70" s="17">
        <v>1137573.7503147763</v>
      </c>
      <c r="U70" s="73">
        <f>AVERAGE(R$6:R70)</f>
        <v>164.0444862955884</v>
      </c>
      <c r="V70" s="72">
        <f>AVERAGE(S$6:S70)</f>
        <v>722546.86782640417</v>
      </c>
    </row>
    <row r="71" spans="2:22" ht="15.75" x14ac:dyDescent="0.25">
      <c r="B71" s="13">
        <v>66</v>
      </c>
      <c r="C71" s="72">
        <v>44</v>
      </c>
      <c r="D71" s="73">
        <v>87.596069937861898</v>
      </c>
      <c r="E71" s="74">
        <v>19429.373723392411</v>
      </c>
      <c r="F71" s="75">
        <v>117.4039300621381</v>
      </c>
      <c r="G71" s="72">
        <v>1281084.8337723063</v>
      </c>
      <c r="I71" s="73">
        <f>AVERAGE(F$6:F71)</f>
        <v>112.99725897088935</v>
      </c>
      <c r="J71" s="72">
        <f>AVERAGE(G$6:G71)</f>
        <v>721014.56332048005</v>
      </c>
      <c r="L71" s="6"/>
      <c r="N71" s="13">
        <v>66</v>
      </c>
      <c r="O71" s="72">
        <v>44</v>
      </c>
      <c r="P71" s="73">
        <v>82.754520530769923</v>
      </c>
      <c r="Q71" s="74">
        <v>7260.4531860012448</v>
      </c>
      <c r="R71" s="75">
        <v>172.24547946923008</v>
      </c>
      <c r="S71" s="17">
        <v>250580.2401866836</v>
      </c>
      <c r="U71" s="73">
        <f>AVERAGE(R$6:R71)</f>
        <v>164.16874376791628</v>
      </c>
      <c r="V71" s="72">
        <f>AVERAGE(S$6:S71)</f>
        <v>715395.85831671138</v>
      </c>
    </row>
    <row r="72" spans="2:22" ht="15.75" x14ac:dyDescent="0.25">
      <c r="B72" s="13">
        <v>67</v>
      </c>
      <c r="C72" s="72">
        <v>44</v>
      </c>
      <c r="D72" s="73">
        <v>93.549678492205786</v>
      </c>
      <c r="E72" s="74">
        <v>14711.705814317731</v>
      </c>
      <c r="F72" s="75">
        <v>111.45032150779421</v>
      </c>
      <c r="G72" s="72">
        <v>639624.34293379658</v>
      </c>
      <c r="I72" s="73">
        <f>AVERAGE(F$6:F72)</f>
        <v>112.97417035203718</v>
      </c>
      <c r="J72" s="72">
        <f>AVERAGE(G$6:G72)</f>
        <v>719799.78391172364</v>
      </c>
      <c r="L72" s="6"/>
      <c r="N72" s="13">
        <v>67</v>
      </c>
      <c r="O72" s="72">
        <v>46</v>
      </c>
      <c r="P72" s="73">
        <v>82.133049124421717</v>
      </c>
      <c r="Q72" s="74">
        <v>11475.144386623588</v>
      </c>
      <c r="R72" s="75">
        <v>170.86695087557828</v>
      </c>
      <c r="S72" s="17">
        <v>960722.93219938036</v>
      </c>
      <c r="U72" s="73">
        <f>AVERAGE(R$6:R72)</f>
        <v>164.26871700832913</v>
      </c>
      <c r="V72" s="72">
        <f>AVERAGE(S$6:S72)</f>
        <v>719057.45643436315</v>
      </c>
    </row>
    <row r="73" spans="2:22" ht="15.75" x14ac:dyDescent="0.25">
      <c r="B73" s="13">
        <v>68</v>
      </c>
      <c r="C73" s="72">
        <v>46</v>
      </c>
      <c r="D73" s="73">
        <v>98.167946350531082</v>
      </c>
      <c r="E73" s="74">
        <v>20507.642906464593</v>
      </c>
      <c r="F73" s="75">
        <v>104.83205364946892</v>
      </c>
      <c r="G73" s="72">
        <v>1149858.321394647</v>
      </c>
      <c r="I73" s="73">
        <f>AVERAGE(F$6:F73)</f>
        <v>112.8544333417053</v>
      </c>
      <c r="J73" s="72">
        <f>AVERAGE(G$6:G73)</f>
        <v>726124.17416882538</v>
      </c>
      <c r="L73" s="6"/>
      <c r="N73" s="13">
        <v>68</v>
      </c>
      <c r="O73" s="72">
        <v>44</v>
      </c>
      <c r="P73" s="73">
        <v>90.631488960197174</v>
      </c>
      <c r="Q73" s="74">
        <v>4208.3272624147612</v>
      </c>
      <c r="R73" s="75">
        <v>164.36851103980283</v>
      </c>
      <c r="S73" s="17">
        <v>-308283.5139086761</v>
      </c>
      <c r="U73" s="73">
        <f>AVERAGE(R$6:R73)</f>
        <v>164.27018456761553</v>
      </c>
      <c r="V73" s="72">
        <f>AVERAGE(S$6:S73)</f>
        <v>703949.50098814198</v>
      </c>
    </row>
    <row r="74" spans="2:22" ht="15.75" x14ac:dyDescent="0.25">
      <c r="B74" s="13">
        <v>69</v>
      </c>
      <c r="C74" s="72">
        <v>45</v>
      </c>
      <c r="D74" s="73">
        <v>88.598745964097716</v>
      </c>
      <c r="E74" s="74">
        <v>16533.864220153566</v>
      </c>
      <c r="F74" s="75">
        <v>115.40125403590228</v>
      </c>
      <c r="G74" s="72">
        <v>908028.66506505711</v>
      </c>
      <c r="I74" s="73">
        <f>AVERAGE(F$6:F74)</f>
        <v>112.89134378654875</v>
      </c>
      <c r="J74" s="72">
        <f>AVERAGE(G$6:G74)</f>
        <v>728760.471138336</v>
      </c>
      <c r="L74" s="6"/>
      <c r="N74" s="13">
        <v>69</v>
      </c>
      <c r="O74" s="72">
        <v>47</v>
      </c>
      <c r="P74" s="73">
        <v>90.200984314858204</v>
      </c>
      <c r="Q74" s="74">
        <v>8839.1172441657673</v>
      </c>
      <c r="R74" s="75">
        <v>161.7990156851418</v>
      </c>
      <c r="S74" s="17">
        <v>430160.46963158436</v>
      </c>
      <c r="U74" s="73">
        <f>AVERAGE(R$6:R74)</f>
        <v>164.23437052584055</v>
      </c>
      <c r="V74" s="72">
        <f>AVERAGE(S$6:S74)</f>
        <v>699981.54401196004</v>
      </c>
    </row>
    <row r="75" spans="2:22" ht="15.75" x14ac:dyDescent="0.25">
      <c r="B75" s="13">
        <v>70</v>
      </c>
      <c r="C75" s="72">
        <v>45</v>
      </c>
      <c r="D75" s="73">
        <v>91.5612847530886</v>
      </c>
      <c r="E75" s="74">
        <v>21653.278314751016</v>
      </c>
      <c r="F75" s="75">
        <v>112.4387152469114</v>
      </c>
      <c r="G75" s="72">
        <v>1434666.7945944113</v>
      </c>
      <c r="I75" s="73">
        <f>AVERAGE(F$6:F75)</f>
        <v>112.88487766455393</v>
      </c>
      <c r="J75" s="72">
        <f>AVERAGE(G$6:G75)</f>
        <v>738844.84718770848</v>
      </c>
      <c r="L75" s="6"/>
      <c r="N75" s="13">
        <v>70</v>
      </c>
      <c r="O75" s="72">
        <v>43</v>
      </c>
      <c r="P75" s="73">
        <v>93.853315613269984</v>
      </c>
      <c r="Q75" s="74">
        <v>9460.0221323889618</v>
      </c>
      <c r="R75" s="75">
        <v>162.14668438673002</v>
      </c>
      <c r="S75" s="17">
        <v>533911.2229919536</v>
      </c>
      <c r="U75" s="73">
        <f>AVERAGE(R$6:R75)</f>
        <v>164.20454643813895</v>
      </c>
      <c r="V75" s="72">
        <f>AVERAGE(S$6:S75)</f>
        <v>697609.11085453129</v>
      </c>
    </row>
    <row r="76" spans="2:22" ht="15.75" x14ac:dyDescent="0.25">
      <c r="B76" s="13">
        <v>71</v>
      </c>
      <c r="C76" s="72">
        <v>45</v>
      </c>
      <c r="D76" s="73">
        <v>84.746618339362399</v>
      </c>
      <c r="E76" s="74">
        <v>16725.532427796268</v>
      </c>
      <c r="F76" s="75">
        <v>119.2533816606376</v>
      </c>
      <c r="G76" s="72">
        <v>994576.30208935891</v>
      </c>
      <c r="I76" s="73">
        <f>AVERAGE(F$6:F76)</f>
        <v>112.97457490393539</v>
      </c>
      <c r="J76" s="72">
        <f>AVERAGE(G$6:G76)</f>
        <v>742446.69866519654</v>
      </c>
      <c r="L76" s="6"/>
      <c r="N76" s="13">
        <v>71</v>
      </c>
      <c r="O76" s="72">
        <v>45</v>
      </c>
      <c r="P76" s="73">
        <v>84.431412086350861</v>
      </c>
      <c r="Q76" s="74">
        <v>14119.677342608888</v>
      </c>
      <c r="R76" s="75">
        <v>169.56858791364914</v>
      </c>
      <c r="S76" s="17">
        <v>1394253.7487825351</v>
      </c>
      <c r="U76" s="73">
        <f>AVERAGE(R$6:R76)</f>
        <v>164.28009631807572</v>
      </c>
      <c r="V76" s="72">
        <f>AVERAGE(S$6:S76)</f>
        <v>707421.00716337643</v>
      </c>
    </row>
    <row r="77" spans="2:22" ht="15.75" x14ac:dyDescent="0.25">
      <c r="B77" s="13">
        <v>72</v>
      </c>
      <c r="C77" s="72">
        <v>47</v>
      </c>
      <c r="D77" s="73">
        <v>83.332104136771932</v>
      </c>
      <c r="E77" s="74">
        <v>7944.6403535839499</v>
      </c>
      <c r="F77" s="75">
        <v>118.66789586322807</v>
      </c>
      <c r="G77" s="72">
        <v>-57226.245850100415</v>
      </c>
      <c r="I77" s="73">
        <f>AVERAGE(F$6:F77)</f>
        <v>113.05364880614779</v>
      </c>
      <c r="J77" s="72">
        <f>AVERAGE(G$6:G77)</f>
        <v>731340.12999137293</v>
      </c>
      <c r="L77" s="6"/>
      <c r="N77" s="13">
        <v>72</v>
      </c>
      <c r="O77" s="72">
        <v>45</v>
      </c>
      <c r="P77" s="73">
        <v>93.15980496694786</v>
      </c>
      <c r="Q77" s="74">
        <v>11402.39450242079</v>
      </c>
      <c r="R77" s="75">
        <v>160.84019503305214</v>
      </c>
      <c r="S77" s="17">
        <v>833963.35561316134</v>
      </c>
      <c r="U77" s="73">
        <f>AVERAGE(R$6:R77)</f>
        <v>164.23231991133926</v>
      </c>
      <c r="V77" s="72">
        <f>AVERAGE(S$6:S77)</f>
        <v>709178.53978073457</v>
      </c>
    </row>
    <row r="78" spans="2:22" ht="15.75" x14ac:dyDescent="0.25">
      <c r="B78" s="13">
        <v>73</v>
      </c>
      <c r="C78" s="72">
        <v>45</v>
      </c>
      <c r="D78" s="73">
        <v>94.075454207046349</v>
      </c>
      <c r="E78" s="74">
        <v>9431.395793382886</v>
      </c>
      <c r="F78" s="75">
        <v>109.92454579295365</v>
      </c>
      <c r="G78" s="72">
        <v>36741.898781187483</v>
      </c>
      <c r="I78" s="73">
        <f>AVERAGE(F$6:F78)</f>
        <v>113.01078438130951</v>
      </c>
      <c r="J78" s="72">
        <f>AVERAGE(G$6:G78)</f>
        <v>721825.08572821971</v>
      </c>
      <c r="L78" s="6"/>
      <c r="N78" s="13">
        <v>73</v>
      </c>
      <c r="O78" s="72">
        <v>44</v>
      </c>
      <c r="P78" s="73">
        <v>92.139118938607467</v>
      </c>
      <c r="Q78" s="74">
        <v>10315.396269129029</v>
      </c>
      <c r="R78" s="75">
        <v>162.86088106139255</v>
      </c>
      <c r="S78" s="17">
        <v>679974.52488775528</v>
      </c>
      <c r="U78" s="73">
        <f>AVERAGE(R$6:R78)</f>
        <v>164.21353307777838</v>
      </c>
      <c r="V78" s="72">
        <f>AVERAGE(S$6:S78)</f>
        <v>708778.48478220066</v>
      </c>
    </row>
    <row r="79" spans="2:22" ht="15.75" x14ac:dyDescent="0.25">
      <c r="B79" s="13">
        <v>74</v>
      </c>
      <c r="C79" s="72">
        <v>46</v>
      </c>
      <c r="D79" s="73">
        <v>96.150226080797808</v>
      </c>
      <c r="E79" s="74">
        <v>23837.800805991337</v>
      </c>
      <c r="F79" s="75">
        <v>106.84977391920219</v>
      </c>
      <c r="G79" s="72">
        <v>1547063.6268511503</v>
      </c>
      <c r="I79" s="73">
        <f>AVERAGE(F$6:F79)</f>
        <v>112.92752748317292</v>
      </c>
      <c r="J79" s="72">
        <f>AVERAGE(G$6:G79)</f>
        <v>732976.95790555666</v>
      </c>
      <c r="L79" s="6"/>
      <c r="N79" s="13">
        <v>74</v>
      </c>
      <c r="O79" s="72">
        <v>46</v>
      </c>
      <c r="P79" s="73">
        <v>98.829293562370196</v>
      </c>
      <c r="Q79" s="74">
        <v>14296.181922319058</v>
      </c>
      <c r="R79" s="75">
        <v>154.1707064376298</v>
      </c>
      <c r="S79" s="17">
        <v>1204052.4663248016</v>
      </c>
      <c r="U79" s="73">
        <f>AVERAGE(R$6:R79)</f>
        <v>164.07781920426285</v>
      </c>
      <c r="V79" s="72">
        <f>AVERAGE(S$6:S79)</f>
        <v>715471.37642466824</v>
      </c>
    </row>
    <row r="80" spans="2:22" ht="15.75" x14ac:dyDescent="0.25">
      <c r="B80" s="13">
        <v>75</v>
      </c>
      <c r="C80" s="72">
        <v>43</v>
      </c>
      <c r="D80" s="73">
        <v>81.702932124986546</v>
      </c>
      <c r="E80" s="74">
        <v>16669.559129718731</v>
      </c>
      <c r="F80" s="75">
        <v>124.29706787501345</v>
      </c>
      <c r="G80" s="72">
        <v>1071977.3225931993</v>
      </c>
      <c r="I80" s="73">
        <f>AVERAGE(F$6:F80)</f>
        <v>113.07912135506413</v>
      </c>
      <c r="J80" s="72">
        <f>AVERAGE(G$6:G80)</f>
        <v>737496.96276805853</v>
      </c>
      <c r="L80" s="6"/>
      <c r="N80" s="13">
        <v>75</v>
      </c>
      <c r="O80" s="72">
        <v>43</v>
      </c>
      <c r="P80" s="73">
        <v>99.038970182392461</v>
      </c>
      <c r="Q80" s="74">
        <v>13465.990921150917</v>
      </c>
      <c r="R80" s="75">
        <v>156.96102981760754</v>
      </c>
      <c r="S80" s="17">
        <v>1113635.8024984016</v>
      </c>
      <c r="U80" s="73">
        <f>AVERAGE(R$6:R80)</f>
        <v>163.98292867910743</v>
      </c>
      <c r="V80" s="72">
        <f>AVERAGE(S$6:S80)</f>
        <v>720780.23543898459</v>
      </c>
    </row>
    <row r="81" spans="2:22" ht="15.75" x14ac:dyDescent="0.25">
      <c r="B81" s="13">
        <v>76</v>
      </c>
      <c r="C81" s="72">
        <v>45</v>
      </c>
      <c r="D81" s="73">
        <v>93.813173747187179</v>
      </c>
      <c r="E81" s="74">
        <v>9104.4214617368925</v>
      </c>
      <c r="F81" s="75">
        <v>110.18682625281282</v>
      </c>
      <c r="G81" s="72">
        <v>3187.305736783077</v>
      </c>
      <c r="I81" s="73">
        <f>AVERAGE(F$6:F81)</f>
        <v>113.04106484056082</v>
      </c>
      <c r="J81" s="72">
        <f>AVERAGE(G$6:G81)</f>
        <v>727834.99359659432</v>
      </c>
      <c r="L81" s="6"/>
      <c r="N81" s="13">
        <v>76</v>
      </c>
      <c r="O81" s="72">
        <v>44</v>
      </c>
      <c r="P81" s="73">
        <v>83.54191461566046</v>
      </c>
      <c r="Q81" s="74">
        <v>7400.8196098853186</v>
      </c>
      <c r="R81" s="75">
        <v>171.45808538433954</v>
      </c>
      <c r="S81" s="17">
        <v>268930.36058581132</v>
      </c>
      <c r="U81" s="73">
        <f>AVERAGE(R$6:R81)</f>
        <v>164.08128600417626</v>
      </c>
      <c r="V81" s="72">
        <f>AVERAGE(S$6:S81)</f>
        <v>714834.84234881122</v>
      </c>
    </row>
    <row r="82" spans="2:22" ht="15.75" x14ac:dyDescent="0.25">
      <c r="B82" s="13">
        <v>77</v>
      </c>
      <c r="C82" s="72">
        <v>45</v>
      </c>
      <c r="D82" s="73">
        <v>82.477580478744684</v>
      </c>
      <c r="E82" s="74">
        <v>21599.890873959092</v>
      </c>
      <c r="F82" s="75">
        <v>121.52241952125532</v>
      </c>
      <c r="G82" s="72">
        <v>1624871.0003985907</v>
      </c>
      <c r="I82" s="73">
        <f>AVERAGE(F$6:F82)</f>
        <v>113.15121230394648</v>
      </c>
      <c r="J82" s="72">
        <f>AVERAGE(G$6:G82)</f>
        <v>739484.81186675013</v>
      </c>
      <c r="L82" s="6"/>
      <c r="N82" s="13">
        <v>77</v>
      </c>
      <c r="O82" s="72">
        <v>45</v>
      </c>
      <c r="P82" s="73">
        <v>95.589221129654319</v>
      </c>
      <c r="Q82" s="74">
        <v>13569.84347512436</v>
      </c>
      <c r="R82" s="75">
        <v>158.41077887034567</v>
      </c>
      <c r="S82" s="17">
        <v>1149609.4740431281</v>
      </c>
      <c r="U82" s="73">
        <f>AVERAGE(R$6:R82)</f>
        <v>164.00764305438628</v>
      </c>
      <c r="V82" s="72">
        <f>AVERAGE(S$6:S82)</f>
        <v>720481.26613704918</v>
      </c>
    </row>
    <row r="83" spans="2:22" ht="15.75" x14ac:dyDescent="0.25">
      <c r="B83" s="13">
        <v>78</v>
      </c>
      <c r="C83" s="72">
        <v>46</v>
      </c>
      <c r="D83" s="73">
        <v>84.528461170949384</v>
      </c>
      <c r="E83" s="74">
        <v>20934.617442576644</v>
      </c>
      <c r="F83" s="75">
        <v>118.47153882905062</v>
      </c>
      <c r="G83" s="72">
        <v>1480156.3432195392</v>
      </c>
      <c r="I83" s="73">
        <f>AVERAGE(F$6:F83)</f>
        <v>113.2194216183709</v>
      </c>
      <c r="J83" s="72">
        <f>AVERAGE(G$6:G83)</f>
        <v>748980.60073024745</v>
      </c>
      <c r="L83" s="6"/>
      <c r="N83" s="13">
        <v>78</v>
      </c>
      <c r="O83" s="72">
        <v>44</v>
      </c>
      <c r="P83" s="73">
        <v>89.757487886695714</v>
      </c>
      <c r="Q83" s="74">
        <v>11079.585490575795</v>
      </c>
      <c r="R83" s="75">
        <v>165.24251211330429</v>
      </c>
      <c r="S83" s="17">
        <v>830818.5396368613</v>
      </c>
      <c r="U83" s="73">
        <f>AVERAGE(R$6:R83)</f>
        <v>164.02347470898778</v>
      </c>
      <c r="V83" s="72">
        <f>AVERAGE(S$6:S83)</f>
        <v>721895.8465665339</v>
      </c>
    </row>
    <row r="84" spans="2:22" ht="15.75" x14ac:dyDescent="0.25">
      <c r="B84" s="13">
        <v>79</v>
      </c>
      <c r="C84" s="72">
        <v>45</v>
      </c>
      <c r="D84" s="73">
        <v>94.051788239637091</v>
      </c>
      <c r="E84" s="74">
        <v>5828.5343425252049</v>
      </c>
      <c r="F84" s="75">
        <v>109.94821176036291</v>
      </c>
      <c r="G84" s="72">
        <v>-359163.07185549114</v>
      </c>
      <c r="I84" s="73">
        <f>AVERAGE(F$6:F84)</f>
        <v>113.17801389864927</v>
      </c>
      <c r="J84" s="72">
        <f>AVERAGE(G$6:G84)</f>
        <v>734953.4656342254</v>
      </c>
      <c r="L84" s="6"/>
      <c r="N84" s="13">
        <v>79</v>
      </c>
      <c r="O84" s="72">
        <v>45</v>
      </c>
      <c r="P84" s="73">
        <v>81.210712885199513</v>
      </c>
      <c r="Q84" s="74">
        <v>12977.378721894947</v>
      </c>
      <c r="R84" s="75">
        <v>172.78928711480049</v>
      </c>
      <c r="S84" s="17">
        <v>1242352.0179750086</v>
      </c>
      <c r="U84" s="73">
        <f>AVERAGE(R$6:R84)</f>
        <v>164.13443435969427</v>
      </c>
      <c r="V84" s="72">
        <f>AVERAGE(S$6:S84)</f>
        <v>728483.89936917287</v>
      </c>
    </row>
    <row r="85" spans="2:22" ht="15.75" x14ac:dyDescent="0.25">
      <c r="B85" s="13">
        <v>80</v>
      </c>
      <c r="C85" s="72">
        <v>46</v>
      </c>
      <c r="D85" s="73">
        <v>92.872316356778626</v>
      </c>
      <c r="E85" s="74">
        <v>21575.882605762472</v>
      </c>
      <c r="F85" s="75">
        <v>110.12768364322137</v>
      </c>
      <c r="G85" s="72">
        <v>1376101.9739306923</v>
      </c>
      <c r="I85" s="73">
        <f>AVERAGE(F$6:F85)</f>
        <v>113.1398847704564</v>
      </c>
      <c r="J85" s="72">
        <f>AVERAGE(G$6:G85)</f>
        <v>742967.82198793127</v>
      </c>
      <c r="L85" s="6"/>
      <c r="N85" s="13">
        <v>80</v>
      </c>
      <c r="O85" s="72">
        <v>46</v>
      </c>
      <c r="P85" s="73">
        <v>99.02858626019291</v>
      </c>
      <c r="Q85" s="74">
        <v>5265.3611246970468</v>
      </c>
      <c r="R85" s="75">
        <v>153.97141373980708</v>
      </c>
      <c r="S85" s="17">
        <v>-189284.90377977514</v>
      </c>
      <c r="U85" s="73">
        <f>AVERAGE(R$6:R85)</f>
        <v>164.00739660194569</v>
      </c>
      <c r="V85" s="72">
        <f>AVERAGE(S$6:S85)</f>
        <v>717011.789329811</v>
      </c>
    </row>
    <row r="86" spans="2:22" ht="15.75" x14ac:dyDescent="0.25">
      <c r="B86" s="13">
        <v>81</v>
      </c>
      <c r="C86" s="72">
        <v>45</v>
      </c>
      <c r="D86" s="73">
        <v>96.11142836541697</v>
      </c>
      <c r="E86" s="74">
        <v>17852.771437734806</v>
      </c>
      <c r="F86" s="75">
        <v>107.88857163458303</v>
      </c>
      <c r="G86" s="72">
        <v>926110.01013588952</v>
      </c>
      <c r="I86" s="73">
        <f>AVERAGE(F$6:F86)</f>
        <v>113.0750537440876</v>
      </c>
      <c r="J86" s="72">
        <f>AVERAGE(G$6:G86)</f>
        <v>745228.83665642457</v>
      </c>
      <c r="L86" s="6"/>
      <c r="N86" s="13">
        <v>81</v>
      </c>
      <c r="O86" s="72">
        <v>45</v>
      </c>
      <c r="P86" s="73">
        <v>91.441684864649091</v>
      </c>
      <c r="Q86" s="74">
        <v>9867.0151703145075</v>
      </c>
      <c r="R86" s="75">
        <v>162.55831513535091</v>
      </c>
      <c r="S86" s="17">
        <v>603965.36150127393</v>
      </c>
      <c r="U86" s="73">
        <f>AVERAGE(R$6:R86)</f>
        <v>163.98950670729636</v>
      </c>
      <c r="V86" s="72">
        <f>AVERAGE(S$6:S86)</f>
        <v>715616.15441834764</v>
      </c>
    </row>
    <row r="87" spans="2:22" ht="15.75" x14ac:dyDescent="0.25">
      <c r="B87" s="13">
        <v>82</v>
      </c>
      <c r="C87" s="72">
        <v>45</v>
      </c>
      <c r="D87" s="73">
        <v>90.450701468519227</v>
      </c>
      <c r="E87" s="74">
        <v>6365.022836979475</v>
      </c>
      <c r="F87" s="75">
        <v>113.54929853148077</v>
      </c>
      <c r="G87" s="72">
        <v>-277256.12172412488</v>
      </c>
      <c r="I87" s="73">
        <f>AVERAGE(F$6:F87)</f>
        <v>113.0808372171046</v>
      </c>
      <c r="J87" s="72">
        <f>AVERAGE(G$6:G87)</f>
        <v>732759.5078956862</v>
      </c>
      <c r="L87" s="6"/>
      <c r="N87" s="13">
        <v>82</v>
      </c>
      <c r="O87" s="72">
        <v>44</v>
      </c>
      <c r="P87" s="73">
        <v>95.43404391305306</v>
      </c>
      <c r="Q87" s="74">
        <v>10685.792414079551</v>
      </c>
      <c r="R87" s="75">
        <v>159.56595608694693</v>
      </c>
      <c r="S87" s="17">
        <v>705088.68309924821</v>
      </c>
      <c r="U87" s="73">
        <f>AVERAGE(R$6:R87)</f>
        <v>163.93556096802379</v>
      </c>
      <c r="V87" s="72">
        <f>AVERAGE(S$6:S87)</f>
        <v>715487.7706217732</v>
      </c>
    </row>
    <row r="88" spans="2:22" ht="15.75" x14ac:dyDescent="0.25">
      <c r="B88" s="13">
        <v>83</v>
      </c>
      <c r="C88" s="72">
        <v>46</v>
      </c>
      <c r="D88" s="73">
        <v>94.254068493553291</v>
      </c>
      <c r="E88" s="74">
        <v>16133.476782521466</v>
      </c>
      <c r="F88" s="75">
        <v>108.74593150644671</v>
      </c>
      <c r="G88" s="72">
        <v>754449.96115292748</v>
      </c>
      <c r="I88" s="73">
        <f>AVERAGE(F$6:F88)</f>
        <v>113.02860943745812</v>
      </c>
      <c r="J88" s="72">
        <f>AVERAGE(G$6:G88)</f>
        <v>733020.83865782165</v>
      </c>
      <c r="L88" s="6"/>
      <c r="N88" s="13">
        <v>83</v>
      </c>
      <c r="O88" s="72">
        <v>44</v>
      </c>
      <c r="P88" s="73">
        <v>83.50113501723547</v>
      </c>
      <c r="Q88" s="74">
        <v>10735.198297396106</v>
      </c>
      <c r="R88" s="75">
        <v>171.49886498276453</v>
      </c>
      <c r="S88" s="17">
        <v>841074.3233683384</v>
      </c>
      <c r="U88" s="73">
        <f>AVERAGE(R$6:R88)</f>
        <v>164.02668511277972</v>
      </c>
      <c r="V88" s="72">
        <f>AVERAGE(S$6:S88)</f>
        <v>717000.86161871976</v>
      </c>
    </row>
    <row r="89" spans="2:22" ht="15.75" x14ac:dyDescent="0.25">
      <c r="B89" s="13">
        <v>84</v>
      </c>
      <c r="C89" s="72">
        <v>46</v>
      </c>
      <c r="D89" s="73">
        <v>82.183209107769528</v>
      </c>
      <c r="E89" s="74">
        <v>19635.190798824395</v>
      </c>
      <c r="F89" s="75">
        <v>120.81679089223047</v>
      </c>
      <c r="G89" s="72">
        <v>1372260.7408706145</v>
      </c>
      <c r="I89" s="73">
        <f>AVERAGE(F$6:F89)</f>
        <v>113.12132588334825</v>
      </c>
      <c r="J89" s="72">
        <f>AVERAGE(G$6:G89)</f>
        <v>740630.83749368822</v>
      </c>
      <c r="L89" s="6"/>
      <c r="N89" s="13">
        <v>84</v>
      </c>
      <c r="O89" s="72">
        <v>44</v>
      </c>
      <c r="P89" s="73">
        <v>99.741997337769121</v>
      </c>
      <c r="Q89" s="74">
        <v>11729.673186612259</v>
      </c>
      <c r="R89" s="75">
        <v>155.25800266223087</v>
      </c>
      <c r="S89" s="17">
        <v>821125.63083414407</v>
      </c>
      <c r="U89" s="73">
        <f>AVERAGE(R$6:R89)</f>
        <v>163.92229603598747</v>
      </c>
      <c r="V89" s="72">
        <f>AVERAGE(S$6:S89)</f>
        <v>718240.44220461778</v>
      </c>
    </row>
    <row r="90" spans="2:22" ht="15.75" x14ac:dyDescent="0.25">
      <c r="B90" s="13">
        <v>85</v>
      </c>
      <c r="C90" s="72">
        <v>46</v>
      </c>
      <c r="D90" s="73">
        <v>90.21151279670454</v>
      </c>
      <c r="E90" s="74">
        <v>20059.01106600515</v>
      </c>
      <c r="F90" s="75">
        <v>112.78848720329546</v>
      </c>
      <c r="G90" s="72">
        <v>1262425.512928884</v>
      </c>
      <c r="I90" s="73">
        <f>AVERAGE(F$6:F90)</f>
        <v>113.11741013417115</v>
      </c>
      <c r="J90" s="72">
        <f>AVERAGE(G$6:G90)</f>
        <v>746769.59838116111</v>
      </c>
      <c r="L90" s="6"/>
      <c r="N90" s="13">
        <v>85</v>
      </c>
      <c r="O90" s="72">
        <v>43</v>
      </c>
      <c r="P90" s="73">
        <v>80.091116659732094</v>
      </c>
      <c r="Q90" s="74">
        <v>3451.8134556397063</v>
      </c>
      <c r="R90" s="75">
        <v>175.90888334026789</v>
      </c>
      <c r="S90" s="17">
        <v>-392795.34951950796</v>
      </c>
      <c r="U90" s="73">
        <f>AVERAGE(R$6:R90)</f>
        <v>164.06331471015545</v>
      </c>
      <c r="V90" s="72">
        <f>AVERAGE(S$6:S90)</f>
        <v>705169.43289021635</v>
      </c>
    </row>
    <row r="91" spans="2:22" ht="15.75" x14ac:dyDescent="0.25">
      <c r="B91" s="13">
        <v>86</v>
      </c>
      <c r="C91" s="72">
        <v>45</v>
      </c>
      <c r="D91" s="73">
        <v>98.711533225753612</v>
      </c>
      <c r="E91" s="74">
        <v>4698.31830144792</v>
      </c>
      <c r="F91" s="75">
        <v>105.28846677424639</v>
      </c>
      <c r="G91" s="72">
        <v>-505321.26962316694</v>
      </c>
      <c r="I91" s="73">
        <f>AVERAGE(F$6:F91)</f>
        <v>113.02637590905574</v>
      </c>
      <c r="J91" s="72">
        <f>AVERAGE(G$6:G91)</f>
        <v>732210.40224157588</v>
      </c>
      <c r="L91" s="6"/>
      <c r="N91" s="13">
        <v>86</v>
      </c>
      <c r="O91" s="72">
        <v>47</v>
      </c>
      <c r="P91" s="73">
        <v>93.97407929980686</v>
      </c>
      <c r="Q91" s="74">
        <v>14189.40657841732</v>
      </c>
      <c r="R91" s="75">
        <v>158.02592070019313</v>
      </c>
      <c r="S91" s="17">
        <v>1242294.0387437739</v>
      </c>
      <c r="U91" s="73">
        <f>AVERAGE(R$6:R91)</f>
        <v>163.99311245422567</v>
      </c>
      <c r="V91" s="72">
        <f>AVERAGE(S$6:S91)</f>
        <v>711415.06784200179</v>
      </c>
    </row>
    <row r="92" spans="2:22" ht="15.75" x14ac:dyDescent="0.25">
      <c r="B92" s="13">
        <v>87</v>
      </c>
      <c r="C92" s="72">
        <v>45</v>
      </c>
      <c r="D92" s="73">
        <v>89.055167419880107</v>
      </c>
      <c r="E92" s="74">
        <v>9923.7532192530161</v>
      </c>
      <c r="F92" s="75">
        <v>114.94483258011989</v>
      </c>
      <c r="G92" s="72">
        <v>140684.15235346369</v>
      </c>
      <c r="I92" s="73">
        <f>AVERAGE(F$6:F92)</f>
        <v>113.04842713515994</v>
      </c>
      <c r="J92" s="72">
        <f>AVERAGE(G$6:G92)</f>
        <v>725411.24994401133</v>
      </c>
      <c r="L92" s="6"/>
      <c r="N92" s="13">
        <v>87</v>
      </c>
      <c r="O92" s="72">
        <v>45</v>
      </c>
      <c r="P92" s="73">
        <v>88.679860137350744</v>
      </c>
      <c r="Q92" s="74">
        <v>6452.4196985096432</v>
      </c>
      <c r="R92" s="75">
        <v>165.32013986264926</v>
      </c>
      <c r="S92" s="17">
        <v>66714.927010127343</v>
      </c>
      <c r="U92" s="73">
        <f>AVERAGE(R$6:R92)</f>
        <v>164.00836564282824</v>
      </c>
      <c r="V92" s="72">
        <f>AVERAGE(S$6:S92)</f>
        <v>704004.72139565845</v>
      </c>
    </row>
    <row r="93" spans="2:22" ht="15.75" x14ac:dyDescent="0.25">
      <c r="B93" s="13">
        <v>88</v>
      </c>
      <c r="C93" s="72">
        <v>45</v>
      </c>
      <c r="D93" s="73">
        <v>97.373008340944679</v>
      </c>
      <c r="E93" s="74">
        <v>14299.184840736003</v>
      </c>
      <c r="F93" s="75">
        <v>106.62699165905532</v>
      </c>
      <c r="G93" s="72">
        <v>524679.06274444819</v>
      </c>
      <c r="I93" s="73">
        <f>AVERAGE(F$6:F93)</f>
        <v>112.97545627747694</v>
      </c>
      <c r="J93" s="72">
        <f>AVERAGE(G$6:G93)</f>
        <v>723130.20236219815</v>
      </c>
      <c r="L93" s="6"/>
      <c r="N93" s="13">
        <v>88</v>
      </c>
      <c r="O93" s="72">
        <v>43</v>
      </c>
      <c r="P93" s="73">
        <v>96.740759314149756</v>
      </c>
      <c r="Q93" s="74">
        <v>12440.03136793335</v>
      </c>
      <c r="R93" s="75">
        <v>159.25924068585024</v>
      </c>
      <c r="S93" s="17">
        <v>981189.94976522424</v>
      </c>
      <c r="U93" s="73">
        <f>AVERAGE(R$6:R93)</f>
        <v>163.95439831377166</v>
      </c>
      <c r="V93" s="72">
        <f>AVERAGE(S$6:S93)</f>
        <v>707154.55353622173</v>
      </c>
    </row>
    <row r="94" spans="2:22" ht="15.75" x14ac:dyDescent="0.25">
      <c r="B94" s="13">
        <v>89</v>
      </c>
      <c r="C94" s="72">
        <v>45</v>
      </c>
      <c r="D94" s="73">
        <v>81.208643205263286</v>
      </c>
      <c r="E94" s="74">
        <v>19171.635437441299</v>
      </c>
      <c r="F94" s="75">
        <v>122.79135679473671</v>
      </c>
      <c r="G94" s="72">
        <v>1354111.127337473</v>
      </c>
      <c r="I94" s="73">
        <f>AVERAGE(F$6:F94)</f>
        <v>113.08574729452479</v>
      </c>
      <c r="J94" s="72">
        <f>AVERAGE(G$6:G94)</f>
        <v>730219.87567652704</v>
      </c>
      <c r="L94" s="6"/>
      <c r="N94" s="13">
        <v>89</v>
      </c>
      <c r="O94" s="72">
        <v>43</v>
      </c>
      <c r="P94" s="73">
        <v>99.601467552245708</v>
      </c>
      <c r="Q94" s="74">
        <v>18306.153097389641</v>
      </c>
      <c r="R94" s="75">
        <v>156.39853244775429</v>
      </c>
      <c r="S94" s="17">
        <v>1863055.4791956516</v>
      </c>
      <c r="U94" s="73">
        <f>AVERAGE(R$6:R94)</f>
        <v>163.86950094449057</v>
      </c>
      <c r="V94" s="72">
        <f>AVERAGE(S$6:S94)</f>
        <v>720142.20438632776</v>
      </c>
    </row>
    <row r="95" spans="2:22" ht="15.75" x14ac:dyDescent="0.25">
      <c r="B95" s="13">
        <v>90</v>
      </c>
      <c r="C95" s="72">
        <v>46</v>
      </c>
      <c r="D95" s="73">
        <v>84.130374917865524</v>
      </c>
      <c r="E95" s="74">
        <v>15492.076547361947</v>
      </c>
      <c r="F95" s="75">
        <v>118.86962508213448</v>
      </c>
      <c r="G95" s="72">
        <v>841537.330928643</v>
      </c>
      <c r="I95" s="73">
        <f>AVERAGE(F$6:F95)</f>
        <v>113.150012603276</v>
      </c>
      <c r="J95" s="72">
        <f>AVERAGE(G$6:G95)</f>
        <v>731456.7362904395</v>
      </c>
      <c r="L95" s="6"/>
      <c r="N95" s="13">
        <v>90</v>
      </c>
      <c r="O95" s="72">
        <v>47</v>
      </c>
      <c r="P95" s="73">
        <v>95.955955563865984</v>
      </c>
      <c r="Q95" s="74">
        <v>1328.3473795462778</v>
      </c>
      <c r="R95" s="75">
        <v>156.04404443613402</v>
      </c>
      <c r="S95" s="17">
        <v>-792719.30247945851</v>
      </c>
      <c r="U95" s="73">
        <f>AVERAGE(R$6:R95)</f>
        <v>163.78255142773105</v>
      </c>
      <c r="V95" s="72">
        <f>AVERAGE(S$6:S95)</f>
        <v>703332.63208781893</v>
      </c>
    </row>
    <row r="96" spans="2:22" ht="15.75" x14ac:dyDescent="0.25">
      <c r="B96" s="13">
        <v>91</v>
      </c>
      <c r="C96" s="72">
        <v>47</v>
      </c>
      <c r="D96" s="73">
        <v>81.114550901722239</v>
      </c>
      <c r="E96" s="74">
        <v>21728.125909929095</v>
      </c>
      <c r="F96" s="75">
        <v>120.88544909827776</v>
      </c>
      <c r="G96" s="72">
        <v>1626614.2586857039</v>
      </c>
      <c r="I96" s="73">
        <f>AVERAGE(F$6:F96)</f>
        <v>113.23501739992437</v>
      </c>
      <c r="J96" s="72">
        <f>AVERAGE(G$6:G96)</f>
        <v>741293.63214093691</v>
      </c>
      <c r="L96" s="6"/>
      <c r="N96" s="13">
        <v>91</v>
      </c>
      <c r="O96" s="72">
        <v>46</v>
      </c>
      <c r="P96" s="73">
        <v>81.769077424333346</v>
      </c>
      <c r="Q96" s="74">
        <v>8113.8561710325166</v>
      </c>
      <c r="R96" s="75">
        <v>171.23092257566665</v>
      </c>
      <c r="S96" s="17">
        <v>389343.07781216386</v>
      </c>
      <c r="U96" s="73">
        <f>AVERAGE(R$6:R96)</f>
        <v>163.86440166012596</v>
      </c>
      <c r="V96" s="72">
        <f>AVERAGE(S$6:S96)</f>
        <v>699882.19742544915</v>
      </c>
    </row>
    <row r="97" spans="2:22" ht="15.75" x14ac:dyDescent="0.25">
      <c r="B97" s="13">
        <v>92</v>
      </c>
      <c r="C97" s="72">
        <v>45</v>
      </c>
      <c r="D97" s="73">
        <v>89.419274711227956</v>
      </c>
      <c r="E97" s="74">
        <v>21333.803937283243</v>
      </c>
      <c r="F97" s="75">
        <v>114.58072528877204</v>
      </c>
      <c r="G97" s="72">
        <v>1444442.7283023745</v>
      </c>
      <c r="I97" s="73">
        <f>AVERAGE(F$6:F97)</f>
        <v>113.24964465958575</v>
      </c>
      <c r="J97" s="72">
        <f>AVERAGE(G$6:G97)</f>
        <v>748936.55709921347</v>
      </c>
      <c r="L97" s="6"/>
      <c r="N97" s="13">
        <v>92</v>
      </c>
      <c r="O97" s="72">
        <v>44</v>
      </c>
      <c r="P97" s="73">
        <v>93.301438047679341</v>
      </c>
      <c r="Q97" s="74">
        <v>15384.620664350165</v>
      </c>
      <c r="R97" s="75">
        <v>161.69856195232066</v>
      </c>
      <c r="S97" s="17">
        <v>1487671.0376073779</v>
      </c>
      <c r="U97" s="73">
        <f>AVERAGE(R$6:R97)</f>
        <v>163.84085992417155</v>
      </c>
      <c r="V97" s="72">
        <f>AVERAGE(S$6:S97)</f>
        <v>708445.11960133968</v>
      </c>
    </row>
    <row r="98" spans="2:22" ht="15.75" x14ac:dyDescent="0.25">
      <c r="B98" s="13">
        <v>93</v>
      </c>
      <c r="C98" s="72">
        <v>45</v>
      </c>
      <c r="D98" s="73">
        <v>97.560348171134621</v>
      </c>
      <c r="E98" s="74">
        <v>15823.939935419428</v>
      </c>
      <c r="F98" s="75">
        <v>106.43965182886538</v>
      </c>
      <c r="G98" s="72">
        <v>684294.65728692245</v>
      </c>
      <c r="I98" s="73">
        <f>AVERAGE(F$6:F98)</f>
        <v>113.17641893022316</v>
      </c>
      <c r="J98" s="72">
        <f>AVERAGE(G$6:G98)</f>
        <v>748241.48290768347</v>
      </c>
      <c r="L98" s="6"/>
      <c r="N98" s="13">
        <v>93</v>
      </c>
      <c r="O98" s="72">
        <v>44</v>
      </c>
      <c r="P98" s="73">
        <v>80.540562830146555</v>
      </c>
      <c r="Q98" s="74">
        <v>9979.4146458104933</v>
      </c>
      <c r="R98" s="75">
        <v>174.45943716985346</v>
      </c>
      <c r="S98" s="17">
        <v>741003.06239269115</v>
      </c>
      <c r="U98" s="73">
        <f>AVERAGE(R$6:R98)</f>
        <v>163.95503817412512</v>
      </c>
      <c r="V98" s="72">
        <f>AVERAGE(S$6:S98)</f>
        <v>708795.20500769827</v>
      </c>
    </row>
    <row r="99" spans="2:22" ht="15.75" x14ac:dyDescent="0.25">
      <c r="B99" s="13">
        <v>94</v>
      </c>
      <c r="C99" s="72">
        <v>45</v>
      </c>
      <c r="D99" s="73">
        <v>92.589132034188154</v>
      </c>
      <c r="E99" s="74">
        <v>19104.497884948752</v>
      </c>
      <c r="F99" s="75">
        <v>111.41086796581185</v>
      </c>
      <c r="G99" s="72">
        <v>1128448.6914131572</v>
      </c>
      <c r="I99" s="73">
        <f>AVERAGE(F$6:F99)</f>
        <v>113.15763647315495</v>
      </c>
      <c r="J99" s="72">
        <f>AVERAGE(G$6:G99)</f>
        <v>752286.24044497579</v>
      </c>
      <c r="L99" s="6"/>
      <c r="N99" s="13">
        <v>94</v>
      </c>
      <c r="O99" s="72">
        <v>45</v>
      </c>
      <c r="P99" s="73">
        <v>98.946033149348679</v>
      </c>
      <c r="Q99" s="74">
        <v>7472.3346838290581</v>
      </c>
      <c r="R99" s="75">
        <v>155.05396685065131</v>
      </c>
      <c r="S99" s="17">
        <v>158615.13436340285</v>
      </c>
      <c r="U99" s="73">
        <f>AVERAGE(R$6:R99)</f>
        <v>163.86034592600305</v>
      </c>
      <c r="V99" s="72">
        <f>AVERAGE(S$6:S99)</f>
        <v>702942.22553275898</v>
      </c>
    </row>
    <row r="100" spans="2:22" ht="15.75" x14ac:dyDescent="0.25">
      <c r="B100" s="13">
        <v>95</v>
      </c>
      <c r="C100" s="72">
        <v>44</v>
      </c>
      <c r="D100" s="73">
        <v>98.056804833810304</v>
      </c>
      <c r="E100" s="74">
        <v>17223.754028951211</v>
      </c>
      <c r="F100" s="75">
        <v>106.9431951661897</v>
      </c>
      <c r="G100" s="72">
        <v>841963.2886125755</v>
      </c>
      <c r="I100" s="73">
        <f>AVERAGE(F$6:F100)</f>
        <v>113.09222130150269</v>
      </c>
      <c r="J100" s="72">
        <f>AVERAGE(G$6:G100)</f>
        <v>753230.20937305584</v>
      </c>
      <c r="L100" s="6"/>
      <c r="N100" s="13">
        <v>95</v>
      </c>
      <c r="O100" s="72">
        <v>44</v>
      </c>
      <c r="P100" s="73">
        <v>90.520127282594686</v>
      </c>
      <c r="Q100" s="74">
        <v>10715.62097750182</v>
      </c>
      <c r="R100" s="75">
        <v>164.47987271740533</v>
      </c>
      <c r="S100" s="17">
        <v>762503.97446745774</v>
      </c>
      <c r="U100" s="73">
        <f>AVERAGE(R$6:R100)</f>
        <v>163.8668672606494</v>
      </c>
      <c r="V100" s="72">
        <f>AVERAGE(S$6:S100)</f>
        <v>703569.19131101901</v>
      </c>
    </row>
    <row r="101" spans="2:22" ht="15.75" x14ac:dyDescent="0.25">
      <c r="B101" s="13">
        <v>96</v>
      </c>
      <c r="C101" s="72">
        <v>46</v>
      </c>
      <c r="D101" s="73">
        <v>98.598688194281181</v>
      </c>
      <c r="E101" s="74">
        <v>16395.808081722414</v>
      </c>
      <c r="F101" s="75">
        <v>104.40131180571882</v>
      </c>
      <c r="G101" s="72">
        <v>711743.87184662628</v>
      </c>
      <c r="I101" s="73">
        <f>AVERAGE(F$6:F101)</f>
        <v>113.00169099425494</v>
      </c>
      <c r="J101" s="72">
        <f>AVERAGE(G$6:G101)</f>
        <v>752798.06002382224</v>
      </c>
      <c r="L101" s="6"/>
      <c r="N101" s="13">
        <v>96</v>
      </c>
      <c r="O101" s="72">
        <v>44</v>
      </c>
      <c r="P101" s="73">
        <v>84.112652122269736</v>
      </c>
      <c r="Q101" s="74">
        <v>13176.722469465505</v>
      </c>
      <c r="R101" s="75">
        <v>170.88734787773026</v>
      </c>
      <c r="S101" s="17">
        <v>1251735.1565278568</v>
      </c>
      <c r="U101" s="73">
        <f>AVERAGE(R$6:R101)</f>
        <v>163.9399972670773</v>
      </c>
      <c r="V101" s="72">
        <f>AVERAGE(S$6:S101)</f>
        <v>709279.25344869436</v>
      </c>
    </row>
    <row r="102" spans="2:22" ht="15.75" x14ac:dyDescent="0.25">
      <c r="B102" s="13">
        <v>97</v>
      </c>
      <c r="C102" s="72">
        <v>47</v>
      </c>
      <c r="D102" s="73">
        <v>86.601395814878458</v>
      </c>
      <c r="E102" s="74">
        <v>7052.5042747450188</v>
      </c>
      <c r="F102" s="75">
        <v>115.39860418512154</v>
      </c>
      <c r="G102" s="72">
        <v>-186150.85068482195</v>
      </c>
      <c r="I102" s="73">
        <f>AVERAGE(F$6:F102)</f>
        <v>113.02640143952162</v>
      </c>
      <c r="J102" s="72">
        <f>AVERAGE(G$6:G102)</f>
        <v>743118.17434641346</v>
      </c>
      <c r="L102" s="6"/>
      <c r="N102" s="13">
        <v>97</v>
      </c>
      <c r="O102" s="72">
        <v>45</v>
      </c>
      <c r="P102" s="73">
        <v>98.286519736116418</v>
      </c>
      <c r="Q102" s="74">
        <v>9537.9450103889048</v>
      </c>
      <c r="R102" s="75">
        <v>155.71348026388358</v>
      </c>
      <c r="S102" s="17">
        <v>485186.61213319958</v>
      </c>
      <c r="U102" s="73">
        <f>AVERAGE(R$6:R102)</f>
        <v>163.85518781343615</v>
      </c>
      <c r="V102" s="72">
        <f>AVERAGE(S$6:S102)</f>
        <v>706969.0200330707</v>
      </c>
    </row>
    <row r="103" spans="2:22" ht="15.75" x14ac:dyDescent="0.25">
      <c r="B103" s="13">
        <v>98</v>
      </c>
      <c r="C103" s="72">
        <v>45</v>
      </c>
      <c r="D103" s="73">
        <v>94.588738332514026</v>
      </c>
      <c r="E103" s="74">
        <v>13767.040622403967</v>
      </c>
      <c r="F103" s="75">
        <v>109.41126166748597</v>
      </c>
      <c r="G103" s="72">
        <v>506269.28392474935</v>
      </c>
      <c r="I103" s="73">
        <f>AVERAGE(F$6:F103)</f>
        <v>112.98951225817432</v>
      </c>
      <c r="J103" s="72">
        <f>AVERAGE(G$6:G103)</f>
        <v>740701.34893394751</v>
      </c>
      <c r="L103" s="6"/>
      <c r="N103" s="13">
        <v>98</v>
      </c>
      <c r="O103" s="72">
        <v>46</v>
      </c>
      <c r="P103" s="73">
        <v>93.825866272885662</v>
      </c>
      <c r="Q103" s="74">
        <v>12247.798988474729</v>
      </c>
      <c r="R103" s="75">
        <v>159.17413372711434</v>
      </c>
      <c r="S103" s="17">
        <v>949532.79405429238</v>
      </c>
      <c r="U103" s="73">
        <f>AVERAGE(R$6:R103)</f>
        <v>163.80742195541245</v>
      </c>
      <c r="V103" s="72">
        <f>AVERAGE(S$6:S103)</f>
        <v>709444.16058430774</v>
      </c>
    </row>
    <row r="104" spans="2:22" ht="15.75" x14ac:dyDescent="0.25">
      <c r="B104" s="13">
        <v>99</v>
      </c>
      <c r="C104" s="72">
        <v>45</v>
      </c>
      <c r="D104" s="73">
        <v>98.549093811088596</v>
      </c>
      <c r="E104" s="74">
        <v>19932.570425350077</v>
      </c>
      <c r="F104" s="75">
        <v>105.4509061889114</v>
      </c>
      <c r="G104" s="72">
        <v>1101907.614027461</v>
      </c>
      <c r="I104" s="73">
        <f>AVERAGE(F$6:F104)</f>
        <v>112.91336472212116</v>
      </c>
      <c r="J104" s="72">
        <f>AVERAGE(G$6:G104)</f>
        <v>744349.89706620516</v>
      </c>
      <c r="L104" s="6"/>
      <c r="N104" s="13">
        <v>99</v>
      </c>
      <c r="O104" s="72">
        <v>45</v>
      </c>
      <c r="P104" s="73">
        <v>91.124415402549999</v>
      </c>
      <c r="Q104" s="74">
        <v>11868.854256595445</v>
      </c>
      <c r="R104" s="75">
        <v>162.87558459745</v>
      </c>
      <c r="S104" s="17">
        <v>933146.57554491586</v>
      </c>
      <c r="U104" s="73">
        <f>AVERAGE(R$6:R104)</f>
        <v>163.79800945684715</v>
      </c>
      <c r="V104" s="72">
        <f>AVERAGE(S$6:S104)</f>
        <v>711703.78093744512</v>
      </c>
    </row>
    <row r="105" spans="2:22" ht="15.75" x14ac:dyDescent="0.25">
      <c r="B105" s="13">
        <v>100</v>
      </c>
      <c r="C105" s="72">
        <v>44</v>
      </c>
      <c r="D105" s="73">
        <v>91.932738771037549</v>
      </c>
      <c r="E105" s="74">
        <v>19796.309108060068</v>
      </c>
      <c r="F105" s="75">
        <v>113.06726122896245</v>
      </c>
      <c r="G105" s="72">
        <v>1238314.4532903163</v>
      </c>
      <c r="I105" s="73">
        <f>AVERAGE(F$6:F105)</f>
        <v>112.91490368718956</v>
      </c>
      <c r="J105" s="72">
        <f>AVERAGE(G$6:G105)</f>
        <v>749289.54262844624</v>
      </c>
      <c r="L105" s="6"/>
      <c r="N105" s="13">
        <v>100</v>
      </c>
      <c r="O105" s="72">
        <v>43</v>
      </c>
      <c r="P105" s="73">
        <v>86.18127288657881</v>
      </c>
      <c r="Q105" s="74">
        <v>11871.902699837639</v>
      </c>
      <c r="R105" s="75">
        <v>169.81872711342118</v>
      </c>
      <c r="S105" s="17">
        <v>1016071.4049008163</v>
      </c>
      <c r="U105" s="73">
        <f>AVERAGE(R$6:R105)</f>
        <v>163.85821663341292</v>
      </c>
      <c r="V105" s="72">
        <f>AVERAGE(S$6:S105)</f>
        <v>714747.45717707882</v>
      </c>
    </row>
    <row r="106" spans="2:22" ht="15.75" x14ac:dyDescent="0.25">
      <c r="B106" s="13">
        <v>101</v>
      </c>
      <c r="C106" s="72">
        <v>45</v>
      </c>
      <c r="D106" s="73">
        <v>91.897972578346099</v>
      </c>
      <c r="E106" s="74">
        <v>19463.055415735696</v>
      </c>
      <c r="F106" s="75">
        <v>112.1020274216539</v>
      </c>
      <c r="G106" s="72">
        <v>1181847.9719239725</v>
      </c>
      <c r="I106" s="73">
        <f>AVERAGE(F$6:F106)</f>
        <v>112.90685540733277</v>
      </c>
      <c r="J106" s="72">
        <f>AVERAGE(G$6:G106)</f>
        <v>753572.2993541446</v>
      </c>
      <c r="L106" s="6"/>
      <c r="N106" s="13">
        <v>101</v>
      </c>
      <c r="O106" s="72">
        <v>46</v>
      </c>
      <c r="P106" s="73">
        <v>87.855182623189208</v>
      </c>
      <c r="Q106" s="74">
        <v>8819.3889646457537</v>
      </c>
      <c r="R106" s="75">
        <v>165.14481737681081</v>
      </c>
      <c r="S106" s="17">
        <v>456476.37994148349</v>
      </c>
      <c r="U106" s="73">
        <f>AVERAGE(R$6:R106)</f>
        <v>163.87095525463468</v>
      </c>
      <c r="V106" s="72">
        <f>AVERAGE(S$6:S106)</f>
        <v>712190.31779850856</v>
      </c>
    </row>
    <row r="107" spans="2:22" ht="15.75" x14ac:dyDescent="0.25">
      <c r="B107" s="13">
        <v>102</v>
      </c>
      <c r="C107" s="72">
        <v>45</v>
      </c>
      <c r="D107" s="73">
        <v>98.948678563811271</v>
      </c>
      <c r="E107" s="74">
        <v>12187.184278656952</v>
      </c>
      <c r="F107" s="75">
        <v>105.05132143618873</v>
      </c>
      <c r="G107" s="72">
        <v>280279.81305925734</v>
      </c>
      <c r="I107" s="73">
        <f>AVERAGE(F$6:F107)</f>
        <v>112.82984036839999</v>
      </c>
      <c r="J107" s="72">
        <f>AVERAGE(G$6:G107)</f>
        <v>748932.17693948874</v>
      </c>
      <c r="L107" s="6"/>
      <c r="N107" s="13">
        <v>102</v>
      </c>
      <c r="O107" s="72">
        <v>46</v>
      </c>
      <c r="P107" s="73">
        <v>86.32742633151301</v>
      </c>
      <c r="Q107" s="74">
        <v>5592.4619774029816</v>
      </c>
      <c r="R107" s="75">
        <v>166.67257366848699</v>
      </c>
      <c r="S107" s="17">
        <v>-67889.969083089149</v>
      </c>
      <c r="U107" s="73">
        <f>AVERAGE(R$6:R107)</f>
        <v>163.89842210182931</v>
      </c>
      <c r="V107" s="72">
        <f>AVERAGE(S$6:S107)</f>
        <v>704542.47184868902</v>
      </c>
    </row>
    <row r="108" spans="2:22" ht="15.75" x14ac:dyDescent="0.25">
      <c r="B108" s="13">
        <v>103</v>
      </c>
      <c r="C108" s="72">
        <v>47</v>
      </c>
      <c r="D108" s="73">
        <v>83.131219599145069</v>
      </c>
      <c r="E108" s="74">
        <v>18874.825059359879</v>
      </c>
      <c r="F108" s="75">
        <v>118.86878040085493</v>
      </c>
      <c r="G108" s="72">
        <v>1243627.435085603</v>
      </c>
      <c r="I108" s="73">
        <f>AVERAGE(F$6:F108)</f>
        <v>112.88847085415198</v>
      </c>
      <c r="J108" s="72">
        <f>AVERAGE(G$6:G108)</f>
        <v>753735.04352343164</v>
      </c>
      <c r="L108" s="6"/>
      <c r="N108" s="13">
        <v>103</v>
      </c>
      <c r="O108" s="72">
        <v>44</v>
      </c>
      <c r="P108" s="73">
        <v>98.730622670239285</v>
      </c>
      <c r="Q108" s="74">
        <v>1779.5502709884877</v>
      </c>
      <c r="R108" s="75">
        <v>156.26937732976072</v>
      </c>
      <c r="S108" s="17">
        <v>-721910.7872256221</v>
      </c>
      <c r="U108" s="73">
        <f>AVERAGE(R$6:R108)</f>
        <v>163.82435370598398</v>
      </c>
      <c r="V108" s="72">
        <f>AVERAGE(S$6:S108)</f>
        <v>690693.4110809773</v>
      </c>
    </row>
    <row r="109" spans="2:22" ht="15.75" x14ac:dyDescent="0.25">
      <c r="B109" s="13">
        <v>104</v>
      </c>
      <c r="C109" s="72">
        <v>45</v>
      </c>
      <c r="D109" s="73">
        <v>94.428366689325983</v>
      </c>
      <c r="E109" s="74">
        <v>13487.0877664495</v>
      </c>
      <c r="F109" s="75">
        <v>109.57163331067402</v>
      </c>
      <c r="G109" s="72">
        <v>477802.23517428199</v>
      </c>
      <c r="I109" s="73">
        <f>AVERAGE(F$6:F109)</f>
        <v>112.85657818546468</v>
      </c>
      <c r="J109" s="72">
        <f>AVERAGE(G$6:G109)</f>
        <v>751081.84344315145</v>
      </c>
      <c r="L109" s="6"/>
      <c r="N109" s="13">
        <v>104</v>
      </c>
      <c r="O109" s="72">
        <v>45</v>
      </c>
      <c r="P109" s="73">
        <v>82.393208154558849</v>
      </c>
      <c r="Q109" s="74">
        <v>12852.343523479212</v>
      </c>
      <c r="R109" s="75">
        <v>171.60679184544114</v>
      </c>
      <c r="S109" s="17">
        <v>1205549.4397598007</v>
      </c>
      <c r="U109" s="73">
        <f>AVERAGE(R$6:R109)</f>
        <v>163.89918484194033</v>
      </c>
      <c r="V109" s="72">
        <f>AVERAGE(S$6:S109)</f>
        <v>695643.94981827377</v>
      </c>
    </row>
    <row r="110" spans="2:22" ht="15.75" x14ac:dyDescent="0.25">
      <c r="B110" s="13">
        <v>105</v>
      </c>
      <c r="C110" s="72">
        <v>44</v>
      </c>
      <c r="D110" s="73">
        <v>99.203390299058924</v>
      </c>
      <c r="E110" s="74">
        <v>12755.517702552203</v>
      </c>
      <c r="F110" s="75">
        <v>105.79660970094108</v>
      </c>
      <c r="G110" s="72">
        <v>349490.5279103599</v>
      </c>
      <c r="I110" s="73">
        <f>AVERAGE(F$6:F110)</f>
        <v>112.78934039037399</v>
      </c>
      <c r="J110" s="72">
        <f>AVERAGE(G$6:G110)</f>
        <v>747257.16424760106</v>
      </c>
      <c r="L110" s="6"/>
      <c r="N110" s="13">
        <v>105</v>
      </c>
      <c r="O110" s="72">
        <v>44</v>
      </c>
      <c r="P110" s="73">
        <v>95.503104490133325</v>
      </c>
      <c r="Q110" s="74">
        <v>10164.966822826595</v>
      </c>
      <c r="R110" s="75">
        <v>159.49689550986668</v>
      </c>
      <c r="S110" s="17">
        <v>621280.6512016349</v>
      </c>
      <c r="U110" s="73">
        <f>AVERAGE(R$6:R110)</f>
        <v>163.85725827687295</v>
      </c>
      <c r="V110" s="72">
        <f>AVERAGE(S$6:S110)</f>
        <v>694935.72792668664</v>
      </c>
    </row>
    <row r="111" spans="2:22" ht="15.75" x14ac:dyDescent="0.25">
      <c r="B111" s="13">
        <v>106</v>
      </c>
      <c r="C111" s="72">
        <v>47</v>
      </c>
      <c r="D111" s="73">
        <v>91.866750543602109</v>
      </c>
      <c r="E111" s="74">
        <v>9823.2905403185759</v>
      </c>
      <c r="F111" s="75">
        <v>110.13324945639789</v>
      </c>
      <c r="G111" s="72">
        <v>81870.907559579238</v>
      </c>
      <c r="I111" s="73">
        <f>AVERAGE(F$6:F111)</f>
        <v>112.7642829287327</v>
      </c>
      <c r="J111" s="72">
        <f>AVERAGE(G$6:G111)</f>
        <v>740979.93541092158</v>
      </c>
      <c r="L111" s="6"/>
      <c r="N111" s="13">
        <v>106</v>
      </c>
      <c r="O111" s="72">
        <v>43</v>
      </c>
      <c r="P111" s="73">
        <v>80.062106859437307</v>
      </c>
      <c r="Q111" s="74">
        <v>14598.040432614867</v>
      </c>
      <c r="R111" s="75">
        <v>175.93789314056269</v>
      </c>
      <c r="S111" s="17">
        <v>1568348.4776950083</v>
      </c>
      <c r="U111" s="73">
        <f>AVERAGE(R$6:R111)</f>
        <v>163.97122653030399</v>
      </c>
      <c r="V111" s="72">
        <f>AVERAGE(S$6:S111)</f>
        <v>703175.47084902925</v>
      </c>
    </row>
    <row r="112" spans="2:22" ht="15.75" x14ac:dyDescent="0.25">
      <c r="B112" s="13">
        <v>107</v>
      </c>
      <c r="C112" s="72">
        <v>47</v>
      </c>
      <c r="D112" s="73">
        <v>90.658602338666242</v>
      </c>
      <c r="E112" s="74">
        <v>14576.713835311593</v>
      </c>
      <c r="F112" s="75">
        <v>111.34139766133376</v>
      </c>
      <c r="G112" s="72">
        <v>622991.6917328937</v>
      </c>
      <c r="I112" s="73">
        <f>AVERAGE(F$6:F112)</f>
        <v>112.75098493557944</v>
      </c>
      <c r="J112" s="72">
        <f>AVERAGE(G$6:G112)</f>
        <v>739877.24154477182</v>
      </c>
      <c r="L112" s="6"/>
      <c r="N112" s="13">
        <v>107</v>
      </c>
      <c r="O112" s="72">
        <v>44</v>
      </c>
      <c r="P112" s="73">
        <v>88.233527874946219</v>
      </c>
      <c r="Q112" s="74">
        <v>10551.262882559031</v>
      </c>
      <c r="R112" s="75">
        <v>166.76647212505378</v>
      </c>
      <c r="S112" s="17">
        <v>759596.88738839515</v>
      </c>
      <c r="U112" s="73">
        <f>AVERAGE(R$6:R112)</f>
        <v>163.99735032090913</v>
      </c>
      <c r="V112" s="72">
        <f>AVERAGE(S$6:S112)</f>
        <v>703702.77380734112</v>
      </c>
    </row>
    <row r="113" spans="2:22" ht="15.75" x14ac:dyDescent="0.25">
      <c r="B113" s="13">
        <v>108</v>
      </c>
      <c r="C113" s="72">
        <v>45</v>
      </c>
      <c r="D113" s="73">
        <v>86.140436178202279</v>
      </c>
      <c r="E113" s="74">
        <v>14752.099767257934</v>
      </c>
      <c r="F113" s="75">
        <v>117.85956382179772</v>
      </c>
      <c r="G113" s="72">
        <v>738676.04402466374</v>
      </c>
      <c r="I113" s="73">
        <f>AVERAGE(F$6:F113)</f>
        <v>112.79828659193332</v>
      </c>
      <c r="J113" s="72">
        <f>AVERAGE(G$6:G113)</f>
        <v>739866.11934551154</v>
      </c>
      <c r="L113" s="6"/>
      <c r="N113" s="13">
        <v>108</v>
      </c>
      <c r="O113" s="72">
        <v>45</v>
      </c>
      <c r="P113" s="73">
        <v>96.068879861879466</v>
      </c>
      <c r="Q113" s="74">
        <v>8359.0478294467866</v>
      </c>
      <c r="R113" s="75">
        <v>157.93112013812055</v>
      </c>
      <c r="S113" s="17">
        <v>320153.7869926563</v>
      </c>
      <c r="U113" s="73">
        <f>AVERAGE(R$6:R113)</f>
        <v>163.94118152292035</v>
      </c>
      <c r="V113" s="72">
        <f>AVERAGE(S$6:S113)</f>
        <v>700151.39429979771</v>
      </c>
    </row>
    <row r="114" spans="2:22" ht="15.75" x14ac:dyDescent="0.25">
      <c r="B114" s="13">
        <v>109</v>
      </c>
      <c r="C114" s="72">
        <v>47</v>
      </c>
      <c r="D114" s="73">
        <v>81.246319573712114</v>
      </c>
      <c r="E114" s="74">
        <v>12950.532746429137</v>
      </c>
      <c r="F114" s="75">
        <v>120.75368042628789</v>
      </c>
      <c r="G114" s="72">
        <v>563824.49261248042</v>
      </c>
      <c r="I114" s="73">
        <f>AVERAGE(F$6:F114)</f>
        <v>112.87127185646867</v>
      </c>
      <c r="J114" s="72">
        <f>AVERAGE(G$6:G114)</f>
        <v>738251.05854979565</v>
      </c>
      <c r="L114" s="6"/>
      <c r="N114" s="13">
        <v>109</v>
      </c>
      <c r="O114" s="72">
        <v>43</v>
      </c>
      <c r="P114" s="73">
        <v>96.635329288322424</v>
      </c>
      <c r="Q114" s="74">
        <v>17950.919336973457</v>
      </c>
      <c r="R114" s="75">
        <v>159.36467071167758</v>
      </c>
      <c r="S114" s="17">
        <v>1860742.3491086606</v>
      </c>
      <c r="U114" s="73">
        <f>AVERAGE(R$6:R114)</f>
        <v>163.89919518520253</v>
      </c>
      <c r="V114" s="72">
        <f>AVERAGE(S$6:S114)</f>
        <v>710799.0177384112</v>
      </c>
    </row>
    <row r="115" spans="2:22" ht="15.75" x14ac:dyDescent="0.25">
      <c r="B115" s="13">
        <v>110</v>
      </c>
      <c r="C115" s="72">
        <v>44</v>
      </c>
      <c r="D115" s="73">
        <v>95.513257263833339</v>
      </c>
      <c r="E115" s="74">
        <v>19892.066199833222</v>
      </c>
      <c r="F115" s="75">
        <v>109.48674273616666</v>
      </c>
      <c r="G115" s="72">
        <v>1177917.5345119364</v>
      </c>
      <c r="I115" s="73">
        <f>AVERAGE(F$6:F115)</f>
        <v>112.84050340992046</v>
      </c>
      <c r="J115" s="72">
        <f>AVERAGE(G$6:G115)</f>
        <v>742248.02651308791</v>
      </c>
      <c r="L115" s="6"/>
      <c r="N115" s="13">
        <v>110</v>
      </c>
      <c r="O115" s="72">
        <v>47</v>
      </c>
      <c r="P115" s="73">
        <v>82.01254517316535</v>
      </c>
      <c r="Q115" s="74">
        <v>10625.557325542915</v>
      </c>
      <c r="R115" s="75">
        <v>169.98745482683466</v>
      </c>
      <c r="S115" s="17">
        <v>806211.44588566851</v>
      </c>
      <c r="U115" s="73">
        <f>AVERAGE(R$6:R115)</f>
        <v>163.95454300012648</v>
      </c>
      <c r="V115" s="72">
        <f>AVERAGE(S$6:S115)</f>
        <v>711666.40344884084</v>
      </c>
    </row>
    <row r="116" spans="2:22" ht="15.75" x14ac:dyDescent="0.25">
      <c r="B116" s="13">
        <v>111</v>
      </c>
      <c r="C116" s="72">
        <v>46</v>
      </c>
      <c r="D116" s="73">
        <v>91.332541591214081</v>
      </c>
      <c r="E116" s="74">
        <v>10737.449539441341</v>
      </c>
      <c r="F116" s="75">
        <v>111.66745840878592</v>
      </c>
      <c r="G116" s="72">
        <v>199023.69986200333</v>
      </c>
      <c r="I116" s="73">
        <f>AVERAGE(F$6:F116)</f>
        <v>112.82993543693726</v>
      </c>
      <c r="J116" s="72">
        <f>AVERAGE(G$6:G116)</f>
        <v>737354.11366037535</v>
      </c>
      <c r="L116" s="6"/>
      <c r="N116" s="13">
        <v>111</v>
      </c>
      <c r="O116" s="72">
        <v>45</v>
      </c>
      <c r="P116" s="73">
        <v>86.551649926619035</v>
      </c>
      <c r="Q116" s="74">
        <v>8267.0948460199561</v>
      </c>
      <c r="R116" s="75">
        <v>167.44835007338096</v>
      </c>
      <c r="S116" s="17">
        <v>384311.39186619315</v>
      </c>
      <c r="U116" s="73">
        <f>AVERAGE(R$6:R116)</f>
        <v>163.98601873952515</v>
      </c>
      <c r="V116" s="72">
        <f>AVERAGE(S$6:S116)</f>
        <v>708717.25920034852</v>
      </c>
    </row>
    <row r="117" spans="2:22" ht="15.75" x14ac:dyDescent="0.25">
      <c r="B117" s="13">
        <v>112</v>
      </c>
      <c r="C117" s="72">
        <v>43</v>
      </c>
      <c r="D117" s="73">
        <v>82.914545830825105</v>
      </c>
      <c r="E117" s="74">
        <v>18981.319171204272</v>
      </c>
      <c r="F117" s="75">
        <v>123.08545416917489</v>
      </c>
      <c r="G117" s="72">
        <v>1336324.2909177444</v>
      </c>
      <c r="I117" s="73">
        <f>AVERAGE(F$6:F117)</f>
        <v>112.92150256847511</v>
      </c>
      <c r="J117" s="72">
        <f>AVERAGE(G$6:G117)</f>
        <v>742702.06167160184</v>
      </c>
      <c r="L117" s="6"/>
      <c r="N117" s="13">
        <v>112</v>
      </c>
      <c r="O117" s="72">
        <v>46</v>
      </c>
      <c r="P117" s="73">
        <v>81.39138424999156</v>
      </c>
      <c r="Q117" s="74">
        <v>0</v>
      </c>
      <c r="R117" s="75">
        <v>171.60861575000843</v>
      </c>
      <c r="S117" s="17">
        <v>-1000000</v>
      </c>
      <c r="U117" s="73">
        <f>AVERAGE(R$6:R117)</f>
        <v>164.05407764140446</v>
      </c>
      <c r="V117" s="72">
        <f>AVERAGE(S$6:S117)</f>
        <v>693460.85510034545</v>
      </c>
    </row>
    <row r="118" spans="2:22" ht="15.75" x14ac:dyDescent="0.25">
      <c r="B118" s="13">
        <v>113</v>
      </c>
      <c r="C118" s="72">
        <v>45</v>
      </c>
      <c r="D118" s="73">
        <v>99.307351392940035</v>
      </c>
      <c r="E118" s="74">
        <v>20226.80394868811</v>
      </c>
      <c r="F118" s="75">
        <v>104.69264860705997</v>
      </c>
      <c r="G118" s="72">
        <v>1117597.6782438974</v>
      </c>
      <c r="I118" s="73">
        <f>AVERAGE(F$6:F118)</f>
        <v>112.8486808520024</v>
      </c>
      <c r="J118" s="72">
        <f>AVERAGE(G$6:G118)</f>
        <v>746019.72199525044</v>
      </c>
      <c r="L118" s="6"/>
      <c r="N118" s="13">
        <v>113</v>
      </c>
      <c r="O118" s="72">
        <v>45</v>
      </c>
      <c r="P118" s="73">
        <v>98.780028017325535</v>
      </c>
      <c r="Q118" s="74">
        <v>9577.9368484078204</v>
      </c>
      <c r="R118" s="75">
        <v>155.21997198267445</v>
      </c>
      <c r="S118" s="17">
        <v>486687.08926168713</v>
      </c>
      <c r="U118" s="73">
        <f>AVERAGE(R$6:R118)</f>
        <v>163.975899715221</v>
      </c>
      <c r="V118" s="72">
        <f>AVERAGE(S$6:S118)</f>
        <v>691630.99876549002</v>
      </c>
    </row>
    <row r="119" spans="2:22" ht="15.75" x14ac:dyDescent="0.25">
      <c r="B119" s="13">
        <v>114</v>
      </c>
      <c r="C119" s="72">
        <v>43</v>
      </c>
      <c r="D119" s="73">
        <v>86.321158499509451</v>
      </c>
      <c r="E119" s="74">
        <v>13998.087852020042</v>
      </c>
      <c r="F119" s="75">
        <v>119.67884150049055</v>
      </c>
      <c r="G119" s="72">
        <v>675274.93735184893</v>
      </c>
      <c r="I119" s="73">
        <f>AVERAGE(F$6:F119)</f>
        <v>112.90859454190142</v>
      </c>
      <c r="J119" s="72">
        <f>AVERAGE(G$6:G119)</f>
        <v>745399.15370890487</v>
      </c>
      <c r="L119" s="6"/>
      <c r="N119" s="13">
        <v>114</v>
      </c>
      <c r="O119" s="72">
        <v>46</v>
      </c>
      <c r="P119" s="73">
        <v>90.354967476659198</v>
      </c>
      <c r="Q119" s="74">
        <v>15394.896660235547</v>
      </c>
      <c r="R119" s="75">
        <v>162.6450325233408</v>
      </c>
      <c r="S119" s="17">
        <v>1503903.4679974811</v>
      </c>
      <c r="U119" s="73">
        <f>AVERAGE(R$6:R119)</f>
        <v>163.96422544160802</v>
      </c>
      <c r="V119" s="72">
        <f>AVERAGE(S$6:S119)</f>
        <v>698756.19586401619</v>
      </c>
    </row>
    <row r="120" spans="2:22" ht="15.75" x14ac:dyDescent="0.25">
      <c r="B120" s="13">
        <v>115</v>
      </c>
      <c r="C120" s="72">
        <v>45</v>
      </c>
      <c r="D120" s="73">
        <v>85.019868658416939</v>
      </c>
      <c r="E120" s="74">
        <v>13766.678284732861</v>
      </c>
      <c r="F120" s="75">
        <v>118.98013134158306</v>
      </c>
      <c r="G120" s="72">
        <v>637961.1904548353</v>
      </c>
      <c r="I120" s="73">
        <f>AVERAGE(F$6:F120)</f>
        <v>112.96139051407256</v>
      </c>
      <c r="J120" s="72">
        <f>AVERAGE(G$6:G120)</f>
        <v>744464.91055017384</v>
      </c>
      <c r="L120" s="6"/>
      <c r="N120" s="13">
        <v>115</v>
      </c>
      <c r="O120" s="72">
        <v>45</v>
      </c>
      <c r="P120" s="73">
        <v>92.537202391188316</v>
      </c>
      <c r="Q120" s="74">
        <v>10788.757746083356</v>
      </c>
      <c r="R120" s="75">
        <v>161.46279760881168</v>
      </c>
      <c r="S120" s="17">
        <v>741983.00840635621</v>
      </c>
      <c r="U120" s="73">
        <f>AVERAGE(R$6:R120)</f>
        <v>163.94247389523588</v>
      </c>
      <c r="V120" s="72">
        <f>AVERAGE(S$6:S120)</f>
        <v>699132.0811904713</v>
      </c>
    </row>
    <row r="121" spans="2:22" ht="15.75" x14ac:dyDescent="0.25">
      <c r="B121" s="13">
        <v>116</v>
      </c>
      <c r="C121" s="72">
        <v>47</v>
      </c>
      <c r="D121" s="73">
        <v>95.787425112621264</v>
      </c>
      <c r="E121" s="74">
        <v>21612.302196970351</v>
      </c>
      <c r="F121" s="75">
        <v>106.21257488737874</v>
      </c>
      <c r="G121" s="72">
        <v>1295498.2655843734</v>
      </c>
      <c r="I121" s="73">
        <f>AVERAGE(F$6:F121)</f>
        <v>112.90321106901486</v>
      </c>
      <c r="J121" s="72">
        <f>AVERAGE(G$6:G121)</f>
        <v>749215.19809357217</v>
      </c>
      <c r="L121" s="6"/>
      <c r="N121" s="13">
        <v>116</v>
      </c>
      <c r="O121" s="72">
        <v>44</v>
      </c>
      <c r="P121" s="73">
        <v>85.064926268970837</v>
      </c>
      <c r="Q121" s="74">
        <v>6446.4670329597293</v>
      </c>
      <c r="R121" s="75">
        <v>169.93507373102915</v>
      </c>
      <c r="S121" s="17">
        <v>95480.850550660398</v>
      </c>
      <c r="U121" s="73">
        <f>AVERAGE(R$6:R121)</f>
        <v>163.99413423864792</v>
      </c>
      <c r="V121" s="72">
        <f>AVERAGE(S$6:S121)</f>
        <v>693928.19127116259</v>
      </c>
    </row>
    <row r="122" spans="2:22" ht="15.75" x14ac:dyDescent="0.25">
      <c r="B122" s="13">
        <v>117</v>
      </c>
      <c r="C122" s="72">
        <v>46</v>
      </c>
      <c r="D122" s="73">
        <v>98.909197322375903</v>
      </c>
      <c r="E122" s="74">
        <v>15412.777333700073</v>
      </c>
      <c r="F122" s="75">
        <v>104.0908026776241</v>
      </c>
      <c r="G122" s="72">
        <v>604328.3641563314</v>
      </c>
      <c r="I122" s="73">
        <f>AVERAGE(F$6:F122)</f>
        <v>112.8278913391739</v>
      </c>
      <c r="J122" s="72">
        <f>AVERAGE(G$6:G122)</f>
        <v>747976.84908556158</v>
      </c>
      <c r="L122" s="6"/>
      <c r="N122" s="13">
        <v>117</v>
      </c>
      <c r="O122" s="72">
        <v>46</v>
      </c>
      <c r="P122" s="73">
        <v>89.554016952072715</v>
      </c>
      <c r="Q122" s="74">
        <v>0</v>
      </c>
      <c r="R122" s="75">
        <v>163.44598304792729</v>
      </c>
      <c r="S122" s="17">
        <v>-1000000</v>
      </c>
      <c r="U122" s="73">
        <f>AVERAGE(R$6:R122)</f>
        <v>163.98944918573577</v>
      </c>
      <c r="V122" s="72">
        <f>AVERAGE(S$6:S122)</f>
        <v>679450.17254234932</v>
      </c>
    </row>
    <row r="123" spans="2:22" ht="15.75" x14ac:dyDescent="0.25">
      <c r="B123" s="13">
        <v>118</v>
      </c>
      <c r="C123" s="72">
        <v>45</v>
      </c>
      <c r="D123" s="73">
        <v>89.302355010038269</v>
      </c>
      <c r="E123" s="74">
        <v>25698.876993920334</v>
      </c>
      <c r="F123" s="75">
        <v>114.69764498996173</v>
      </c>
      <c r="G123" s="72">
        <v>1947600.6700893692</v>
      </c>
      <c r="I123" s="73">
        <f>AVERAGE(F$6:F123)</f>
        <v>112.84373670909584</v>
      </c>
      <c r="J123" s="72">
        <f>AVERAGE(G$6:G123)</f>
        <v>758143.15265339043</v>
      </c>
      <c r="L123" s="6"/>
      <c r="N123" s="13">
        <v>118</v>
      </c>
      <c r="O123" s="72">
        <v>46</v>
      </c>
      <c r="P123" s="73">
        <v>99.88891629166838</v>
      </c>
      <c r="Q123" s="74">
        <v>5768.9648327403165</v>
      </c>
      <c r="R123" s="75">
        <v>153.11108370833162</v>
      </c>
      <c r="S123" s="17">
        <v>-116707.54258387606</v>
      </c>
      <c r="U123" s="73">
        <f>AVERAGE(R$6:R123)</f>
        <v>163.89725964779169</v>
      </c>
      <c r="V123" s="72">
        <f>AVERAGE(S$6:S123)</f>
        <v>672703.0732616185</v>
      </c>
    </row>
    <row r="124" spans="2:22" ht="15.75" x14ac:dyDescent="0.25">
      <c r="B124" s="13">
        <v>119</v>
      </c>
      <c r="C124" s="72">
        <v>43</v>
      </c>
      <c r="D124" s="73">
        <v>86.132984825165224</v>
      </c>
      <c r="E124" s="74">
        <v>14553.626869019718</v>
      </c>
      <c r="F124" s="75">
        <v>119.86701517483478</v>
      </c>
      <c r="G124" s="72">
        <v>744499.81275766972</v>
      </c>
      <c r="I124" s="73">
        <f>AVERAGE(F$6:F124)</f>
        <v>112.90275585586676</v>
      </c>
      <c r="J124" s="72">
        <f>AVERAGE(G$6:G124)</f>
        <v>758028.50273830036</v>
      </c>
      <c r="L124" s="6"/>
      <c r="N124" s="13">
        <v>119</v>
      </c>
      <c r="O124" s="72">
        <v>45</v>
      </c>
      <c r="P124" s="73">
        <v>90.131282068089277</v>
      </c>
      <c r="Q124" s="74">
        <v>8646.4075343533004</v>
      </c>
      <c r="R124" s="75">
        <v>163.86871793191074</v>
      </c>
      <c r="S124" s="17">
        <v>416875.71737128869</v>
      </c>
      <c r="U124" s="73">
        <f>AVERAGE(R$6:R124)</f>
        <v>163.89701980143974</v>
      </c>
      <c r="V124" s="72">
        <f>AVERAGE(S$6:S124)</f>
        <v>670553.26354825438</v>
      </c>
    </row>
    <row r="125" spans="2:22" ht="15.75" x14ac:dyDescent="0.25">
      <c r="B125" s="13">
        <v>120</v>
      </c>
      <c r="C125" s="72">
        <v>44</v>
      </c>
      <c r="D125" s="73">
        <v>85.503165725882681</v>
      </c>
      <c r="E125" s="74">
        <v>17594.615076782906</v>
      </c>
      <c r="F125" s="75">
        <v>119.49683427411732</v>
      </c>
      <c r="G125" s="72">
        <v>1102500.8019472128</v>
      </c>
      <c r="I125" s="73">
        <f>AVERAGE(F$6:F125)</f>
        <v>112.95770650935218</v>
      </c>
      <c r="J125" s="72">
        <f>AVERAGE(G$6:G125)</f>
        <v>760899.10523170792</v>
      </c>
      <c r="L125" s="6"/>
      <c r="N125" s="13">
        <v>120</v>
      </c>
      <c r="O125" s="72">
        <v>44</v>
      </c>
      <c r="P125" s="73">
        <v>82.096691704399277</v>
      </c>
      <c r="Q125" s="74">
        <v>19028.12830952197</v>
      </c>
      <c r="R125" s="75">
        <v>172.90330829560071</v>
      </c>
      <c r="S125" s="17">
        <v>2290026.3353895247</v>
      </c>
      <c r="U125" s="73">
        <f>AVERAGE(R$6:R125)</f>
        <v>163.97207220555774</v>
      </c>
      <c r="V125" s="72">
        <f>AVERAGE(S$6:S125)</f>
        <v>684048.87248026498</v>
      </c>
    </row>
    <row r="126" spans="2:22" ht="15.75" x14ac:dyDescent="0.25">
      <c r="B126" s="13">
        <v>121</v>
      </c>
      <c r="C126" s="72">
        <v>45</v>
      </c>
      <c r="D126" s="73">
        <v>94.998904534641639</v>
      </c>
      <c r="E126" s="74">
        <v>22573.040625125828</v>
      </c>
      <c r="F126" s="75">
        <v>109.00109546535836</v>
      </c>
      <c r="G126" s="72">
        <v>1460486.1561227529</v>
      </c>
      <c r="I126" s="73">
        <f>AVERAGE(F$6:F126)</f>
        <v>112.92500724452579</v>
      </c>
      <c r="J126" s="72">
        <f>AVERAGE(G$6:G126)</f>
        <v>766680.81639609672</v>
      </c>
      <c r="L126" s="6"/>
      <c r="N126" s="13">
        <v>121</v>
      </c>
      <c r="O126" s="72">
        <v>43</v>
      </c>
      <c r="P126" s="73">
        <v>81.227308445287335</v>
      </c>
      <c r="Q126" s="74">
        <v>14941.706859931652</v>
      </c>
      <c r="R126" s="75">
        <v>174.77269155471265</v>
      </c>
      <c r="S126" s="17">
        <v>1611402.3243317688</v>
      </c>
      <c r="U126" s="73">
        <f>AVERAGE(R$6:R126)</f>
        <v>164.0613335224929</v>
      </c>
      <c r="V126" s="72">
        <f>AVERAGE(S$6:S126)</f>
        <v>691712.95059474022</v>
      </c>
    </row>
    <row r="127" spans="2:22" ht="15.75" x14ac:dyDescent="0.25">
      <c r="B127" s="13">
        <v>122</v>
      </c>
      <c r="C127" s="72">
        <v>44</v>
      </c>
      <c r="D127" s="73">
        <v>80.862894208658261</v>
      </c>
      <c r="E127" s="74">
        <v>8896.2158021718242</v>
      </c>
      <c r="F127" s="75">
        <v>124.13710579134174</v>
      </c>
      <c r="G127" s="72">
        <v>104350.4821768098</v>
      </c>
      <c r="I127" s="73">
        <f>AVERAGE(F$6:F127)</f>
        <v>113.01690969163084</v>
      </c>
      <c r="J127" s="72">
        <f>AVERAGE(G$6:G127)</f>
        <v>761251.87923036492</v>
      </c>
      <c r="L127" s="6"/>
      <c r="N127" s="13">
        <v>122</v>
      </c>
      <c r="O127" s="72">
        <v>44</v>
      </c>
      <c r="P127" s="73">
        <v>83.153464702311396</v>
      </c>
      <c r="Q127" s="74">
        <v>14754.101004008538</v>
      </c>
      <c r="R127" s="75">
        <v>171.8465352976886</v>
      </c>
      <c r="S127" s="17">
        <v>1535441.1389710163</v>
      </c>
      <c r="U127" s="73">
        <f>AVERAGE(R$6:R127)</f>
        <v>164.12514665179779</v>
      </c>
      <c r="V127" s="72">
        <f>AVERAGE(S$6:S127)</f>
        <v>698628.75541749655</v>
      </c>
    </row>
    <row r="128" spans="2:22" ht="15.75" x14ac:dyDescent="0.25">
      <c r="B128" s="13">
        <v>123</v>
      </c>
      <c r="C128" s="72">
        <v>45</v>
      </c>
      <c r="D128" s="73">
        <v>87.436342830108615</v>
      </c>
      <c r="E128" s="74">
        <v>11557.593584625552</v>
      </c>
      <c r="F128" s="75">
        <v>116.56365716989139</v>
      </c>
      <c r="G128" s="72">
        <v>347195.37630722905</v>
      </c>
      <c r="I128" s="73">
        <f>AVERAGE(F$6:F128)</f>
        <v>113.04574503698254</v>
      </c>
      <c r="J128" s="72">
        <f>AVERAGE(G$6:G128)</f>
        <v>757885.56619846949</v>
      </c>
      <c r="L128" s="6"/>
      <c r="N128" s="13">
        <v>123</v>
      </c>
      <c r="O128" s="72">
        <v>47</v>
      </c>
      <c r="P128" s="73">
        <v>94.71146620611016</v>
      </c>
      <c r="Q128" s="74">
        <v>9858.5808531447437</v>
      </c>
      <c r="R128" s="75">
        <v>157.28853379388983</v>
      </c>
      <c r="S128" s="17">
        <v>550641.72767965216</v>
      </c>
      <c r="U128" s="73">
        <f>AVERAGE(R$6:R128)</f>
        <v>164.06956443344083</v>
      </c>
      <c r="V128" s="72">
        <f>AVERAGE(S$6:S128)</f>
        <v>697425.6088505222</v>
      </c>
    </row>
    <row r="129" spans="2:22" ht="15.75" x14ac:dyDescent="0.25">
      <c r="B129" s="13">
        <v>124</v>
      </c>
      <c r="C129" s="72">
        <v>45</v>
      </c>
      <c r="D129" s="73">
        <v>85.931614617260351</v>
      </c>
      <c r="E129" s="74">
        <v>20575.265872530676</v>
      </c>
      <c r="F129" s="75">
        <v>118.06838538273965</v>
      </c>
      <c r="G129" s="72">
        <v>1429288.4203902828</v>
      </c>
      <c r="I129" s="73">
        <f>AVERAGE(F$6:F129)</f>
        <v>113.08625020106123</v>
      </c>
      <c r="J129" s="72">
        <f>AVERAGE(G$6:G129)</f>
        <v>763300.1053451777</v>
      </c>
      <c r="L129" s="6"/>
      <c r="N129" s="13">
        <v>124</v>
      </c>
      <c r="O129" s="72">
        <v>46</v>
      </c>
      <c r="P129" s="73">
        <v>91.733065885565082</v>
      </c>
      <c r="Q129" s="74">
        <v>17039.842374019227</v>
      </c>
      <c r="R129" s="75">
        <v>161.26693411443492</v>
      </c>
      <c r="S129" s="17">
        <v>1747963.1374513148</v>
      </c>
      <c r="U129" s="73">
        <f>AVERAGE(R$6:R129)</f>
        <v>164.0469625760295</v>
      </c>
      <c r="V129" s="72">
        <f>AVERAGE(S$6:S129)</f>
        <v>705897.68569407705</v>
      </c>
    </row>
    <row r="130" spans="2:22" ht="15.75" x14ac:dyDescent="0.25">
      <c r="B130" s="13">
        <v>125</v>
      </c>
      <c r="C130" s="72">
        <v>46</v>
      </c>
      <c r="D130" s="73">
        <v>98.972992565180689</v>
      </c>
      <c r="E130" s="74">
        <v>9534.0956716054825</v>
      </c>
      <c r="F130" s="75">
        <v>104.02700743481931</v>
      </c>
      <c r="G130" s="72">
        <v>-8196.5586856178707</v>
      </c>
      <c r="I130" s="73">
        <f>AVERAGE(F$6:F130)</f>
        <v>113.01377625893129</v>
      </c>
      <c r="J130" s="72">
        <f>AVERAGE(G$6:G130)</f>
        <v>757128.13203293132</v>
      </c>
      <c r="L130" s="6"/>
      <c r="N130" s="13">
        <v>125</v>
      </c>
      <c r="O130" s="72">
        <v>47</v>
      </c>
      <c r="P130" s="73">
        <v>90.716259295925795</v>
      </c>
      <c r="Q130" s="74">
        <v>10264.001518587396</v>
      </c>
      <c r="R130" s="75">
        <v>161.28374070407421</v>
      </c>
      <c r="S130" s="17">
        <v>655416.55951007339</v>
      </c>
      <c r="U130" s="73">
        <f>AVERAGE(R$6:R130)</f>
        <v>164.02485680105386</v>
      </c>
      <c r="V130" s="72">
        <f>AVERAGE(S$6:S130)</f>
        <v>705493.83668460499</v>
      </c>
    </row>
    <row r="131" spans="2:22" ht="15.75" x14ac:dyDescent="0.25">
      <c r="B131" s="13">
        <v>126</v>
      </c>
      <c r="C131" s="72">
        <v>47</v>
      </c>
      <c r="D131" s="73">
        <v>81.996759541118607</v>
      </c>
      <c r="E131" s="74">
        <v>19337.066923323284</v>
      </c>
      <c r="F131" s="75">
        <v>120.00324045888139</v>
      </c>
      <c r="G131" s="72">
        <v>1320510.6917690458</v>
      </c>
      <c r="I131" s="73">
        <f>AVERAGE(F$6:F131)</f>
        <v>113.06924819702614</v>
      </c>
      <c r="J131" s="72">
        <f>AVERAGE(G$6:G131)</f>
        <v>761599.42218956712</v>
      </c>
      <c r="L131" s="6"/>
      <c r="N131" s="13">
        <v>126</v>
      </c>
      <c r="O131" s="72">
        <v>46</v>
      </c>
      <c r="P131" s="73">
        <v>93.661505808001124</v>
      </c>
      <c r="Q131" s="74">
        <v>12683.763960915929</v>
      </c>
      <c r="R131" s="75">
        <v>159.33849419199888</v>
      </c>
      <c r="S131" s="17">
        <v>1021011.8502190874</v>
      </c>
      <c r="U131" s="73">
        <f>AVERAGE(R$6:R131)</f>
        <v>163.98766344701372</v>
      </c>
      <c r="V131" s="72">
        <f>AVERAGE(S$6:S131)</f>
        <v>707997.94790313265</v>
      </c>
    </row>
    <row r="132" spans="2:22" ht="15.75" x14ac:dyDescent="0.25">
      <c r="B132" s="13">
        <v>127</v>
      </c>
      <c r="C132" s="72">
        <v>45</v>
      </c>
      <c r="D132" s="73">
        <v>86.35027349615531</v>
      </c>
      <c r="E132" s="74">
        <v>12551.417457003579</v>
      </c>
      <c r="F132" s="75">
        <v>117.64972650384469</v>
      </c>
      <c r="G132" s="72">
        <v>476670.83105205302</v>
      </c>
      <c r="I132" s="73">
        <f>AVERAGE(F$6:F132)</f>
        <v>113.10531495534755</v>
      </c>
      <c r="J132" s="72">
        <f>AVERAGE(G$6:G132)</f>
        <v>759355.88997588598</v>
      </c>
      <c r="L132" s="6"/>
      <c r="N132" s="13">
        <v>127</v>
      </c>
      <c r="O132" s="72">
        <v>44</v>
      </c>
      <c r="P132" s="73">
        <v>83.866746810053854</v>
      </c>
      <c r="Q132" s="74">
        <v>4743.3872390253991</v>
      </c>
      <c r="R132" s="75">
        <v>171.13325318994615</v>
      </c>
      <c r="S132" s="17">
        <v>-188248.71064590674</v>
      </c>
      <c r="U132" s="73">
        <f>AVERAGE(R$6:R132)</f>
        <v>164.04392793317854</v>
      </c>
      <c r="V132" s="72">
        <f>AVERAGE(S$6:S132)</f>
        <v>700940.88759959687</v>
      </c>
    </row>
    <row r="133" spans="2:22" ht="15.75" x14ac:dyDescent="0.25">
      <c r="B133" s="13">
        <v>128</v>
      </c>
      <c r="C133" s="72">
        <v>46</v>
      </c>
      <c r="D133" s="73">
        <v>88.983154028986007</v>
      </c>
      <c r="E133" s="74">
        <v>13313.856763677135</v>
      </c>
      <c r="F133" s="75">
        <v>114.01684597101399</v>
      </c>
      <c r="G133" s="72">
        <v>518003.95590431872</v>
      </c>
      <c r="I133" s="73">
        <f>AVERAGE(F$6:F133)</f>
        <v>113.11243629140745</v>
      </c>
      <c r="J133" s="72">
        <f>AVERAGE(G$6:G133)</f>
        <v>757470.32799095183</v>
      </c>
      <c r="L133" s="6"/>
      <c r="N133" s="13">
        <v>128</v>
      </c>
      <c r="O133" s="72">
        <v>44</v>
      </c>
      <c r="P133" s="73">
        <v>95.933999976600319</v>
      </c>
      <c r="Q133" s="74">
        <v>17357.925349532416</v>
      </c>
      <c r="R133" s="75">
        <v>159.06600002339968</v>
      </c>
      <c r="S133" s="17">
        <v>1761055.7540548933</v>
      </c>
      <c r="U133" s="73">
        <f>AVERAGE(R$6:R133)</f>
        <v>164.00503787138339</v>
      </c>
      <c r="V133" s="72">
        <f>AVERAGE(S$6:S133)</f>
        <v>709223.0349937788</v>
      </c>
    </row>
    <row r="134" spans="2:22" ht="15.75" x14ac:dyDescent="0.25">
      <c r="B134" s="13">
        <v>129</v>
      </c>
      <c r="C134" s="72">
        <v>46</v>
      </c>
      <c r="D134" s="73">
        <v>92.655364363108333</v>
      </c>
      <c r="E134" s="74">
        <v>19155.548275775604</v>
      </c>
      <c r="F134" s="75">
        <v>110.34463563689167</v>
      </c>
      <c r="G134" s="72">
        <v>1113711.9949153475</v>
      </c>
      <c r="I134" s="73">
        <f>AVERAGE(F$6:F134)</f>
        <v>113.0909804723802</v>
      </c>
      <c r="J134" s="72">
        <f>AVERAGE(G$6:G134)</f>
        <v>760231.89130044333</v>
      </c>
      <c r="L134" s="6"/>
      <c r="N134" s="13">
        <v>129</v>
      </c>
      <c r="O134" s="72">
        <v>44</v>
      </c>
      <c r="P134" s="73">
        <v>86.584874877705985</v>
      </c>
      <c r="Q134" s="74">
        <v>11416.257923175746</v>
      </c>
      <c r="R134" s="75">
        <v>168.415125122294</v>
      </c>
      <c r="S134" s="17">
        <v>922670.50656002364</v>
      </c>
      <c r="U134" s="73">
        <f>AVERAGE(R$6:R134)</f>
        <v>164.03922459425866</v>
      </c>
      <c r="V134" s="72">
        <f>AVERAGE(S$6:S134)</f>
        <v>710877.66655630781</v>
      </c>
    </row>
    <row r="135" spans="2:22" ht="15.75" x14ac:dyDescent="0.25">
      <c r="B135" s="13">
        <v>130</v>
      </c>
      <c r="C135" s="72">
        <v>44</v>
      </c>
      <c r="D135" s="73">
        <v>84.802897434500963</v>
      </c>
      <c r="E135" s="74">
        <v>20283.765699725594</v>
      </c>
      <c r="F135" s="75">
        <v>120.19710256549904</v>
      </c>
      <c r="G135" s="72">
        <v>1438049.8662244687</v>
      </c>
      <c r="I135" s="73">
        <f>AVERAGE(F$6:F135)</f>
        <v>113.14564295001956</v>
      </c>
      <c r="J135" s="72">
        <f>AVERAGE(G$6:G135)</f>
        <v>765445.87572293577</v>
      </c>
      <c r="L135" s="6"/>
      <c r="N135" s="13">
        <v>130</v>
      </c>
      <c r="O135" s="72">
        <v>45</v>
      </c>
      <c r="P135" s="73">
        <v>87.278442439671267</v>
      </c>
      <c r="Q135" s="74">
        <v>10302.29964281811</v>
      </c>
      <c r="R135" s="75">
        <v>166.72155756032873</v>
      </c>
      <c r="S135" s="17">
        <v>717615.44290385372</v>
      </c>
      <c r="U135" s="73">
        <f>AVERAGE(R$6:R135)</f>
        <v>164.0598579247669</v>
      </c>
      <c r="V135" s="72">
        <f>AVERAGE(S$6:S135)</f>
        <v>710929.4956051351</v>
      </c>
    </row>
    <row r="136" spans="2:22" ht="15.75" x14ac:dyDescent="0.25">
      <c r="B136" s="13">
        <v>131</v>
      </c>
      <c r="C136" s="72">
        <v>45</v>
      </c>
      <c r="D136" s="73">
        <v>90.596404706519849</v>
      </c>
      <c r="E136" s="74">
        <v>20793.755441088622</v>
      </c>
      <c r="F136" s="75">
        <v>113.40359529348015</v>
      </c>
      <c r="G136" s="72">
        <v>1358086.6266728151</v>
      </c>
      <c r="I136" s="73">
        <f>AVERAGE(F$6:F136)</f>
        <v>113.14761205187804</v>
      </c>
      <c r="J136" s="72">
        <f>AVERAGE(G$6:G136)</f>
        <v>769969.85092102655</v>
      </c>
      <c r="L136" s="6"/>
      <c r="N136" s="13">
        <v>131</v>
      </c>
      <c r="O136" s="72">
        <v>47</v>
      </c>
      <c r="P136" s="73">
        <v>90.44711847715233</v>
      </c>
      <c r="Q136" s="74">
        <v>10149.716716757455</v>
      </c>
      <c r="R136" s="75">
        <v>161.55288152284766</v>
      </c>
      <c r="S136" s="17">
        <v>639715.98223278346</v>
      </c>
      <c r="U136" s="73">
        <f>AVERAGE(R$6:R136)</f>
        <v>164.04072070032475</v>
      </c>
      <c r="V136" s="72">
        <f>AVERAGE(S$6:S136)</f>
        <v>710385.88099923928</v>
      </c>
    </row>
    <row r="137" spans="2:22" ht="15.75" x14ac:dyDescent="0.25">
      <c r="B137" s="13">
        <v>132</v>
      </c>
      <c r="C137" s="72">
        <v>43</v>
      </c>
      <c r="D137" s="73">
        <v>94.775171502696537</v>
      </c>
      <c r="E137" s="74">
        <v>17080.749159031275</v>
      </c>
      <c r="F137" s="75">
        <v>111.22482849730346</v>
      </c>
      <c r="G137" s="72">
        <v>899803.39581871382</v>
      </c>
      <c r="I137" s="73">
        <f>AVERAGE(F$6:F137)</f>
        <v>113.13304550979794</v>
      </c>
      <c r="J137" s="72">
        <f>AVERAGE(G$6:G137)</f>
        <v>770953.43838237261</v>
      </c>
      <c r="L137" s="6"/>
      <c r="N137" s="13">
        <v>132</v>
      </c>
      <c r="O137" s="72">
        <v>44</v>
      </c>
      <c r="P137" s="73">
        <v>95.838635675203349</v>
      </c>
      <c r="Q137" s="74">
        <v>13933.564838299153</v>
      </c>
      <c r="R137" s="75">
        <v>159.16136432479664</v>
      </c>
      <c r="S137" s="17">
        <v>1217685.1895717075</v>
      </c>
      <c r="U137" s="73">
        <f>AVERAGE(R$6:R137)</f>
        <v>164.00375587929804</v>
      </c>
      <c r="V137" s="72">
        <f>AVERAGE(S$6:S137)</f>
        <v>714229.05757933366</v>
      </c>
    </row>
    <row r="138" spans="2:22" ht="15.75" x14ac:dyDescent="0.25">
      <c r="B138" s="13">
        <v>133</v>
      </c>
      <c r="C138" s="72">
        <v>45</v>
      </c>
      <c r="D138" s="73">
        <v>88.362480781817453</v>
      </c>
      <c r="E138" s="74">
        <v>21189.668292460607</v>
      </c>
      <c r="F138" s="75">
        <v>115.63751921818255</v>
      </c>
      <c r="G138" s="72">
        <v>1450320.6743963268</v>
      </c>
      <c r="I138" s="73">
        <f>AVERAGE(F$6:F138)</f>
        <v>113.15187613918428</v>
      </c>
      <c r="J138" s="72">
        <f>AVERAGE(G$6:G138)</f>
        <v>776061.46271330456</v>
      </c>
      <c r="L138" s="6"/>
      <c r="N138" s="13">
        <v>133</v>
      </c>
      <c r="O138" s="72">
        <v>45</v>
      </c>
      <c r="P138" s="73">
        <v>96.320808572411096</v>
      </c>
      <c r="Q138" s="74">
        <v>4772.6377378973348</v>
      </c>
      <c r="R138" s="75">
        <v>157.6791914275889</v>
      </c>
      <c r="S138" s="17">
        <v>-247454.34051155124</v>
      </c>
      <c r="U138" s="73">
        <f>AVERAGE(R$6:R138)</f>
        <v>163.95620276311979</v>
      </c>
      <c r="V138" s="72">
        <f>AVERAGE(S$6:S138)</f>
        <v>706998.35533804889</v>
      </c>
    </row>
    <row r="139" spans="2:22" ht="15.75" x14ac:dyDescent="0.25">
      <c r="B139" s="13">
        <v>134</v>
      </c>
      <c r="C139" s="72">
        <v>44</v>
      </c>
      <c r="D139" s="73">
        <v>83.74279631011062</v>
      </c>
      <c r="E139" s="74">
        <v>5999.0218719473214</v>
      </c>
      <c r="F139" s="75">
        <v>121.25720368988938</v>
      </c>
      <c r="G139" s="72">
        <v>-272575.38293318218</v>
      </c>
      <c r="I139" s="73">
        <f>AVERAGE(F$6:F139)</f>
        <v>113.21236365821939</v>
      </c>
      <c r="J139" s="72">
        <f>AVERAGE(G$6:G139)</f>
        <v>768235.81461146509</v>
      </c>
      <c r="L139" s="6"/>
      <c r="N139" s="13">
        <v>134</v>
      </c>
      <c r="O139" s="72">
        <v>45</v>
      </c>
      <c r="P139" s="73">
        <v>98.734895664822474</v>
      </c>
      <c r="Q139" s="74">
        <v>9892.898544958367</v>
      </c>
      <c r="R139" s="75">
        <v>155.26510433517751</v>
      </c>
      <c r="S139" s="17">
        <v>536021.9247602867</v>
      </c>
      <c r="U139" s="73">
        <f>AVERAGE(R$6:R139)</f>
        <v>163.89134381962768</v>
      </c>
      <c r="V139" s="72">
        <f>AVERAGE(S$6:S139)</f>
        <v>705722.41182627447</v>
      </c>
    </row>
    <row r="140" spans="2:22" ht="15.75" x14ac:dyDescent="0.25">
      <c r="B140" s="13">
        <v>135</v>
      </c>
      <c r="C140" s="72">
        <v>43</v>
      </c>
      <c r="D140" s="73">
        <v>94.535406827988041</v>
      </c>
      <c r="E140" s="74">
        <v>21813.241092881886</v>
      </c>
      <c r="F140" s="75">
        <v>111.46459317201196</v>
      </c>
      <c r="G140" s="72">
        <v>1431404.0441810931</v>
      </c>
      <c r="I140" s="73">
        <f>AVERAGE(F$6:F140)</f>
        <v>113.19941721017341</v>
      </c>
      <c r="J140" s="72">
        <f>AVERAGE(G$6:G140)</f>
        <v>773148.17186753638</v>
      </c>
      <c r="L140" s="6"/>
      <c r="N140" s="13">
        <v>135</v>
      </c>
      <c r="O140" s="72">
        <v>45</v>
      </c>
      <c r="P140" s="73">
        <v>87.686891020210254</v>
      </c>
      <c r="Q140" s="74">
        <v>11946.962205430869</v>
      </c>
      <c r="R140" s="75">
        <v>166.31310897978975</v>
      </c>
      <c r="S140" s="17">
        <v>986936.42724925349</v>
      </c>
      <c r="U140" s="73">
        <f>AVERAGE(R$6:R140)</f>
        <v>163.90928282081404</v>
      </c>
      <c r="V140" s="72">
        <f>AVERAGE(S$6:S140)</f>
        <v>707805.47860718542</v>
      </c>
    </row>
    <row r="141" spans="2:22" ht="15.75" x14ac:dyDescent="0.25">
      <c r="B141" s="13">
        <v>136</v>
      </c>
      <c r="C141" s="72">
        <v>46</v>
      </c>
      <c r="D141" s="73">
        <v>84.442317794865545</v>
      </c>
      <c r="E141" s="74">
        <v>15642.833653722966</v>
      </c>
      <c r="F141" s="75">
        <v>118.55768220513445</v>
      </c>
      <c r="G141" s="72">
        <v>854578.10110586975</v>
      </c>
      <c r="I141" s="73">
        <f>AVERAGE(F$6:F141)</f>
        <v>113.2388162174893</v>
      </c>
      <c r="J141" s="72">
        <f>AVERAGE(G$6:G141)</f>
        <v>773746.92134722997</v>
      </c>
      <c r="L141" s="6"/>
      <c r="N141" s="13">
        <v>136</v>
      </c>
      <c r="O141" s="72">
        <v>44</v>
      </c>
      <c r="P141" s="73">
        <v>83.617614355362917</v>
      </c>
      <c r="Q141" s="74">
        <v>13637.068529757093</v>
      </c>
      <c r="R141" s="75">
        <v>171.38238564463708</v>
      </c>
      <c r="S141" s="17">
        <v>1337153.337829174</v>
      </c>
      <c r="U141" s="73">
        <f>AVERAGE(R$6:R141)</f>
        <v>163.96423210628333</v>
      </c>
      <c r="V141" s="72">
        <f>AVERAGE(S$6:S141)</f>
        <v>712433.03639558237</v>
      </c>
    </row>
    <row r="142" spans="2:22" ht="15.75" x14ac:dyDescent="0.25">
      <c r="B142" s="13">
        <v>137</v>
      </c>
      <c r="C142" s="72">
        <v>44</v>
      </c>
      <c r="D142" s="73">
        <v>82.877407179972778</v>
      </c>
      <c r="E142" s="74">
        <v>11495.962031108873</v>
      </c>
      <c r="F142" s="75">
        <v>122.12259282002722</v>
      </c>
      <c r="G142" s="72">
        <v>403916.69019960193</v>
      </c>
      <c r="I142" s="73">
        <f>AVERAGE(F$6:F142)</f>
        <v>113.30366130217936</v>
      </c>
      <c r="J142" s="72">
        <f>AVERAGE(G$6:G142)</f>
        <v>771047.43060892611</v>
      </c>
      <c r="L142" s="6"/>
      <c r="N142" s="13">
        <v>137</v>
      </c>
      <c r="O142" s="72">
        <v>45</v>
      </c>
      <c r="P142" s="73">
        <v>83.412319062148512</v>
      </c>
      <c r="Q142" s="74">
        <v>14349.011966311378</v>
      </c>
      <c r="R142" s="75">
        <v>170.58768093785147</v>
      </c>
      <c r="S142" s="17">
        <v>1447764.6750825383</v>
      </c>
      <c r="U142" s="73">
        <f>AVERAGE(R$6:R142)</f>
        <v>164.0125784481196</v>
      </c>
      <c r="V142" s="72">
        <f>AVERAGE(S$6:S142)</f>
        <v>717800.42061957472</v>
      </c>
    </row>
    <row r="143" spans="2:22" ht="15.75" x14ac:dyDescent="0.25">
      <c r="B143" s="13">
        <v>138</v>
      </c>
      <c r="C143" s="72">
        <v>44</v>
      </c>
      <c r="D143" s="73">
        <v>83.836108990531869</v>
      </c>
      <c r="E143" s="74">
        <v>20890.839669683257</v>
      </c>
      <c r="F143" s="75">
        <v>121.16389100946813</v>
      </c>
      <c r="G143" s="72">
        <v>1531215.4208337753</v>
      </c>
      <c r="I143" s="73">
        <f>AVERAGE(F$6:F143)</f>
        <v>113.36061948846407</v>
      </c>
      <c r="J143" s="72">
        <f>AVERAGE(G$6:G143)</f>
        <v>776555.89430620766</v>
      </c>
      <c r="L143" s="6"/>
      <c r="N143" s="13">
        <v>138</v>
      </c>
      <c r="O143" s="72">
        <v>46</v>
      </c>
      <c r="P143" s="73">
        <v>98.859471711839646</v>
      </c>
      <c r="Q143" s="74">
        <v>16935.362916796192</v>
      </c>
      <c r="R143" s="75">
        <v>154.14052828816034</v>
      </c>
      <c r="S143" s="17">
        <v>1610425.7867466849</v>
      </c>
      <c r="U143" s="73">
        <f>AVERAGE(R$6:R143)</f>
        <v>163.94104185275759</v>
      </c>
      <c r="V143" s="72">
        <f>AVERAGE(S$6:S143)</f>
        <v>724268.720374119</v>
      </c>
    </row>
    <row r="144" spans="2:22" ht="15.75" x14ac:dyDescent="0.25">
      <c r="B144" s="13">
        <v>139</v>
      </c>
      <c r="C144" s="72">
        <v>45</v>
      </c>
      <c r="D144" s="73">
        <v>98.484494515304306</v>
      </c>
      <c r="E144" s="74">
        <v>13964.063569941614</v>
      </c>
      <c r="F144" s="75">
        <v>105.51550548469569</v>
      </c>
      <c r="G144" s="72">
        <v>473425.22620281368</v>
      </c>
      <c r="I144" s="73">
        <f>AVERAGE(F$6:F144)</f>
        <v>113.30417981937221</v>
      </c>
      <c r="J144" s="72">
        <f>AVERAGE(G$6:G144)</f>
        <v>774375.09813280206</v>
      </c>
      <c r="L144" s="6"/>
      <c r="N144" s="13">
        <v>139</v>
      </c>
      <c r="O144" s="72">
        <v>44</v>
      </c>
      <c r="P144" s="73">
        <v>89.877075010033877</v>
      </c>
      <c r="Q144" s="74">
        <v>9135.7584325872467</v>
      </c>
      <c r="R144" s="75">
        <v>165.12292498996612</v>
      </c>
      <c r="S144" s="17">
        <v>508523.15439055441</v>
      </c>
      <c r="U144" s="73">
        <f>AVERAGE(R$6:R144)</f>
        <v>163.94954460914039</v>
      </c>
      <c r="V144" s="72">
        <f>AVERAGE(S$6:S144)</f>
        <v>722716.5940001366</v>
      </c>
    </row>
    <row r="145" spans="2:22" ht="15.75" x14ac:dyDescent="0.25">
      <c r="B145" s="13">
        <v>140</v>
      </c>
      <c r="C145" s="72">
        <v>45</v>
      </c>
      <c r="D145" s="73">
        <v>83.800234507304708</v>
      </c>
      <c r="E145" s="74">
        <v>15462.437404625749</v>
      </c>
      <c r="F145" s="75">
        <v>120.19976549269529</v>
      </c>
      <c r="G145" s="72">
        <v>858581.34998149495</v>
      </c>
      <c r="I145" s="73">
        <f>AVERAGE(F$6:F145)</f>
        <v>113.35343400275308</v>
      </c>
      <c r="J145" s="72">
        <f>AVERAGE(G$6:G145)</f>
        <v>774976.57136029273</v>
      </c>
      <c r="L145" s="6"/>
      <c r="N145" s="13">
        <v>140</v>
      </c>
      <c r="O145" s="72">
        <v>45</v>
      </c>
      <c r="P145" s="73">
        <v>97.222896487394024</v>
      </c>
      <c r="Q145" s="74">
        <v>12809.564662226141</v>
      </c>
      <c r="R145" s="75">
        <v>156.77710351260598</v>
      </c>
      <c r="S145" s="17">
        <v>1008246.4450012473</v>
      </c>
      <c r="U145" s="73">
        <f>AVERAGE(R$6:R145)</f>
        <v>163.89831288702229</v>
      </c>
      <c r="V145" s="72">
        <f>AVERAGE(S$6:S145)</f>
        <v>724756.09293585876</v>
      </c>
    </row>
    <row r="146" spans="2:22" ht="15.75" x14ac:dyDescent="0.25">
      <c r="B146" s="13">
        <v>141</v>
      </c>
      <c r="C146" s="72">
        <v>45</v>
      </c>
      <c r="D146" s="73">
        <v>88.707479321807654</v>
      </c>
      <c r="E146" s="74">
        <v>10396.968194207286</v>
      </c>
      <c r="F146" s="75">
        <v>115.29252067819235</v>
      </c>
      <c r="G146" s="72">
        <v>198692.67052115174</v>
      </c>
      <c r="I146" s="73">
        <f>AVERAGE(F$6:F146)</f>
        <v>113.36718639052216</v>
      </c>
      <c r="J146" s="72">
        <f>AVERAGE(G$6:G146)</f>
        <v>770889.45149618539</v>
      </c>
      <c r="L146" s="6"/>
      <c r="N146" s="13">
        <v>141</v>
      </c>
      <c r="O146" s="72">
        <v>46</v>
      </c>
      <c r="P146" s="73">
        <v>86.993132949841979</v>
      </c>
      <c r="Q146" s="74">
        <v>9499.0062825342338</v>
      </c>
      <c r="R146" s="75">
        <v>166.00686705015801</v>
      </c>
      <c r="S146" s="17">
        <v>576900.27305327612</v>
      </c>
      <c r="U146" s="73">
        <f>AVERAGE(R$6:R146)</f>
        <v>163.9132671718672</v>
      </c>
      <c r="V146" s="72">
        <f>AVERAGE(S$6:S146)</f>
        <v>723707.47009981202</v>
      </c>
    </row>
    <row r="147" spans="2:22" ht="15.75" x14ac:dyDescent="0.25">
      <c r="B147" s="13">
        <v>142</v>
      </c>
      <c r="C147" s="72">
        <v>47</v>
      </c>
      <c r="D147" s="73">
        <v>88.038433175001117</v>
      </c>
      <c r="E147" s="74">
        <v>8086.2776109525566</v>
      </c>
      <c r="F147" s="75">
        <v>113.96156682499888</v>
      </c>
      <c r="G147" s="72">
        <v>-78475.133673937875</v>
      </c>
      <c r="I147" s="73">
        <f>AVERAGE(F$6:F147)</f>
        <v>113.37137216822974</v>
      </c>
      <c r="J147" s="72">
        <f>AVERAGE(G$6:G147)</f>
        <v>764908.0107555507</v>
      </c>
      <c r="L147" s="6"/>
      <c r="N147" s="13">
        <v>142</v>
      </c>
      <c r="O147" s="72">
        <v>43</v>
      </c>
      <c r="P147" s="73">
        <v>94.097810231292655</v>
      </c>
      <c r="Q147" s="74">
        <v>2616.8730034490854</v>
      </c>
      <c r="R147" s="75">
        <v>161.90218976870733</v>
      </c>
      <c r="S147" s="17">
        <v>-576322.53039497905</v>
      </c>
      <c r="U147" s="73">
        <f>AVERAGE(R$6:R147)</f>
        <v>163.89910465494356</v>
      </c>
      <c r="V147" s="72">
        <f>AVERAGE(S$6:S147)</f>
        <v>714552.32925125712</v>
      </c>
    </row>
    <row r="148" spans="2:22" ht="15.75" x14ac:dyDescent="0.25">
      <c r="B148" s="13">
        <v>143</v>
      </c>
      <c r="C148" s="72">
        <v>45</v>
      </c>
      <c r="D148" s="73">
        <v>99.701672138404518</v>
      </c>
      <c r="E148" s="74">
        <v>14719.23508070595</v>
      </c>
      <c r="F148" s="75">
        <v>104.29832786159548</v>
      </c>
      <c r="G148" s="72">
        <v>535191.60631936695</v>
      </c>
      <c r="I148" s="73">
        <f>AVERAGE(F$6:F148)</f>
        <v>113.30792430594559</v>
      </c>
      <c r="J148" s="72">
        <f>AVERAGE(G$6:G148)</f>
        <v>763301.60233292007</v>
      </c>
      <c r="L148" s="6"/>
      <c r="N148" s="13">
        <v>143</v>
      </c>
      <c r="O148" s="72">
        <v>43</v>
      </c>
      <c r="P148" s="73">
        <v>84.831451884967464</v>
      </c>
      <c r="Q148" s="74">
        <v>12062.473462519156</v>
      </c>
      <c r="R148" s="75">
        <v>171.16854811503254</v>
      </c>
      <c r="S148" s="17">
        <v>1064716.0692555131</v>
      </c>
      <c r="U148" s="73">
        <f>AVERAGE(R$6:R148)</f>
        <v>163.94993992389524</v>
      </c>
      <c r="V148" s="72">
        <f>AVERAGE(S$6:S148)</f>
        <v>717001.02673380438</v>
      </c>
    </row>
    <row r="149" spans="2:22" ht="15.75" x14ac:dyDescent="0.25">
      <c r="B149" s="13">
        <v>144</v>
      </c>
      <c r="C149" s="72">
        <v>46</v>
      </c>
      <c r="D149" s="73">
        <v>93.004623661966392</v>
      </c>
      <c r="E149" s="74">
        <v>14199.844262835566</v>
      </c>
      <c r="F149" s="75">
        <v>109.99537633803361</v>
      </c>
      <c r="G149" s="72">
        <v>561917.21363206557</v>
      </c>
      <c r="I149" s="73">
        <f>AVERAGE(F$6:F149)</f>
        <v>113.28492050061287</v>
      </c>
      <c r="J149" s="72">
        <f>AVERAGE(G$6:G149)</f>
        <v>761903.09963360848</v>
      </c>
      <c r="L149" s="6"/>
      <c r="N149" s="13">
        <v>144</v>
      </c>
      <c r="O149" s="72">
        <v>45</v>
      </c>
      <c r="P149" s="73">
        <v>96.57657821241088</v>
      </c>
      <c r="Q149" s="74">
        <v>10249.123915861555</v>
      </c>
      <c r="R149" s="75">
        <v>157.42342178758912</v>
      </c>
      <c r="S149" s="17">
        <v>613452.15715994081</v>
      </c>
      <c r="U149" s="73">
        <f>AVERAGE(R$6:R149)</f>
        <v>163.90461688128201</v>
      </c>
      <c r="V149" s="72">
        <f>AVERAGE(S$6:S149)</f>
        <v>716281.93736176367</v>
      </c>
    </row>
    <row r="150" spans="2:22" ht="15.75" x14ac:dyDescent="0.25">
      <c r="B150" s="13">
        <v>145</v>
      </c>
      <c r="C150" s="72">
        <v>44</v>
      </c>
      <c r="D150" s="73">
        <v>88.568043769247581</v>
      </c>
      <c r="E150" s="74">
        <v>15540.762223732194</v>
      </c>
      <c r="F150" s="75">
        <v>116.43195623075242</v>
      </c>
      <c r="G150" s="72">
        <v>809441.34702611738</v>
      </c>
      <c r="I150" s="73">
        <f>AVERAGE(F$6:F150)</f>
        <v>113.3066241953035</v>
      </c>
      <c r="J150" s="72">
        <f>AVERAGE(G$6:G150)</f>
        <v>762230.9496156259</v>
      </c>
      <c r="L150" s="6"/>
      <c r="N150" s="13">
        <v>145</v>
      </c>
      <c r="O150" s="72">
        <v>45</v>
      </c>
      <c r="P150" s="73">
        <v>82.151972511845813</v>
      </c>
      <c r="Q150" s="74">
        <v>4410.8481991178296</v>
      </c>
      <c r="R150" s="75">
        <v>171.84802748815417</v>
      </c>
      <c r="S150" s="17">
        <v>-242004.43743192393</v>
      </c>
      <c r="U150" s="73">
        <f>AVERAGE(R$6:R150)</f>
        <v>163.95939902339836</v>
      </c>
      <c r="V150" s="72">
        <f>AVERAGE(S$6:S150)</f>
        <v>709673.06581146247</v>
      </c>
    </row>
    <row r="151" spans="2:22" ht="15.75" x14ac:dyDescent="0.25">
      <c r="B151" s="13">
        <v>146</v>
      </c>
      <c r="C151" s="72">
        <v>46</v>
      </c>
      <c r="D151" s="73">
        <v>91.153992953604359</v>
      </c>
      <c r="E151" s="74">
        <v>18117.946188555492</v>
      </c>
      <c r="F151" s="75">
        <v>111.84600704639564</v>
      </c>
      <c r="G151" s="72">
        <v>1026419.9370713946</v>
      </c>
      <c r="I151" s="73">
        <f>AVERAGE(F$6:F151)</f>
        <v>113.29661996825618</v>
      </c>
      <c r="J151" s="72">
        <f>AVERAGE(G$6:G151)</f>
        <v>764040.46322833665</v>
      </c>
      <c r="L151" s="6"/>
      <c r="N151" s="13">
        <v>146</v>
      </c>
      <c r="O151" s="72">
        <v>45</v>
      </c>
      <c r="P151" s="73">
        <v>91.525525319801389</v>
      </c>
      <c r="Q151" s="74">
        <v>11057.05127849426</v>
      </c>
      <c r="R151" s="75">
        <v>162.47447468019863</v>
      </c>
      <c r="S151" s="17">
        <v>796488.59798537358</v>
      </c>
      <c r="U151" s="73">
        <f>AVERAGE(R$6:R151)</f>
        <v>163.94922830871892</v>
      </c>
      <c r="V151" s="72">
        <f>AVERAGE(S$6:S151)</f>
        <v>710267.69274416042</v>
      </c>
    </row>
    <row r="152" spans="2:22" ht="15.75" x14ac:dyDescent="0.25">
      <c r="B152" s="13">
        <v>147</v>
      </c>
      <c r="C152" s="72">
        <v>45</v>
      </c>
      <c r="D152" s="73">
        <v>90.1551417320252</v>
      </c>
      <c r="E152" s="74">
        <v>10076.471879284054</v>
      </c>
      <c r="F152" s="75">
        <v>113.8448582679748</v>
      </c>
      <c r="G152" s="72">
        <v>147154.51293832692</v>
      </c>
      <c r="I152" s="73">
        <f>AVERAGE(F$6:F152)</f>
        <v>113.30034948049916</v>
      </c>
      <c r="J152" s="72">
        <f>AVERAGE(G$6:G152)</f>
        <v>759843.96016513929</v>
      </c>
      <c r="L152" s="6"/>
      <c r="N152" s="13">
        <v>147</v>
      </c>
      <c r="O152" s="72">
        <v>45</v>
      </c>
      <c r="P152" s="73">
        <v>97.975461086484472</v>
      </c>
      <c r="Q152" s="74">
        <v>9121.42044810882</v>
      </c>
      <c r="R152" s="75">
        <v>156.02453891351553</v>
      </c>
      <c r="S152" s="17">
        <v>423165.41965249088</v>
      </c>
      <c r="U152" s="73">
        <f>AVERAGE(R$6:R152)</f>
        <v>163.89531885705088</v>
      </c>
      <c r="V152" s="72">
        <f>AVERAGE(S$6:S152)</f>
        <v>708314.61605646205</v>
      </c>
    </row>
    <row r="153" spans="2:22" ht="15.75" x14ac:dyDescent="0.25">
      <c r="B153" s="13">
        <v>148</v>
      </c>
      <c r="C153" s="72">
        <v>45</v>
      </c>
      <c r="D153" s="73">
        <v>80.070350637464642</v>
      </c>
      <c r="E153" s="74">
        <v>15561.875984937216</v>
      </c>
      <c r="F153" s="75">
        <v>123.92964936253536</v>
      </c>
      <c r="G153" s="72">
        <v>928577.83423652872</v>
      </c>
      <c r="I153" s="73">
        <f>AVERAGE(F$6:F153)</f>
        <v>113.37216907429671</v>
      </c>
      <c r="J153" s="72">
        <f>AVERAGE(G$6:G153)</f>
        <v>760984.05390886485</v>
      </c>
      <c r="L153" s="6"/>
      <c r="N153" s="13">
        <v>148</v>
      </c>
      <c r="O153" s="72">
        <v>45</v>
      </c>
      <c r="P153" s="73">
        <v>99.737718132305773</v>
      </c>
      <c r="Q153" s="74">
        <v>2453.356765021761</v>
      </c>
      <c r="R153" s="75">
        <v>154.26228186769424</v>
      </c>
      <c r="S153" s="17">
        <v>-621539.58719219861</v>
      </c>
      <c r="U153" s="73">
        <f>AVERAGE(R$6:R153)</f>
        <v>163.83023076928495</v>
      </c>
      <c r="V153" s="72">
        <f>AVERAGE(S$6:S153)</f>
        <v>699329.11468316033</v>
      </c>
    </row>
    <row r="154" spans="2:22" ht="15.75" x14ac:dyDescent="0.25">
      <c r="B154" s="13">
        <v>149</v>
      </c>
      <c r="C154" s="72">
        <v>47</v>
      </c>
      <c r="D154" s="73">
        <v>89.812328247748439</v>
      </c>
      <c r="E154" s="74">
        <v>9191.1754949235765</v>
      </c>
      <c r="F154" s="75">
        <v>112.18767175225156</v>
      </c>
      <c r="G154" s="72">
        <v>31136.579441824462</v>
      </c>
      <c r="I154" s="73">
        <f>AVERAGE(F$6:F154)</f>
        <v>113.36421942784003</v>
      </c>
      <c r="J154" s="72">
        <f>AVERAGE(G$6:G154)</f>
        <v>756085.74871109962</v>
      </c>
      <c r="L154" s="6"/>
      <c r="N154" s="13">
        <v>149</v>
      </c>
      <c r="O154" s="72">
        <v>45</v>
      </c>
      <c r="P154" s="73">
        <v>96.899271643885001</v>
      </c>
      <c r="Q154" s="74">
        <v>6636.8791926029262</v>
      </c>
      <c r="R154" s="75">
        <v>157.10072835611498</v>
      </c>
      <c r="S154" s="17">
        <v>42658.555169464089</v>
      </c>
      <c r="U154" s="73">
        <f>AVERAGE(R$6:R154)</f>
        <v>163.78506632355899</v>
      </c>
      <c r="V154" s="72">
        <f>AVERAGE(S$6:S154)</f>
        <v>694921.92971998116</v>
      </c>
    </row>
    <row r="155" spans="2:22" ht="15.75" x14ac:dyDescent="0.25">
      <c r="B155" s="13">
        <v>150</v>
      </c>
      <c r="C155" s="72">
        <v>44</v>
      </c>
      <c r="D155" s="73">
        <v>87.300536326180676</v>
      </c>
      <c r="E155" s="74">
        <v>16463.803655390762</v>
      </c>
      <c r="F155" s="75">
        <v>117.69946367381932</v>
      </c>
      <c r="G155" s="72">
        <v>937780.86027055886</v>
      </c>
      <c r="I155" s="73">
        <f>AVERAGE(F$6:F155)</f>
        <v>113.39312105614655</v>
      </c>
      <c r="J155" s="72">
        <f>AVERAGE(G$6:G155)</f>
        <v>757297.04945482931</v>
      </c>
      <c r="L155" s="6"/>
      <c r="N155" s="13">
        <v>150</v>
      </c>
      <c r="O155" s="72">
        <v>43</v>
      </c>
      <c r="P155" s="73">
        <v>85.032839671624401</v>
      </c>
      <c r="Q155" s="74">
        <v>11604.366003984916</v>
      </c>
      <c r="R155" s="75">
        <v>170.9671603283756</v>
      </c>
      <c r="S155" s="17">
        <v>983965.50311244046</v>
      </c>
      <c r="U155" s="73">
        <f>AVERAGE(R$6:R155)</f>
        <v>163.83294695025776</v>
      </c>
      <c r="V155" s="72">
        <f>AVERAGE(S$6:S155)</f>
        <v>696848.88687593082</v>
      </c>
    </row>
    <row r="156" spans="2:22" ht="15.75" x14ac:dyDescent="0.25">
      <c r="B156" s="13">
        <v>151</v>
      </c>
      <c r="C156" s="72">
        <v>45</v>
      </c>
      <c r="D156" s="73">
        <v>87.205659850773642</v>
      </c>
      <c r="E156" s="74">
        <v>13602.661162549524</v>
      </c>
      <c r="F156" s="75">
        <v>116.79434014922636</v>
      </c>
      <c r="G156" s="72">
        <v>588713.83475348004</v>
      </c>
      <c r="I156" s="73">
        <f>AVERAGE(F$6:F156)</f>
        <v>113.41564568590205</v>
      </c>
      <c r="J156" s="72">
        <f>AVERAGE(G$6:G156)</f>
        <v>756180.60432435677</v>
      </c>
      <c r="L156" s="6"/>
      <c r="N156" s="13">
        <v>151</v>
      </c>
      <c r="O156" s="72">
        <v>47</v>
      </c>
      <c r="P156" s="73">
        <v>90.307955602145867</v>
      </c>
      <c r="Q156" s="74">
        <v>12088.237038815576</v>
      </c>
      <c r="R156" s="75">
        <v>161.69204439785415</v>
      </c>
      <c r="S156" s="17">
        <v>954571.759971953</v>
      </c>
      <c r="U156" s="73">
        <f>AVERAGE(R$6:R156)</f>
        <v>163.81876878765905</v>
      </c>
      <c r="V156" s="72">
        <f>AVERAGE(S$6:S156)</f>
        <v>698555.66086994414</v>
      </c>
    </row>
    <row r="157" spans="2:22" ht="15.75" x14ac:dyDescent="0.25">
      <c r="B157" s="13">
        <v>152</v>
      </c>
      <c r="C157" s="72">
        <v>46</v>
      </c>
      <c r="D157" s="73">
        <v>94.200458648865094</v>
      </c>
      <c r="E157" s="74">
        <v>13893.395675826749</v>
      </c>
      <c r="F157" s="75">
        <v>108.79954135113491</v>
      </c>
      <c r="G157" s="72">
        <v>511595.07733979123</v>
      </c>
      <c r="I157" s="73">
        <f>AVERAGE(F$6:F157)</f>
        <v>113.38527657843647</v>
      </c>
      <c r="J157" s="72">
        <f>AVERAGE(G$6:G157)</f>
        <v>754571.48901524791</v>
      </c>
      <c r="L157" s="6"/>
      <c r="N157" s="13">
        <v>152</v>
      </c>
      <c r="O157" s="72">
        <v>45</v>
      </c>
      <c r="P157" s="73">
        <v>92.915717476498486</v>
      </c>
      <c r="Q157" s="74">
        <v>14154.795343559801</v>
      </c>
      <c r="R157" s="75">
        <v>161.08428252350151</v>
      </c>
      <c r="S157" s="17">
        <v>1280115.0521843308</v>
      </c>
      <c r="U157" s="73">
        <f>AVERAGE(R$6:R157)</f>
        <v>163.80077874644749</v>
      </c>
      <c r="V157" s="72">
        <f>AVERAGE(S$6:S157)</f>
        <v>702381.70949701255</v>
      </c>
    </row>
    <row r="158" spans="2:22" ht="15.75" x14ac:dyDescent="0.25">
      <c r="B158" s="13">
        <v>153</v>
      </c>
      <c r="C158" s="72">
        <v>46</v>
      </c>
      <c r="D158" s="73">
        <v>83.490487440954126</v>
      </c>
      <c r="E158" s="74">
        <v>18924.132143054907</v>
      </c>
      <c r="F158" s="75">
        <v>119.50951255904587</v>
      </c>
      <c r="G158" s="72">
        <v>1261613.8080194639</v>
      </c>
      <c r="I158" s="73">
        <f>AVERAGE(F$6:F158)</f>
        <v>113.42530426458424</v>
      </c>
      <c r="J158" s="72">
        <f>AVERAGE(G$6:G158)</f>
        <v>757885.49110024271</v>
      </c>
      <c r="L158" s="6"/>
      <c r="N158" s="13">
        <v>153</v>
      </c>
      <c r="O158" s="72">
        <v>46</v>
      </c>
      <c r="P158" s="73">
        <v>97.840784489337125</v>
      </c>
      <c r="Q158" s="74">
        <v>8713.5109536498621</v>
      </c>
      <c r="R158" s="75">
        <v>155.15921551066288</v>
      </c>
      <c r="S158" s="17">
        <v>351981.52391188056</v>
      </c>
      <c r="U158" s="73">
        <f>AVERAGE(R$6:R158)</f>
        <v>163.74429794098484</v>
      </c>
      <c r="V158" s="72">
        <f>AVERAGE(S$6:S158)</f>
        <v>700091.51220560644</v>
      </c>
    </row>
    <row r="159" spans="2:22" ht="15.75" x14ac:dyDescent="0.25">
      <c r="B159" s="13">
        <v>154</v>
      </c>
      <c r="C159" s="72">
        <v>45</v>
      </c>
      <c r="D159" s="73">
        <v>85.803994517119889</v>
      </c>
      <c r="E159" s="74">
        <v>23958.974432461022</v>
      </c>
      <c r="F159" s="75">
        <v>118.19600548288011</v>
      </c>
      <c r="G159" s="72">
        <v>1831855.0733833471</v>
      </c>
      <c r="I159" s="73">
        <f>AVERAGE(F$6:F159)</f>
        <v>113.45628284392384</v>
      </c>
      <c r="J159" s="72">
        <f>AVERAGE(G$6:G159)</f>
        <v>764859.31955662649</v>
      </c>
      <c r="L159" s="6"/>
      <c r="N159" s="13">
        <v>154</v>
      </c>
      <c r="O159" s="72">
        <v>45</v>
      </c>
      <c r="P159" s="73">
        <v>92.088314380910163</v>
      </c>
      <c r="Q159" s="74">
        <v>8364.270931773226</v>
      </c>
      <c r="R159" s="75">
        <v>161.91168561908984</v>
      </c>
      <c r="S159" s="17">
        <v>354273.2055381583</v>
      </c>
      <c r="U159" s="73">
        <f>AVERAGE(R$6:R159)</f>
        <v>163.73239786097253</v>
      </c>
      <c r="V159" s="72">
        <f>AVERAGE(S$6:S159)</f>
        <v>697845.9387856879</v>
      </c>
    </row>
    <row r="160" spans="2:22" ht="15.75" x14ac:dyDescent="0.25">
      <c r="B160" s="13">
        <v>155</v>
      </c>
      <c r="C160" s="72">
        <v>47</v>
      </c>
      <c r="D160" s="73">
        <v>98.6494526068618</v>
      </c>
      <c r="E160" s="74">
        <v>19008.948605730802</v>
      </c>
      <c r="F160" s="75">
        <v>103.3505473931382</v>
      </c>
      <c r="G160" s="72">
        <v>964585.24377030949</v>
      </c>
      <c r="I160" s="73">
        <f>AVERAGE(F$6:F160)</f>
        <v>113.39108455069298</v>
      </c>
      <c r="J160" s="72">
        <f>AVERAGE(G$6:G160)</f>
        <v>766147.87390639225</v>
      </c>
      <c r="L160" s="6"/>
      <c r="N160" s="13">
        <v>155</v>
      </c>
      <c r="O160" s="72">
        <v>45</v>
      </c>
      <c r="P160" s="73">
        <v>80.888450256970984</v>
      </c>
      <c r="Q160" s="74">
        <v>4504.713686441286</v>
      </c>
      <c r="R160" s="75">
        <v>173.111549743029</v>
      </c>
      <c r="S160" s="17">
        <v>-220182.0325915158</v>
      </c>
      <c r="U160" s="73">
        <f>AVERAGE(R$6:R160)</f>
        <v>163.79290851827611</v>
      </c>
      <c r="V160" s="72">
        <f>AVERAGE(S$6:S160)</f>
        <v>691923.17768002849</v>
      </c>
    </row>
    <row r="161" spans="2:22" ht="15.75" x14ac:dyDescent="0.25">
      <c r="B161" s="13">
        <v>156</v>
      </c>
      <c r="C161" s="72">
        <v>44</v>
      </c>
      <c r="D161" s="73">
        <v>84.405562854801204</v>
      </c>
      <c r="E161" s="74">
        <v>24744.176058221474</v>
      </c>
      <c r="F161" s="75">
        <v>120.5944371451988</v>
      </c>
      <c r="G161" s="72">
        <v>1984009.9843629226</v>
      </c>
      <c r="I161" s="73">
        <f>AVERAGE(F$6:F161)</f>
        <v>113.43725988783724</v>
      </c>
      <c r="J161" s="72">
        <f>AVERAGE(G$6:G161)</f>
        <v>773954.68230675464</v>
      </c>
      <c r="L161" s="6"/>
      <c r="N161" s="13">
        <v>156</v>
      </c>
      <c r="O161" s="72">
        <v>45</v>
      </c>
      <c r="P161" s="73">
        <v>84.612316514757495</v>
      </c>
      <c r="Q161" s="74">
        <v>7284.0997205046142</v>
      </c>
      <c r="R161" s="75">
        <v>169.38768348524252</v>
      </c>
      <c r="S161" s="17">
        <v>233836.77793177916</v>
      </c>
      <c r="U161" s="73">
        <f>AVERAGE(R$6:R161)</f>
        <v>163.82877246037205</v>
      </c>
      <c r="V161" s="72">
        <f>AVERAGE(S$6:S161)</f>
        <v>688986.72639959096</v>
      </c>
    </row>
    <row r="162" spans="2:22" ht="15.75" x14ac:dyDescent="0.25">
      <c r="B162" s="13">
        <v>157</v>
      </c>
      <c r="C162" s="72">
        <v>47</v>
      </c>
      <c r="D162" s="73">
        <v>97.143346752671221</v>
      </c>
      <c r="E162" s="74">
        <v>18525.903548908536</v>
      </c>
      <c r="F162" s="75">
        <v>104.85665324732878</v>
      </c>
      <c r="G162" s="72">
        <v>942564.24452136015</v>
      </c>
      <c r="I162" s="73">
        <f>AVERAGE(F$6:F162)</f>
        <v>113.38260634235631</v>
      </c>
      <c r="J162" s="72">
        <f>AVERAGE(G$6:G162)</f>
        <v>775028.62856289872</v>
      </c>
      <c r="L162" s="6"/>
      <c r="N162" s="13">
        <v>157</v>
      </c>
      <c r="O162" s="72">
        <v>43</v>
      </c>
      <c r="P162" s="73">
        <v>95.827424563613789</v>
      </c>
      <c r="Q162" s="74">
        <v>6989.6692562732333</v>
      </c>
      <c r="R162" s="75">
        <v>160.17257543638621</v>
      </c>
      <c r="S162" s="17">
        <v>119553.32622581394</v>
      </c>
      <c r="U162" s="73">
        <f>AVERAGE(R$6:R162)</f>
        <v>163.80548458123837</v>
      </c>
      <c r="V162" s="72">
        <f>AVERAGE(S$6:S162)</f>
        <v>685359.76206727396</v>
      </c>
    </row>
    <row r="163" spans="2:22" ht="15.75" x14ac:dyDescent="0.25">
      <c r="B163" s="13">
        <v>158</v>
      </c>
      <c r="C163" s="72">
        <v>43</v>
      </c>
      <c r="D163" s="73">
        <v>97.30211903931496</v>
      </c>
      <c r="E163" s="74">
        <v>17007.987016248186</v>
      </c>
      <c r="F163" s="75">
        <v>108.69788096068504</v>
      </c>
      <c r="G163" s="72">
        <v>848732.14807302202</v>
      </c>
      <c r="I163" s="73">
        <f>AVERAGE(F$6:F163)</f>
        <v>113.35295618171281</v>
      </c>
      <c r="J163" s="72">
        <f>AVERAGE(G$6:G163)</f>
        <v>775495.10653448175</v>
      </c>
      <c r="L163" s="6"/>
      <c r="N163" s="13">
        <v>158</v>
      </c>
      <c r="O163" s="72">
        <v>46</v>
      </c>
      <c r="P163" s="73">
        <v>90.529045147760954</v>
      </c>
      <c r="Q163" s="74">
        <v>12287.515741834306</v>
      </c>
      <c r="R163" s="75">
        <v>162.47095485223906</v>
      </c>
      <c r="S163" s="17">
        <v>996364.41533773835</v>
      </c>
      <c r="U163" s="73">
        <f>AVERAGE(R$6:R163)</f>
        <v>163.79703819054853</v>
      </c>
      <c r="V163" s="72">
        <f>AVERAGE(S$6:S163)</f>
        <v>687328.14594873262</v>
      </c>
    </row>
    <row r="164" spans="2:22" ht="15.75" x14ac:dyDescent="0.25">
      <c r="B164" s="13">
        <v>159</v>
      </c>
      <c r="C164" s="72">
        <v>46</v>
      </c>
      <c r="D164" s="73">
        <v>90.098602945025988</v>
      </c>
      <c r="E164" s="74">
        <v>16675.493311926108</v>
      </c>
      <c r="F164" s="75">
        <v>112.90139705497401</v>
      </c>
      <c r="G164" s="72">
        <v>882686.49149733316</v>
      </c>
      <c r="I164" s="73">
        <f>AVERAGE(F$6:F164)</f>
        <v>113.35011618720503</v>
      </c>
      <c r="J164" s="72">
        <f>AVERAGE(G$6:G164)</f>
        <v>776169.26618833619</v>
      </c>
      <c r="L164" s="6"/>
      <c r="N164" s="13">
        <v>159</v>
      </c>
      <c r="O164" s="72">
        <v>45</v>
      </c>
      <c r="P164" s="73">
        <v>98.905801785017246</v>
      </c>
      <c r="Q164" s="74">
        <v>9153.3006872932656</v>
      </c>
      <c r="R164" s="75">
        <v>155.09419821498275</v>
      </c>
      <c r="S164" s="17">
        <v>419623.83111639949</v>
      </c>
      <c r="U164" s="73">
        <f>AVERAGE(R$6:R164)</f>
        <v>163.74230334793489</v>
      </c>
      <c r="V164" s="72">
        <f>AVERAGE(S$6:S164)</f>
        <v>685644.47101268009</v>
      </c>
    </row>
    <row r="165" spans="2:22" ht="15.75" x14ac:dyDescent="0.25">
      <c r="B165" s="13">
        <v>160</v>
      </c>
      <c r="C165" s="72">
        <v>44</v>
      </c>
      <c r="D165" s="73">
        <v>86.672478953085999</v>
      </c>
      <c r="E165" s="74">
        <v>11652.008846279728</v>
      </c>
      <c r="F165" s="75">
        <v>118.327521046914</v>
      </c>
      <c r="G165" s="72">
        <v>378753.32199699269</v>
      </c>
      <c r="I165" s="73">
        <f>AVERAGE(F$6:F165)</f>
        <v>113.38122496757822</v>
      </c>
      <c r="J165" s="72">
        <f>AVERAGE(G$6:G165)</f>
        <v>773685.41653714026</v>
      </c>
      <c r="L165" s="6"/>
      <c r="N165" s="13">
        <v>160</v>
      </c>
      <c r="O165" s="72">
        <v>45</v>
      </c>
      <c r="P165" s="73">
        <v>81.958293814857299</v>
      </c>
      <c r="Q165" s="74">
        <v>17983.835929429311</v>
      </c>
      <c r="R165" s="75">
        <v>172.04170618514269</v>
      </c>
      <c r="S165" s="17">
        <v>2093969.8170526898</v>
      </c>
      <c r="U165" s="73">
        <f>AVERAGE(R$6:R165)</f>
        <v>163.79417461566746</v>
      </c>
      <c r="V165" s="72">
        <f>AVERAGE(S$6:S165)</f>
        <v>694446.5044254302</v>
      </c>
    </row>
    <row r="166" spans="2:22" ht="15.75" x14ac:dyDescent="0.25">
      <c r="B166" s="13">
        <v>161</v>
      </c>
      <c r="C166" s="72">
        <v>45</v>
      </c>
      <c r="D166" s="73">
        <v>91.628259386879421</v>
      </c>
      <c r="E166" s="74">
        <v>9386.7769844060203</v>
      </c>
      <c r="F166" s="75">
        <v>112.37174061312058</v>
      </c>
      <c r="G166" s="72">
        <v>54808.468484883429</v>
      </c>
      <c r="I166" s="73">
        <f>AVERAGE(F$6:F166)</f>
        <v>113.3749548784201</v>
      </c>
      <c r="J166" s="72">
        <f>AVERAGE(G$6:G166)</f>
        <v>769220.34232563549</v>
      </c>
      <c r="L166" s="6"/>
      <c r="N166" s="13">
        <v>161</v>
      </c>
      <c r="O166" s="72">
        <v>44</v>
      </c>
      <c r="P166" s="73">
        <v>86.622076109132649</v>
      </c>
      <c r="Q166" s="74">
        <v>9325.9123823773789</v>
      </c>
      <c r="R166" s="75">
        <v>168.37792389086735</v>
      </c>
      <c r="S166" s="17">
        <v>570277.76533283573</v>
      </c>
      <c r="U166" s="73">
        <f>AVERAGE(R$6:R166)</f>
        <v>163.82264510806002</v>
      </c>
      <c r="V166" s="72">
        <f>AVERAGE(S$6:S166)</f>
        <v>693675.27002112835</v>
      </c>
    </row>
    <row r="167" spans="2:22" ht="15.75" x14ac:dyDescent="0.25">
      <c r="B167" s="13">
        <v>162</v>
      </c>
      <c r="C167" s="72">
        <v>44</v>
      </c>
      <c r="D167" s="73">
        <v>91.973193981434889</v>
      </c>
      <c r="E167" s="74">
        <v>18803.346174067767</v>
      </c>
      <c r="F167" s="75">
        <v>113.02680601856511</v>
      </c>
      <c r="G167" s="72">
        <v>1125282.1605162858</v>
      </c>
      <c r="I167" s="73">
        <f>AVERAGE(F$6:F167)</f>
        <v>113.37280581138397</v>
      </c>
      <c r="J167" s="72">
        <f>AVERAGE(G$6:G167)</f>
        <v>771418.25478360255</v>
      </c>
      <c r="L167" s="6"/>
      <c r="N167" s="13">
        <v>162</v>
      </c>
      <c r="O167" s="72">
        <v>45</v>
      </c>
      <c r="P167" s="73">
        <v>94.930055682839779</v>
      </c>
      <c r="Q167" s="74">
        <v>2051.3759585199132</v>
      </c>
      <c r="R167" s="75">
        <v>159.06994431716021</v>
      </c>
      <c r="S167" s="17">
        <v>-673687.74050467624</v>
      </c>
      <c r="U167" s="73">
        <f>AVERAGE(R$6:R167)</f>
        <v>163.79330744885692</v>
      </c>
      <c r="V167" s="72">
        <f>AVERAGE(S$6:S167)</f>
        <v>685234.75761047518</v>
      </c>
    </row>
    <row r="168" spans="2:22" ht="15.75" x14ac:dyDescent="0.25">
      <c r="B168" s="13">
        <v>163</v>
      </c>
      <c r="C168" s="72">
        <v>45</v>
      </c>
      <c r="D168" s="73">
        <v>82.369512193205537</v>
      </c>
      <c r="E168" s="74">
        <v>13732.863440738185</v>
      </c>
      <c r="F168" s="75">
        <v>121.63048780679446</v>
      </c>
      <c r="G168" s="72">
        <v>670334.87928107916</v>
      </c>
      <c r="I168" s="73">
        <f>AVERAGE(F$6:F168)</f>
        <v>113.42346643712267</v>
      </c>
      <c r="J168" s="72">
        <f>AVERAGE(G$6:G168)</f>
        <v>770798.11137561151</v>
      </c>
      <c r="L168" s="6"/>
      <c r="N168" s="13">
        <v>163</v>
      </c>
      <c r="O168" s="72">
        <v>45</v>
      </c>
      <c r="P168" s="73">
        <v>95.465860549823248</v>
      </c>
      <c r="Q168" s="74">
        <v>2172.7666813656742</v>
      </c>
      <c r="R168" s="75">
        <v>158.53413945017675</v>
      </c>
      <c r="S168" s="17">
        <v>-655542.30394367641</v>
      </c>
      <c r="U168" s="73">
        <f>AVERAGE(R$6:R168)</f>
        <v>163.76104261450919</v>
      </c>
      <c r="V168" s="72">
        <f>AVERAGE(S$6:S168)</f>
        <v>677009.13146597124</v>
      </c>
    </row>
    <row r="169" spans="2:22" ht="15.75" x14ac:dyDescent="0.25">
      <c r="B169" s="13">
        <v>164</v>
      </c>
      <c r="C169" s="72">
        <v>45</v>
      </c>
      <c r="D169" s="73">
        <v>92.033506843068977</v>
      </c>
      <c r="E169" s="74">
        <v>16061.23041759519</v>
      </c>
      <c r="F169" s="75">
        <v>111.96649315693102</v>
      </c>
      <c r="G169" s="72">
        <v>798319.64564356417</v>
      </c>
      <c r="I169" s="73">
        <f>AVERAGE(F$6:F169)</f>
        <v>113.41458245370687</v>
      </c>
      <c r="J169" s="72">
        <f>AVERAGE(G$6:G169)</f>
        <v>770965.92560895265</v>
      </c>
      <c r="L169" s="6"/>
      <c r="N169" s="13">
        <v>164</v>
      </c>
      <c r="O169" s="72">
        <v>45</v>
      </c>
      <c r="P169" s="73">
        <v>88.314296750064756</v>
      </c>
      <c r="Q169" s="74">
        <v>12479.214073017101</v>
      </c>
      <c r="R169" s="75">
        <v>165.68570324993524</v>
      </c>
      <c r="S169" s="17">
        <v>1067627.3596943272</v>
      </c>
      <c r="U169" s="73">
        <f>AVERAGE(R$6:R169)</f>
        <v>163.77277835009107</v>
      </c>
      <c r="V169" s="72">
        <f>AVERAGE(S$6:S169)</f>
        <v>679390.94993077824</v>
      </c>
    </row>
    <row r="170" spans="2:22" ht="15.75" x14ac:dyDescent="0.25">
      <c r="B170" s="13">
        <v>165</v>
      </c>
      <c r="C170" s="72">
        <v>45</v>
      </c>
      <c r="D170" s="73">
        <v>92.553346022269054</v>
      </c>
      <c r="E170" s="74">
        <v>11687.976394426139</v>
      </c>
      <c r="F170" s="75">
        <v>111.44665397773095</v>
      </c>
      <c r="G170" s="72">
        <v>302585.86092949728</v>
      </c>
      <c r="I170" s="73">
        <f>AVERAGE(F$6:F170)</f>
        <v>113.40265561445854</v>
      </c>
      <c r="J170" s="72">
        <f>AVERAGE(G$6:G170)</f>
        <v>768127.25855028932</v>
      </c>
      <c r="L170" s="6"/>
      <c r="N170" s="13">
        <v>165</v>
      </c>
      <c r="O170" s="72">
        <v>44</v>
      </c>
      <c r="P170" s="73">
        <v>96.211761651373081</v>
      </c>
      <c r="Q170" s="74">
        <v>9213.0185630471751</v>
      </c>
      <c r="R170" s="75">
        <v>158.78823834862692</v>
      </c>
      <c r="S170" s="17">
        <v>462918.98749945918</v>
      </c>
      <c r="U170" s="73">
        <f>AVERAGE(R$6:R170)</f>
        <v>163.74256901674886</v>
      </c>
      <c r="V170" s="72">
        <f>AVERAGE(S$6:S170)</f>
        <v>678078.99864331575</v>
      </c>
    </row>
    <row r="171" spans="2:22" ht="15.75" x14ac:dyDescent="0.25">
      <c r="B171" s="13">
        <v>166</v>
      </c>
      <c r="C171" s="72">
        <v>46</v>
      </c>
      <c r="D171" s="73">
        <v>86.421451858926602</v>
      </c>
      <c r="E171" s="74">
        <v>15559.958042668612</v>
      </c>
      <c r="F171" s="75">
        <v>116.5785481410734</v>
      </c>
      <c r="G171" s="72">
        <v>813957.31775032496</v>
      </c>
      <c r="I171" s="73">
        <f>AVERAGE(F$6:F171)</f>
        <v>113.421787497149</v>
      </c>
      <c r="J171" s="72">
        <f>AVERAGE(G$6:G171)</f>
        <v>768403.34324426542</v>
      </c>
      <c r="L171" s="6"/>
      <c r="N171" s="13">
        <v>166</v>
      </c>
      <c r="O171" s="72">
        <v>47</v>
      </c>
      <c r="P171" s="73">
        <v>88.234303427773142</v>
      </c>
      <c r="Q171" s="74">
        <v>15956.688614520757</v>
      </c>
      <c r="R171" s="75">
        <v>163.76569657222686</v>
      </c>
      <c r="S171" s="17">
        <v>1613158.2259431132</v>
      </c>
      <c r="U171" s="73">
        <f>AVERAGE(R$6:R171)</f>
        <v>163.74270833937223</v>
      </c>
      <c r="V171" s="72">
        <f>AVERAGE(S$6:S171)</f>
        <v>683712.00603668799</v>
      </c>
    </row>
    <row r="172" spans="2:22" ht="15.75" x14ac:dyDescent="0.25">
      <c r="B172" s="13">
        <v>167</v>
      </c>
      <c r="C172" s="72">
        <v>45</v>
      </c>
      <c r="D172" s="73">
        <v>92.976230604881778</v>
      </c>
      <c r="E172" s="74">
        <v>9911.107360146565</v>
      </c>
      <c r="F172" s="75">
        <v>111.02376939511822</v>
      </c>
      <c r="G172" s="72">
        <v>100368.49800317106</v>
      </c>
      <c r="I172" s="73">
        <f>AVERAGE(F$6:F172)</f>
        <v>113.40742810731646</v>
      </c>
      <c r="J172" s="72">
        <f>AVERAGE(G$6:G172)</f>
        <v>764403.13459012716</v>
      </c>
      <c r="L172" s="6"/>
      <c r="N172" s="13">
        <v>167</v>
      </c>
      <c r="O172" s="72">
        <v>46</v>
      </c>
      <c r="P172" s="73">
        <v>86.740225367913567</v>
      </c>
      <c r="Q172" s="74">
        <v>2440.1798946652507</v>
      </c>
      <c r="R172" s="75">
        <v>166.25977463208642</v>
      </c>
      <c r="S172" s="17">
        <v>-594296.24065120704</v>
      </c>
      <c r="U172" s="73">
        <f>AVERAGE(R$6:R172)</f>
        <v>163.75778059262203</v>
      </c>
      <c r="V172" s="72">
        <f>AVERAGE(S$6:S172)</f>
        <v>676059.26204454503</v>
      </c>
    </row>
    <row r="173" spans="2:22" ht="15.75" x14ac:dyDescent="0.25">
      <c r="B173" s="13">
        <v>168</v>
      </c>
      <c r="C173" s="72">
        <v>44</v>
      </c>
      <c r="D173" s="73">
        <v>87.655072262170478</v>
      </c>
      <c r="E173" s="74">
        <v>14892.693221187374</v>
      </c>
      <c r="F173" s="75">
        <v>117.34492773782952</v>
      </c>
      <c r="G173" s="72">
        <v>747582.00986189605</v>
      </c>
      <c r="I173" s="73">
        <f>AVERAGE(F$6:F173)</f>
        <v>113.43086560511715</v>
      </c>
      <c r="J173" s="72">
        <f>AVERAGE(G$6:G173)</f>
        <v>764303.00884769729</v>
      </c>
      <c r="L173" s="6"/>
      <c r="N173" s="13">
        <v>168</v>
      </c>
      <c r="O173" s="72">
        <v>46</v>
      </c>
      <c r="P173" s="73">
        <v>97.776613009182398</v>
      </c>
      <c r="Q173" s="74">
        <v>6768.7143329369419</v>
      </c>
      <c r="R173" s="75">
        <v>155.2233869908176</v>
      </c>
      <c r="S173" s="17">
        <v>50662.764331764774</v>
      </c>
      <c r="U173" s="73">
        <f>AVERAGE(R$6:R173)</f>
        <v>163.70698063070651</v>
      </c>
      <c r="V173" s="72">
        <f>AVERAGE(S$6:S173)</f>
        <v>672336.66384387366</v>
      </c>
    </row>
    <row r="174" spans="2:22" ht="15.75" x14ac:dyDescent="0.25">
      <c r="B174" s="13">
        <v>169</v>
      </c>
      <c r="C174" s="72">
        <v>45</v>
      </c>
      <c r="D174" s="73">
        <v>85.996712700849059</v>
      </c>
      <c r="E174" s="74">
        <v>15337.471386501604</v>
      </c>
      <c r="F174" s="75">
        <v>118.00328729915094</v>
      </c>
      <c r="G174" s="72">
        <v>809872.04246385559</v>
      </c>
      <c r="I174" s="73">
        <f>AVERAGE(F$6:F174)</f>
        <v>113.45792135478598</v>
      </c>
      <c r="J174" s="72">
        <f>AVERAGE(G$6:G174)</f>
        <v>764572.6480998639</v>
      </c>
      <c r="L174" s="6"/>
      <c r="N174" s="13">
        <v>169</v>
      </c>
      <c r="O174" s="72">
        <v>44</v>
      </c>
      <c r="P174" s="73">
        <v>81.446990601665291</v>
      </c>
      <c r="Q174" s="74">
        <v>10845.078424537089</v>
      </c>
      <c r="R174" s="75">
        <v>173.55300939833472</v>
      </c>
      <c r="S174" s="17">
        <v>882195.99773936253</v>
      </c>
      <c r="U174" s="73">
        <f>AVERAGE(R$6:R174)</f>
        <v>163.76524115595876</v>
      </c>
      <c r="V174" s="72">
        <f>AVERAGE(S$6:S174)</f>
        <v>673578.43505035574</v>
      </c>
    </row>
    <row r="175" spans="2:22" ht="15.75" x14ac:dyDescent="0.25">
      <c r="B175" s="13">
        <v>170</v>
      </c>
      <c r="C175" s="72">
        <v>47</v>
      </c>
      <c r="D175" s="73">
        <v>97.13923628264871</v>
      </c>
      <c r="E175" s="74">
        <v>17323.897047668084</v>
      </c>
      <c r="F175" s="75">
        <v>104.86076371735129</v>
      </c>
      <c r="G175" s="72">
        <v>816597.07497924264</v>
      </c>
      <c r="I175" s="73">
        <f>AVERAGE(F$6:F175)</f>
        <v>113.40734983927166</v>
      </c>
      <c r="J175" s="72">
        <f>AVERAGE(G$6:G175)</f>
        <v>764878.67414033075</v>
      </c>
      <c r="L175" s="6"/>
      <c r="N175" s="13">
        <v>170</v>
      </c>
      <c r="O175" s="72">
        <v>45</v>
      </c>
      <c r="P175" s="73">
        <v>90.355998181972623</v>
      </c>
      <c r="Q175" s="74">
        <v>11451.239228873808</v>
      </c>
      <c r="R175" s="75">
        <v>163.64400181802739</v>
      </c>
      <c r="S175" s="17">
        <v>873926.61318849213</v>
      </c>
      <c r="U175" s="73">
        <f>AVERAGE(R$6:R175)</f>
        <v>163.76452798338269</v>
      </c>
      <c r="V175" s="72">
        <f>AVERAGE(S$6:S175)</f>
        <v>674756.95374528598</v>
      </c>
    </row>
    <row r="176" spans="2:22" ht="15.75" x14ac:dyDescent="0.25">
      <c r="B176" s="13">
        <v>171</v>
      </c>
      <c r="C176" s="72">
        <v>45</v>
      </c>
      <c r="D176" s="73">
        <v>97.47799145130007</v>
      </c>
      <c r="E176" s="74">
        <v>19871.914342644341</v>
      </c>
      <c r="F176" s="75">
        <v>106.52200854869993</v>
      </c>
      <c r="G176" s="72">
        <v>1116796.229486193</v>
      </c>
      <c r="I176" s="73">
        <f>AVERAGE(F$6:F176)</f>
        <v>113.36708468552564</v>
      </c>
      <c r="J176" s="72">
        <f>AVERAGE(G$6:G176)</f>
        <v>766936.67154001421</v>
      </c>
      <c r="L176" s="6"/>
      <c r="N176" s="13">
        <v>171</v>
      </c>
      <c r="O176" s="72">
        <v>44</v>
      </c>
      <c r="P176" s="73">
        <v>93.91863641440932</v>
      </c>
      <c r="Q176" s="74">
        <v>8325.3088495843695</v>
      </c>
      <c r="R176" s="75">
        <v>161.08136358559068</v>
      </c>
      <c r="S176" s="17">
        <v>341052.1017622354</v>
      </c>
      <c r="U176" s="73">
        <f>AVERAGE(R$6:R176)</f>
        <v>163.74883696351259</v>
      </c>
      <c r="V176" s="72">
        <f>AVERAGE(S$6:S176)</f>
        <v>672805.46338281198</v>
      </c>
    </row>
    <row r="177" spans="2:22" ht="15.75" x14ac:dyDescent="0.25">
      <c r="B177" s="13">
        <v>172</v>
      </c>
      <c r="C177" s="72">
        <v>45</v>
      </c>
      <c r="D177" s="73">
        <v>81.174468360354609</v>
      </c>
      <c r="E177" s="74">
        <v>9176.2260438877838</v>
      </c>
      <c r="F177" s="75">
        <v>122.82553163964539</v>
      </c>
      <c r="G177" s="72">
        <v>127074.8422860771</v>
      </c>
      <c r="I177" s="73">
        <f>AVERAGE(F$6:F177)</f>
        <v>113.42207565618914</v>
      </c>
      <c r="J177" s="72">
        <f>AVERAGE(G$6:G177)</f>
        <v>763216.54462574713</v>
      </c>
      <c r="L177" s="6"/>
      <c r="N177" s="13">
        <v>172</v>
      </c>
      <c r="O177" s="72">
        <v>44</v>
      </c>
      <c r="P177" s="73">
        <v>91.804463329972222</v>
      </c>
      <c r="Q177" s="74">
        <v>9447.4241757298878</v>
      </c>
      <c r="R177" s="75">
        <v>163.19553667002776</v>
      </c>
      <c r="S177" s="17">
        <v>541777.45850763377</v>
      </c>
      <c r="U177" s="73">
        <f>AVERAGE(R$6:R177)</f>
        <v>163.74562010134116</v>
      </c>
      <c r="V177" s="72">
        <f>AVERAGE(S$6:S177)</f>
        <v>672043.6726567935</v>
      </c>
    </row>
    <row r="178" spans="2:22" ht="15.75" x14ac:dyDescent="0.25">
      <c r="B178" s="13">
        <v>173</v>
      </c>
      <c r="C178" s="72">
        <v>46</v>
      </c>
      <c r="D178" s="73">
        <v>90.353279930714578</v>
      </c>
      <c r="E178" s="74">
        <v>9262.70474776017</v>
      </c>
      <c r="F178" s="75">
        <v>112.64672006928542</v>
      </c>
      <c r="G178" s="72">
        <v>43413.308805380948</v>
      </c>
      <c r="I178" s="73">
        <f>AVERAGE(F$6:F178)</f>
        <v>113.41759383198739</v>
      </c>
      <c r="J178" s="72">
        <f>AVERAGE(G$6:G178)</f>
        <v>759055.8322799647</v>
      </c>
      <c r="L178" s="6"/>
      <c r="N178" s="13">
        <v>173</v>
      </c>
      <c r="O178" s="72">
        <v>44</v>
      </c>
      <c r="P178" s="73">
        <v>81.394794631797126</v>
      </c>
      <c r="Q178" s="74">
        <v>12795.969427996364</v>
      </c>
      <c r="R178" s="75">
        <v>173.60520536820286</v>
      </c>
      <c r="S178" s="17">
        <v>1221446.9004325541</v>
      </c>
      <c r="U178" s="73">
        <f>AVERAGE(R$6:R178)</f>
        <v>163.80261192369295</v>
      </c>
      <c r="V178" s="72">
        <f>AVERAGE(S$6:S178)</f>
        <v>675219.4138578095</v>
      </c>
    </row>
    <row r="179" spans="2:22" ht="15.75" x14ac:dyDescent="0.25">
      <c r="B179" s="13">
        <v>174</v>
      </c>
      <c r="C179" s="72">
        <v>44</v>
      </c>
      <c r="D179" s="73">
        <v>95.921173009253849</v>
      </c>
      <c r="E179" s="74">
        <v>11217.656006826046</v>
      </c>
      <c r="F179" s="75">
        <v>109.07882699074615</v>
      </c>
      <c r="G179" s="72">
        <v>223608.75881028268</v>
      </c>
      <c r="I179" s="73">
        <f>AVERAGE(F$6:F179)</f>
        <v>113.39265839037105</v>
      </c>
      <c r="J179" s="72">
        <f>AVERAGE(G$6:G179)</f>
        <v>755978.55024852976</v>
      </c>
      <c r="L179" s="6"/>
      <c r="N179" s="13">
        <v>174</v>
      </c>
      <c r="O179" s="72">
        <v>47</v>
      </c>
      <c r="P179" s="73">
        <v>91.226782471768445</v>
      </c>
      <c r="Q179" s="74">
        <v>6786.8150439242927</v>
      </c>
      <c r="R179" s="75">
        <v>160.77321752823156</v>
      </c>
      <c r="S179" s="17">
        <v>91138.091380714672</v>
      </c>
      <c r="U179" s="73">
        <f>AVERAGE(R$6:R179)</f>
        <v>163.78520161107537</v>
      </c>
      <c r="V179" s="72">
        <f>AVERAGE(S$6:S179)</f>
        <v>671862.62464817101</v>
      </c>
    </row>
    <row r="180" spans="2:22" ht="15.75" x14ac:dyDescent="0.25">
      <c r="B180" s="13">
        <v>175</v>
      </c>
      <c r="C180" s="72">
        <v>45</v>
      </c>
      <c r="D180" s="73">
        <v>80.522940619137486</v>
      </c>
      <c r="E180" s="74">
        <v>21612.62987785459</v>
      </c>
      <c r="F180" s="75">
        <v>123.47705938086251</v>
      </c>
      <c r="G180" s="72">
        <v>1668663.9828044544</v>
      </c>
      <c r="I180" s="73">
        <f>AVERAGE(F$6:F180)</f>
        <v>113.45028353888814</v>
      </c>
      <c r="J180" s="72">
        <f>AVERAGE(G$6:G180)</f>
        <v>761193.89557742071</v>
      </c>
      <c r="L180" s="6"/>
      <c r="N180" s="13">
        <v>175</v>
      </c>
      <c r="O180" s="72">
        <v>45</v>
      </c>
      <c r="P180" s="73">
        <v>95.325063336428173</v>
      </c>
      <c r="Q180" s="74">
        <v>17816.911574350794</v>
      </c>
      <c r="R180" s="75">
        <v>158.67493666357183</v>
      </c>
      <c r="S180" s="17">
        <v>1827097.3156005722</v>
      </c>
      <c r="U180" s="73">
        <f>AVERAGE(R$6:R180)</f>
        <v>163.75600009708964</v>
      </c>
      <c r="V180" s="72">
        <f>AVERAGE(S$6:S180)</f>
        <v>678463.9657393276</v>
      </c>
    </row>
    <row r="181" spans="2:22" ht="15.75" x14ac:dyDescent="0.25">
      <c r="B181" s="13">
        <v>176</v>
      </c>
      <c r="C181" s="72">
        <v>45</v>
      </c>
      <c r="D181" s="73">
        <v>86.192473480380869</v>
      </c>
      <c r="E181" s="74">
        <v>15293.899023155829</v>
      </c>
      <c r="F181" s="75">
        <v>117.80752651961913</v>
      </c>
      <c r="G181" s="72">
        <v>801736.41475880751</v>
      </c>
      <c r="I181" s="73">
        <f>AVERAGE(F$6:F181)</f>
        <v>113.47504060127866</v>
      </c>
      <c r="J181" s="72">
        <f>AVERAGE(G$6:G181)</f>
        <v>761424.25080004218</v>
      </c>
      <c r="L181" s="6"/>
      <c r="N181" s="13">
        <v>176</v>
      </c>
      <c r="O181" s="72">
        <v>47</v>
      </c>
      <c r="P181" s="73">
        <v>84.193860319131375</v>
      </c>
      <c r="Q181" s="74">
        <v>12735.645227103407</v>
      </c>
      <c r="R181" s="75">
        <v>167.80613968086863</v>
      </c>
      <c r="S181" s="17">
        <v>1137119.461905302</v>
      </c>
      <c r="U181" s="73">
        <f>AVERAGE(R$6:R181)</f>
        <v>163.77901225381564</v>
      </c>
      <c r="V181" s="72">
        <f>AVERAGE(S$6:S181)</f>
        <v>681069.96287663421</v>
      </c>
    </row>
    <row r="182" spans="2:22" ht="15.75" x14ac:dyDescent="0.25">
      <c r="B182" s="13">
        <v>177</v>
      </c>
      <c r="C182" s="72">
        <v>43</v>
      </c>
      <c r="D182" s="73">
        <v>82.956549474423269</v>
      </c>
      <c r="E182" s="74">
        <v>14396.367603247712</v>
      </c>
      <c r="F182" s="75">
        <v>123.04345052557673</v>
      </c>
      <c r="G182" s="72">
        <v>771378.74493822549</v>
      </c>
      <c r="I182" s="73">
        <f>AVERAGE(F$6:F182)</f>
        <v>113.52909941441028</v>
      </c>
      <c r="J182" s="72">
        <f>AVERAGE(G$6:G182)</f>
        <v>761480.49087991891</v>
      </c>
      <c r="L182" s="6"/>
      <c r="N182" s="13">
        <v>177</v>
      </c>
      <c r="O182" s="72">
        <v>45</v>
      </c>
      <c r="P182" s="73">
        <v>96.906985674416646</v>
      </c>
      <c r="Q182" s="74">
        <v>10296.917964355549</v>
      </c>
      <c r="R182" s="75">
        <v>157.09301432558334</v>
      </c>
      <c r="S182" s="17">
        <v>617573.88128386275</v>
      </c>
      <c r="U182" s="73">
        <f>AVERAGE(R$6:R182)</f>
        <v>163.74123825422112</v>
      </c>
      <c r="V182" s="72">
        <f>AVERAGE(S$6:S182)</f>
        <v>680711.22795238136</v>
      </c>
    </row>
    <row r="183" spans="2:22" ht="15.75" x14ac:dyDescent="0.25">
      <c r="B183" s="13">
        <v>178</v>
      </c>
      <c r="C183" s="72">
        <v>43</v>
      </c>
      <c r="D183" s="73">
        <v>87.199731707114395</v>
      </c>
      <c r="E183" s="74">
        <v>18425.263944108927</v>
      </c>
      <c r="F183" s="75">
        <v>118.8002682928856</v>
      </c>
      <c r="G183" s="72">
        <v>1188926.299927372</v>
      </c>
      <c r="I183" s="73">
        <f>AVERAGE(F$6:F183)</f>
        <v>113.55871272271632</v>
      </c>
      <c r="J183" s="72">
        <f>AVERAGE(G$6:G183)</f>
        <v>763881.87182962371</v>
      </c>
      <c r="L183" s="6"/>
      <c r="N183" s="13">
        <v>178</v>
      </c>
      <c r="O183" s="72">
        <v>45</v>
      </c>
      <c r="P183" s="73">
        <v>94.159007338128461</v>
      </c>
      <c r="Q183" s="74">
        <v>14198.879400732705</v>
      </c>
      <c r="R183" s="75">
        <v>159.84099266187155</v>
      </c>
      <c r="S183" s="17">
        <v>1269562.9780993154</v>
      </c>
      <c r="U183" s="73">
        <f>AVERAGE(R$6:R183)</f>
        <v>163.71932676212927</v>
      </c>
      <c r="V183" s="72">
        <f>AVERAGE(S$6:S183)</f>
        <v>684019.38385208324</v>
      </c>
    </row>
    <row r="184" spans="2:22" ht="15.75" x14ac:dyDescent="0.25">
      <c r="B184" s="13">
        <v>179</v>
      </c>
      <c r="C184" s="72">
        <v>45</v>
      </c>
      <c r="D184" s="73">
        <v>83.83693871009244</v>
      </c>
      <c r="E184" s="74">
        <v>14985.301987642504</v>
      </c>
      <c r="F184" s="75">
        <v>120.16306128990756</v>
      </c>
      <c r="G184" s="72">
        <v>800679.76118885982</v>
      </c>
      <c r="I184" s="73">
        <f>AVERAGE(F$6:F184)</f>
        <v>113.59560852476767</v>
      </c>
      <c r="J184" s="72">
        <f>AVERAGE(G$6:G184)</f>
        <v>764087.44663051341</v>
      </c>
      <c r="L184" s="6"/>
      <c r="N184" s="13">
        <v>179</v>
      </c>
      <c r="O184" s="72">
        <v>44</v>
      </c>
      <c r="P184" s="73">
        <v>83.727713267601104</v>
      </c>
      <c r="Q184" s="74">
        <v>11721.065189288427</v>
      </c>
      <c r="R184" s="75">
        <v>171.2722867323989</v>
      </c>
      <c r="S184" s="17">
        <v>1007493.6379089467</v>
      </c>
      <c r="U184" s="73">
        <f>AVERAGE(R$6:R184)</f>
        <v>163.76152206922575</v>
      </c>
      <c r="V184" s="72">
        <f>AVERAGE(S$6:S184)</f>
        <v>685826.50258983101</v>
      </c>
    </row>
    <row r="185" spans="2:22" ht="15.75" x14ac:dyDescent="0.25">
      <c r="B185" s="13">
        <v>180</v>
      </c>
      <c r="C185" s="72">
        <v>44</v>
      </c>
      <c r="D185" s="73">
        <v>87.161943084003894</v>
      </c>
      <c r="E185" s="74">
        <v>20790.616494831644</v>
      </c>
      <c r="F185" s="75">
        <v>117.83805691599611</v>
      </c>
      <c r="G185" s="72">
        <v>1449925.8498366186</v>
      </c>
      <c r="I185" s="73">
        <f>AVERAGE(F$6:F185)</f>
        <v>113.61917768249671</v>
      </c>
      <c r="J185" s="72">
        <f>AVERAGE(G$6:G185)</f>
        <v>767897.65998165845</v>
      </c>
      <c r="L185" s="6"/>
      <c r="N185" s="13">
        <v>180</v>
      </c>
      <c r="O185" s="72">
        <v>44</v>
      </c>
      <c r="P185" s="73">
        <v>85.66764381497056</v>
      </c>
      <c r="Q185" s="74">
        <v>15616.507362217231</v>
      </c>
      <c r="R185" s="75">
        <v>169.33235618502943</v>
      </c>
      <c r="S185" s="17">
        <v>1644379.9870251026</v>
      </c>
      <c r="U185" s="73">
        <f>AVERAGE(R$6:R185)</f>
        <v>163.79247114764686</v>
      </c>
      <c r="V185" s="72">
        <f>AVERAGE(S$6:S185)</f>
        <v>691151.79972558259</v>
      </c>
    </row>
    <row r="186" spans="2:22" ht="15.75" x14ac:dyDescent="0.25">
      <c r="B186" s="13">
        <v>181</v>
      </c>
      <c r="C186" s="72">
        <v>46</v>
      </c>
      <c r="D186" s="73">
        <v>98.250616463493856</v>
      </c>
      <c r="E186" s="74">
        <v>16251.776831980671</v>
      </c>
      <c r="F186" s="75">
        <v>104.74938353650614</v>
      </c>
      <c r="G186" s="72">
        <v>702363.60452284804</v>
      </c>
      <c r="I186" s="73">
        <f>AVERAGE(F$6:F186)</f>
        <v>113.5701732949498</v>
      </c>
      <c r="J186" s="72">
        <f>AVERAGE(G$6:G186)</f>
        <v>767535.59337691357</v>
      </c>
      <c r="L186" s="6"/>
      <c r="N186" s="13">
        <v>181</v>
      </c>
      <c r="O186" s="72">
        <v>46</v>
      </c>
      <c r="P186" s="73">
        <v>80.626544509406244</v>
      </c>
      <c r="Q186" s="74">
        <v>17589.61324138975</v>
      </c>
      <c r="R186" s="75">
        <v>172.37345549059376</v>
      </c>
      <c r="S186" s="17">
        <v>2031982.4151614546</v>
      </c>
      <c r="U186" s="73">
        <f>AVERAGE(R$6:R186)</f>
        <v>163.83987990092282</v>
      </c>
      <c r="V186" s="72">
        <f>AVERAGE(S$6:S186)</f>
        <v>698559.70367826696</v>
      </c>
    </row>
    <row r="187" spans="2:22" ht="15.75" x14ac:dyDescent="0.25">
      <c r="B187" s="13">
        <v>182</v>
      </c>
      <c r="C187" s="72">
        <v>45</v>
      </c>
      <c r="D187" s="73">
        <v>99.151646223388383</v>
      </c>
      <c r="E187" s="74">
        <v>16911.351181590471</v>
      </c>
      <c r="F187" s="75">
        <v>104.84835377661162</v>
      </c>
      <c r="G187" s="72">
        <v>773127.33152791671</v>
      </c>
      <c r="I187" s="73">
        <f>AVERAGE(F$6:F187)</f>
        <v>113.52225120968421</v>
      </c>
      <c r="J187" s="72">
        <f>AVERAGE(G$6:G187)</f>
        <v>767566.31721290818</v>
      </c>
      <c r="L187" s="6"/>
      <c r="N187" s="13">
        <v>182</v>
      </c>
      <c r="O187" s="72">
        <v>46</v>
      </c>
      <c r="P187" s="73">
        <v>91.021640507216688</v>
      </c>
      <c r="Q187" s="74">
        <v>2595.6643689334869</v>
      </c>
      <c r="R187" s="75">
        <v>161.97835949278331</v>
      </c>
      <c r="S187" s="17">
        <v>-579558.54372628313</v>
      </c>
      <c r="U187" s="73">
        <f>AVERAGE(R$6:R187)</f>
        <v>163.82965176681216</v>
      </c>
      <c r="V187" s="72">
        <f>AVERAGE(S$6:S187)</f>
        <v>691537.0759452749</v>
      </c>
    </row>
    <row r="188" spans="2:22" ht="15.75" x14ac:dyDescent="0.25">
      <c r="B188" s="13">
        <v>183</v>
      </c>
      <c r="C188" s="72">
        <v>46</v>
      </c>
      <c r="D188" s="73">
        <v>91.294062302278093</v>
      </c>
      <c r="E188" s="74">
        <v>14523.222944476036</v>
      </c>
      <c r="F188" s="75">
        <v>111.70593769772191</v>
      </c>
      <c r="G188" s="72">
        <v>622330.23740576534</v>
      </c>
      <c r="I188" s="73">
        <f>AVERAGE(F$6:F188)</f>
        <v>113.51232599923634</v>
      </c>
      <c r="J188" s="72">
        <f>AVERAGE(G$6:G188)</f>
        <v>766772.67743254127</v>
      </c>
      <c r="L188" s="6"/>
      <c r="N188" s="13">
        <v>183</v>
      </c>
      <c r="O188" s="72">
        <v>44</v>
      </c>
      <c r="P188" s="73">
        <v>80.956998317476376</v>
      </c>
      <c r="Q188" s="74">
        <v>11713.397774267194</v>
      </c>
      <c r="R188" s="75">
        <v>174.04300168252362</v>
      </c>
      <c r="S188" s="17">
        <v>1038634.9085348537</v>
      </c>
      <c r="U188" s="73">
        <f>AVERAGE(R$6:R188)</f>
        <v>163.88546242208926</v>
      </c>
      <c r="V188" s="72">
        <f>AVERAGE(S$6:S188)</f>
        <v>693433.78541297757</v>
      </c>
    </row>
    <row r="189" spans="2:22" ht="15.75" x14ac:dyDescent="0.25">
      <c r="B189" s="13">
        <v>184</v>
      </c>
      <c r="C189" s="72">
        <v>47</v>
      </c>
      <c r="D189" s="73">
        <v>83.779329028425209</v>
      </c>
      <c r="E189" s="74">
        <v>17205.677899542348</v>
      </c>
      <c r="F189" s="75">
        <v>118.22067097157479</v>
      </c>
      <c r="G189" s="72">
        <v>1034066.785804692</v>
      </c>
      <c r="I189" s="73">
        <f>AVERAGE(F$6:F189)</f>
        <v>113.53791483060775</v>
      </c>
      <c r="J189" s="72">
        <f>AVERAGE(G$6:G189)</f>
        <v>768225.36280412902</v>
      </c>
      <c r="L189" s="6"/>
      <c r="N189" s="13">
        <v>184</v>
      </c>
      <c r="O189" s="72">
        <v>46</v>
      </c>
      <c r="P189" s="73">
        <v>97.933195743269877</v>
      </c>
      <c r="Q189" s="74">
        <v>560.48817159735336</v>
      </c>
      <c r="R189" s="75">
        <v>155.06680425673011</v>
      </c>
      <c r="S189" s="17">
        <v>-913086.89040670067</v>
      </c>
      <c r="U189" s="73">
        <f>AVERAGE(R$6:R189)</f>
        <v>163.83753493206015</v>
      </c>
      <c r="V189" s="72">
        <f>AVERAGE(S$6:S189)</f>
        <v>684702.69478352275</v>
      </c>
    </row>
    <row r="190" spans="2:22" ht="15.75" x14ac:dyDescent="0.25">
      <c r="B190" s="13">
        <v>185</v>
      </c>
      <c r="C190" s="72">
        <v>46</v>
      </c>
      <c r="D190" s="73">
        <v>87.828901119850912</v>
      </c>
      <c r="E190" s="74">
        <v>12801.21810506681</v>
      </c>
      <c r="F190" s="75">
        <v>115.17109888014909</v>
      </c>
      <c r="G190" s="72">
        <v>474330.3561650042</v>
      </c>
      <c r="I190" s="73">
        <f>AVERAGE(F$6:F190)</f>
        <v>113.54674285249716</v>
      </c>
      <c r="J190" s="72">
        <f>AVERAGE(G$6:G190)</f>
        <v>766636.74114662025</v>
      </c>
      <c r="L190" s="6"/>
      <c r="N190" s="13">
        <v>185</v>
      </c>
      <c r="O190" s="72">
        <v>45</v>
      </c>
      <c r="P190" s="73">
        <v>97.340944133244179</v>
      </c>
      <c r="Q190" s="74">
        <v>7380.3291594230413</v>
      </c>
      <c r="R190" s="75">
        <v>156.65905586675581</v>
      </c>
      <c r="S190" s="17">
        <v>156195.39810110116</v>
      </c>
      <c r="U190" s="73">
        <f>AVERAGE(R$6:R190)</f>
        <v>163.79873234251795</v>
      </c>
      <c r="V190" s="72">
        <f>AVERAGE(S$6:S190)</f>
        <v>681845.89858523943</v>
      </c>
    </row>
    <row r="191" spans="2:22" ht="15.75" x14ac:dyDescent="0.25">
      <c r="B191" s="13">
        <v>186</v>
      </c>
      <c r="C191" s="72">
        <v>45</v>
      </c>
      <c r="D191" s="73">
        <v>98.205200107847077</v>
      </c>
      <c r="E191" s="74">
        <v>17058.905634236933</v>
      </c>
      <c r="F191" s="75">
        <v>105.79479989215292</v>
      </c>
      <c r="G191" s="72">
        <v>804743.50795321632</v>
      </c>
      <c r="I191" s="73">
        <f>AVERAGE(F$6:F191)</f>
        <v>113.50506573980712</v>
      </c>
      <c r="J191" s="72">
        <f>AVERAGE(G$6:G191)</f>
        <v>766841.61623697833</v>
      </c>
      <c r="L191" s="6"/>
      <c r="N191" s="13">
        <v>186</v>
      </c>
      <c r="O191" s="72">
        <v>45</v>
      </c>
      <c r="P191" s="73">
        <v>92.924222564028511</v>
      </c>
      <c r="Q191" s="74">
        <v>9321.5196523406848</v>
      </c>
      <c r="R191" s="75">
        <v>161.07577743597147</v>
      </c>
      <c r="S191" s="17">
        <v>501471.02488546236</v>
      </c>
      <c r="U191" s="73">
        <f>AVERAGE(R$6:R191)</f>
        <v>163.78409280000963</v>
      </c>
      <c r="V191" s="72">
        <f>AVERAGE(S$6:S191)</f>
        <v>680876.14119975676</v>
      </c>
    </row>
    <row r="192" spans="2:22" ht="15.75" x14ac:dyDescent="0.25">
      <c r="B192" s="13">
        <v>187</v>
      </c>
      <c r="C192" s="72">
        <v>45</v>
      </c>
      <c r="D192" s="73">
        <v>89.59267157055146</v>
      </c>
      <c r="E192" s="74">
        <v>11877.420950967149</v>
      </c>
      <c r="F192" s="75">
        <v>114.40732842944854</v>
      </c>
      <c r="G192" s="72">
        <v>358863.99963211175</v>
      </c>
      <c r="I192" s="73">
        <f>AVERAGE(F$6:F192)</f>
        <v>113.50989067397634</v>
      </c>
      <c r="J192" s="72">
        <f>AVERAGE(G$6:G192)</f>
        <v>764659.91775246034</v>
      </c>
      <c r="L192" s="6"/>
      <c r="N192" s="13">
        <v>187</v>
      </c>
      <c r="O192" s="72">
        <v>47</v>
      </c>
      <c r="P192" s="73">
        <v>97.453620934072305</v>
      </c>
      <c r="Q192" s="74">
        <v>9948.7236433240614</v>
      </c>
      <c r="R192" s="75">
        <v>154.54637906592768</v>
      </c>
      <c r="S192" s="17">
        <v>537539.21540331747</v>
      </c>
      <c r="U192" s="73">
        <f>AVERAGE(R$6:R192)</f>
        <v>163.73469326132471</v>
      </c>
      <c r="V192" s="72">
        <f>AVERAGE(S$6:S192)</f>
        <v>680109.63357517694</v>
      </c>
    </row>
    <row r="193" spans="2:22" ht="15.75" x14ac:dyDescent="0.25">
      <c r="B193" s="13">
        <v>188</v>
      </c>
      <c r="C193" s="72">
        <v>45</v>
      </c>
      <c r="D193" s="73">
        <v>87.589864920527816</v>
      </c>
      <c r="E193" s="74">
        <v>13339.046554772527</v>
      </c>
      <c r="F193" s="75">
        <v>116.41013507947218</v>
      </c>
      <c r="G193" s="72">
        <v>552800.21127243782</v>
      </c>
      <c r="I193" s="73">
        <f>AVERAGE(F$6:F193)</f>
        <v>113.52531750592047</v>
      </c>
      <c r="J193" s="72">
        <f>AVERAGE(G$6:G193)</f>
        <v>763533.00442011992</v>
      </c>
      <c r="L193" s="6"/>
      <c r="N193" s="13">
        <v>188</v>
      </c>
      <c r="O193" s="72">
        <v>43</v>
      </c>
      <c r="P193" s="73">
        <v>98.070510524207478</v>
      </c>
      <c r="Q193" s="74">
        <v>16672.716055017499</v>
      </c>
      <c r="R193" s="75">
        <v>157.92948947579254</v>
      </c>
      <c r="S193" s="17">
        <v>1633113.5347437635</v>
      </c>
      <c r="U193" s="73">
        <f>AVERAGE(R$6:R193)</f>
        <v>163.70381451778465</v>
      </c>
      <c r="V193" s="72">
        <f>AVERAGE(S$6:S193)</f>
        <v>685178.80326224386</v>
      </c>
    </row>
    <row r="194" spans="2:22" ht="15.75" x14ac:dyDescent="0.25">
      <c r="B194" s="13">
        <v>189</v>
      </c>
      <c r="C194" s="72">
        <v>44</v>
      </c>
      <c r="D194" s="73">
        <v>93.213380694255989</v>
      </c>
      <c r="E194" s="74">
        <v>18006.597539983068</v>
      </c>
      <c r="F194" s="75">
        <v>111.78661930574401</v>
      </c>
      <c r="G194" s="72">
        <v>1012896.6641938337</v>
      </c>
      <c r="I194" s="73">
        <f>AVERAGE(F$6:F194)</f>
        <v>113.51611804454389</v>
      </c>
      <c r="J194" s="72">
        <f>AVERAGE(G$6:G194)</f>
        <v>764852.38886336703</v>
      </c>
      <c r="L194" s="6"/>
      <c r="N194" s="13">
        <v>189</v>
      </c>
      <c r="O194" s="72">
        <v>45</v>
      </c>
      <c r="P194" s="73">
        <v>80.86186452699063</v>
      </c>
      <c r="Q194" s="74">
        <v>7231.215803616833</v>
      </c>
      <c r="R194" s="75">
        <v>173.13813547300936</v>
      </c>
      <c r="S194" s="17">
        <v>251999.22144117742</v>
      </c>
      <c r="U194" s="73">
        <f>AVERAGE(R$6:R194)</f>
        <v>163.75373155987577</v>
      </c>
      <c r="V194" s="72">
        <f>AVERAGE(S$6:S194)</f>
        <v>682886.84780287312</v>
      </c>
    </row>
    <row r="195" spans="2:22" ht="15.75" x14ac:dyDescent="0.25">
      <c r="B195" s="13">
        <v>190</v>
      </c>
      <c r="C195" s="72">
        <v>45</v>
      </c>
      <c r="D195" s="73">
        <v>94.703053531382764</v>
      </c>
      <c r="E195" s="74">
        <v>17092.008172124741</v>
      </c>
      <c r="F195" s="75">
        <v>109.29694646861724</v>
      </c>
      <c r="G195" s="72">
        <v>868104.30222988618</v>
      </c>
      <c r="I195" s="73">
        <f>AVERAGE(F$6:F195)</f>
        <v>113.49391187835481</v>
      </c>
      <c r="J195" s="72">
        <f>AVERAGE(G$6:G195)</f>
        <v>765395.81998634874</v>
      </c>
      <c r="L195" s="6"/>
      <c r="N195" s="13">
        <v>190</v>
      </c>
      <c r="O195" s="72">
        <v>43</v>
      </c>
      <c r="P195" s="73">
        <v>81.02308006919975</v>
      </c>
      <c r="Q195" s="74">
        <v>5869.8579840799221</v>
      </c>
      <c r="R195" s="75">
        <v>174.97691993080025</v>
      </c>
      <c r="S195" s="17">
        <v>27089.670485521085</v>
      </c>
      <c r="U195" s="73">
        <f>AVERAGE(R$6:R195)</f>
        <v>163.81280097235432</v>
      </c>
      <c r="V195" s="72">
        <f>AVERAGE(S$6:S195)</f>
        <v>679435.28371172922</v>
      </c>
    </row>
    <row r="196" spans="2:22" ht="15.75" x14ac:dyDescent="0.25">
      <c r="B196" s="13">
        <v>191</v>
      </c>
      <c r="C196" s="72">
        <v>44</v>
      </c>
      <c r="D196" s="73">
        <v>98.055974927392583</v>
      </c>
      <c r="E196" s="74">
        <v>13217.004512864958</v>
      </c>
      <c r="F196" s="75">
        <v>106.94402507260742</v>
      </c>
      <c r="G196" s="72">
        <v>413479.66200859542</v>
      </c>
      <c r="I196" s="73">
        <f>AVERAGE(F$6:F196)</f>
        <v>113.4596192772776</v>
      </c>
      <c r="J196" s="72">
        <f>AVERAGE(G$6:G196)</f>
        <v>763553.3270126431</v>
      </c>
      <c r="L196" s="6"/>
      <c r="N196" s="13">
        <v>191</v>
      </c>
      <c r="O196" s="72">
        <v>46</v>
      </c>
      <c r="P196" s="73">
        <v>93.644517154806124</v>
      </c>
      <c r="Q196" s="74">
        <v>13887.876478881937</v>
      </c>
      <c r="R196" s="75">
        <v>159.35548284519388</v>
      </c>
      <c r="S196" s="17">
        <v>1213109.2619866421</v>
      </c>
      <c r="U196" s="73">
        <f>AVERAGE(R$6:R196)</f>
        <v>163.78946422823307</v>
      </c>
      <c r="V196" s="72">
        <f>AVERAGE(S$6:S196)</f>
        <v>682229.38831002719</v>
      </c>
    </row>
    <row r="197" spans="2:22" ht="15.75" x14ac:dyDescent="0.25">
      <c r="B197" s="13">
        <v>192</v>
      </c>
      <c r="C197" s="72">
        <v>45</v>
      </c>
      <c r="D197" s="73">
        <v>96.895685901523223</v>
      </c>
      <c r="E197" s="74">
        <v>16137.966902495973</v>
      </c>
      <c r="F197" s="75">
        <v>107.10431409847678</v>
      </c>
      <c r="G197" s="72">
        <v>728445.87603575108</v>
      </c>
      <c r="I197" s="73">
        <f>AVERAGE(F$6:F197)</f>
        <v>113.42651872947134</v>
      </c>
      <c r="J197" s="72">
        <f>AVERAGE(G$6:G197)</f>
        <v>763370.47570547182</v>
      </c>
      <c r="L197" s="6"/>
      <c r="N197" s="13">
        <v>192</v>
      </c>
      <c r="O197" s="72">
        <v>45</v>
      </c>
      <c r="P197" s="73">
        <v>85.861891025508655</v>
      </c>
      <c r="Q197" s="74">
        <v>7268.4633959335861</v>
      </c>
      <c r="R197" s="75">
        <v>168.13810897449133</v>
      </c>
      <c r="S197" s="17">
        <v>222105.69054258266</v>
      </c>
      <c r="U197" s="73">
        <f>AVERAGE(R$6:R197)</f>
        <v>163.81211341961981</v>
      </c>
      <c r="V197" s="72">
        <f>AVERAGE(S$6:S197)</f>
        <v>679832.91071748838</v>
      </c>
    </row>
    <row r="198" spans="2:22" ht="15.75" x14ac:dyDescent="0.25">
      <c r="B198" s="13">
        <v>193</v>
      </c>
      <c r="C198" s="72">
        <v>44</v>
      </c>
      <c r="D198" s="73">
        <v>87.179882979048642</v>
      </c>
      <c r="E198" s="74">
        <v>11611.046482363761</v>
      </c>
      <c r="F198" s="75">
        <v>117.82011702095136</v>
      </c>
      <c r="G198" s="72">
        <v>368014.85528780404</v>
      </c>
      <c r="I198" s="73">
        <f>AVERAGE(F$6:F198)</f>
        <v>113.44928348745827</v>
      </c>
      <c r="J198" s="72">
        <f>AVERAGE(G$6:G198)</f>
        <v>761322.0009882818</v>
      </c>
      <c r="L198" s="6"/>
      <c r="N198" s="13">
        <v>193</v>
      </c>
      <c r="O198" s="72">
        <v>47</v>
      </c>
      <c r="P198" s="73">
        <v>92.953318194993173</v>
      </c>
      <c r="Q198" s="74">
        <v>10021.032188603593</v>
      </c>
      <c r="R198" s="75">
        <v>159.04668180500681</v>
      </c>
      <c r="S198" s="17">
        <v>593811.91785856662</v>
      </c>
      <c r="U198" s="73">
        <f>AVERAGE(R$6:R198)</f>
        <v>163.78742206410368</v>
      </c>
      <c r="V198" s="72">
        <f>AVERAGE(S$6:S198)</f>
        <v>679387.20609127637</v>
      </c>
    </row>
    <row r="199" spans="2:22" ht="15.75" x14ac:dyDescent="0.25">
      <c r="B199" s="13">
        <v>194</v>
      </c>
      <c r="C199" s="72">
        <v>45</v>
      </c>
      <c r="D199" s="73">
        <v>91.510565830435638</v>
      </c>
      <c r="E199" s="74">
        <v>7215.0636411723954</v>
      </c>
      <c r="F199" s="75">
        <v>112.48943416956436</v>
      </c>
      <c r="G199" s="72">
        <v>-188381.57350712048</v>
      </c>
      <c r="I199" s="73">
        <f>AVERAGE(F$6:F199)</f>
        <v>113.44433581056192</v>
      </c>
      <c r="J199" s="72">
        <f>AVERAGE(G$6:G199)</f>
        <v>756426.62173830543</v>
      </c>
      <c r="L199" s="6"/>
      <c r="N199" s="13">
        <v>194</v>
      </c>
      <c r="O199" s="72">
        <v>44</v>
      </c>
      <c r="P199" s="73">
        <v>83.206274580044237</v>
      </c>
      <c r="Q199" s="74">
        <v>11971.381481771899</v>
      </c>
      <c r="R199" s="75">
        <v>171.79372541995576</v>
      </c>
      <c r="S199" s="17">
        <v>1056608.2231770649</v>
      </c>
      <c r="U199" s="73">
        <f>AVERAGE(R$6:R199)</f>
        <v>163.82869166903077</v>
      </c>
      <c r="V199" s="72">
        <f>AVERAGE(S$6:S199)</f>
        <v>681331.64432367741</v>
      </c>
    </row>
    <row r="200" spans="2:22" ht="15.75" x14ac:dyDescent="0.25">
      <c r="B200" s="13">
        <v>195</v>
      </c>
      <c r="C200" s="72">
        <v>45</v>
      </c>
      <c r="D200" s="73">
        <v>83.056975743507252</v>
      </c>
      <c r="E200" s="74">
        <v>10893.609157678649</v>
      </c>
      <c r="F200" s="75">
        <v>120.94302425649275</v>
      </c>
      <c r="G200" s="72">
        <v>317506.03659788053</v>
      </c>
      <c r="I200" s="73">
        <f>AVERAGE(F$6:F200)</f>
        <v>113.48279062310515</v>
      </c>
      <c r="J200" s="72">
        <f>AVERAGE(G$6:G200)</f>
        <v>754175.74694271351</v>
      </c>
      <c r="L200" s="6"/>
      <c r="N200" s="13">
        <v>195</v>
      </c>
      <c r="O200" s="72">
        <v>44</v>
      </c>
      <c r="P200" s="73">
        <v>88.41863520946012</v>
      </c>
      <c r="Q200" s="74">
        <v>12324.985256806358</v>
      </c>
      <c r="R200" s="75">
        <v>166.58136479053988</v>
      </c>
      <c r="S200" s="17">
        <v>1053112.8651020858</v>
      </c>
      <c r="U200" s="73">
        <f>AVERAGE(R$6:R200)</f>
        <v>163.84280794144877</v>
      </c>
      <c r="V200" s="72">
        <f>AVERAGE(S$6:S200)</f>
        <v>683238.21468664357</v>
      </c>
    </row>
    <row r="201" spans="2:22" ht="15.75" x14ac:dyDescent="0.25">
      <c r="B201" s="13">
        <v>196</v>
      </c>
      <c r="C201" s="72">
        <v>45</v>
      </c>
      <c r="D201" s="73">
        <v>92.380659051070623</v>
      </c>
      <c r="E201" s="74">
        <v>14289.611589137605</v>
      </c>
      <c r="F201" s="75">
        <v>111.61934094892938</v>
      </c>
      <c r="G201" s="72">
        <v>594997.02799572283</v>
      </c>
      <c r="I201" s="73">
        <f>AVERAGE(F$6:F201)</f>
        <v>113.47328322680833</v>
      </c>
      <c r="J201" s="72">
        <f>AVERAGE(G$6:G201)</f>
        <v>753363.61062155548</v>
      </c>
      <c r="L201" s="6"/>
      <c r="N201" s="13">
        <v>196</v>
      </c>
      <c r="O201" s="72">
        <v>44</v>
      </c>
      <c r="P201" s="73">
        <v>80.930202801063174</v>
      </c>
      <c r="Q201" s="74">
        <v>3926.8195338915566</v>
      </c>
      <c r="R201" s="75">
        <v>174.06979719893684</v>
      </c>
      <c r="S201" s="17">
        <v>-316459.32009867311</v>
      </c>
      <c r="U201" s="73">
        <f>AVERAGE(R$6:R201)</f>
        <v>163.89498645806862</v>
      </c>
      <c r="V201" s="72">
        <f>AVERAGE(S$6:S201)</f>
        <v>678137.71706018783</v>
      </c>
    </row>
    <row r="202" spans="2:22" ht="15.75" x14ac:dyDescent="0.25">
      <c r="B202" s="13">
        <v>197</v>
      </c>
      <c r="C202" s="72">
        <v>45</v>
      </c>
      <c r="D202" s="73">
        <v>83.181799010805776</v>
      </c>
      <c r="E202" s="74">
        <v>16519.57372063279</v>
      </c>
      <c r="F202" s="75">
        <v>120.81820098919422</v>
      </c>
      <c r="G202" s="72">
        <v>995865.17803522339</v>
      </c>
      <c r="I202" s="73">
        <f>AVERAGE(F$6:F202)</f>
        <v>113.5105670733179</v>
      </c>
      <c r="J202" s="72">
        <f>AVERAGE(G$6:G202)</f>
        <v>754594.58304497506</v>
      </c>
      <c r="L202" s="6"/>
      <c r="N202" s="13">
        <v>197</v>
      </c>
      <c r="O202" s="72">
        <v>45</v>
      </c>
      <c r="P202" s="73">
        <v>89.804947164514402</v>
      </c>
      <c r="Q202" s="74">
        <v>9438.6498120227006</v>
      </c>
      <c r="R202" s="75">
        <v>164.1950528354856</v>
      </c>
      <c r="S202" s="17">
        <v>549779.60458071344</v>
      </c>
      <c r="U202" s="73">
        <f>AVERAGE(R$6:R202)</f>
        <v>163.89650963764942</v>
      </c>
      <c r="V202" s="72">
        <f>AVERAGE(S$6:S202)</f>
        <v>677486.15303744946</v>
      </c>
    </row>
    <row r="203" spans="2:22" ht="15.75" x14ac:dyDescent="0.25">
      <c r="B203" s="13">
        <v>198</v>
      </c>
      <c r="C203" s="72">
        <v>46</v>
      </c>
      <c r="D203" s="73">
        <v>87.549609077444046</v>
      </c>
      <c r="E203" s="74">
        <v>15977.581658975174</v>
      </c>
      <c r="F203" s="75">
        <v>115.45039092255595</v>
      </c>
      <c r="G203" s="72">
        <v>844618.04852574388</v>
      </c>
      <c r="I203" s="73">
        <f>AVERAGE(F$6:F203)</f>
        <v>113.52036416346557</v>
      </c>
      <c r="J203" s="72">
        <f>AVERAGE(G$6:G203)</f>
        <v>755049.24701204966</v>
      </c>
      <c r="L203" s="6"/>
      <c r="N203" s="13">
        <v>198</v>
      </c>
      <c r="O203" s="72">
        <v>44</v>
      </c>
      <c r="P203" s="73">
        <v>90.436519947773306</v>
      </c>
      <c r="Q203" s="74">
        <v>13445.978839365562</v>
      </c>
      <c r="R203" s="75">
        <v>164.56348005222668</v>
      </c>
      <c r="S203" s="17">
        <v>1212717.0705145965</v>
      </c>
      <c r="U203" s="73">
        <f>AVERAGE(R$6:R203)</f>
        <v>163.89987817509677</v>
      </c>
      <c r="V203" s="72">
        <f>AVERAGE(S$6:S203)</f>
        <v>680189.33948935417</v>
      </c>
    </row>
    <row r="204" spans="2:22" ht="15.75" x14ac:dyDescent="0.25">
      <c r="B204" s="13">
        <v>199</v>
      </c>
      <c r="C204" s="72">
        <v>45</v>
      </c>
      <c r="D204" s="73">
        <v>88.701545702057615</v>
      </c>
      <c r="E204" s="74">
        <v>14206.910141366387</v>
      </c>
      <c r="F204" s="75">
        <v>115.29845429794238</v>
      </c>
      <c r="G204" s="72">
        <v>638034.77964930655</v>
      </c>
      <c r="I204" s="73">
        <f>AVERAGE(F$6:F204)</f>
        <v>113.52929928976947</v>
      </c>
      <c r="J204" s="72">
        <f>AVERAGE(G$6:G204)</f>
        <v>754461.23461324198</v>
      </c>
      <c r="L204" s="6"/>
      <c r="N204" s="13">
        <v>199</v>
      </c>
      <c r="O204" s="72">
        <v>46</v>
      </c>
      <c r="P204" s="73">
        <v>80.930719592991863</v>
      </c>
      <c r="Q204" s="74">
        <v>10672.621504237841</v>
      </c>
      <c r="R204" s="75">
        <v>172.06928040700814</v>
      </c>
      <c r="S204" s="17">
        <v>836430.30229056603</v>
      </c>
      <c r="U204" s="73">
        <f>AVERAGE(R$6:R204)</f>
        <v>163.94093044761894</v>
      </c>
      <c r="V204" s="72">
        <f>AVERAGE(S$6:S204)</f>
        <v>680974.46995569183</v>
      </c>
    </row>
    <row r="205" spans="2:22" ht="15.75" x14ac:dyDescent="0.25">
      <c r="B205" s="13">
        <v>200</v>
      </c>
      <c r="C205" s="72">
        <v>46</v>
      </c>
      <c r="D205" s="73">
        <v>99.877214166812848</v>
      </c>
      <c r="E205" s="74">
        <v>13766.80431632115</v>
      </c>
      <c r="F205" s="75">
        <v>103.12278583318715</v>
      </c>
      <c r="G205" s="72">
        <v>419671.21311938227</v>
      </c>
      <c r="I205" s="73">
        <f>AVERAGE(F$6:F205)</f>
        <v>113.47726672248656</v>
      </c>
      <c r="J205" s="72">
        <f>AVERAGE(G$6:G205)</f>
        <v>752787.28450577275</v>
      </c>
      <c r="L205" s="6"/>
      <c r="N205" s="13">
        <v>200</v>
      </c>
      <c r="O205" s="72">
        <v>47</v>
      </c>
      <c r="P205" s="73">
        <v>87.776641633512355</v>
      </c>
      <c r="Q205" s="74">
        <v>4188.6815618097307</v>
      </c>
      <c r="R205" s="75">
        <v>164.22335836648764</v>
      </c>
      <c r="S205" s="17">
        <v>-312120.64679182146</v>
      </c>
      <c r="U205" s="73">
        <f>AVERAGE(R$6:R205)</f>
        <v>163.94234258721329</v>
      </c>
      <c r="V205" s="72">
        <f>AVERAGE(S$6:S205)</f>
        <v>676008.99437195435</v>
      </c>
    </row>
    <row r="206" spans="2:22" ht="15.75" x14ac:dyDescent="0.25">
      <c r="B206" s="13">
        <v>201</v>
      </c>
      <c r="C206" s="72">
        <v>44</v>
      </c>
      <c r="D206" s="73">
        <v>84.693435481485793</v>
      </c>
      <c r="E206" s="74">
        <v>7518.6586832236544</v>
      </c>
      <c r="F206" s="75">
        <v>120.30656451851421</v>
      </c>
      <c r="G206" s="72">
        <v>-95456.00403406634</v>
      </c>
      <c r="I206" s="73">
        <f>AVERAGE(F$6:F206)</f>
        <v>113.51124332843695</v>
      </c>
      <c r="J206" s="72">
        <f>AVERAGE(G$6:G206)</f>
        <v>748567.1686423904</v>
      </c>
      <c r="L206" s="6"/>
      <c r="N206" s="13">
        <v>201</v>
      </c>
      <c r="O206" s="72">
        <v>47</v>
      </c>
      <c r="P206" s="73">
        <v>93.428972705397797</v>
      </c>
      <c r="Q206" s="74">
        <v>11346.067519065211</v>
      </c>
      <c r="R206" s="75">
        <v>158.5710272946022</v>
      </c>
      <c r="S206" s="17">
        <v>799157.58225208917</v>
      </c>
      <c r="U206" s="73">
        <f>AVERAGE(R$6:R206)</f>
        <v>163.91561962555849</v>
      </c>
      <c r="V206" s="72">
        <f>AVERAGE(S$6:S206)</f>
        <v>676621.67391364649</v>
      </c>
    </row>
    <row r="207" spans="2:22" ht="15.75" x14ac:dyDescent="0.25">
      <c r="B207" s="13">
        <v>202</v>
      </c>
      <c r="C207" s="72">
        <v>44</v>
      </c>
      <c r="D207" s="73">
        <v>96.323216501863129</v>
      </c>
      <c r="E207" s="74">
        <v>12432.830971601874</v>
      </c>
      <c r="F207" s="75">
        <v>108.67678349813687</v>
      </c>
      <c r="G207" s="72">
        <v>351160.07976970752</v>
      </c>
      <c r="I207" s="73">
        <f>AVERAGE(F$6:F207)</f>
        <v>113.48731035898001</v>
      </c>
      <c r="J207" s="72">
        <f>AVERAGE(G$6:G207)</f>
        <v>746599.80681628804</v>
      </c>
      <c r="L207" s="6"/>
      <c r="N207" s="13">
        <v>202</v>
      </c>
      <c r="O207" s="72">
        <v>43</v>
      </c>
      <c r="P207" s="73">
        <v>97.31584054734293</v>
      </c>
      <c r="Q207" s="74">
        <v>11690.723421090644</v>
      </c>
      <c r="R207" s="75">
        <v>158.68415945265707</v>
      </c>
      <c r="S207" s="17">
        <v>855132.61946926033</v>
      </c>
      <c r="U207" s="73">
        <f>AVERAGE(R$6:R207)</f>
        <v>163.88972130787087</v>
      </c>
      <c r="V207" s="72">
        <f>AVERAGE(S$6:S207)</f>
        <v>677505.39146590198</v>
      </c>
    </row>
    <row r="208" spans="2:22" ht="15.75" x14ac:dyDescent="0.25">
      <c r="B208" s="13">
        <v>203</v>
      </c>
      <c r="C208" s="72">
        <v>44</v>
      </c>
      <c r="D208" s="73">
        <v>89.827192197657013</v>
      </c>
      <c r="E208" s="74">
        <v>14995.624305789066</v>
      </c>
      <c r="F208" s="75">
        <v>115.17280780234299</v>
      </c>
      <c r="G208" s="72">
        <v>727088.15604678704</v>
      </c>
      <c r="I208" s="73">
        <f>AVERAGE(F$6:F208)</f>
        <v>113.49561330205077</v>
      </c>
      <c r="J208" s="72">
        <f>AVERAGE(G$6:G208)</f>
        <v>746503.6903100342</v>
      </c>
      <c r="L208" s="6"/>
      <c r="N208" s="13">
        <v>203</v>
      </c>
      <c r="O208" s="72">
        <v>46</v>
      </c>
      <c r="P208" s="73">
        <v>86.314828787798788</v>
      </c>
      <c r="Q208" s="74">
        <v>11053.818097204199</v>
      </c>
      <c r="R208" s="75">
        <v>166.68517121220123</v>
      </c>
      <c r="S208" s="17">
        <v>842507.56208101031</v>
      </c>
      <c r="U208" s="73">
        <f>AVERAGE(R$6:R208)</f>
        <v>163.90349199705474</v>
      </c>
      <c r="V208" s="72">
        <f>AVERAGE(S$6:S208)</f>
        <v>678318.21004036069</v>
      </c>
    </row>
    <row r="209" spans="2:22" ht="15.75" x14ac:dyDescent="0.25">
      <c r="B209" s="13">
        <v>204</v>
      </c>
      <c r="C209" s="72">
        <v>45</v>
      </c>
      <c r="D209" s="73">
        <v>98.038436129193201</v>
      </c>
      <c r="E209" s="74">
        <v>9043.6967951272836</v>
      </c>
      <c r="F209" s="75">
        <v>105.9615638708068</v>
      </c>
      <c r="G209" s="72">
        <v>-41715.744414909626</v>
      </c>
      <c r="I209" s="73">
        <f>AVERAGE(F$6:F209)</f>
        <v>113.45868168719173</v>
      </c>
      <c r="J209" s="72">
        <f>AVERAGE(G$6:G209)</f>
        <v>742639.86955157877</v>
      </c>
      <c r="L209" s="6"/>
      <c r="N209" s="13">
        <v>204</v>
      </c>
      <c r="O209" s="72">
        <v>45</v>
      </c>
      <c r="P209" s="73">
        <v>88.180707522740036</v>
      </c>
      <c r="Q209" s="74">
        <v>9820.3160444721798</v>
      </c>
      <c r="R209" s="75">
        <v>165.81929247725998</v>
      </c>
      <c r="S209" s="17">
        <v>628397.85839746124</v>
      </c>
      <c r="U209" s="73">
        <f>AVERAGE(R$6:R209)</f>
        <v>163.91288317587927</v>
      </c>
      <c r="V209" s="72">
        <f>AVERAGE(S$6:S209)</f>
        <v>678073.50243426801</v>
      </c>
    </row>
    <row r="210" spans="2:22" ht="15.75" x14ac:dyDescent="0.25">
      <c r="B210" s="13">
        <v>205</v>
      </c>
      <c r="C210" s="72">
        <v>47</v>
      </c>
      <c r="D210" s="73">
        <v>87.786078744435656</v>
      </c>
      <c r="E210" s="74">
        <v>5088.3412080430626</v>
      </c>
      <c r="F210" s="75">
        <v>114.21392125556434</v>
      </c>
      <c r="G210" s="72">
        <v>-418840.59794312646</v>
      </c>
      <c r="I210" s="73">
        <f>AVERAGE(F$6:F210)</f>
        <v>113.4623657826472</v>
      </c>
      <c r="J210" s="72">
        <f>AVERAGE(G$6:G210)</f>
        <v>736974.11117355572</v>
      </c>
      <c r="L210" s="6"/>
      <c r="N210" s="13">
        <v>205</v>
      </c>
      <c r="O210" s="72">
        <v>46</v>
      </c>
      <c r="P210" s="73">
        <v>90.167202156421411</v>
      </c>
      <c r="Q210" s="74">
        <v>11698.429830226492</v>
      </c>
      <c r="R210" s="75">
        <v>162.83279784357859</v>
      </c>
      <c r="S210" s="17">
        <v>904888.05963255977</v>
      </c>
      <c r="U210" s="73">
        <f>AVERAGE(R$6:R210)</f>
        <v>163.90761446694123</v>
      </c>
      <c r="V210" s="72">
        <f>AVERAGE(S$6:S210)</f>
        <v>679179.91490840609</v>
      </c>
    </row>
    <row r="211" spans="2:22" ht="15.75" x14ac:dyDescent="0.25">
      <c r="B211" s="13">
        <v>206</v>
      </c>
      <c r="C211" s="72">
        <v>44</v>
      </c>
      <c r="D211" s="73">
        <v>90.509280112770909</v>
      </c>
      <c r="E211" s="74">
        <v>4802.0990130552746</v>
      </c>
      <c r="F211" s="75">
        <v>114.49071988722909</v>
      </c>
      <c r="G211" s="72">
        <v>-450204.22702554928</v>
      </c>
      <c r="I211" s="73">
        <f>AVERAGE(F$6:F211)</f>
        <v>113.46735779286361</v>
      </c>
      <c r="J211" s="72">
        <f>AVERAGE(G$6:G211)</f>
        <v>731211.1095318126</v>
      </c>
      <c r="L211" s="6"/>
      <c r="N211" s="13">
        <v>206</v>
      </c>
      <c r="O211" s="72">
        <v>43</v>
      </c>
      <c r="P211" s="73">
        <v>99.700260613379214</v>
      </c>
      <c r="Q211" s="74">
        <v>17679.230386959629</v>
      </c>
      <c r="R211" s="75">
        <v>156.29973938662079</v>
      </c>
      <c r="S211" s="17">
        <v>1763259.1020378168</v>
      </c>
      <c r="U211" s="73">
        <f>AVERAGE(R$6:R211)</f>
        <v>163.8706830345125</v>
      </c>
      <c r="V211" s="72">
        <f>AVERAGE(S$6:S211)</f>
        <v>684442.43523427704</v>
      </c>
    </row>
    <row r="212" spans="2:22" ht="15.75" x14ac:dyDescent="0.25">
      <c r="B212" s="13">
        <v>207</v>
      </c>
      <c r="C212" s="72">
        <v>45</v>
      </c>
      <c r="D212" s="73">
        <v>95.708876162972629</v>
      </c>
      <c r="E212" s="74">
        <v>7350.6394706222954</v>
      </c>
      <c r="F212" s="75">
        <v>108.29112383702737</v>
      </c>
      <c r="G212" s="72">
        <v>-203990.99080549972</v>
      </c>
      <c r="I212" s="73">
        <f>AVERAGE(F$6:F212)</f>
        <v>113.44235183172431</v>
      </c>
      <c r="J212" s="72">
        <f>AVERAGE(G$6:G212)</f>
        <v>726693.22498912027</v>
      </c>
      <c r="L212" s="6"/>
      <c r="N212" s="13">
        <v>207</v>
      </c>
      <c r="O212" s="72">
        <v>46</v>
      </c>
      <c r="P212" s="73">
        <v>91.582801278740646</v>
      </c>
      <c r="Q212" s="74">
        <v>10818.743848312275</v>
      </c>
      <c r="R212" s="75">
        <v>161.41719872125935</v>
      </c>
      <c r="S212" s="17">
        <v>746331.32567742467</v>
      </c>
      <c r="U212" s="73">
        <f>AVERAGE(R$6:R212)</f>
        <v>163.85883045328907</v>
      </c>
      <c r="V212" s="72">
        <f>AVERAGE(S$6:S212)</f>
        <v>684741.41538134532</v>
      </c>
    </row>
    <row r="213" spans="2:22" ht="15.75" x14ac:dyDescent="0.25">
      <c r="B213" s="13">
        <v>208</v>
      </c>
      <c r="C213" s="72">
        <v>46</v>
      </c>
      <c r="D213" s="73">
        <v>84.715821368231701</v>
      </c>
      <c r="E213" s="74">
        <v>20701.011593653478</v>
      </c>
      <c r="F213" s="75">
        <v>118.2841786317683</v>
      </c>
      <c r="G213" s="72">
        <v>1448602.1532020145</v>
      </c>
      <c r="I213" s="73">
        <f>AVERAGE(F$6:F213)</f>
        <v>113.46562984518606</v>
      </c>
      <c r="J213" s="72">
        <f>AVERAGE(G$6:G213)</f>
        <v>730163.9409901438</v>
      </c>
      <c r="L213" s="6"/>
      <c r="N213" s="13">
        <v>208</v>
      </c>
      <c r="O213" s="72">
        <v>46</v>
      </c>
      <c r="P213" s="73">
        <v>94.791435060326847</v>
      </c>
      <c r="Q213" s="74">
        <v>9979.7657191631661</v>
      </c>
      <c r="R213" s="75">
        <v>158.20856493967315</v>
      </c>
      <c r="S213" s="17">
        <v>578884.41286294977</v>
      </c>
      <c r="U213" s="73">
        <f>AVERAGE(R$6:R213)</f>
        <v>163.83166571524285</v>
      </c>
      <c r="V213" s="72">
        <f>AVERAGE(S$6:S213)</f>
        <v>684232.48748462228</v>
      </c>
    </row>
    <row r="214" spans="2:22" ht="15.75" x14ac:dyDescent="0.25">
      <c r="B214" s="13">
        <v>209</v>
      </c>
      <c r="C214" s="72">
        <v>44</v>
      </c>
      <c r="D214" s="73">
        <v>95.912156464762973</v>
      </c>
      <c r="E214" s="74">
        <v>24484.111607261373</v>
      </c>
      <c r="F214" s="75">
        <v>109.08784353523703</v>
      </c>
      <c r="G214" s="72">
        <v>1670918.9361122092</v>
      </c>
      <c r="I214" s="73">
        <f>AVERAGE(F$6:F214)</f>
        <v>113.44468349920545</v>
      </c>
      <c r="J214" s="72">
        <f>AVERAGE(G$6:G214)</f>
        <v>734665.16106249811</v>
      </c>
      <c r="L214" s="6"/>
      <c r="N214" s="13">
        <v>209</v>
      </c>
      <c r="O214" s="72">
        <v>45</v>
      </c>
      <c r="P214" s="73">
        <v>93.128395045711287</v>
      </c>
      <c r="Q214" s="74">
        <v>11495.220288067989</v>
      </c>
      <c r="R214" s="75">
        <v>160.87160495428873</v>
      </c>
      <c r="S214" s="17">
        <v>849254.53704459849</v>
      </c>
      <c r="U214" s="73">
        <f>AVERAGE(R$6:R214)</f>
        <v>163.81750274509471</v>
      </c>
      <c r="V214" s="72">
        <f>AVERAGE(S$6:S214)</f>
        <v>685022.06666911975</v>
      </c>
    </row>
    <row r="215" spans="2:22" ht="15.75" x14ac:dyDescent="0.25">
      <c r="B215" s="13">
        <v>210</v>
      </c>
      <c r="C215" s="72">
        <v>47</v>
      </c>
      <c r="D215" s="73">
        <v>84.501293857664152</v>
      </c>
      <c r="E215" s="74">
        <v>12735.724919442791</v>
      </c>
      <c r="F215" s="75">
        <v>117.49870614233585</v>
      </c>
      <c r="G215" s="72">
        <v>496431.19981923234</v>
      </c>
      <c r="I215" s="73">
        <f>AVERAGE(F$6:F215)</f>
        <v>113.46398836893464</v>
      </c>
      <c r="J215" s="72">
        <f>AVERAGE(G$6:G215)</f>
        <v>733530.7136280064</v>
      </c>
      <c r="L215" s="6"/>
      <c r="N215" s="13">
        <v>210</v>
      </c>
      <c r="O215" s="72">
        <v>45</v>
      </c>
      <c r="P215" s="73">
        <v>88.459150239323407</v>
      </c>
      <c r="Q215" s="74">
        <v>12378.128432145775</v>
      </c>
      <c r="R215" s="75">
        <v>165.54084976067659</v>
      </c>
      <c r="S215" s="17">
        <v>1049085.8991042031</v>
      </c>
      <c r="U215" s="73">
        <f>AVERAGE(R$6:R215)</f>
        <v>163.82570915945465</v>
      </c>
      <c r="V215" s="72">
        <f>AVERAGE(S$6:S215)</f>
        <v>686755.70396642969</v>
      </c>
    </row>
    <row r="216" spans="2:22" ht="15.75" x14ac:dyDescent="0.25">
      <c r="B216" s="13">
        <v>211</v>
      </c>
      <c r="C216" s="72">
        <v>45</v>
      </c>
      <c r="D216" s="73">
        <v>83.820454038022035</v>
      </c>
      <c r="E216" s="74">
        <v>10828.695612184472</v>
      </c>
      <c r="F216" s="75">
        <v>120.17954596197796</v>
      </c>
      <c r="G216" s="72">
        <v>301387.72203279287</v>
      </c>
      <c r="I216" s="73">
        <f>AVERAGE(F$6:F216)</f>
        <v>113.49581565610546</v>
      </c>
      <c r="J216" s="72">
        <f>AVERAGE(G$6:G216)</f>
        <v>731482.64257779205</v>
      </c>
      <c r="L216" s="6"/>
      <c r="N216" s="13">
        <v>211</v>
      </c>
      <c r="O216" s="72">
        <v>47</v>
      </c>
      <c r="P216" s="73">
        <v>97.728241801461905</v>
      </c>
      <c r="Q216" s="74">
        <v>12152.507501299397</v>
      </c>
      <c r="R216" s="75">
        <v>154.27175819853809</v>
      </c>
      <c r="S216" s="17">
        <v>874788.69874638086</v>
      </c>
      <c r="U216" s="73">
        <f>AVERAGE(R$6:R216)</f>
        <v>163.7804297710143</v>
      </c>
      <c r="V216" s="72">
        <f>AVERAGE(S$6:S216)</f>
        <v>687646.85560045787</v>
      </c>
    </row>
    <row r="217" spans="2:22" ht="15.75" x14ac:dyDescent="0.25">
      <c r="B217" s="13">
        <v>212</v>
      </c>
      <c r="C217" s="72">
        <v>46</v>
      </c>
      <c r="D217" s="73">
        <v>82.479987269028186</v>
      </c>
      <c r="E217" s="74">
        <v>21848.62849933458</v>
      </c>
      <c r="F217" s="75">
        <v>120.52001273097181</v>
      </c>
      <c r="G217" s="72">
        <v>1633196.9848940773</v>
      </c>
      <c r="I217" s="73">
        <f>AVERAGE(F$6:F217)</f>
        <v>113.52894866117559</v>
      </c>
      <c r="J217" s="72">
        <f>AVERAGE(G$6:G217)</f>
        <v>735736.01211701985</v>
      </c>
      <c r="L217" s="6"/>
      <c r="N217" s="13">
        <v>212</v>
      </c>
      <c r="O217" s="72">
        <v>45</v>
      </c>
      <c r="P217" s="73">
        <v>82.964037324946133</v>
      </c>
      <c r="Q217" s="74">
        <v>13111.35078420553</v>
      </c>
      <c r="R217" s="75">
        <v>171.03596267505387</v>
      </c>
      <c r="S217" s="17">
        <v>1242512.5033469154</v>
      </c>
      <c r="U217" s="73">
        <f>AVERAGE(R$6:R217)</f>
        <v>163.81465398282577</v>
      </c>
      <c r="V217" s="72">
        <f>AVERAGE(S$6:S217)</f>
        <v>690264.14639171481</v>
      </c>
    </row>
    <row r="218" spans="2:22" ht="15.75" x14ac:dyDescent="0.25">
      <c r="B218" s="13">
        <v>213</v>
      </c>
      <c r="C218" s="72">
        <v>46</v>
      </c>
      <c r="D218" s="73">
        <v>88.008597514816103</v>
      </c>
      <c r="E218" s="74">
        <v>24462.409779928748</v>
      </c>
      <c r="F218" s="75">
        <v>114.9914024851839</v>
      </c>
      <c r="G218" s="72">
        <v>1812966.8087612856</v>
      </c>
      <c r="I218" s="73">
        <f>AVERAGE(F$6:F218)</f>
        <v>113.53581464156998</v>
      </c>
      <c r="J218" s="72">
        <f>AVERAGE(G$6:G218)</f>
        <v>740793.43369750935</v>
      </c>
      <c r="L218" s="6"/>
      <c r="N218" s="13">
        <v>213</v>
      </c>
      <c r="O218" s="72">
        <v>47</v>
      </c>
      <c r="P218" s="73">
        <v>94.86452321962139</v>
      </c>
      <c r="Q218" s="74">
        <v>15518.558389859953</v>
      </c>
      <c r="R218" s="75">
        <v>157.13547678037861</v>
      </c>
      <c r="S218" s="17">
        <v>1438516.0715347882</v>
      </c>
      <c r="U218" s="73">
        <f>AVERAGE(R$6:R218)</f>
        <v>163.78329634337769</v>
      </c>
      <c r="V218" s="72">
        <f>AVERAGE(S$6:S218)</f>
        <v>693777.06622806727</v>
      </c>
    </row>
    <row r="219" spans="2:22" ht="15.75" x14ac:dyDescent="0.25">
      <c r="B219" s="13">
        <v>214</v>
      </c>
      <c r="C219" s="72">
        <v>46</v>
      </c>
      <c r="D219" s="73">
        <v>92.406053302753335</v>
      </c>
      <c r="E219" s="74">
        <v>11577.470258816167</v>
      </c>
      <c r="F219" s="75">
        <v>110.59394669724666</v>
      </c>
      <c r="G219" s="72">
        <v>280398.12869247375</v>
      </c>
      <c r="I219" s="73">
        <f>AVERAGE(F$6:F219)</f>
        <v>113.52206759510118</v>
      </c>
      <c r="J219" s="72">
        <f>AVERAGE(G$6:G219)</f>
        <v>738642.05376757937</v>
      </c>
      <c r="L219" s="6"/>
      <c r="N219" s="13">
        <v>214</v>
      </c>
      <c r="O219" s="72">
        <v>45</v>
      </c>
      <c r="P219" s="73">
        <v>88.167618612858121</v>
      </c>
      <c r="Q219" s="74">
        <v>8365.8637010155871</v>
      </c>
      <c r="R219" s="75">
        <v>165.83238138714188</v>
      </c>
      <c r="S219" s="17">
        <v>387331.09989966312</v>
      </c>
      <c r="U219" s="73">
        <f>AVERAGE(R$6:R219)</f>
        <v>163.79287150713358</v>
      </c>
      <c r="V219" s="72">
        <f>AVERAGE(S$6:S219)</f>
        <v>692345.07573120552</v>
      </c>
    </row>
    <row r="220" spans="2:22" ht="15.75" x14ac:dyDescent="0.25">
      <c r="B220" s="13">
        <v>215</v>
      </c>
      <c r="C220" s="72">
        <v>47</v>
      </c>
      <c r="D220" s="73">
        <v>89.635777825170095</v>
      </c>
      <c r="E220" s="74">
        <v>14985.06737770216</v>
      </c>
      <c r="F220" s="75">
        <v>112.36422217482991</v>
      </c>
      <c r="G220" s="72">
        <v>683785.44013292133</v>
      </c>
      <c r="I220" s="73">
        <f>AVERAGE(F$6:F220)</f>
        <v>113.51668226756505</v>
      </c>
      <c r="J220" s="72">
        <f>AVERAGE(G$6:G220)</f>
        <v>738386.90672741807</v>
      </c>
      <c r="L220" s="6"/>
      <c r="N220" s="13">
        <v>215</v>
      </c>
      <c r="O220" s="72">
        <v>45</v>
      </c>
      <c r="P220" s="73">
        <v>96.271957628041491</v>
      </c>
      <c r="Q220" s="74">
        <v>14626.048068949116</v>
      </c>
      <c r="R220" s="75">
        <v>157.72804237195851</v>
      </c>
      <c r="S220" s="17">
        <v>1306937.9295535083</v>
      </c>
      <c r="U220" s="73">
        <f>AVERAGE(R$6:R220)</f>
        <v>163.7646629995281</v>
      </c>
      <c r="V220" s="72">
        <f>AVERAGE(S$6:S220)</f>
        <v>695203.64714433241</v>
      </c>
    </row>
    <row r="221" spans="2:22" ht="15.75" x14ac:dyDescent="0.25">
      <c r="B221" s="13">
        <v>216</v>
      </c>
      <c r="C221" s="72">
        <v>45</v>
      </c>
      <c r="D221" s="73">
        <v>92.757985482763075</v>
      </c>
      <c r="E221" s="74">
        <v>18548.049428597616</v>
      </c>
      <c r="F221" s="75">
        <v>111.24201451723692</v>
      </c>
      <c r="G221" s="72">
        <v>1063322.383802484</v>
      </c>
      <c r="I221" s="73">
        <f>AVERAGE(F$6:F221)</f>
        <v>113.50615139835055</v>
      </c>
      <c r="J221" s="72">
        <f>AVERAGE(G$6:G221)</f>
        <v>739891.23763980262</v>
      </c>
      <c r="L221" s="6"/>
      <c r="N221" s="13">
        <v>216</v>
      </c>
      <c r="O221" s="72">
        <v>45</v>
      </c>
      <c r="P221" s="73">
        <v>92.369341829771244</v>
      </c>
      <c r="Q221" s="74">
        <v>16720.522946242039</v>
      </c>
      <c r="R221" s="75">
        <v>161.63065817022874</v>
      </c>
      <c r="S221" s="17">
        <v>1702549.1287515131</v>
      </c>
      <c r="U221" s="73">
        <f>AVERAGE(R$6:R221)</f>
        <v>163.75478334754061</v>
      </c>
      <c r="V221" s="72">
        <f>AVERAGE(S$6:S221)</f>
        <v>699867.28363325458</v>
      </c>
    </row>
    <row r="222" spans="2:22" ht="15.75" x14ac:dyDescent="0.25">
      <c r="B222" s="13">
        <v>217</v>
      </c>
      <c r="C222" s="72">
        <v>45</v>
      </c>
      <c r="D222" s="73">
        <v>83.653283607741159</v>
      </c>
      <c r="E222" s="74">
        <v>10883.810555615868</v>
      </c>
      <c r="F222" s="75">
        <v>120.34671639225884</v>
      </c>
      <c r="G222" s="72">
        <v>309830.86220377591</v>
      </c>
      <c r="I222" s="73">
        <f>AVERAGE(F$6:F222)</f>
        <v>113.53767473933631</v>
      </c>
      <c r="J222" s="72">
        <f>AVERAGE(G$6:G222)</f>
        <v>737909.39259171032</v>
      </c>
      <c r="L222" s="6"/>
      <c r="N222" s="13">
        <v>217</v>
      </c>
      <c r="O222" s="72">
        <v>44</v>
      </c>
      <c r="P222" s="73">
        <v>98.978958352817813</v>
      </c>
      <c r="Q222" s="74">
        <v>6556.7316653133439</v>
      </c>
      <c r="R222" s="75">
        <v>156.02104164718219</v>
      </c>
      <c r="S222" s="17">
        <v>22988.104223251459</v>
      </c>
      <c r="U222" s="73">
        <f>AVERAGE(R$6:R222)</f>
        <v>163.71914398486615</v>
      </c>
      <c r="V222" s="72">
        <f>AVERAGE(S$6:S222)</f>
        <v>696748.0247419643</v>
      </c>
    </row>
    <row r="223" spans="2:22" ht="15.75" x14ac:dyDescent="0.25">
      <c r="B223" s="13">
        <v>218</v>
      </c>
      <c r="C223" s="72">
        <v>45</v>
      </c>
      <c r="D223" s="73">
        <v>85.035709834099947</v>
      </c>
      <c r="E223" s="74">
        <v>10878.499957096668</v>
      </c>
      <c r="F223" s="75">
        <v>118.96429016590005</v>
      </c>
      <c r="G223" s="72">
        <v>294153.02546577924</v>
      </c>
      <c r="I223" s="73">
        <f>AVERAGE(F$6:F223)</f>
        <v>113.56256747065081</v>
      </c>
      <c r="J223" s="72">
        <f>AVERAGE(G$6:G223)</f>
        <v>735873.81292599509</v>
      </c>
      <c r="L223" s="6"/>
      <c r="N223" s="13">
        <v>218</v>
      </c>
      <c r="O223" s="72">
        <v>44</v>
      </c>
      <c r="P223" s="73">
        <v>88.48310967935052</v>
      </c>
      <c r="Q223" s="74">
        <v>12998.723931897004</v>
      </c>
      <c r="R223" s="75">
        <v>166.51689032064948</v>
      </c>
      <c r="S223" s="17">
        <v>1164507.0872760951</v>
      </c>
      <c r="U223" s="73">
        <f>AVERAGE(R$6:R223)</f>
        <v>163.73197768365415</v>
      </c>
      <c r="V223" s="72">
        <f>AVERAGE(S$6:S223)</f>
        <v>698893.70851505664</v>
      </c>
    </row>
    <row r="224" spans="2:22" ht="15.75" x14ac:dyDescent="0.25">
      <c r="B224" s="13">
        <v>219</v>
      </c>
      <c r="C224" s="72">
        <v>45</v>
      </c>
      <c r="D224" s="73">
        <v>98.278350810962365</v>
      </c>
      <c r="E224" s="74">
        <v>17394.771255731681</v>
      </c>
      <c r="F224" s="75">
        <v>105.72164918903763</v>
      </c>
      <c r="G224" s="72">
        <v>839003.90442202031</v>
      </c>
      <c r="I224" s="73">
        <f>AVERAGE(F$6:F224)</f>
        <v>113.52676419082609</v>
      </c>
      <c r="J224" s="72">
        <f>AVERAGE(G$6:G224)</f>
        <v>736344.72658579424</v>
      </c>
      <c r="L224" s="6"/>
      <c r="N224" s="13">
        <v>219</v>
      </c>
      <c r="O224" s="72">
        <v>45</v>
      </c>
      <c r="P224" s="73">
        <v>86.512987495527796</v>
      </c>
      <c r="Q224" s="74">
        <v>11454.414244250131</v>
      </c>
      <c r="R224" s="75">
        <v>167.4870125044722</v>
      </c>
      <c r="S224" s="17">
        <v>918465.62175812619</v>
      </c>
      <c r="U224" s="73">
        <f>AVERAGE(R$6:R224)</f>
        <v>163.74912396137475</v>
      </c>
      <c r="V224" s="72">
        <f>AVERAGE(S$6:S224)</f>
        <v>699896.31999105238</v>
      </c>
    </row>
    <row r="225" spans="2:22" ht="15.75" x14ac:dyDescent="0.25">
      <c r="B225" s="13">
        <v>220</v>
      </c>
      <c r="C225" s="72">
        <v>45</v>
      </c>
      <c r="D225" s="73">
        <v>88.040436727747959</v>
      </c>
      <c r="E225" s="74">
        <v>10872.943595343961</v>
      </c>
      <c r="F225" s="75">
        <v>115.95956327225204</v>
      </c>
      <c r="G225" s="72">
        <v>260821.79079991556</v>
      </c>
      <c r="I225" s="73">
        <f>AVERAGE(F$6:F225)</f>
        <v>113.53782236846894</v>
      </c>
      <c r="J225" s="72">
        <f>AVERAGE(G$6:G225)</f>
        <v>734183.25869585841</v>
      </c>
      <c r="L225" s="6"/>
      <c r="N225" s="13">
        <v>220</v>
      </c>
      <c r="O225" s="72">
        <v>43</v>
      </c>
      <c r="P225" s="73">
        <v>84.997504885123121</v>
      </c>
      <c r="Q225" s="74">
        <v>18744.741107482994</v>
      </c>
      <c r="R225" s="75">
        <v>171.00249511487687</v>
      </c>
      <c r="S225" s="17">
        <v>2205397.4996619923</v>
      </c>
      <c r="U225" s="73">
        <f>AVERAGE(R$6:R225)</f>
        <v>163.7820938302543</v>
      </c>
      <c r="V225" s="72">
        <f>AVERAGE(S$6:S225)</f>
        <v>706739.50717137486</v>
      </c>
    </row>
    <row r="226" spans="2:22" ht="15.75" x14ac:dyDescent="0.25">
      <c r="B226" s="13">
        <v>221</v>
      </c>
      <c r="C226" s="72">
        <v>44</v>
      </c>
      <c r="D226" s="73">
        <v>99.692105451963641</v>
      </c>
      <c r="E226" s="74">
        <v>22326.21358412</v>
      </c>
      <c r="F226" s="75">
        <v>105.30789454803636</v>
      </c>
      <c r="G226" s="72">
        <v>1351126.5457734456</v>
      </c>
      <c r="I226" s="73">
        <f>AVERAGE(F$6:F226)</f>
        <v>113.50058287606879</v>
      </c>
      <c r="J226" s="72">
        <f>AVERAGE(G$6:G226)</f>
        <v>736974.8572799199</v>
      </c>
      <c r="L226" s="6"/>
      <c r="N226" s="13">
        <v>221</v>
      </c>
      <c r="O226" s="72">
        <v>44</v>
      </c>
      <c r="P226" s="73">
        <v>80.595227844625541</v>
      </c>
      <c r="Q226" s="74">
        <v>11742.95897772092</v>
      </c>
      <c r="R226" s="75">
        <v>174.40477215537447</v>
      </c>
      <c r="S226" s="17">
        <v>1048028.0849393262</v>
      </c>
      <c r="U226" s="73">
        <f>AVERAGE(R$6:R226)</f>
        <v>163.83016024801501</v>
      </c>
      <c r="V226" s="72">
        <f>AVERAGE(S$6:S226)</f>
        <v>708283.7993784697</v>
      </c>
    </row>
    <row r="227" spans="2:22" ht="15.75" x14ac:dyDescent="0.25">
      <c r="B227" s="13">
        <v>222</v>
      </c>
      <c r="C227" s="72">
        <v>44</v>
      </c>
      <c r="D227" s="73">
        <v>91.868520741835852</v>
      </c>
      <c r="E227" s="74">
        <v>18792.118527403138</v>
      </c>
      <c r="F227" s="75">
        <v>113.13147925816415</v>
      </c>
      <c r="G227" s="72">
        <v>1125980.1673998702</v>
      </c>
      <c r="I227" s="73">
        <f>AVERAGE(F$6:F227)</f>
        <v>113.49892024715932</v>
      </c>
      <c r="J227" s="72">
        <f>AVERAGE(G$6:G227)</f>
        <v>738727.13345163153</v>
      </c>
      <c r="L227" s="6"/>
      <c r="N227" s="13">
        <v>222</v>
      </c>
      <c r="O227" s="72">
        <v>47</v>
      </c>
      <c r="P227" s="73">
        <v>97.3920239137652</v>
      </c>
      <c r="Q227" s="74">
        <v>8780.5550177552486</v>
      </c>
      <c r="R227" s="75">
        <v>154.6079760862348</v>
      </c>
      <c r="S227" s="17">
        <v>357543.84020897257</v>
      </c>
      <c r="U227" s="73">
        <f>AVERAGE(R$6:R227)</f>
        <v>163.78861887791692</v>
      </c>
      <c r="V227" s="72">
        <f>AVERAGE(S$6:S227)</f>
        <v>706703.88965248095</v>
      </c>
    </row>
    <row r="228" spans="2:22" ht="15.75" x14ac:dyDescent="0.25">
      <c r="B228" s="13">
        <v>223</v>
      </c>
      <c r="C228" s="72">
        <v>45</v>
      </c>
      <c r="D228" s="73">
        <v>85.954737986226334</v>
      </c>
      <c r="E228" s="74">
        <v>20931.205982669799</v>
      </c>
      <c r="F228" s="75">
        <v>118.04526201377367</v>
      </c>
      <c r="G228" s="72">
        <v>1470829.6944885231</v>
      </c>
      <c r="I228" s="73">
        <f>AVERAGE(F$6:F228)</f>
        <v>113.51930742996925</v>
      </c>
      <c r="J228" s="72">
        <f>AVERAGE(G$6:G228)</f>
        <v>742010.10457735742</v>
      </c>
      <c r="L228" s="6"/>
      <c r="N228" s="13">
        <v>223</v>
      </c>
      <c r="O228" s="72">
        <v>44</v>
      </c>
      <c r="P228" s="73">
        <v>82.162143237512851</v>
      </c>
      <c r="Q228" s="74">
        <v>5844.5156446437395</v>
      </c>
      <c r="R228" s="75">
        <v>172.83785676248715</v>
      </c>
      <c r="S228" s="17">
        <v>10153.557835049927</v>
      </c>
      <c r="U228" s="73">
        <f>AVERAGE(R$6:R228)</f>
        <v>163.82919842000018</v>
      </c>
      <c r="V228" s="72">
        <f>AVERAGE(S$6:S228)</f>
        <v>703580.34556361346</v>
      </c>
    </row>
    <row r="229" spans="2:22" ht="15.75" x14ac:dyDescent="0.25">
      <c r="B229" s="13">
        <v>224</v>
      </c>
      <c r="C229" s="72">
        <v>44</v>
      </c>
      <c r="D229" s="73">
        <v>94.933738300290798</v>
      </c>
      <c r="E229" s="74">
        <v>10223.032822053759</v>
      </c>
      <c r="F229" s="75">
        <v>110.0662616997092</v>
      </c>
      <c r="G229" s="72">
        <v>125211.00595688587</v>
      </c>
      <c r="I229" s="73">
        <f>AVERAGE(F$6:F229)</f>
        <v>113.50389204724488</v>
      </c>
      <c r="J229" s="72">
        <f>AVERAGE(G$6:G229)</f>
        <v>739256.53717280179</v>
      </c>
      <c r="L229" s="6"/>
      <c r="N229" s="13">
        <v>224</v>
      </c>
      <c r="O229" s="72">
        <v>46</v>
      </c>
      <c r="P229" s="73">
        <v>88.906610617400318</v>
      </c>
      <c r="Q229" s="74">
        <v>7546.9410122014579</v>
      </c>
      <c r="R229" s="75">
        <v>164.0933893825997</v>
      </c>
      <c r="S229" s="17">
        <v>238403.13016268495</v>
      </c>
      <c r="U229" s="73">
        <f>AVERAGE(R$6:R229)</f>
        <v>163.83037784394037</v>
      </c>
      <c r="V229" s="72">
        <f>AVERAGE(S$6:S229)</f>
        <v>701503.66156628798</v>
      </c>
    </row>
    <row r="230" spans="2:22" ht="15.75" x14ac:dyDescent="0.25">
      <c r="B230" s="13">
        <v>225</v>
      </c>
      <c r="C230" s="72">
        <v>45</v>
      </c>
      <c r="D230" s="73">
        <v>94.884810711364779</v>
      </c>
      <c r="E230" s="74">
        <v>13312.993564382657</v>
      </c>
      <c r="F230" s="75">
        <v>109.11518928863522</v>
      </c>
      <c r="G230" s="72">
        <v>452649.81277599628</v>
      </c>
      <c r="I230" s="73">
        <f>AVERAGE(F$6:F230)</f>
        <v>113.48438670165105</v>
      </c>
      <c r="J230" s="72">
        <f>AVERAGE(G$6:G230)</f>
        <v>737982.72950881603</v>
      </c>
      <c r="L230" s="6"/>
      <c r="N230" s="13">
        <v>225</v>
      </c>
      <c r="O230" s="72">
        <v>43</v>
      </c>
      <c r="P230" s="73">
        <v>83.020397373676275</v>
      </c>
      <c r="Q230" s="74">
        <v>8849.2052771050658</v>
      </c>
      <c r="R230" s="75">
        <v>172.97960262632373</v>
      </c>
      <c r="S230" s="17">
        <v>530732.01239240123</v>
      </c>
      <c r="U230" s="73">
        <f>AVERAGE(R$6:R230)</f>
        <v>163.87104106519539</v>
      </c>
      <c r="V230" s="72">
        <f>AVERAGE(S$6:S230)</f>
        <v>700744.67645884841</v>
      </c>
    </row>
    <row r="231" spans="2:22" ht="15.75" x14ac:dyDescent="0.25">
      <c r="B231" s="13">
        <v>226</v>
      </c>
      <c r="C231" s="72">
        <v>46</v>
      </c>
      <c r="D231" s="73">
        <v>90.311950499692188</v>
      </c>
      <c r="E231" s="74">
        <v>13024.062387892618</v>
      </c>
      <c r="F231" s="75">
        <v>112.68804950030781</v>
      </c>
      <c r="G231" s="72">
        <v>467656.18706194055</v>
      </c>
      <c r="I231" s="73">
        <f>AVERAGE(F$6:F231)</f>
        <v>113.4808630857159</v>
      </c>
      <c r="J231" s="72">
        <f>AVERAGE(G$6:G231)</f>
        <v>736786.59436524578</v>
      </c>
      <c r="L231" s="6"/>
      <c r="N231" s="13">
        <v>226</v>
      </c>
      <c r="O231" s="72">
        <v>43</v>
      </c>
      <c r="P231" s="73">
        <v>86.106096165235726</v>
      </c>
      <c r="Q231" s="74">
        <v>17773.287133793976</v>
      </c>
      <c r="R231" s="75">
        <v>169.89390383476427</v>
      </c>
      <c r="S231" s="17">
        <v>2019573.1351364469</v>
      </c>
      <c r="U231" s="73">
        <f>AVERAGE(R$6:R231)</f>
        <v>163.897690900459</v>
      </c>
      <c r="V231" s="72">
        <f>AVERAGE(S$6:S231)</f>
        <v>706580.20061228913</v>
      </c>
    </row>
    <row r="232" spans="2:22" ht="15.75" x14ac:dyDescent="0.25">
      <c r="B232" s="13">
        <v>227</v>
      </c>
      <c r="C232" s="72">
        <v>45</v>
      </c>
      <c r="D232" s="73">
        <v>91.69442171309808</v>
      </c>
      <c r="E232" s="74">
        <v>14841.437935733413</v>
      </c>
      <c r="F232" s="75">
        <v>112.30557828690192</v>
      </c>
      <c r="G232" s="72">
        <v>666776.26998170489</v>
      </c>
      <c r="I232" s="73">
        <f>AVERAGE(F$6:F232)</f>
        <v>113.47568561964182</v>
      </c>
      <c r="J232" s="72">
        <f>AVERAGE(G$6:G232)</f>
        <v>736478.17883932707</v>
      </c>
      <c r="L232" s="6"/>
      <c r="N232" s="13">
        <v>227</v>
      </c>
      <c r="O232" s="72">
        <v>44</v>
      </c>
      <c r="P232" s="73">
        <v>86.984264742543559</v>
      </c>
      <c r="Q232" s="74">
        <v>13488.266407051544</v>
      </c>
      <c r="R232" s="75">
        <v>168.01573525745644</v>
      </c>
      <c r="S232" s="17">
        <v>1266240.9977292153</v>
      </c>
      <c r="U232" s="73">
        <f>AVERAGE(R$6:R232)</f>
        <v>163.91583206502725</v>
      </c>
      <c r="V232" s="72">
        <f>AVERAGE(S$6:S232)</f>
        <v>709045.6666788836</v>
      </c>
    </row>
    <row r="233" spans="2:22" ht="15.75" x14ac:dyDescent="0.25">
      <c r="B233" s="13">
        <v>228</v>
      </c>
      <c r="C233" s="72">
        <v>45</v>
      </c>
      <c r="D233" s="73">
        <v>93.899186892275267</v>
      </c>
      <c r="E233" s="74">
        <v>10458.599298698522</v>
      </c>
      <c r="F233" s="75">
        <v>110.10081310772473</v>
      </c>
      <c r="G233" s="72">
        <v>151500.28675458697</v>
      </c>
      <c r="I233" s="73">
        <f>AVERAGE(F$6:F233)</f>
        <v>113.46088354722113</v>
      </c>
      <c r="J233" s="72">
        <f>AVERAGE(G$6:G233)</f>
        <v>733912.48633018346</v>
      </c>
      <c r="L233" s="6"/>
      <c r="N233" s="13">
        <v>228</v>
      </c>
      <c r="O233" s="72">
        <v>44</v>
      </c>
      <c r="P233" s="73">
        <v>92.738828887535632</v>
      </c>
      <c r="Q233" s="74">
        <v>4600.9654844332445</v>
      </c>
      <c r="R233" s="75">
        <v>162.26117111246435</v>
      </c>
      <c r="S233" s="17">
        <v>-253441.95224783488</v>
      </c>
      <c r="U233" s="73">
        <f>AVERAGE(R$6:R233)</f>
        <v>163.90857478014757</v>
      </c>
      <c r="V233" s="72">
        <f>AVERAGE(S$6:S233)</f>
        <v>704824.22975376644</v>
      </c>
    </row>
    <row r="234" spans="2:22" ht="15.75" x14ac:dyDescent="0.25">
      <c r="B234" s="13">
        <v>229</v>
      </c>
      <c r="C234" s="72">
        <v>45</v>
      </c>
      <c r="D234" s="73">
        <v>88.118528991442801</v>
      </c>
      <c r="E234" s="74">
        <v>9552.0088235210496</v>
      </c>
      <c r="F234" s="75">
        <v>115.8814710085572</v>
      </c>
      <c r="G234" s="72">
        <v>106900.83355633705</v>
      </c>
      <c r="I234" s="73">
        <f>AVERAGE(F$6:F234)</f>
        <v>113.471453798144</v>
      </c>
      <c r="J234" s="72">
        <f>AVERAGE(G$6:G234)</f>
        <v>731174.44417833257</v>
      </c>
      <c r="L234" s="6"/>
      <c r="N234" s="13">
        <v>229</v>
      </c>
      <c r="O234" s="72">
        <v>45</v>
      </c>
      <c r="P234" s="73">
        <v>87.248428930822541</v>
      </c>
      <c r="Q234" s="74">
        <v>10635.054837170263</v>
      </c>
      <c r="R234" s="75">
        <v>166.75157106917746</v>
      </c>
      <c r="S234" s="17">
        <v>773412.10250499658</v>
      </c>
      <c r="U234" s="73">
        <f>AVERAGE(R$6:R234)</f>
        <v>163.92098961110406</v>
      </c>
      <c r="V234" s="72">
        <f>AVERAGE(S$6:S234)</f>
        <v>705123.74011512555</v>
      </c>
    </row>
    <row r="235" spans="2:22" ht="15.75" x14ac:dyDescent="0.25">
      <c r="B235" s="13">
        <v>230</v>
      </c>
      <c r="C235" s="72">
        <v>43</v>
      </c>
      <c r="D235" s="73">
        <v>94.290610722794241</v>
      </c>
      <c r="E235" s="74">
        <v>14567.813960291873</v>
      </c>
      <c r="F235" s="75">
        <v>111.70938927720576</v>
      </c>
      <c r="G235" s="72">
        <v>627361.60060815723</v>
      </c>
      <c r="I235" s="73">
        <f>AVERAGE(F$6:F235)</f>
        <v>113.46379264805296</v>
      </c>
      <c r="J235" s="72">
        <f>AVERAGE(G$6:G235)</f>
        <v>730723.08398889704</v>
      </c>
      <c r="L235" s="6"/>
      <c r="N235" s="13">
        <v>230</v>
      </c>
      <c r="O235" s="72">
        <v>46</v>
      </c>
      <c r="P235" s="73">
        <v>93.233297066401363</v>
      </c>
      <c r="Q235" s="74">
        <v>7235.0634010956783</v>
      </c>
      <c r="R235" s="75">
        <v>159.76670293359865</v>
      </c>
      <c r="S235" s="17">
        <v>155922.22510860511</v>
      </c>
      <c r="U235" s="73">
        <f>AVERAGE(R$6:R235)</f>
        <v>163.90292749511491</v>
      </c>
      <c r="V235" s="72">
        <f>AVERAGE(S$6:S235)</f>
        <v>702735.90744118404</v>
      </c>
    </row>
    <row r="236" spans="2:22" ht="15.75" x14ac:dyDescent="0.25">
      <c r="B236" s="13">
        <v>231</v>
      </c>
      <c r="C236" s="72">
        <v>47</v>
      </c>
      <c r="D236" s="73">
        <v>92.819390073467545</v>
      </c>
      <c r="E236" s="74">
        <v>16154.546754601137</v>
      </c>
      <c r="F236" s="75">
        <v>109.18060992653245</v>
      </c>
      <c r="G236" s="72">
        <v>763763.26775403763</v>
      </c>
      <c r="I236" s="73">
        <f>AVERAGE(F$6:F236)</f>
        <v>113.44525073150959</v>
      </c>
      <c r="J236" s="72">
        <f>AVERAGE(G$6:G236)</f>
        <v>730866.11508744746</v>
      </c>
      <c r="L236" s="6"/>
      <c r="N236" s="13">
        <v>231</v>
      </c>
      <c r="O236" s="72">
        <v>45</v>
      </c>
      <c r="P236" s="73">
        <v>97.231354126318408</v>
      </c>
      <c r="Q236" s="74">
        <v>10229.815072369518</v>
      </c>
      <c r="R236" s="75">
        <v>156.76864587368158</v>
      </c>
      <c r="S236" s="17">
        <v>603714.25643354724</v>
      </c>
      <c r="U236" s="73">
        <f>AVERAGE(R$6:R236)</f>
        <v>163.87204315909136</v>
      </c>
      <c r="V236" s="72">
        <f>AVERAGE(S$6:S236)</f>
        <v>702307.2422853068</v>
      </c>
    </row>
    <row r="237" spans="2:22" ht="15.75" x14ac:dyDescent="0.25">
      <c r="B237" s="13">
        <v>232</v>
      </c>
      <c r="C237" s="72">
        <v>43</v>
      </c>
      <c r="D237" s="73">
        <v>85.259049698654906</v>
      </c>
      <c r="E237" s="74">
        <v>15270.668107066438</v>
      </c>
      <c r="F237" s="75">
        <v>120.74095030134509</v>
      </c>
      <c r="G237" s="72">
        <v>843794.9789836444</v>
      </c>
      <c r="I237" s="73">
        <f>AVERAGE(F$6:F237)</f>
        <v>113.47669771241405</v>
      </c>
      <c r="J237" s="72">
        <f>AVERAGE(G$6:G237)</f>
        <v>731352.8774318276</v>
      </c>
      <c r="L237" s="6"/>
      <c r="N237" s="13">
        <v>232</v>
      </c>
      <c r="O237" s="72">
        <v>43</v>
      </c>
      <c r="P237" s="73">
        <v>94.388546195728466</v>
      </c>
      <c r="Q237" s="74">
        <v>7066.6554414616749</v>
      </c>
      <c r="R237" s="75">
        <v>161.61145380427155</v>
      </c>
      <c r="S237" s="17">
        <v>142052.45942848758</v>
      </c>
      <c r="U237" s="73">
        <f>AVERAGE(R$6:R237)</f>
        <v>163.86229923945854</v>
      </c>
      <c r="V237" s="72">
        <f>AVERAGE(S$6:S237)</f>
        <v>699892.35097988951</v>
      </c>
    </row>
    <row r="238" spans="2:22" ht="15.75" x14ac:dyDescent="0.25">
      <c r="B238" s="13">
        <v>233</v>
      </c>
      <c r="C238" s="72">
        <v>43</v>
      </c>
      <c r="D238" s="73">
        <v>96.382212092510144</v>
      </c>
      <c r="E238" s="74">
        <v>11511.732126549261</v>
      </c>
      <c r="F238" s="75">
        <v>109.61778790748986</v>
      </c>
      <c r="G238" s="72">
        <v>261890.61069591413</v>
      </c>
      <c r="I238" s="73">
        <f>AVERAGE(F$6:F238)</f>
        <v>113.46013586775771</v>
      </c>
      <c r="J238" s="72">
        <f>AVERAGE(G$6:G238)</f>
        <v>729338.01791793969</v>
      </c>
      <c r="L238" s="6"/>
      <c r="N238" s="13">
        <v>233</v>
      </c>
      <c r="O238" s="72">
        <v>45</v>
      </c>
      <c r="P238" s="73">
        <v>81.98039756084421</v>
      </c>
      <c r="Q238" s="74">
        <v>18553.856538420288</v>
      </c>
      <c r="R238" s="75">
        <v>172.01960243915579</v>
      </c>
      <c r="S238" s="17">
        <v>2191627.0254521891</v>
      </c>
      <c r="U238" s="73">
        <f>AVERAGE(R$6:R238)</f>
        <v>163.89730912443579</v>
      </c>
      <c r="V238" s="72">
        <f>AVERAGE(S$6:S238)</f>
        <v>706294.645720114</v>
      </c>
    </row>
    <row r="239" spans="2:22" ht="15.75" x14ac:dyDescent="0.25">
      <c r="B239" s="13">
        <v>234</v>
      </c>
      <c r="C239" s="72">
        <v>46</v>
      </c>
      <c r="D239" s="73">
        <v>95.793950776399015</v>
      </c>
      <c r="E239" s="74">
        <v>11420.219951300933</v>
      </c>
      <c r="F239" s="75">
        <v>107.20604922360098</v>
      </c>
      <c r="G239" s="72">
        <v>224316.66224351781</v>
      </c>
      <c r="I239" s="73">
        <f>AVERAGE(F$6:F239)</f>
        <v>113.43340900175706</v>
      </c>
      <c r="J239" s="72">
        <f>AVERAGE(G$6:G239)</f>
        <v>727179.80699625402</v>
      </c>
      <c r="L239" s="6"/>
      <c r="N239" s="13">
        <v>234</v>
      </c>
      <c r="O239" s="72">
        <v>47</v>
      </c>
      <c r="P239" s="73">
        <v>92.963114219816944</v>
      </c>
      <c r="Q239" s="74">
        <v>11005.885421948125</v>
      </c>
      <c r="R239" s="75">
        <v>159.03688578018307</v>
      </c>
      <c r="S239" s="17">
        <v>750341.74276014604</v>
      </c>
      <c r="U239" s="73">
        <f>AVERAGE(R$6:R239)</f>
        <v>163.87653808450307</v>
      </c>
      <c r="V239" s="72">
        <f>AVERAGE(S$6:S239)</f>
        <v>706482.88117755007</v>
      </c>
    </row>
    <row r="240" spans="2:22" ht="15.75" x14ac:dyDescent="0.25">
      <c r="B240" s="13">
        <v>235</v>
      </c>
      <c r="C240" s="72">
        <v>45</v>
      </c>
      <c r="D240" s="73">
        <v>99.289029259209244</v>
      </c>
      <c r="E240" s="74">
        <v>16232.487772067274</v>
      </c>
      <c r="F240" s="75">
        <v>104.71097074079076</v>
      </c>
      <c r="G240" s="72">
        <v>699719.55215118011</v>
      </c>
      <c r="I240" s="73">
        <f>AVERAGE(F$6:F240)</f>
        <v>113.39629224319975</v>
      </c>
      <c r="J240" s="72">
        <f>AVERAGE(G$6:G240)</f>
        <v>727062.95484797715</v>
      </c>
      <c r="L240" s="6"/>
      <c r="N240" s="13">
        <v>235</v>
      </c>
      <c r="O240" s="72">
        <v>45</v>
      </c>
      <c r="P240" s="73">
        <v>91.384136004937488</v>
      </c>
      <c r="Q240" s="74">
        <v>7386.913697908858</v>
      </c>
      <c r="R240" s="75">
        <v>162.61586399506251</v>
      </c>
      <c r="S240" s="17">
        <v>201229.35324241105</v>
      </c>
      <c r="U240" s="73">
        <f>AVERAGE(R$6:R240)</f>
        <v>163.8711735139097</v>
      </c>
      <c r="V240" s="72">
        <f>AVERAGE(S$6:S240)</f>
        <v>704332.86616506008</v>
      </c>
    </row>
    <row r="241" spans="2:22" ht="15.75" x14ac:dyDescent="0.25">
      <c r="B241" s="13">
        <v>236</v>
      </c>
      <c r="C241" s="72">
        <v>44</v>
      </c>
      <c r="D241" s="73">
        <v>94.209755490561477</v>
      </c>
      <c r="E241" s="74">
        <v>23015.689676576727</v>
      </c>
      <c r="F241" s="75">
        <v>110.79024450943852</v>
      </c>
      <c r="G241" s="72">
        <v>1549913.8868212956</v>
      </c>
      <c r="I241" s="73">
        <f>AVERAGE(F$6:F241)</f>
        <v>113.38524966805669</v>
      </c>
      <c r="J241" s="72">
        <f>AVERAGE(G$6:G241)</f>
        <v>730549.61133938946</v>
      </c>
      <c r="L241" s="6"/>
      <c r="N241" s="13">
        <v>236</v>
      </c>
      <c r="O241" s="72">
        <v>45</v>
      </c>
      <c r="P241" s="73">
        <v>98.017224919938542</v>
      </c>
      <c r="Q241" s="74">
        <v>8539.8729051044375</v>
      </c>
      <c r="R241" s="75">
        <v>155.98277508006146</v>
      </c>
      <c r="S241" s="17">
        <v>332073.07456921646</v>
      </c>
      <c r="U241" s="73">
        <f>AVERAGE(R$6:R241)</f>
        <v>163.83774809681711</v>
      </c>
      <c r="V241" s="72">
        <f>AVERAGE(S$6:S241)</f>
        <v>702755.49416677258</v>
      </c>
    </row>
    <row r="242" spans="2:22" ht="15.75" x14ac:dyDescent="0.25">
      <c r="B242" s="13">
        <v>237</v>
      </c>
      <c r="C242" s="72">
        <v>46</v>
      </c>
      <c r="D242" s="73">
        <v>87.619206331627581</v>
      </c>
      <c r="E242" s="74">
        <v>16405.702713192761</v>
      </c>
      <c r="F242" s="75">
        <v>115.38079366837242</v>
      </c>
      <c r="G242" s="72">
        <v>892902.99973555142</v>
      </c>
      <c r="I242" s="73">
        <f>AVERAGE(F$6:F242)</f>
        <v>113.39366968493566</v>
      </c>
      <c r="J242" s="72">
        <f>AVERAGE(G$6:G242)</f>
        <v>731234.64673346619</v>
      </c>
      <c r="L242" s="6"/>
      <c r="N242" s="13">
        <v>237</v>
      </c>
      <c r="O242" s="72">
        <v>44</v>
      </c>
      <c r="P242" s="73">
        <v>99.740894170244601</v>
      </c>
      <c r="Q242" s="74">
        <v>13910.768956012704</v>
      </c>
      <c r="R242" s="75">
        <v>155.25910582975541</v>
      </c>
      <c r="S242" s="17">
        <v>1159773.5495148525</v>
      </c>
      <c r="U242" s="73">
        <f>AVERAGE(R$6:R242)</f>
        <v>163.80155129400251</v>
      </c>
      <c r="V242" s="72">
        <f>AVERAGE(S$6:S242)</f>
        <v>704683.84039187001</v>
      </c>
    </row>
    <row r="243" spans="2:22" ht="15.75" x14ac:dyDescent="0.25">
      <c r="B243" s="13">
        <v>238</v>
      </c>
      <c r="C243" s="72">
        <v>46</v>
      </c>
      <c r="D243" s="73">
        <v>80.140806879596596</v>
      </c>
      <c r="E243" s="74">
        <v>17409.811168896053</v>
      </c>
      <c r="F243" s="75">
        <v>122.8591931204034</v>
      </c>
      <c r="G243" s="72">
        <v>1138955.352589156</v>
      </c>
      <c r="I243" s="73">
        <f>AVERAGE(F$6:F243)</f>
        <v>113.43344079180737</v>
      </c>
      <c r="J243" s="72">
        <f>AVERAGE(G$6:G243)</f>
        <v>732947.75894294388</v>
      </c>
      <c r="L243" s="6"/>
      <c r="N243" s="13">
        <v>238</v>
      </c>
      <c r="O243" s="72">
        <v>46</v>
      </c>
      <c r="P243" s="73">
        <v>92.637562382907817</v>
      </c>
      <c r="Q243" s="74">
        <v>20117.890544672897</v>
      </c>
      <c r="R243" s="75">
        <v>160.36243761709218</v>
      </c>
      <c r="S243" s="17">
        <v>2226153.9674575962</v>
      </c>
      <c r="U243" s="73">
        <f>AVERAGE(R$6:R243)</f>
        <v>163.7871012365365</v>
      </c>
      <c r="V243" s="72">
        <f>AVERAGE(S$6:S243)</f>
        <v>711076.57201819657</v>
      </c>
    </row>
    <row r="244" spans="2:22" ht="15.75" x14ac:dyDescent="0.25">
      <c r="B244" s="13">
        <v>239</v>
      </c>
      <c r="C244" s="72">
        <v>46</v>
      </c>
      <c r="D244" s="73">
        <v>92.137364951090802</v>
      </c>
      <c r="E244" s="74">
        <v>18780.884932227542</v>
      </c>
      <c r="F244" s="75">
        <v>110.8626350489092</v>
      </c>
      <c r="G244" s="72">
        <v>1082098.3921370998</v>
      </c>
      <c r="I244" s="73">
        <f>AVERAGE(F$6:F244)</f>
        <v>113.42268428242286</v>
      </c>
      <c r="J244" s="72">
        <f>AVERAGE(G$6:G244)</f>
        <v>734408.64025337971</v>
      </c>
      <c r="L244" s="6"/>
      <c r="N244" s="13">
        <v>239</v>
      </c>
      <c r="O244" s="72">
        <v>45</v>
      </c>
      <c r="P244" s="73">
        <v>92.929818078307761</v>
      </c>
      <c r="Q244" s="74">
        <v>6507.8024702869616</v>
      </c>
      <c r="R244" s="75">
        <v>161.07018192169224</v>
      </c>
      <c r="S244" s="17">
        <v>48212.927799559082</v>
      </c>
      <c r="U244" s="73">
        <f>AVERAGE(R$6:R244)</f>
        <v>163.77573337329446</v>
      </c>
      <c r="V244" s="72">
        <f>AVERAGE(S$6:S244)</f>
        <v>708303.08396707254</v>
      </c>
    </row>
    <row r="245" spans="2:22" ht="15.75" x14ac:dyDescent="0.25">
      <c r="B245" s="13">
        <v>240</v>
      </c>
      <c r="C245" s="72">
        <v>46</v>
      </c>
      <c r="D245" s="73">
        <v>95.013305109506248</v>
      </c>
      <c r="E245" s="74">
        <v>4264.8792486595248</v>
      </c>
      <c r="F245" s="75">
        <v>107.98669489049375</v>
      </c>
      <c r="G245" s="72">
        <v>-539449.78583020566</v>
      </c>
      <c r="I245" s="73">
        <f>AVERAGE(F$6:F245)</f>
        <v>113.40003432662316</v>
      </c>
      <c r="J245" s="72">
        <f>AVERAGE(G$6:G245)</f>
        <v>729100.8968113648</v>
      </c>
      <c r="L245" s="6"/>
      <c r="N245" s="13">
        <v>240</v>
      </c>
      <c r="O245" s="72">
        <v>44</v>
      </c>
      <c r="P245" s="73">
        <v>90.849013023013512</v>
      </c>
      <c r="Q245" s="74">
        <v>18747.550029981456</v>
      </c>
      <c r="R245" s="75">
        <v>164.15098697698647</v>
      </c>
      <c r="S245" s="17">
        <v>2077428.8408218883</v>
      </c>
      <c r="U245" s="73">
        <f>AVERAGE(R$6:R245)</f>
        <v>163.77729692997653</v>
      </c>
      <c r="V245" s="72">
        <f>AVERAGE(S$6:S245)</f>
        <v>714007.77462063427</v>
      </c>
    </row>
    <row r="246" spans="2:22" ht="15.75" x14ac:dyDescent="0.25">
      <c r="B246" s="13">
        <v>241</v>
      </c>
      <c r="C246" s="72">
        <v>46</v>
      </c>
      <c r="D246" s="73">
        <v>80.897802560623859</v>
      </c>
      <c r="E246" s="74">
        <v>24062.912460446521</v>
      </c>
      <c r="F246" s="75">
        <v>122.10219743937614</v>
      </c>
      <c r="G246" s="72">
        <v>1938134.4882118655</v>
      </c>
      <c r="I246" s="73">
        <f>AVERAGE(F$6:F246)</f>
        <v>113.43614288725699</v>
      </c>
      <c r="J246" s="72">
        <f>AVERAGE(G$6:G246)</f>
        <v>734117.63370514289</v>
      </c>
      <c r="L246" s="6"/>
      <c r="N246" s="13">
        <v>241</v>
      </c>
      <c r="O246" s="72">
        <v>45</v>
      </c>
      <c r="P246" s="73">
        <v>81.635141536247929</v>
      </c>
      <c r="Q246" s="74">
        <v>16139.754043515846</v>
      </c>
      <c r="R246" s="75">
        <v>172.36485846375206</v>
      </c>
      <c r="S246" s="17">
        <v>1781926.421350379</v>
      </c>
      <c r="U246" s="73">
        <f>AVERAGE(R$6:R246)</f>
        <v>163.81292996538636</v>
      </c>
      <c r="V246" s="72">
        <f>AVERAGE(S$6:S246)</f>
        <v>718438.9723249072</v>
      </c>
    </row>
    <row r="247" spans="2:22" ht="15.75" x14ac:dyDescent="0.25">
      <c r="B247" s="13">
        <v>242</v>
      </c>
      <c r="C247" s="72">
        <v>45</v>
      </c>
      <c r="D247" s="73">
        <v>85.102621452825929</v>
      </c>
      <c r="E247" s="74">
        <v>23043.384152028633</v>
      </c>
      <c r="F247" s="75">
        <v>118.89737854717407</v>
      </c>
      <c r="G247" s="72">
        <v>1739797.9685317003</v>
      </c>
      <c r="I247" s="73">
        <f>AVERAGE(F$6:F247)</f>
        <v>113.45870997676079</v>
      </c>
      <c r="J247" s="72">
        <f>AVERAGE(G$6:G247)</f>
        <v>738273.33756806247</v>
      </c>
      <c r="L247" s="6"/>
      <c r="N247" s="13">
        <v>242</v>
      </c>
      <c r="O247" s="72">
        <v>45</v>
      </c>
      <c r="P247" s="73">
        <v>98.722842463571965</v>
      </c>
      <c r="Q247" s="74">
        <v>6279.7374329673194</v>
      </c>
      <c r="R247" s="75">
        <v>155.27715753642804</v>
      </c>
      <c r="S247" s="17">
        <v>-24900.221333729336</v>
      </c>
      <c r="U247" s="73">
        <f>AVERAGE(R$6:R247)</f>
        <v>163.77765817848984</v>
      </c>
      <c r="V247" s="72">
        <f>AVERAGE(S$6:S247)</f>
        <v>715367.32276433427</v>
      </c>
    </row>
    <row r="248" spans="2:22" ht="15.75" x14ac:dyDescent="0.25">
      <c r="B248" s="13">
        <v>243</v>
      </c>
      <c r="C248" s="72">
        <v>44</v>
      </c>
      <c r="D248" s="73">
        <v>93.88163017163366</v>
      </c>
      <c r="E248" s="74">
        <v>11573.199355263048</v>
      </c>
      <c r="F248" s="75">
        <v>111.11836982836634</v>
      </c>
      <c r="G248" s="72">
        <v>285995.0460555302</v>
      </c>
      <c r="I248" s="73">
        <f>AVERAGE(F$6:F248)</f>
        <v>113.44907894734352</v>
      </c>
      <c r="J248" s="72">
        <f>AVERAGE(G$6:G248)</f>
        <v>736412.11003097391</v>
      </c>
      <c r="L248" s="6"/>
      <c r="N248" s="13">
        <v>243</v>
      </c>
      <c r="O248" s="72">
        <v>44</v>
      </c>
      <c r="P248" s="73">
        <v>89.569466258135733</v>
      </c>
      <c r="Q248" s="74">
        <v>3379.5376752967013</v>
      </c>
      <c r="R248" s="75">
        <v>165.43053374186428</v>
      </c>
      <c r="S248" s="17">
        <v>-440921.27857492748</v>
      </c>
      <c r="U248" s="73">
        <f>AVERAGE(R$6:R248)</f>
        <v>163.78446013554077</v>
      </c>
      <c r="V248" s="72">
        <f>AVERAGE(S$6:S248)</f>
        <v>710608.93345841137</v>
      </c>
    </row>
    <row r="249" spans="2:22" ht="15.75" x14ac:dyDescent="0.25">
      <c r="B249" s="13">
        <v>244</v>
      </c>
      <c r="C249" s="72">
        <v>44</v>
      </c>
      <c r="D249" s="73">
        <v>95.577370923020155</v>
      </c>
      <c r="E249" s="74">
        <v>13551.905170264707</v>
      </c>
      <c r="F249" s="75">
        <v>109.42262907697985</v>
      </c>
      <c r="G249" s="72">
        <v>482885.09273228049</v>
      </c>
      <c r="I249" s="73">
        <f>AVERAGE(F$6:F249)</f>
        <v>113.43257710361253</v>
      </c>
      <c r="J249" s="72">
        <f>AVERAGE(G$6:G249)</f>
        <v>735373.06487811042</v>
      </c>
      <c r="L249" s="6"/>
      <c r="N249" s="13">
        <v>244</v>
      </c>
      <c r="O249" s="72">
        <v>44</v>
      </c>
      <c r="P249" s="73">
        <v>85.032209504323262</v>
      </c>
      <c r="Q249" s="74">
        <v>13117.49409751573</v>
      </c>
      <c r="R249" s="75">
        <v>169.96779049567675</v>
      </c>
      <c r="S249" s="17">
        <v>1229551.48859483</v>
      </c>
      <c r="U249" s="73">
        <f>AVERAGE(R$6:R249)</f>
        <v>163.80980165341018</v>
      </c>
      <c r="V249" s="72">
        <f>AVERAGE(S$6:S249)</f>
        <v>712735.74720897048</v>
      </c>
    </row>
    <row r="250" spans="2:22" ht="15.75" x14ac:dyDescent="0.25">
      <c r="B250" s="13">
        <v>245</v>
      </c>
      <c r="C250" s="72">
        <v>44</v>
      </c>
      <c r="D250" s="73">
        <v>93.510042872206753</v>
      </c>
      <c r="E250" s="74">
        <v>6553.9950241900169</v>
      </c>
      <c r="F250" s="75">
        <v>111.48995712779325</v>
      </c>
      <c r="G250" s="72">
        <v>-269295.37573728478</v>
      </c>
      <c r="I250" s="73">
        <f>AVERAGE(F$6:F250)</f>
        <v>113.42464804248674</v>
      </c>
      <c r="J250" s="72">
        <f>AVERAGE(G$6:G250)</f>
        <v>731272.3773653945</v>
      </c>
      <c r="L250" s="6"/>
      <c r="N250" s="13">
        <v>245</v>
      </c>
      <c r="O250" s="72">
        <v>44</v>
      </c>
      <c r="P250" s="73">
        <v>93.348135273954568</v>
      </c>
      <c r="Q250" s="74">
        <v>14276.907497297376</v>
      </c>
      <c r="R250" s="75">
        <v>161.65186472604543</v>
      </c>
      <c r="S250" s="17">
        <v>1307888.7194593791</v>
      </c>
      <c r="U250" s="73">
        <f>AVERAGE(R$6:R250)</f>
        <v>163.80099374758419</v>
      </c>
      <c r="V250" s="72">
        <f>AVERAGE(S$6:S250)</f>
        <v>715164.94301407423</v>
      </c>
    </row>
    <row r="251" spans="2:22" ht="15.75" x14ac:dyDescent="0.25">
      <c r="B251" s="13">
        <v>246</v>
      </c>
      <c r="C251" s="72">
        <v>44</v>
      </c>
      <c r="D251" s="73">
        <v>96.032914782661692</v>
      </c>
      <c r="E251" s="74">
        <v>6879.0468715520656</v>
      </c>
      <c r="F251" s="75">
        <v>108.96708521733831</v>
      </c>
      <c r="G251" s="72">
        <v>-250410.3133335216</v>
      </c>
      <c r="I251" s="73">
        <f>AVERAGE(F$6:F251)</f>
        <v>113.40652786840076</v>
      </c>
      <c r="J251" s="72">
        <f>AVERAGE(G$6:G251)</f>
        <v>727281.79732190305</v>
      </c>
      <c r="L251" s="6"/>
      <c r="N251" s="13">
        <v>246</v>
      </c>
      <c r="O251" s="72">
        <v>45</v>
      </c>
      <c r="P251" s="73">
        <v>91.306599286663157</v>
      </c>
      <c r="Q251" s="74">
        <v>21111.441876675162</v>
      </c>
      <c r="R251" s="75">
        <v>162.69340071333684</v>
      </c>
      <c r="S251" s="17">
        <v>2434692.2728782319</v>
      </c>
      <c r="U251" s="73">
        <f>AVERAGE(R$6:R251)</f>
        <v>163.79649133687587</v>
      </c>
      <c r="V251" s="72">
        <f>AVERAGE(S$6:S251)</f>
        <v>722154.89150945703</v>
      </c>
    </row>
    <row r="252" spans="2:22" ht="15.75" x14ac:dyDescent="0.25">
      <c r="B252" s="13">
        <v>247</v>
      </c>
      <c r="C252" s="72">
        <v>44</v>
      </c>
      <c r="D252" s="73">
        <v>80.182451578540821</v>
      </c>
      <c r="E252" s="74">
        <v>7788.3207000853208</v>
      </c>
      <c r="F252" s="75">
        <v>124.81754842145918</v>
      </c>
      <c r="G252" s="72">
        <v>-27880.903895247611</v>
      </c>
      <c r="I252" s="73">
        <f>AVERAGE(F$6:F252)</f>
        <v>113.45272633217833</v>
      </c>
      <c r="J252" s="72">
        <f>AVERAGE(G$6:G252)</f>
        <v>724224.4584505785</v>
      </c>
      <c r="L252" s="6"/>
      <c r="N252" s="13">
        <v>247</v>
      </c>
      <c r="O252" s="72">
        <v>45</v>
      </c>
      <c r="P252" s="73">
        <v>85.626565197450077</v>
      </c>
      <c r="Q252" s="74">
        <v>21782.099637998617</v>
      </c>
      <c r="R252" s="75">
        <v>168.37343480254992</v>
      </c>
      <c r="S252" s="17">
        <v>2667526.9332612064</v>
      </c>
      <c r="U252" s="73">
        <f>AVERAGE(R$6:R252)</f>
        <v>163.81502147236444</v>
      </c>
      <c r="V252" s="72">
        <f>AVERAGE(S$6:S252)</f>
        <v>730030.89167849242</v>
      </c>
    </row>
    <row r="253" spans="2:22" ht="15.75" x14ac:dyDescent="0.25">
      <c r="B253" s="13">
        <v>248</v>
      </c>
      <c r="C253" s="72">
        <v>44</v>
      </c>
      <c r="D253" s="73">
        <v>93.351186125050347</v>
      </c>
      <c r="E253" s="74">
        <v>6250.1474566955076</v>
      </c>
      <c r="F253" s="75">
        <v>111.64881387494965</v>
      </c>
      <c r="G253" s="72">
        <v>-302178.44991641329</v>
      </c>
      <c r="I253" s="73">
        <f>AVERAGE(F$6:F253)</f>
        <v>113.44545249162498</v>
      </c>
      <c r="J253" s="72">
        <f>AVERAGE(G$6:G253)</f>
        <v>720085.73704587284</v>
      </c>
      <c r="L253" s="6"/>
      <c r="N253" s="13">
        <v>248</v>
      </c>
      <c r="O253" s="72">
        <v>44</v>
      </c>
      <c r="P253" s="73">
        <v>86.182100834749662</v>
      </c>
      <c r="Q253" s="74">
        <v>14131.765654970841</v>
      </c>
      <c r="R253" s="75">
        <v>168.81789916525034</v>
      </c>
      <c r="S253" s="17">
        <v>1385694.9893678152</v>
      </c>
      <c r="U253" s="73">
        <f>AVERAGE(R$6:R253)</f>
        <v>163.83519436628737</v>
      </c>
      <c r="V253" s="72">
        <f>AVERAGE(S$6:S253)</f>
        <v>732674.69852401386</v>
      </c>
    </row>
    <row r="254" spans="2:22" ht="15.75" x14ac:dyDescent="0.25">
      <c r="B254" s="13">
        <v>249</v>
      </c>
      <c r="C254" s="72">
        <v>45</v>
      </c>
      <c r="D254" s="73">
        <v>97.23168086916985</v>
      </c>
      <c r="E254" s="74">
        <v>18379.925788270808</v>
      </c>
      <c r="F254" s="75">
        <v>106.76831913083015</v>
      </c>
      <c r="G254" s="72">
        <v>962393.78216307261</v>
      </c>
      <c r="I254" s="73">
        <f>AVERAGE(F$6:F254)</f>
        <v>113.41863669499529</v>
      </c>
      <c r="J254" s="72">
        <f>AVERAGE(G$6:G254)</f>
        <v>721058.86172505841</v>
      </c>
      <c r="L254" s="6"/>
      <c r="N254" s="13">
        <v>249</v>
      </c>
      <c r="O254" s="72">
        <v>45</v>
      </c>
      <c r="P254" s="73">
        <v>90.570455542271702</v>
      </c>
      <c r="Q254" s="74">
        <v>13467.959862614953</v>
      </c>
      <c r="R254" s="75">
        <v>163.4295444577283</v>
      </c>
      <c r="S254" s="17">
        <v>1201062.5451221308</v>
      </c>
      <c r="U254" s="73">
        <f>AVERAGE(R$6:R254)</f>
        <v>163.83356525018874</v>
      </c>
      <c r="V254" s="72">
        <f>AVERAGE(S$6:S254)</f>
        <v>734555.77421316283</v>
      </c>
    </row>
    <row r="255" spans="2:22" ht="15.75" x14ac:dyDescent="0.25">
      <c r="B255" s="13">
        <v>250</v>
      </c>
      <c r="C255" s="72">
        <v>46</v>
      </c>
      <c r="D255" s="73">
        <v>91.212992603594145</v>
      </c>
      <c r="E255" s="74">
        <v>24111.845323338621</v>
      </c>
      <c r="F255" s="75">
        <v>111.78700739640585</v>
      </c>
      <c r="G255" s="72">
        <v>1695391.0315010482</v>
      </c>
      <c r="I255" s="73">
        <f>AVERAGE(F$6:F255)</f>
        <v>113.41211017780091</v>
      </c>
      <c r="J255" s="72">
        <f>AVERAGE(G$6:G255)</f>
        <v>724956.19040416239</v>
      </c>
      <c r="L255" s="6"/>
      <c r="N255" s="13">
        <v>250</v>
      </c>
      <c r="O255" s="72">
        <v>45</v>
      </c>
      <c r="P255" s="73">
        <v>82.257532406473771</v>
      </c>
      <c r="Q255" s="74">
        <v>13061.491454289368</v>
      </c>
      <c r="R255" s="75">
        <v>171.74246759352621</v>
      </c>
      <c r="S255" s="17">
        <v>1243212.7728114114</v>
      </c>
      <c r="U255" s="73">
        <f>AVERAGE(R$6:R255)</f>
        <v>163.86520085956209</v>
      </c>
      <c r="V255" s="72">
        <f>AVERAGE(S$6:S255)</f>
        <v>736590.40220755595</v>
      </c>
    </row>
    <row r="256" spans="2:22" ht="15.75" x14ac:dyDescent="0.25">
      <c r="B256" s="13">
        <v>251</v>
      </c>
      <c r="C256" s="72">
        <v>47</v>
      </c>
      <c r="D256" s="73">
        <v>82.019232527844892</v>
      </c>
      <c r="E256" s="74">
        <v>12433.033528555121</v>
      </c>
      <c r="F256" s="75">
        <v>119.98076747215511</v>
      </c>
      <c r="G256" s="72">
        <v>491724.90476308018</v>
      </c>
      <c r="I256" s="73">
        <f>AVERAGE(F$6:F256)</f>
        <v>113.43828012718082</v>
      </c>
      <c r="J256" s="72">
        <f>AVERAGE(G$6:G256)</f>
        <v>724026.98209483537</v>
      </c>
      <c r="L256" s="6"/>
      <c r="N256" s="13">
        <v>251</v>
      </c>
      <c r="O256" s="72">
        <v>45</v>
      </c>
      <c r="P256" s="73">
        <v>86.658175956856013</v>
      </c>
      <c r="Q256" s="74">
        <v>2657.838358613415</v>
      </c>
      <c r="R256" s="75">
        <v>167.34182404314399</v>
      </c>
      <c r="S256" s="17">
        <v>-555232.48105779523</v>
      </c>
      <c r="U256" s="73">
        <f>AVERAGE(R$6:R256)</f>
        <v>163.87905194794288</v>
      </c>
      <c r="V256" s="72">
        <f>AVERAGE(S$6:S256)</f>
        <v>731443.6974933513</v>
      </c>
    </row>
    <row r="257" spans="2:22" ht="15.75" x14ac:dyDescent="0.25">
      <c r="B257" s="13">
        <v>252</v>
      </c>
      <c r="C257" s="72">
        <v>45</v>
      </c>
      <c r="D257" s="73">
        <v>94.050393902362899</v>
      </c>
      <c r="E257" s="74">
        <v>16589.832126478545</v>
      </c>
      <c r="F257" s="75">
        <v>109.9496060976371</v>
      </c>
      <c r="G257" s="72">
        <v>824045.50753224129</v>
      </c>
      <c r="I257" s="73">
        <f>AVERAGE(F$6:F257)</f>
        <v>113.42443618261915</v>
      </c>
      <c r="J257" s="72">
        <f>AVERAGE(G$6:G257)</f>
        <v>724423.88100530126</v>
      </c>
      <c r="L257" s="6"/>
      <c r="N257" s="13">
        <v>252</v>
      </c>
      <c r="O257" s="72">
        <v>44</v>
      </c>
      <c r="P257" s="73">
        <v>88.44661038887898</v>
      </c>
      <c r="Q257" s="74">
        <v>6992.538870393726</v>
      </c>
      <c r="R257" s="75">
        <v>166.55338961112102</v>
      </c>
      <c r="S257" s="17">
        <v>164631.05085159442</v>
      </c>
      <c r="U257" s="73">
        <f>AVERAGE(R$6:R257)</f>
        <v>163.88966439898724</v>
      </c>
      <c r="V257" s="72">
        <f>AVERAGE(S$6:S257)</f>
        <v>729194.44095905859</v>
      </c>
    </row>
    <row r="258" spans="2:22" ht="15.75" x14ac:dyDescent="0.25">
      <c r="B258" s="13">
        <v>253</v>
      </c>
      <c r="C258" s="72">
        <v>45</v>
      </c>
      <c r="D258" s="73">
        <v>98.191789494772991</v>
      </c>
      <c r="E258" s="74">
        <v>16756.662519403642</v>
      </c>
      <c r="F258" s="75">
        <v>105.80821050522701</v>
      </c>
      <c r="G258" s="72">
        <v>772992.47521810816</v>
      </c>
      <c r="I258" s="73">
        <f>AVERAGE(F$6:F258)</f>
        <v>113.39433252381522</v>
      </c>
      <c r="J258" s="72">
        <f>AVERAGE(G$6:G258)</f>
        <v>724615.85173341515</v>
      </c>
      <c r="L258" s="6"/>
      <c r="N258" s="13">
        <v>253</v>
      </c>
      <c r="O258" s="72">
        <v>45</v>
      </c>
      <c r="P258" s="73">
        <v>85.785885724053315</v>
      </c>
      <c r="Q258" s="74">
        <v>8080.4895756070873</v>
      </c>
      <c r="R258" s="75">
        <v>168.21411427594668</v>
      </c>
      <c r="S258" s="17">
        <v>359252.39687676658</v>
      </c>
      <c r="U258" s="73">
        <f>AVERAGE(R$6:R258)</f>
        <v>163.90675708624798</v>
      </c>
      <c r="V258" s="72">
        <f>AVERAGE(S$6:S258)</f>
        <v>727732.2194409467</v>
      </c>
    </row>
    <row r="259" spans="2:22" ht="15.75" x14ac:dyDescent="0.25">
      <c r="B259" s="13">
        <v>254</v>
      </c>
      <c r="C259" s="72">
        <v>47</v>
      </c>
      <c r="D259" s="73">
        <v>96.498148420541526</v>
      </c>
      <c r="E259" s="74">
        <v>19453.052511738613</v>
      </c>
      <c r="F259" s="75">
        <v>105.50185157945847</v>
      </c>
      <c r="G259" s="72">
        <v>1052333.0588608591</v>
      </c>
      <c r="I259" s="73">
        <f>AVERAGE(F$6:F259)</f>
        <v>113.36325976419177</v>
      </c>
      <c r="J259" s="72">
        <f>AVERAGE(G$6:G259)</f>
        <v>725906.07695832639</v>
      </c>
      <c r="L259" s="6"/>
      <c r="N259" s="13">
        <v>254</v>
      </c>
      <c r="O259" s="72">
        <v>45</v>
      </c>
      <c r="P259" s="73">
        <v>93.299043166237666</v>
      </c>
      <c r="Q259" s="74">
        <v>11870.302063247427</v>
      </c>
      <c r="R259" s="75">
        <v>160.70095683376235</v>
      </c>
      <c r="S259" s="17">
        <v>907568.899469645</v>
      </c>
      <c r="U259" s="73">
        <f>AVERAGE(R$6:R259)</f>
        <v>163.89413582541141</v>
      </c>
      <c r="V259" s="72">
        <f>AVERAGE(S$6:S259)</f>
        <v>728440.2378662565</v>
      </c>
    </row>
    <row r="260" spans="2:22" ht="15.75" x14ac:dyDescent="0.25">
      <c r="B260" s="13">
        <v>255</v>
      </c>
      <c r="C260" s="72">
        <v>46</v>
      </c>
      <c r="D260" s="73">
        <v>87.966618062208511</v>
      </c>
      <c r="E260" s="74">
        <v>19161.709007204699</v>
      </c>
      <c r="F260" s="75">
        <v>115.03338193779149</v>
      </c>
      <c r="G260" s="72">
        <v>1204236.1908065975</v>
      </c>
      <c r="I260" s="73">
        <f>AVERAGE(F$6:F260)</f>
        <v>113.36980926291177</v>
      </c>
      <c r="J260" s="72">
        <f>AVERAGE(G$6:G260)</f>
        <v>727781.88132635877</v>
      </c>
      <c r="L260" s="6"/>
      <c r="N260" s="13">
        <v>255</v>
      </c>
      <c r="O260" s="72">
        <v>44</v>
      </c>
      <c r="P260" s="73">
        <v>96.371589562017803</v>
      </c>
      <c r="Q260" s="74">
        <v>12745.599112626427</v>
      </c>
      <c r="R260" s="75">
        <v>158.62841043798221</v>
      </c>
      <c r="S260" s="17">
        <v>1021814.1273156868</v>
      </c>
      <c r="U260" s="73">
        <f>AVERAGE(R$6:R260)</f>
        <v>163.87348592193129</v>
      </c>
      <c r="V260" s="72">
        <f>AVERAGE(S$6:S260)</f>
        <v>729590.72370723472</v>
      </c>
    </row>
    <row r="261" spans="2:22" ht="15.75" x14ac:dyDescent="0.25">
      <c r="B261" s="13">
        <v>256</v>
      </c>
      <c r="C261" s="72">
        <v>46</v>
      </c>
      <c r="D261" s="73">
        <v>91.607293269072215</v>
      </c>
      <c r="E261" s="74">
        <v>6027.3304865659502</v>
      </c>
      <c r="F261" s="75">
        <v>111.39270673092778</v>
      </c>
      <c r="G261" s="72">
        <v>-328599.3427395788</v>
      </c>
      <c r="I261" s="73">
        <f>AVERAGE(F$6:F261)</f>
        <v>113.3620862061462</v>
      </c>
      <c r="J261" s="72">
        <f>AVERAGE(G$6:G261)</f>
        <v>723655.39216985123</v>
      </c>
      <c r="L261" s="6"/>
      <c r="N261" s="13">
        <v>256</v>
      </c>
      <c r="O261" s="72">
        <v>45</v>
      </c>
      <c r="P261" s="73">
        <v>91.096456847783699</v>
      </c>
      <c r="Q261" s="74">
        <v>8872.7203286480799</v>
      </c>
      <c r="R261" s="75">
        <v>162.90354315221629</v>
      </c>
      <c r="S261" s="17">
        <v>445397.57893546927</v>
      </c>
      <c r="U261" s="73">
        <f>AVERAGE(R$6:R261)</f>
        <v>163.86969708298707</v>
      </c>
      <c r="V261" s="72">
        <f>AVERAGE(S$6:S261)</f>
        <v>728480.59423547005</v>
      </c>
    </row>
    <row r="262" spans="2:22" ht="15.75" x14ac:dyDescent="0.25">
      <c r="B262" s="13">
        <v>257</v>
      </c>
      <c r="C262" s="72">
        <v>45</v>
      </c>
      <c r="D262" s="73">
        <v>82.407457899166744</v>
      </c>
      <c r="E262" s="74">
        <v>11757.081312632446</v>
      </c>
      <c r="F262" s="75">
        <v>121.59254210083326</v>
      </c>
      <c r="G262" s="72">
        <v>429573.40448918077</v>
      </c>
      <c r="I262" s="73">
        <f>AVERAGE(F$6:F262)</f>
        <v>113.394111326359</v>
      </c>
      <c r="J262" s="72">
        <f>AVERAGE(G$6:G262)</f>
        <v>722511.10428004316</v>
      </c>
      <c r="L262" s="6"/>
      <c r="N262" s="13">
        <v>257</v>
      </c>
      <c r="O262" s="72">
        <v>45</v>
      </c>
      <c r="P262" s="73">
        <v>90.050036836704379</v>
      </c>
      <c r="Q262" s="74">
        <v>10410.89157765311</v>
      </c>
      <c r="R262" s="75">
        <v>163.94996316329562</v>
      </c>
      <c r="S262" s="17">
        <v>706865.29065329209</v>
      </c>
      <c r="U262" s="73">
        <f>AVERAGE(R$6:R262)</f>
        <v>163.8700094023657</v>
      </c>
      <c r="V262" s="72">
        <f>AVERAGE(S$6:S262)</f>
        <v>728396.48799585062</v>
      </c>
    </row>
    <row r="263" spans="2:22" ht="15.75" x14ac:dyDescent="0.25">
      <c r="B263" s="13">
        <v>258</v>
      </c>
      <c r="C263" s="72">
        <v>45</v>
      </c>
      <c r="D263" s="73">
        <v>88.591362884030019</v>
      </c>
      <c r="E263" s="74">
        <v>15854.716326119171</v>
      </c>
      <c r="F263" s="75">
        <v>115.40863711596998</v>
      </c>
      <c r="G263" s="72">
        <v>829771.2030577322</v>
      </c>
      <c r="I263" s="73">
        <f>AVERAGE(F$6:F263)</f>
        <v>113.4019195658536</v>
      </c>
      <c r="J263" s="72">
        <f>AVERAGE(G$6:G263)</f>
        <v>722926.841097011</v>
      </c>
      <c r="L263" s="6"/>
      <c r="N263" s="13">
        <v>258</v>
      </c>
      <c r="O263" s="72">
        <v>43</v>
      </c>
      <c r="P263" s="73">
        <v>94.925940641873837</v>
      </c>
      <c r="Q263" s="74">
        <v>12724.152257923051</v>
      </c>
      <c r="R263" s="75">
        <v>161.07405935812616</v>
      </c>
      <c r="S263" s="17">
        <v>1049530.8560745327</v>
      </c>
      <c r="U263" s="73">
        <f>AVERAGE(R$6:R263)</f>
        <v>163.85917238669035</v>
      </c>
      <c r="V263" s="72">
        <f>AVERAGE(S$6:S263)</f>
        <v>729641.19484886888</v>
      </c>
    </row>
    <row r="264" spans="2:22" ht="15.75" x14ac:dyDescent="0.25">
      <c r="B264" s="13">
        <v>259</v>
      </c>
      <c r="C264" s="72">
        <v>46</v>
      </c>
      <c r="D264" s="73">
        <v>80.834415209899717</v>
      </c>
      <c r="E264" s="74">
        <v>2667.9134771617555</v>
      </c>
      <c r="F264" s="75">
        <v>122.16558479010028</v>
      </c>
      <c r="G264" s="72">
        <v>-674072.78989314428</v>
      </c>
      <c r="I264" s="73">
        <f>AVERAGE(F$6:F264)</f>
        <v>113.43575611112097</v>
      </c>
      <c r="J264" s="72">
        <f>AVERAGE(G$6:G264)</f>
        <v>717533.02012793708</v>
      </c>
      <c r="L264" s="6"/>
      <c r="N264" s="13">
        <v>259</v>
      </c>
      <c r="O264" s="72">
        <v>45</v>
      </c>
      <c r="P264" s="73">
        <v>96.313365185062224</v>
      </c>
      <c r="Q264" s="74">
        <v>4615.5049653090427</v>
      </c>
      <c r="R264" s="75">
        <v>157.68663481493778</v>
      </c>
      <c r="S264" s="17">
        <v>-272196.55404878093</v>
      </c>
      <c r="U264" s="73">
        <f>AVERAGE(R$6:R264)</f>
        <v>163.83534019529361</v>
      </c>
      <c r="V264" s="72">
        <f>AVERAGE(S$6:S264)</f>
        <v>725773.09543227567</v>
      </c>
    </row>
    <row r="265" spans="2:22" ht="15.75" x14ac:dyDescent="0.25">
      <c r="B265" s="13">
        <v>260</v>
      </c>
      <c r="C265" s="72">
        <v>46</v>
      </c>
      <c r="D265" s="73">
        <v>95.948574898636949</v>
      </c>
      <c r="E265" s="74">
        <v>16776.653707744921</v>
      </c>
      <c r="F265" s="75">
        <v>107.05142510136305</v>
      </c>
      <c r="G265" s="72">
        <v>795964.68784616026</v>
      </c>
      <c r="I265" s="73">
        <f>AVERAGE(F$6:F265)</f>
        <v>113.41120099185267</v>
      </c>
      <c r="J265" s="72">
        <f>AVERAGE(G$6:G265)</f>
        <v>717834.68038839172</v>
      </c>
      <c r="L265" s="6"/>
      <c r="N265" s="13">
        <v>260</v>
      </c>
      <c r="O265" s="72">
        <v>46</v>
      </c>
      <c r="P265" s="73">
        <v>80.319085325500751</v>
      </c>
      <c r="Q265" s="74">
        <v>5925.2132734930547</v>
      </c>
      <c r="R265" s="75">
        <v>172.68091467449926</v>
      </c>
      <c r="S265" s="17">
        <v>23171.247708264622</v>
      </c>
      <c r="U265" s="73">
        <f>AVERAGE(R$6:R265)</f>
        <v>163.86936163559827</v>
      </c>
      <c r="V265" s="72">
        <f>AVERAGE(S$6:S265)</f>
        <v>723070.7806333371</v>
      </c>
    </row>
    <row r="266" spans="2:22" ht="15.75" x14ac:dyDescent="0.25">
      <c r="B266" s="13">
        <v>261</v>
      </c>
      <c r="C266" s="72">
        <v>45</v>
      </c>
      <c r="D266" s="73">
        <v>90.21939085076157</v>
      </c>
      <c r="E266" s="74">
        <v>9569.3937759718428</v>
      </c>
      <c r="F266" s="75">
        <v>113.78060914923843</v>
      </c>
      <c r="G266" s="72">
        <v>88811.453019007109</v>
      </c>
      <c r="I266" s="73">
        <f>AVERAGE(F$6:F266)</f>
        <v>113.41261634877752</v>
      </c>
      <c r="J266" s="72">
        <f>AVERAGE(G$6:G266)</f>
        <v>715424.62970881548</v>
      </c>
      <c r="L266" s="6"/>
      <c r="N266" s="13">
        <v>261</v>
      </c>
      <c r="O266" s="72">
        <v>46</v>
      </c>
      <c r="P266" s="73">
        <v>94.847571042388296</v>
      </c>
      <c r="Q266" s="74">
        <v>14093.860485180448</v>
      </c>
      <c r="R266" s="75">
        <v>158.1524289576117</v>
      </c>
      <c r="S266" s="17">
        <v>1228978.2691209917</v>
      </c>
      <c r="U266" s="73">
        <f>AVERAGE(R$6:R266)</f>
        <v>163.84745767897763</v>
      </c>
      <c r="V266" s="72">
        <f>AVERAGE(S$6:S266)</f>
        <v>725009.12350110593</v>
      </c>
    </row>
    <row r="267" spans="2:22" ht="15.75" x14ac:dyDescent="0.25">
      <c r="B267" s="13">
        <v>262</v>
      </c>
      <c r="C267" s="72">
        <v>46</v>
      </c>
      <c r="D267" s="73">
        <v>85.727670941551295</v>
      </c>
      <c r="E267" s="74">
        <v>11954.518054646971</v>
      </c>
      <c r="F267" s="75">
        <v>117.2723290584487</v>
      </c>
      <c r="G267" s="72">
        <v>401934.17503972561</v>
      </c>
      <c r="I267" s="73">
        <f>AVERAGE(F$6:F267)</f>
        <v>113.42734807667702</v>
      </c>
      <c r="J267" s="72">
        <f>AVERAGE(G$6:G267)</f>
        <v>714228.10125588009</v>
      </c>
      <c r="L267" s="6"/>
      <c r="N267" s="13">
        <v>262</v>
      </c>
      <c r="O267" s="72">
        <v>45</v>
      </c>
      <c r="P267" s="73">
        <v>84.714000354170494</v>
      </c>
      <c r="Q267" s="74">
        <v>12867.954280705389</v>
      </c>
      <c r="R267" s="75">
        <v>169.28599964582952</v>
      </c>
      <c r="S267" s="17">
        <v>1178364.503806043</v>
      </c>
      <c r="U267" s="73">
        <f>AVERAGE(R$6:R267)</f>
        <v>163.86821547274423</v>
      </c>
      <c r="V267" s="72">
        <f>AVERAGE(S$6:S267)</f>
        <v>726739.48754807131</v>
      </c>
    </row>
    <row r="268" spans="2:22" ht="15.75" x14ac:dyDescent="0.25">
      <c r="B268" s="13">
        <v>263</v>
      </c>
      <c r="C268" s="72">
        <v>47</v>
      </c>
      <c r="D268" s="73">
        <v>94.670421464547175</v>
      </c>
      <c r="E268" s="74">
        <v>16295.750619000288</v>
      </c>
      <c r="F268" s="75">
        <v>107.32957853545282</v>
      </c>
      <c r="G268" s="72">
        <v>749016.04585614544</v>
      </c>
      <c r="I268" s="73">
        <f>AVERAGE(F$6:F268)</f>
        <v>113.40416264115906</v>
      </c>
      <c r="J268" s="72">
        <f>AVERAGE(G$6:G268)</f>
        <v>714360.37480949319</v>
      </c>
      <c r="L268" s="6"/>
      <c r="N268" s="13">
        <v>263</v>
      </c>
      <c r="O268" s="72">
        <v>46</v>
      </c>
      <c r="P268" s="73">
        <v>92.930790306472119</v>
      </c>
      <c r="Q268" s="74">
        <v>10946.777711735049</v>
      </c>
      <c r="R268" s="75">
        <v>160.06920969352788</v>
      </c>
      <c r="S268" s="17">
        <v>752242.05700815492</v>
      </c>
      <c r="U268" s="73">
        <f>AVERAGE(R$6:R268)</f>
        <v>163.85377058384987</v>
      </c>
      <c r="V268" s="72">
        <f>AVERAGE(S$6:S268)</f>
        <v>726836.45549278648</v>
      </c>
    </row>
    <row r="269" spans="2:22" ht="15.75" x14ac:dyDescent="0.25">
      <c r="B269" s="13">
        <v>264</v>
      </c>
      <c r="C269" s="72">
        <v>46</v>
      </c>
      <c r="D269" s="73">
        <v>91.493959307925451</v>
      </c>
      <c r="E269" s="74">
        <v>13354.645398811877</v>
      </c>
      <c r="F269" s="75">
        <v>111.50604069207455</v>
      </c>
      <c r="G269" s="72">
        <v>489123.63326814328</v>
      </c>
      <c r="I269" s="73">
        <f>AVERAGE(F$6:F269)</f>
        <v>113.39697278529131</v>
      </c>
      <c r="J269" s="72">
        <f>AVERAGE(G$6:G269)</f>
        <v>713507.2053339578</v>
      </c>
      <c r="L269" s="6"/>
      <c r="N269" s="13">
        <v>264</v>
      </c>
      <c r="O269" s="72">
        <v>47</v>
      </c>
      <c r="P269" s="73">
        <v>82.784048101914337</v>
      </c>
      <c r="Q269" s="74">
        <v>14005.746986116104</v>
      </c>
      <c r="R269" s="75">
        <v>169.21595189808568</v>
      </c>
      <c r="S269" s="17">
        <v>1369995.8082993813</v>
      </c>
      <c r="U269" s="73">
        <f>AVERAGE(R$6:R269)</f>
        <v>163.87408187670684</v>
      </c>
      <c r="V269" s="72">
        <f>AVERAGE(S$6:S269)</f>
        <v>729272.66516250849</v>
      </c>
    </row>
    <row r="270" spans="2:22" ht="15.75" x14ac:dyDescent="0.25">
      <c r="B270" s="13">
        <v>265</v>
      </c>
      <c r="C270" s="72">
        <v>45</v>
      </c>
      <c r="D270" s="73">
        <v>85.944906631689236</v>
      </c>
      <c r="E270" s="74">
        <v>12737.659685619639</v>
      </c>
      <c r="F270" s="75">
        <v>118.05509336831076</v>
      </c>
      <c r="G270" s="72">
        <v>503745.60347959446</v>
      </c>
      <c r="I270" s="73">
        <f>AVERAGE(F$6:F270)</f>
        <v>113.41455059881214</v>
      </c>
      <c r="J270" s="72">
        <f>AVERAGE(G$6:G270)</f>
        <v>712715.65211941302</v>
      </c>
      <c r="L270" s="6"/>
      <c r="N270" s="13">
        <v>265</v>
      </c>
      <c r="O270" s="72">
        <v>45</v>
      </c>
      <c r="P270" s="73">
        <v>91.260617652602406</v>
      </c>
      <c r="Q270" s="74">
        <v>9109.4045511003133</v>
      </c>
      <c r="R270" s="75">
        <v>162.73938234739759</v>
      </c>
      <c r="S270" s="17">
        <v>482458.87019863771</v>
      </c>
      <c r="U270" s="73">
        <f>AVERAGE(R$6:R270)</f>
        <v>163.86979999169057</v>
      </c>
      <c r="V270" s="72">
        <f>AVERAGE(S$6:S270)</f>
        <v>728341.29235132399</v>
      </c>
    </row>
    <row r="271" spans="2:22" ht="15.75" x14ac:dyDescent="0.25">
      <c r="B271" s="13">
        <v>266</v>
      </c>
      <c r="C271" s="72">
        <v>45</v>
      </c>
      <c r="D271" s="73">
        <v>80.594248127558998</v>
      </c>
      <c r="E271" s="74">
        <v>17274.145035008663</v>
      </c>
      <c r="F271" s="75">
        <v>123.405751872441</v>
      </c>
      <c r="G271" s="72">
        <v>1131728.8559988379</v>
      </c>
      <c r="I271" s="73">
        <f>AVERAGE(F$6:F271)</f>
        <v>113.45211150585585</v>
      </c>
      <c r="J271" s="72">
        <f>AVERAGE(G$6:G271)</f>
        <v>714290.88972798234</v>
      </c>
      <c r="L271" s="6"/>
      <c r="N271" s="13">
        <v>266</v>
      </c>
      <c r="O271" s="72">
        <v>43</v>
      </c>
      <c r="P271" s="73">
        <v>81.334743828125113</v>
      </c>
      <c r="Q271" s="74">
        <v>14583.181035901731</v>
      </c>
      <c r="R271" s="75">
        <v>174.66525617187489</v>
      </c>
      <c r="S271" s="17">
        <v>1547175.0514366035</v>
      </c>
      <c r="U271" s="73">
        <f>AVERAGE(R$6:R271)</f>
        <v>163.91038441342059</v>
      </c>
      <c r="V271" s="72">
        <f>AVERAGE(S$6:S271)</f>
        <v>731419.61475390033</v>
      </c>
    </row>
    <row r="272" spans="2:22" ht="15.75" x14ac:dyDescent="0.25">
      <c r="B272" s="13">
        <v>267</v>
      </c>
      <c r="C272" s="72">
        <v>45</v>
      </c>
      <c r="D272" s="73">
        <v>92.915458156723673</v>
      </c>
      <c r="E272" s="74">
        <v>17222.300332265662</v>
      </c>
      <c r="F272" s="75">
        <v>111.08454184327633</v>
      </c>
      <c r="G272" s="72">
        <v>913131.34189703665</v>
      </c>
      <c r="I272" s="73">
        <f>AVERAGE(F$6:F272)</f>
        <v>113.44324420374882</v>
      </c>
      <c r="J272" s="72">
        <f>AVERAGE(G$6:G272)</f>
        <v>715035.61052262306</v>
      </c>
      <c r="L272" s="6"/>
      <c r="N272" s="13">
        <v>267</v>
      </c>
      <c r="O272" s="72">
        <v>46</v>
      </c>
      <c r="P272" s="73">
        <v>90.063617548047517</v>
      </c>
      <c r="Q272" s="74">
        <v>13437.482927323043</v>
      </c>
      <c r="R272" s="75">
        <v>162.93638245195248</v>
      </c>
      <c r="S272" s="17">
        <v>1189454.8574378891</v>
      </c>
      <c r="U272" s="73">
        <f>AVERAGE(R$6:R272)</f>
        <v>163.90673646599936</v>
      </c>
      <c r="V272" s="72">
        <f>AVERAGE(S$6:S272)</f>
        <v>733135.10255421477</v>
      </c>
    </row>
    <row r="273" spans="2:22" ht="15.75" x14ac:dyDescent="0.25">
      <c r="B273" s="13">
        <v>268</v>
      </c>
      <c r="C273" s="72">
        <v>45</v>
      </c>
      <c r="D273" s="73">
        <v>99.297921511567807</v>
      </c>
      <c r="E273" s="74">
        <v>18021.943704445315</v>
      </c>
      <c r="F273" s="75">
        <v>104.70207848843219</v>
      </c>
      <c r="G273" s="72">
        <v>886934.96425693971</v>
      </c>
      <c r="I273" s="73">
        <f>AVERAGE(F$6:F273)</f>
        <v>113.41062791376631</v>
      </c>
      <c r="J273" s="72">
        <f>AVERAGE(G$6:G273)</f>
        <v>715677.02602163167</v>
      </c>
      <c r="L273" s="6"/>
      <c r="N273" s="13">
        <v>268</v>
      </c>
      <c r="O273" s="72">
        <v>44</v>
      </c>
      <c r="P273" s="73">
        <v>81.868786743388384</v>
      </c>
      <c r="Q273" s="74">
        <v>13730.212667098287</v>
      </c>
      <c r="R273" s="75">
        <v>173.1312132566116</v>
      </c>
      <c r="S273" s="17">
        <v>1377128.3773260233</v>
      </c>
      <c r="U273" s="73">
        <f>AVERAGE(R$6:R273)</f>
        <v>163.94115615551655</v>
      </c>
      <c r="V273" s="72">
        <f>AVERAGE(S$6:S273)</f>
        <v>735538.06253470655</v>
      </c>
    </row>
    <row r="274" spans="2:22" ht="15.75" x14ac:dyDescent="0.25">
      <c r="B274" s="13">
        <v>269</v>
      </c>
      <c r="C274" s="72">
        <v>47</v>
      </c>
      <c r="D274" s="73">
        <v>85.247997938898209</v>
      </c>
      <c r="E274" s="74">
        <v>24615.374494410611</v>
      </c>
      <c r="F274" s="75">
        <v>116.75200206110179</v>
      </c>
      <c r="G274" s="72">
        <v>1873894.2537062201</v>
      </c>
      <c r="I274" s="73">
        <f>AVERAGE(F$6:F274)</f>
        <v>113.42304937899803</v>
      </c>
      <c r="J274" s="72">
        <f>AVERAGE(G$6:G274)</f>
        <v>719982.66627324722</v>
      </c>
      <c r="L274" s="6"/>
      <c r="N274" s="13">
        <v>269</v>
      </c>
      <c r="O274" s="72">
        <v>44</v>
      </c>
      <c r="P274" s="73">
        <v>80.352358111945748</v>
      </c>
      <c r="Q274" s="74">
        <v>10413.10727470961</v>
      </c>
      <c r="R274" s="75">
        <v>174.64764188805424</v>
      </c>
      <c r="S274" s="17">
        <v>818624.63025537622</v>
      </c>
      <c r="U274" s="73">
        <f>AVERAGE(R$6:R274)</f>
        <v>163.98095721771929</v>
      </c>
      <c r="V274" s="72">
        <f>AVERAGE(S$6:S274)</f>
        <v>735846.93453366822</v>
      </c>
    </row>
    <row r="275" spans="2:22" ht="15.75" x14ac:dyDescent="0.25">
      <c r="B275" s="13">
        <v>270</v>
      </c>
      <c r="C275" s="72">
        <v>47</v>
      </c>
      <c r="D275" s="73">
        <v>87.355036054594109</v>
      </c>
      <c r="E275" s="74">
        <v>20681.876053055923</v>
      </c>
      <c r="F275" s="75">
        <v>114.64496394540589</v>
      </c>
      <c r="G275" s="72">
        <v>1371072.9344259496</v>
      </c>
      <c r="I275" s="73">
        <f>AVERAGE(F$6:F275)</f>
        <v>113.42757498850325</v>
      </c>
      <c r="J275" s="72">
        <f>AVERAGE(G$6:G275)</f>
        <v>722394.1117108498</v>
      </c>
      <c r="L275" s="6"/>
      <c r="N275" s="13">
        <v>270</v>
      </c>
      <c r="O275" s="72">
        <v>43</v>
      </c>
      <c r="P275" s="73">
        <v>84.478371053503537</v>
      </c>
      <c r="Q275" s="74">
        <v>8862.3576377844511</v>
      </c>
      <c r="R275" s="75">
        <v>171.52162894649646</v>
      </c>
      <c r="S275" s="17">
        <v>520086.01833921345</v>
      </c>
      <c r="U275" s="73">
        <f>AVERAGE(R$6:R275)</f>
        <v>164.00888563152958</v>
      </c>
      <c r="V275" s="72">
        <f>AVERAGE(S$6:S275)</f>
        <v>735047.82002924429</v>
      </c>
    </row>
    <row r="276" spans="2:22" ht="15.75" x14ac:dyDescent="0.25">
      <c r="B276" s="13">
        <v>271</v>
      </c>
      <c r="C276" s="72">
        <v>44</v>
      </c>
      <c r="D276" s="73">
        <v>99.386501651016246</v>
      </c>
      <c r="E276" s="74">
        <v>15524.211523909775</v>
      </c>
      <c r="F276" s="75">
        <v>105.61349834898375</v>
      </c>
      <c r="G276" s="72">
        <v>639566.28814971959</v>
      </c>
      <c r="I276" s="73">
        <f>AVERAGE(F$6:F276)</f>
        <v>113.39874075736111</v>
      </c>
      <c r="J276" s="72">
        <f>AVERAGE(G$6:G276)</f>
        <v>722088.47398553195</v>
      </c>
      <c r="L276" s="6"/>
      <c r="N276" s="13">
        <v>271</v>
      </c>
      <c r="O276" s="72">
        <v>44</v>
      </c>
      <c r="P276" s="73">
        <v>95.714473577746574</v>
      </c>
      <c r="Q276" s="74">
        <v>15055.107888486258</v>
      </c>
      <c r="R276" s="75">
        <v>159.28552642225344</v>
      </c>
      <c r="S276" s="17">
        <v>1398060.7853613542</v>
      </c>
      <c r="U276" s="73">
        <f>AVERAGE(R$6:R276)</f>
        <v>163.99145626175365</v>
      </c>
      <c r="V276" s="72">
        <f>AVERAGE(S$6:S276)</f>
        <v>737494.36233674281</v>
      </c>
    </row>
    <row r="277" spans="2:22" ht="15.75" x14ac:dyDescent="0.25">
      <c r="B277" s="13">
        <v>272</v>
      </c>
      <c r="C277" s="72">
        <v>46</v>
      </c>
      <c r="D277" s="73">
        <v>96.268956736897664</v>
      </c>
      <c r="E277" s="74">
        <v>18710.369981818138</v>
      </c>
      <c r="F277" s="75">
        <v>106.73104326310234</v>
      </c>
      <c r="G277" s="72">
        <v>996977.30799808283</v>
      </c>
      <c r="I277" s="73">
        <f>AVERAGE(F$6:F277)</f>
        <v>113.37422716363221</v>
      </c>
      <c r="J277" s="72">
        <f>AVERAGE(G$6:G277)</f>
        <v>723099.09469881351</v>
      </c>
      <c r="L277" s="6"/>
      <c r="N277" s="13">
        <v>272</v>
      </c>
      <c r="O277" s="72">
        <v>45</v>
      </c>
      <c r="P277" s="73">
        <v>96.821853557834856</v>
      </c>
      <c r="Q277" s="74">
        <v>11374.770422975576</v>
      </c>
      <c r="R277" s="75">
        <v>157.17814644216514</v>
      </c>
      <c r="S277" s="17">
        <v>787865.3312884639</v>
      </c>
      <c r="U277" s="73">
        <f>AVERAGE(R$6:R277)</f>
        <v>163.96640732859339</v>
      </c>
      <c r="V277" s="72">
        <f>AVERAGE(S$6:S277)</f>
        <v>737679.54972259467</v>
      </c>
    </row>
    <row r="278" spans="2:22" ht="15.75" x14ac:dyDescent="0.25">
      <c r="B278" s="13">
        <v>273</v>
      </c>
      <c r="C278" s="72">
        <v>46</v>
      </c>
      <c r="D278" s="73">
        <v>96.928591463249603</v>
      </c>
      <c r="E278" s="74">
        <v>14238.078681423838</v>
      </c>
      <c r="F278" s="75">
        <v>106.0714085367504</v>
      </c>
      <c r="G278" s="72">
        <v>510253.06059570424</v>
      </c>
      <c r="I278" s="73">
        <f>AVERAGE(F$6:F278)</f>
        <v>113.34747691225169</v>
      </c>
      <c r="J278" s="72">
        <f>AVERAGE(G$6:G278)</f>
        <v>722319.43889623787</v>
      </c>
      <c r="L278" s="6"/>
      <c r="N278" s="13">
        <v>273</v>
      </c>
      <c r="O278" s="72">
        <v>43</v>
      </c>
      <c r="P278" s="73">
        <v>87.297776648283076</v>
      </c>
      <c r="Q278" s="74">
        <v>11708.70557595971</v>
      </c>
      <c r="R278" s="75">
        <v>168.70222335171692</v>
      </c>
      <c r="S278" s="17">
        <v>975284.6632350483</v>
      </c>
      <c r="U278" s="73">
        <f>AVERAGE(R$6:R278)</f>
        <v>163.98375464003342</v>
      </c>
      <c r="V278" s="72">
        <f>AVERAGE(S$6:S278)</f>
        <v>738549.89812373917</v>
      </c>
    </row>
    <row r="279" spans="2:22" ht="15.75" x14ac:dyDescent="0.25">
      <c r="B279" s="13">
        <v>274</v>
      </c>
      <c r="C279" s="72">
        <v>44</v>
      </c>
      <c r="D279" s="73">
        <v>98.454024326091854</v>
      </c>
      <c r="E279" s="74">
        <v>15074.102318382866</v>
      </c>
      <c r="F279" s="75">
        <v>106.54597567390815</v>
      </c>
      <c r="G279" s="72">
        <v>606084.93892042316</v>
      </c>
      <c r="I279" s="73">
        <f>AVERAGE(F$6:F279)</f>
        <v>113.32265391503147</v>
      </c>
      <c r="J279" s="72">
        <f>AVERAGE(G$6:G279)</f>
        <v>721895.22539267654</v>
      </c>
      <c r="L279" s="6"/>
      <c r="N279" s="13">
        <v>274</v>
      </c>
      <c r="O279" s="72">
        <v>45</v>
      </c>
      <c r="P279" s="73">
        <v>97.358638161748516</v>
      </c>
      <c r="Q279" s="74">
        <v>15656.014915544525</v>
      </c>
      <c r="R279" s="75">
        <v>156.6413618382515</v>
      </c>
      <c r="S279" s="17">
        <v>1452379.4973308723</v>
      </c>
      <c r="U279" s="73">
        <f>AVERAGE(R$6:R279)</f>
        <v>163.95695758601232</v>
      </c>
      <c r="V279" s="72">
        <f>AVERAGE(S$6:S279)</f>
        <v>741155.11563909368</v>
      </c>
    </row>
    <row r="280" spans="2:22" ht="15.75" x14ac:dyDescent="0.25">
      <c r="B280" s="13">
        <v>275</v>
      </c>
      <c r="C280" s="72">
        <v>44</v>
      </c>
      <c r="D280" s="73">
        <v>93.352325057716982</v>
      </c>
      <c r="E280" s="74">
        <v>16392.947431619858</v>
      </c>
      <c r="F280" s="75">
        <v>111.64767494228302</v>
      </c>
      <c r="G280" s="72">
        <v>830234.46619142708</v>
      </c>
      <c r="I280" s="73">
        <f>AVERAGE(F$6:F280)</f>
        <v>113.31656308240329</v>
      </c>
      <c r="J280" s="72">
        <f>AVERAGE(G$6:G280)</f>
        <v>722289.18626830843</v>
      </c>
      <c r="L280" s="6"/>
      <c r="N280" s="13">
        <v>275</v>
      </c>
      <c r="O280" s="72">
        <v>47</v>
      </c>
      <c r="P280" s="73">
        <v>95.124216759508599</v>
      </c>
      <c r="Q280" s="74">
        <v>19610.959584189135</v>
      </c>
      <c r="R280" s="75">
        <v>156.87578324049139</v>
      </c>
      <c r="S280" s="17">
        <v>2076484.6448672917</v>
      </c>
      <c r="U280" s="73">
        <f>AVERAGE(R$6:R280)</f>
        <v>163.9312078611195</v>
      </c>
      <c r="V280" s="72">
        <f>AVERAGE(S$6:S280)</f>
        <v>746010.85938174173</v>
      </c>
    </row>
    <row r="281" spans="2:22" ht="15.75" x14ac:dyDescent="0.25">
      <c r="B281" s="13">
        <v>276</v>
      </c>
      <c r="C281" s="72">
        <v>44</v>
      </c>
      <c r="D281" s="73">
        <v>84.873923718123251</v>
      </c>
      <c r="E281" s="74">
        <v>19069.060965484405</v>
      </c>
      <c r="F281" s="75">
        <v>120.12607628187675</v>
      </c>
      <c r="G281" s="72">
        <v>1290691.472163538</v>
      </c>
      <c r="I281" s="73">
        <f>AVERAGE(F$6:F281)</f>
        <v>113.34123523167675</v>
      </c>
      <c r="J281" s="72">
        <f>AVERAGE(G$6:G281)</f>
        <v>724348.61484039249</v>
      </c>
      <c r="L281" s="6"/>
      <c r="N281" s="13">
        <v>276</v>
      </c>
      <c r="O281" s="72">
        <v>44</v>
      </c>
      <c r="P281" s="73">
        <v>91.10737594478293</v>
      </c>
      <c r="Q281" s="74">
        <v>13407.402989288923</v>
      </c>
      <c r="R281" s="75">
        <v>163.89262405521708</v>
      </c>
      <c r="S281" s="17">
        <v>1197374.4576803232</v>
      </c>
      <c r="U281" s="73">
        <f>AVERAGE(R$6:R281)</f>
        <v>163.9310680647213</v>
      </c>
      <c r="V281" s="72">
        <f>AVERAGE(S$6:S281)</f>
        <v>747646.23473789601</v>
      </c>
    </row>
    <row r="282" spans="2:22" ht="15.75" x14ac:dyDescent="0.25">
      <c r="B282" s="13">
        <v>277</v>
      </c>
      <c r="C282" s="72">
        <v>47</v>
      </c>
      <c r="D282" s="73">
        <v>80.780233961523336</v>
      </c>
      <c r="E282" s="74">
        <v>12383.536127067926</v>
      </c>
      <c r="F282" s="75">
        <v>121.21976603847666</v>
      </c>
      <c r="G282" s="72">
        <v>501129.35205219733</v>
      </c>
      <c r="I282" s="73">
        <f>AVERAGE(F$6:F282)</f>
        <v>113.36967758115978</v>
      </c>
      <c r="J282" s="72">
        <f>AVERAGE(G$6:G282)</f>
        <v>723542.76912635576</v>
      </c>
      <c r="L282" s="6"/>
      <c r="N282" s="13">
        <v>277</v>
      </c>
      <c r="O282" s="72">
        <v>43</v>
      </c>
      <c r="P282" s="73">
        <v>96.595355376611906</v>
      </c>
      <c r="Q282" s="74">
        <v>11192.603964036343</v>
      </c>
      <c r="R282" s="75">
        <v>159.40464462338809</v>
      </c>
      <c r="S282" s="17">
        <v>784153.05729753827</v>
      </c>
      <c r="U282" s="73">
        <f>AVERAGE(R$6:R282)</f>
        <v>163.91472718587173</v>
      </c>
      <c r="V282" s="72">
        <f>AVERAGE(S$6:S282)</f>
        <v>747778.02832114371</v>
      </c>
    </row>
    <row r="283" spans="2:22" ht="15.75" x14ac:dyDescent="0.25">
      <c r="B283" s="13">
        <v>278</v>
      </c>
      <c r="C283" s="72">
        <v>46</v>
      </c>
      <c r="D283" s="73">
        <v>94.844239123670363</v>
      </c>
      <c r="E283" s="74">
        <v>13569.438969781344</v>
      </c>
      <c r="F283" s="75">
        <v>108.15576087632964</v>
      </c>
      <c r="G283" s="72">
        <v>467612.99644161994</v>
      </c>
      <c r="I283" s="73">
        <f>AVERAGE(F$6:F283)</f>
        <v>113.35092248509923</v>
      </c>
      <c r="J283" s="72">
        <f>AVERAGE(G$6:G283)</f>
        <v>722622.15843324526</v>
      </c>
      <c r="L283" s="6"/>
      <c r="N283" s="13">
        <v>278</v>
      </c>
      <c r="O283" s="72">
        <v>44</v>
      </c>
      <c r="P283" s="73">
        <v>86.781381593475828</v>
      </c>
      <c r="Q283" s="74">
        <v>8368.3537800236936</v>
      </c>
      <c r="R283" s="75">
        <v>168.21861840652417</v>
      </c>
      <c r="S283" s="17">
        <v>407712.91121259984</v>
      </c>
      <c r="U283" s="73">
        <f>AVERAGE(R$6:R283)</f>
        <v>163.93020880896759</v>
      </c>
      <c r="V283" s="72">
        <f>AVERAGE(S$6:S283)</f>
        <v>746554.77250420651</v>
      </c>
    </row>
    <row r="284" spans="2:22" ht="15.75" x14ac:dyDescent="0.25">
      <c r="B284" s="13">
        <v>279</v>
      </c>
      <c r="C284" s="72">
        <v>44</v>
      </c>
      <c r="D284" s="73">
        <v>86.100667187957328</v>
      </c>
      <c r="E284" s="74">
        <v>16806.130766844883</v>
      </c>
      <c r="F284" s="75">
        <v>118.89933281204267</v>
      </c>
      <c r="G284" s="72">
        <v>998237.73532979959</v>
      </c>
      <c r="I284" s="73">
        <f>AVERAGE(F$6:F284)</f>
        <v>113.37080926046463</v>
      </c>
      <c r="J284" s="72">
        <f>AVERAGE(G$6:G284)</f>
        <v>723610.02788448741</v>
      </c>
      <c r="L284" s="6"/>
      <c r="N284" s="13">
        <v>279</v>
      </c>
      <c r="O284" s="72">
        <v>45</v>
      </c>
      <c r="P284" s="73">
        <v>93.743247982737188</v>
      </c>
      <c r="Q284" s="74">
        <v>3777.6680146255494</v>
      </c>
      <c r="R284" s="75">
        <v>160.25675201726281</v>
      </c>
      <c r="S284" s="17">
        <v>-394603.19377660775</v>
      </c>
      <c r="U284" s="73">
        <f>AVERAGE(R$6:R284)</f>
        <v>163.91704229716936</v>
      </c>
      <c r="V284" s="72">
        <f>AVERAGE(S$6:S284)</f>
        <v>742464.60058205307</v>
      </c>
    </row>
    <row r="285" spans="2:22" ht="15.75" x14ac:dyDescent="0.25">
      <c r="B285" s="13">
        <v>280</v>
      </c>
      <c r="C285" s="72">
        <v>45</v>
      </c>
      <c r="D285" s="73">
        <v>80.638750847669073</v>
      </c>
      <c r="E285" s="74">
        <v>13092.534359122013</v>
      </c>
      <c r="F285" s="75">
        <v>123.36124915233093</v>
      </c>
      <c r="G285" s="72">
        <v>615111.39311110391</v>
      </c>
      <c r="I285" s="73">
        <f>AVERAGE(F$6:F285)</f>
        <v>113.40648940293558</v>
      </c>
      <c r="J285" s="72">
        <f>AVERAGE(G$6:G285)</f>
        <v>723222.53276029672</v>
      </c>
      <c r="L285" s="6"/>
      <c r="N285" s="13">
        <v>280</v>
      </c>
      <c r="O285" s="72">
        <v>45</v>
      </c>
      <c r="P285" s="73">
        <v>93.614432348556193</v>
      </c>
      <c r="Q285" s="74">
        <v>16174.886001622443</v>
      </c>
      <c r="R285" s="75">
        <v>160.38556765144381</v>
      </c>
      <c r="S285" s="17">
        <v>1594218.2730676075</v>
      </c>
      <c r="U285" s="73">
        <f>AVERAGE(R$6:R285)</f>
        <v>163.90442988772034</v>
      </c>
      <c r="V285" s="72">
        <f>AVERAGE(S$6:S285)</f>
        <v>745506.57798378717</v>
      </c>
    </row>
    <row r="286" spans="2:22" ht="15.75" x14ac:dyDescent="0.25">
      <c r="B286" s="13">
        <v>281</v>
      </c>
      <c r="C286" s="72">
        <v>46</v>
      </c>
      <c r="D286" s="73">
        <v>94.828557888868133</v>
      </c>
      <c r="E286" s="74">
        <v>21571.426034050775</v>
      </c>
      <c r="F286" s="75">
        <v>108.17144211113187</v>
      </c>
      <c r="G286" s="72">
        <v>1333412.2624968863</v>
      </c>
      <c r="I286" s="73">
        <f>AVERAGE(F$6:F286)</f>
        <v>113.38785934139891</v>
      </c>
      <c r="J286" s="72">
        <f>AVERAGE(G$6:G286)</f>
        <v>725394.02646042698</v>
      </c>
      <c r="L286" s="6"/>
      <c r="N286" s="13">
        <v>281</v>
      </c>
      <c r="O286" s="72">
        <v>47</v>
      </c>
      <c r="P286" s="73">
        <v>98.710338428329479</v>
      </c>
      <c r="Q286" s="74">
        <v>10745.511717248526</v>
      </c>
      <c r="R286" s="75">
        <v>153.28966157167054</v>
      </c>
      <c r="S286" s="17">
        <v>647175.85455144686</v>
      </c>
      <c r="U286" s="73">
        <f>AVERAGE(R$6:R286)</f>
        <v>163.86665491150663</v>
      </c>
      <c r="V286" s="72">
        <f>AVERAGE(S$6:S286)</f>
        <v>745156.64658367203</v>
      </c>
    </row>
    <row r="287" spans="2:22" ht="15.75" x14ac:dyDescent="0.25">
      <c r="B287" s="13">
        <v>282</v>
      </c>
      <c r="C287" s="72">
        <v>46</v>
      </c>
      <c r="D287" s="73">
        <v>91.396069740975065</v>
      </c>
      <c r="E287" s="74">
        <v>15232.90998657192</v>
      </c>
      <c r="F287" s="75">
        <v>111.60393025902493</v>
      </c>
      <c r="G287" s="72">
        <v>700052.623783377</v>
      </c>
      <c r="I287" s="73">
        <f>AVERAGE(F$6:F287)</f>
        <v>113.38153335174509</v>
      </c>
      <c r="J287" s="72">
        <f>AVERAGE(G$6:G287)</f>
        <v>725304.16333036649</v>
      </c>
      <c r="L287" s="6"/>
      <c r="N287" s="13">
        <v>282</v>
      </c>
      <c r="O287" s="72">
        <v>45</v>
      </c>
      <c r="P287" s="73">
        <v>81.500633864125092</v>
      </c>
      <c r="Q287" s="74">
        <v>13908.713342778017</v>
      </c>
      <c r="R287" s="75">
        <v>172.49936613587491</v>
      </c>
      <c r="S287" s="17">
        <v>1399244.235394794</v>
      </c>
      <c r="U287" s="73">
        <f>AVERAGE(R$6:R287)</f>
        <v>163.89726736265686</v>
      </c>
      <c r="V287" s="72">
        <f>AVERAGE(S$6:S287)</f>
        <v>747476.10611846321</v>
      </c>
    </row>
    <row r="288" spans="2:22" ht="15.75" x14ac:dyDescent="0.25">
      <c r="B288" s="13">
        <v>283</v>
      </c>
      <c r="C288" s="72">
        <v>43</v>
      </c>
      <c r="D288" s="73">
        <v>90.072483433266427</v>
      </c>
      <c r="E288" s="74">
        <v>17299.991105806926</v>
      </c>
      <c r="F288" s="75">
        <v>115.92751656673357</v>
      </c>
      <c r="G288" s="72">
        <v>1005545.0055227759</v>
      </c>
      <c r="I288" s="73">
        <f>AVERAGE(F$6:F288)</f>
        <v>113.3905297588652</v>
      </c>
      <c r="J288" s="72">
        <f>AVERAGE(G$6:G288)</f>
        <v>726294.41365613486</v>
      </c>
      <c r="L288" s="6"/>
      <c r="N288" s="13">
        <v>283</v>
      </c>
      <c r="O288" s="72">
        <v>43</v>
      </c>
      <c r="P288" s="73">
        <v>88.709315386364025</v>
      </c>
      <c r="Q288" s="74">
        <v>9764.5137141490286</v>
      </c>
      <c r="R288" s="75">
        <v>167.29068461363596</v>
      </c>
      <c r="S288" s="17">
        <v>633512.18415922811</v>
      </c>
      <c r="U288" s="73">
        <f>AVERAGE(R$6:R288)</f>
        <v>163.90925823633526</v>
      </c>
      <c r="V288" s="72">
        <f>AVERAGE(S$6:S288)</f>
        <v>747073.40674758248</v>
      </c>
    </row>
    <row r="289" spans="2:22" ht="15.75" x14ac:dyDescent="0.25">
      <c r="B289" s="13">
        <v>284</v>
      </c>
      <c r="C289" s="72">
        <v>46</v>
      </c>
      <c r="D289" s="73">
        <v>89.149655497296237</v>
      </c>
      <c r="E289" s="74">
        <v>15469.096842164554</v>
      </c>
      <c r="F289" s="75">
        <v>113.85034450270376</v>
      </c>
      <c r="G289" s="72">
        <v>761162.00462612137</v>
      </c>
      <c r="I289" s="73">
        <f>AVERAGE(F$6:F289)</f>
        <v>113.39214882486463</v>
      </c>
      <c r="J289" s="72">
        <f>AVERAGE(G$6:G289)</f>
        <v>726417.1868637756</v>
      </c>
      <c r="L289" s="6"/>
      <c r="N289" s="13">
        <v>284</v>
      </c>
      <c r="O289" s="72">
        <v>43</v>
      </c>
      <c r="P289" s="73">
        <v>95.103152626349214</v>
      </c>
      <c r="Q289" s="74">
        <v>8414.1903711030664</v>
      </c>
      <c r="R289" s="75">
        <v>160.89684737365079</v>
      </c>
      <c r="S289" s="17">
        <v>353816.70391221205</v>
      </c>
      <c r="U289" s="73">
        <f>AVERAGE(R$6:R289)</f>
        <v>163.89865115583285</v>
      </c>
      <c r="V289" s="72">
        <f>AVERAGE(S$6:S289)</f>
        <v>745688.70004745794</v>
      </c>
    </row>
    <row r="290" spans="2:22" ht="15.75" x14ac:dyDescent="0.25">
      <c r="B290" s="13">
        <v>285</v>
      </c>
      <c r="C290" s="72">
        <v>44</v>
      </c>
      <c r="D290" s="73">
        <v>93.122581145141808</v>
      </c>
      <c r="E290" s="74">
        <v>13985.193804358141</v>
      </c>
      <c r="F290" s="75">
        <v>111.87741885485819</v>
      </c>
      <c r="G290" s="72">
        <v>564627.38501654356</v>
      </c>
      <c r="I290" s="73">
        <f>AVERAGE(F$6:F290)</f>
        <v>113.38683398286462</v>
      </c>
      <c r="J290" s="72">
        <f>AVERAGE(G$6:G290)</f>
        <v>725849.50334852212</v>
      </c>
      <c r="L290" s="6"/>
      <c r="N290" s="13">
        <v>285</v>
      </c>
      <c r="O290" s="72">
        <v>43</v>
      </c>
      <c r="P290" s="73">
        <v>93.45009618753835</v>
      </c>
      <c r="Q290" s="74">
        <v>11194.70449536189</v>
      </c>
      <c r="R290" s="75">
        <v>162.54990381246165</v>
      </c>
      <c r="S290" s="17">
        <v>819698.13893000712</v>
      </c>
      <c r="U290" s="73">
        <f>AVERAGE(R$6:R290)</f>
        <v>163.893918709014</v>
      </c>
      <c r="V290" s="72">
        <f>AVERAGE(S$6:S290)</f>
        <v>745948.38228915108</v>
      </c>
    </row>
    <row r="291" spans="2:22" ht="15.75" x14ac:dyDescent="0.25">
      <c r="B291" s="13">
        <v>286</v>
      </c>
      <c r="C291" s="72">
        <v>44</v>
      </c>
      <c r="D291" s="73">
        <v>93.612707827722929</v>
      </c>
      <c r="E291" s="74">
        <v>10005.78925202047</v>
      </c>
      <c r="F291" s="75">
        <v>111.38729217227707</v>
      </c>
      <c r="G291" s="72">
        <v>114517.77082903381</v>
      </c>
      <c r="I291" s="73">
        <f>AVERAGE(F$6:F291)</f>
        <v>113.37984257793249</v>
      </c>
      <c r="J291" s="72">
        <f>AVERAGE(G$6:G291)</f>
        <v>723711.97980824416</v>
      </c>
      <c r="L291" s="6"/>
      <c r="N291" s="13">
        <v>286</v>
      </c>
      <c r="O291" s="72">
        <v>45</v>
      </c>
      <c r="P291" s="73">
        <v>90.814572292018369</v>
      </c>
      <c r="Q291" s="74">
        <v>17196.055264590668</v>
      </c>
      <c r="R291" s="75">
        <v>163.18542770798163</v>
      </c>
      <c r="S291" s="17">
        <v>1806145.6332423175</v>
      </c>
      <c r="U291" s="73">
        <f>AVERAGE(R$6:R291)</f>
        <v>163.89144146775166</v>
      </c>
      <c r="V291" s="72">
        <f>AVERAGE(S$6:S291)</f>
        <v>749655.36568409216</v>
      </c>
    </row>
    <row r="292" spans="2:22" ht="15.75" x14ac:dyDescent="0.25">
      <c r="B292" s="13">
        <v>287</v>
      </c>
      <c r="C292" s="72">
        <v>45</v>
      </c>
      <c r="D292" s="73">
        <v>99.684594510046054</v>
      </c>
      <c r="E292" s="74">
        <v>12139.572837625014</v>
      </c>
      <c r="F292" s="75">
        <v>104.31540548995395</v>
      </c>
      <c r="G292" s="72">
        <v>266344.46303168405</v>
      </c>
      <c r="I292" s="73">
        <f>AVERAGE(F$6:F292)</f>
        <v>113.34825917344476</v>
      </c>
      <c r="J292" s="72">
        <f>AVERAGE(G$6:G292)</f>
        <v>722118.36476721079</v>
      </c>
      <c r="L292" s="6"/>
      <c r="N292" s="13">
        <v>287</v>
      </c>
      <c r="O292" s="72">
        <v>46</v>
      </c>
      <c r="P292" s="73">
        <v>82.84936133867788</v>
      </c>
      <c r="Q292" s="74">
        <v>0</v>
      </c>
      <c r="R292" s="75">
        <v>170.15063866132212</v>
      </c>
      <c r="S292" s="17">
        <v>-1000000</v>
      </c>
      <c r="U292" s="73">
        <f>AVERAGE(R$6:R292)</f>
        <v>163.91325051720662</v>
      </c>
      <c r="V292" s="72">
        <f>AVERAGE(S$6:S292)</f>
        <v>743559.00552491413</v>
      </c>
    </row>
    <row r="293" spans="2:22" ht="15.75" x14ac:dyDescent="0.25">
      <c r="B293" s="13">
        <v>288</v>
      </c>
      <c r="C293" s="72">
        <v>45</v>
      </c>
      <c r="D293" s="73">
        <v>93.829438917976191</v>
      </c>
      <c r="E293" s="74">
        <v>17104.801726481488</v>
      </c>
      <c r="F293" s="75">
        <v>110.17056108202381</v>
      </c>
      <c r="G293" s="72">
        <v>884445.60340323509</v>
      </c>
      <c r="I293" s="73">
        <f>AVERAGE(F$6:F293)</f>
        <v>113.33722549951622</v>
      </c>
      <c r="J293" s="72">
        <f>AVERAGE(G$6:G293)</f>
        <v>722682.00101247476</v>
      </c>
      <c r="L293" s="6"/>
      <c r="N293" s="13">
        <v>288</v>
      </c>
      <c r="O293" s="72">
        <v>45</v>
      </c>
      <c r="P293" s="73">
        <v>88.965974014240217</v>
      </c>
      <c r="Q293" s="74">
        <v>5313.1927538452328</v>
      </c>
      <c r="R293" s="75">
        <v>165.0340259857598</v>
      </c>
      <c r="S293" s="17">
        <v>-123142.40899455524</v>
      </c>
      <c r="U293" s="73">
        <f>AVERAGE(R$6:R293)</f>
        <v>163.91714209869465</v>
      </c>
      <c r="V293" s="72">
        <f>AVERAGE(S$6:S293)</f>
        <v>740549.62561338814</v>
      </c>
    </row>
    <row r="294" spans="2:22" ht="15.75" x14ac:dyDescent="0.25">
      <c r="B294" s="13">
        <v>289</v>
      </c>
      <c r="C294" s="72">
        <v>46</v>
      </c>
      <c r="D294" s="73">
        <v>82.649491669499994</v>
      </c>
      <c r="E294" s="74">
        <v>11136.130643755962</v>
      </c>
      <c r="F294" s="75">
        <v>120.35050833050001</v>
      </c>
      <c r="G294" s="72">
        <v>340238.98381088814</v>
      </c>
      <c r="I294" s="73">
        <f>AVERAGE(F$6:F294)</f>
        <v>113.3614929141563</v>
      </c>
      <c r="J294" s="72">
        <f>AVERAGE(G$6:G294)</f>
        <v>721358.66877302306</v>
      </c>
      <c r="L294" s="6"/>
      <c r="N294" s="13">
        <v>289</v>
      </c>
      <c r="O294" s="72">
        <v>46</v>
      </c>
      <c r="P294" s="73">
        <v>89.765543002227986</v>
      </c>
      <c r="Q294" s="74">
        <v>17800.717387017605</v>
      </c>
      <c r="R294" s="75">
        <v>163.23445699777201</v>
      </c>
      <c r="S294" s="17">
        <v>1905690.436840618</v>
      </c>
      <c r="U294" s="73">
        <f>AVERAGE(R$6:R294)</f>
        <v>163.91477986651154</v>
      </c>
      <c r="V294" s="72">
        <f>AVERAGE(S$6:S294)</f>
        <v>744581.25471798074</v>
      </c>
    </row>
    <row r="295" spans="2:22" ht="15.75" x14ac:dyDescent="0.25">
      <c r="B295" s="13">
        <v>290</v>
      </c>
      <c r="C295" s="72">
        <v>44</v>
      </c>
      <c r="D295" s="73">
        <v>90.029304341521367</v>
      </c>
      <c r="E295" s="74">
        <v>18569.793666556805</v>
      </c>
      <c r="F295" s="75">
        <v>114.97069565847863</v>
      </c>
      <c r="G295" s="72">
        <v>1134982.0960784466</v>
      </c>
      <c r="I295" s="73">
        <f>AVERAGE(F$6:F295)</f>
        <v>113.36704188913673</v>
      </c>
      <c r="J295" s="72">
        <f>AVERAGE(G$6:G295)</f>
        <v>722784.95645338658</v>
      </c>
      <c r="L295" s="6"/>
      <c r="N295" s="13">
        <v>290</v>
      </c>
      <c r="O295" s="72">
        <v>46</v>
      </c>
      <c r="P295" s="73">
        <v>94.597321487293783</v>
      </c>
      <c r="Q295" s="74">
        <v>3835.5847603394814</v>
      </c>
      <c r="R295" s="75">
        <v>158.40267851270622</v>
      </c>
      <c r="S295" s="17">
        <v>-392433.10029970983</v>
      </c>
      <c r="U295" s="73">
        <f>AVERAGE(R$6:R295)</f>
        <v>163.89577262046393</v>
      </c>
      <c r="V295" s="72">
        <f>AVERAGE(S$6:S295)</f>
        <v>740660.51556274726</v>
      </c>
    </row>
    <row r="296" spans="2:22" ht="15.75" x14ac:dyDescent="0.25">
      <c r="B296" s="13">
        <v>291</v>
      </c>
      <c r="C296" s="72">
        <v>43</v>
      </c>
      <c r="D296" s="73">
        <v>87.036724397449774</v>
      </c>
      <c r="E296" s="74">
        <v>15575.131579298468</v>
      </c>
      <c r="F296" s="75">
        <v>118.96327560255023</v>
      </c>
      <c r="G296" s="72">
        <v>852868.670614067</v>
      </c>
      <c r="I296" s="73">
        <f>AVERAGE(F$6:F296)</f>
        <v>113.38627293282545</v>
      </c>
      <c r="J296" s="72">
        <f>AVERAGE(G$6:G296)</f>
        <v>723231.97952610371</v>
      </c>
      <c r="L296" s="6"/>
      <c r="N296" s="13">
        <v>291</v>
      </c>
      <c r="O296" s="72">
        <v>45</v>
      </c>
      <c r="P296" s="73">
        <v>91.206874228005134</v>
      </c>
      <c r="Q296" s="74">
        <v>5494.093594974117</v>
      </c>
      <c r="R296" s="75">
        <v>162.79312577199488</v>
      </c>
      <c r="S296" s="17">
        <v>-105599.33039026707</v>
      </c>
      <c r="U296" s="73">
        <f>AVERAGE(R$6:R296)</f>
        <v>163.89198345603623</v>
      </c>
      <c r="V296" s="72">
        <f>AVERAGE(S$6:S296)</f>
        <v>737752.40612648253</v>
      </c>
    </row>
    <row r="297" spans="2:22" ht="15.75" x14ac:dyDescent="0.25">
      <c r="B297" s="13">
        <v>292</v>
      </c>
      <c r="C297" s="72">
        <v>46</v>
      </c>
      <c r="D297" s="73">
        <v>98.250446309221701</v>
      </c>
      <c r="E297" s="74">
        <v>9839.1490473817466</v>
      </c>
      <c r="F297" s="75">
        <v>104.7495536907783</v>
      </c>
      <c r="G297" s="72">
        <v>30646.471410284401</v>
      </c>
      <c r="I297" s="73">
        <f>AVERAGE(F$6:F297)</f>
        <v>113.356695127202</v>
      </c>
      <c r="J297" s="72">
        <f>AVERAGE(G$6:G297)</f>
        <v>720860.1113476248</v>
      </c>
      <c r="L297" s="6"/>
      <c r="N297" s="13">
        <v>292</v>
      </c>
      <c r="O297" s="72">
        <v>44</v>
      </c>
      <c r="P297" s="73">
        <v>94.052639958334098</v>
      </c>
      <c r="Q297" s="74">
        <v>5033.4869380999307</v>
      </c>
      <c r="R297" s="75">
        <v>160.94736004166589</v>
      </c>
      <c r="S297" s="17">
        <v>-189873.56550860801</v>
      </c>
      <c r="U297" s="73">
        <f>AVERAGE(R$6:R297)</f>
        <v>163.88189912927467</v>
      </c>
      <c r="V297" s="72">
        <f>AVERAGE(S$6:S297)</f>
        <v>734575.60485375964</v>
      </c>
    </row>
    <row r="298" spans="2:22" ht="15.75" x14ac:dyDescent="0.25">
      <c r="B298" s="13">
        <v>293</v>
      </c>
      <c r="C298" s="72">
        <v>45</v>
      </c>
      <c r="D298" s="73">
        <v>99.855295126855992</v>
      </c>
      <c r="E298" s="74">
        <v>14521.109742304783</v>
      </c>
      <c r="F298" s="75">
        <v>104.14470487314401</v>
      </c>
      <c r="G298" s="72">
        <v>512296.68854286778</v>
      </c>
      <c r="I298" s="73">
        <f>AVERAGE(F$6:F298)</f>
        <v>113.32525488742706</v>
      </c>
      <c r="J298" s="72">
        <f>AVERAGE(G$6:G298)</f>
        <v>720148.2907919772</v>
      </c>
      <c r="L298" s="6"/>
      <c r="N298" s="13">
        <v>293</v>
      </c>
      <c r="O298" s="72">
        <v>47</v>
      </c>
      <c r="P298" s="73">
        <v>89.515993352515736</v>
      </c>
      <c r="Q298" s="74">
        <v>8268.2695337667537</v>
      </c>
      <c r="R298" s="75">
        <v>162.48400664748425</v>
      </c>
      <c r="S298" s="17">
        <v>343461.56188774877</v>
      </c>
      <c r="U298" s="73">
        <f>AVERAGE(R$6:R298)</f>
        <v>163.87712816517302</v>
      </c>
      <c r="V298" s="72">
        <f>AVERAGE(S$6:S298)</f>
        <v>733240.7446388586</v>
      </c>
    </row>
    <row r="299" spans="2:22" ht="15.75" x14ac:dyDescent="0.25">
      <c r="B299" s="13">
        <v>294</v>
      </c>
      <c r="C299" s="72">
        <v>45</v>
      </c>
      <c r="D299" s="73">
        <v>91.499375511384685</v>
      </c>
      <c r="E299" s="74">
        <v>18981.841844649902</v>
      </c>
      <c r="F299" s="75">
        <v>112.50062448861532</v>
      </c>
      <c r="G299" s="72">
        <v>1135469.0614672438</v>
      </c>
      <c r="I299" s="73">
        <f>AVERAGE(F$6:F299)</f>
        <v>113.32245002212498</v>
      </c>
      <c r="J299" s="72">
        <f>AVERAGE(G$6:G299)</f>
        <v>721560.9464745461</v>
      </c>
      <c r="L299" s="6"/>
      <c r="N299" s="13">
        <v>294</v>
      </c>
      <c r="O299" s="72">
        <v>45</v>
      </c>
      <c r="P299" s="73">
        <v>94.78951724710609</v>
      </c>
      <c r="Q299" s="74">
        <v>14602.375325413759</v>
      </c>
      <c r="R299" s="75">
        <v>159.21048275289391</v>
      </c>
      <c r="S299" s="17">
        <v>1324851.224898071</v>
      </c>
      <c r="U299" s="73">
        <f>AVERAGE(R$6:R299)</f>
        <v>163.86125522159384</v>
      </c>
      <c r="V299" s="72">
        <f>AVERAGE(S$6:S299)</f>
        <v>735253.025183958</v>
      </c>
    </row>
    <row r="300" spans="2:22" ht="15.75" x14ac:dyDescent="0.25">
      <c r="B300" s="13">
        <v>295</v>
      </c>
      <c r="C300" s="72">
        <v>45</v>
      </c>
      <c r="D300" s="73">
        <v>94.194463188000682</v>
      </c>
      <c r="E300" s="74">
        <v>15113.471125901444</v>
      </c>
      <c r="F300" s="75">
        <v>109.80553681199932</v>
      </c>
      <c r="G300" s="72">
        <v>659542.81007225974</v>
      </c>
      <c r="I300" s="73">
        <f>AVERAGE(F$6:F300)</f>
        <v>113.31052828242963</v>
      </c>
      <c r="J300" s="72">
        <f>AVERAGE(G$6:G300)</f>
        <v>721350.71550369088</v>
      </c>
      <c r="L300" s="6"/>
      <c r="N300" s="13">
        <v>295</v>
      </c>
      <c r="O300" s="72">
        <v>46</v>
      </c>
      <c r="P300" s="73">
        <v>98.026620688022803</v>
      </c>
      <c r="Q300" s="74">
        <v>22254.254601494184</v>
      </c>
      <c r="R300" s="75">
        <v>154.9733793119772</v>
      </c>
      <c r="S300" s="17">
        <v>2448817.0396626722</v>
      </c>
      <c r="U300" s="73">
        <f>AVERAGE(R$6:R300)</f>
        <v>163.83112682867988</v>
      </c>
      <c r="V300" s="72">
        <f>AVERAGE(S$6:S300)</f>
        <v>741061.71675846202</v>
      </c>
    </row>
    <row r="301" spans="2:22" ht="15.75" x14ac:dyDescent="0.25">
      <c r="B301" s="13">
        <v>296</v>
      </c>
      <c r="C301" s="72">
        <v>46</v>
      </c>
      <c r="D301" s="73">
        <v>97.294214738568485</v>
      </c>
      <c r="E301" s="74">
        <v>13247.291374092783</v>
      </c>
      <c r="F301" s="75">
        <v>105.70578526143152</v>
      </c>
      <c r="G301" s="72">
        <v>400315.33728546579</v>
      </c>
      <c r="I301" s="73">
        <f>AVERAGE(F$6:F301)</f>
        <v>113.28483658303436</v>
      </c>
      <c r="J301" s="72">
        <f>AVERAGE(G$6:G301)</f>
        <v>720266.13652322395</v>
      </c>
      <c r="L301" s="6"/>
      <c r="N301" s="13">
        <v>296</v>
      </c>
      <c r="O301" s="72">
        <v>46</v>
      </c>
      <c r="P301" s="73">
        <v>80.333651143762168</v>
      </c>
      <c r="Q301" s="74">
        <v>8563.6809145890038</v>
      </c>
      <c r="R301" s="75">
        <v>172.66634885623785</v>
      </c>
      <c r="S301" s="17">
        <v>478659.51629193081</v>
      </c>
      <c r="U301" s="73">
        <f>AVERAGE(R$6:R301)</f>
        <v>163.86097555174595</v>
      </c>
      <c r="V301" s="72">
        <f>AVERAGE(S$6:S301)</f>
        <v>740175.22283796698</v>
      </c>
    </row>
    <row r="302" spans="2:22" ht="15.75" x14ac:dyDescent="0.25">
      <c r="B302" s="13">
        <v>297</v>
      </c>
      <c r="C302" s="72">
        <v>45</v>
      </c>
      <c r="D302" s="73">
        <v>83.70874268273802</v>
      </c>
      <c r="E302" s="74">
        <v>7334.7749173444909</v>
      </c>
      <c r="F302" s="75">
        <v>120.29125731726198</v>
      </c>
      <c r="G302" s="72">
        <v>-117690.70305351482</v>
      </c>
      <c r="I302" s="73">
        <f>AVERAGE(F$6:F302)</f>
        <v>113.30842722523717</v>
      </c>
      <c r="J302" s="72">
        <f>AVERAGE(G$6:G302)</f>
        <v>717444.73302296561</v>
      </c>
      <c r="L302" s="6"/>
      <c r="N302" s="13">
        <v>297</v>
      </c>
      <c r="O302" s="72">
        <v>44</v>
      </c>
      <c r="P302" s="73">
        <v>89.943628515679649</v>
      </c>
      <c r="Q302" s="74">
        <v>10952.606114482971</v>
      </c>
      <c r="R302" s="75">
        <v>165.05637148432035</v>
      </c>
      <c r="S302" s="17">
        <v>807797.42355353967</v>
      </c>
      <c r="U302" s="73">
        <f>AVERAGE(R$6:R302)</f>
        <v>163.86500045387584</v>
      </c>
      <c r="V302" s="72">
        <f>AVERAGE(S$6:S302)</f>
        <v>740402.90701546043</v>
      </c>
    </row>
    <row r="303" spans="2:22" ht="15.75" x14ac:dyDescent="0.25">
      <c r="B303" s="13">
        <v>298</v>
      </c>
      <c r="C303" s="72">
        <v>46</v>
      </c>
      <c r="D303" s="73">
        <v>87.570281151337568</v>
      </c>
      <c r="E303" s="74">
        <v>15321.786043580212</v>
      </c>
      <c r="F303" s="75">
        <v>115.42971884866243</v>
      </c>
      <c r="G303" s="72">
        <v>768589.45526982378</v>
      </c>
      <c r="I303" s="73">
        <f>AVERAGE(F$6:F303)</f>
        <v>113.31554565350368</v>
      </c>
      <c r="J303" s="72">
        <f>AVERAGE(G$6:G303)</f>
        <v>717616.35960768652</v>
      </c>
      <c r="L303" s="6"/>
      <c r="N303" s="13">
        <v>298</v>
      </c>
      <c r="O303" s="72">
        <v>46</v>
      </c>
      <c r="P303" s="73">
        <v>80.147980232828516</v>
      </c>
      <c r="Q303" s="74">
        <v>928.87942743036729</v>
      </c>
      <c r="R303" s="75">
        <v>172.8520197671715</v>
      </c>
      <c r="S303" s="17">
        <v>-839441.31484848727</v>
      </c>
      <c r="U303" s="73">
        <f>AVERAGE(R$6:R303)</f>
        <v>163.8951582368064</v>
      </c>
      <c r="V303" s="72">
        <f>AVERAGE(S$6:S303)</f>
        <v>735101.41633806459</v>
      </c>
    </row>
    <row r="304" spans="2:22" ht="15.75" x14ac:dyDescent="0.25">
      <c r="B304" s="13">
        <v>299</v>
      </c>
      <c r="C304" s="72">
        <v>43</v>
      </c>
      <c r="D304" s="73">
        <v>88.940486342796362</v>
      </c>
      <c r="E304" s="74">
        <v>13285.995517333329</v>
      </c>
      <c r="F304" s="75">
        <v>117.05951365720364</v>
      </c>
      <c r="G304" s="72">
        <v>555252.17371082725</v>
      </c>
      <c r="I304" s="73">
        <f>AVERAGE(F$6:F304)</f>
        <v>113.32806728562308</v>
      </c>
      <c r="J304" s="72">
        <f>AVERAGE(G$6:G304)</f>
        <v>717073.33557458664</v>
      </c>
      <c r="L304" s="6"/>
      <c r="N304" s="13">
        <v>299</v>
      </c>
      <c r="O304" s="72">
        <v>43</v>
      </c>
      <c r="P304" s="73">
        <v>82.134299986648543</v>
      </c>
      <c r="Q304" s="74">
        <v>19421.374077843277</v>
      </c>
      <c r="R304" s="75">
        <v>173.86570001335144</v>
      </c>
      <c r="S304" s="17">
        <v>2376710.7992653791</v>
      </c>
      <c r="U304" s="73">
        <f>AVERAGE(R$6:R304)</f>
        <v>163.92850453037343</v>
      </c>
      <c r="V304" s="72">
        <f>AVERAGE(S$6:S304)</f>
        <v>740591.74872243695</v>
      </c>
    </row>
    <row r="305" spans="2:22" ht="15.75" x14ac:dyDescent="0.25">
      <c r="B305" s="13">
        <v>300</v>
      </c>
      <c r="C305" s="72">
        <v>44</v>
      </c>
      <c r="D305" s="73">
        <v>92.462518375994108</v>
      </c>
      <c r="E305" s="74">
        <v>11195.95430016964</v>
      </c>
      <c r="F305" s="75">
        <v>112.53748162400589</v>
      </c>
      <c r="G305" s="72">
        <v>259964.50131855067</v>
      </c>
      <c r="I305" s="73">
        <f>AVERAGE(F$6:F305)</f>
        <v>113.32543200008435</v>
      </c>
      <c r="J305" s="72">
        <f>AVERAGE(G$6:G305)</f>
        <v>715549.63946039986</v>
      </c>
      <c r="L305" s="6"/>
      <c r="N305" s="13">
        <v>300</v>
      </c>
      <c r="O305" s="72">
        <v>46</v>
      </c>
      <c r="P305" s="73">
        <v>85.152327962020379</v>
      </c>
      <c r="Q305" s="74">
        <v>20466.654697173708</v>
      </c>
      <c r="R305" s="75">
        <v>167.84767203797963</v>
      </c>
      <c r="S305" s="17">
        <v>2435280.345325788</v>
      </c>
      <c r="U305" s="73">
        <f>AVERAGE(R$6:R305)</f>
        <v>163.94156842206544</v>
      </c>
      <c r="V305" s="72">
        <f>AVERAGE(S$6:S305)</f>
        <v>746240.71071111481</v>
      </c>
    </row>
    <row r="306" spans="2:22" ht="15.75" x14ac:dyDescent="0.25">
      <c r="B306" s="13">
        <v>301</v>
      </c>
      <c r="C306" s="72">
        <v>45</v>
      </c>
      <c r="D306" s="73">
        <v>82.155284177279199</v>
      </c>
      <c r="E306" s="74">
        <v>17971.64302651407</v>
      </c>
      <c r="F306" s="75">
        <v>121.8447158227208</v>
      </c>
      <c r="G306" s="72">
        <v>1189749.7374329888</v>
      </c>
      <c r="I306" s="73">
        <f>AVERAGE(F$6:F306)</f>
        <v>113.3537352685981</v>
      </c>
      <c r="J306" s="72">
        <f>AVERAGE(G$6:G306)</f>
        <v>717125.05506828218</v>
      </c>
      <c r="L306" s="6"/>
      <c r="N306" s="13">
        <v>301</v>
      </c>
      <c r="O306" s="72">
        <v>44</v>
      </c>
      <c r="P306" s="73">
        <v>86.309614188553894</v>
      </c>
      <c r="Q306" s="74">
        <v>10505.064172094029</v>
      </c>
      <c r="R306" s="75">
        <v>168.69038581144611</v>
      </c>
      <c r="S306" s="17">
        <v>772103.3281645414</v>
      </c>
      <c r="U306" s="73">
        <f>AVERAGE(R$6:R306)</f>
        <v>163.95734522402353</v>
      </c>
      <c r="V306" s="72">
        <f>AVERAGE(S$6:S306)</f>
        <v>746326.63302823587</v>
      </c>
    </row>
    <row r="307" spans="2:22" ht="15.75" x14ac:dyDescent="0.25">
      <c r="B307" s="13">
        <v>302</v>
      </c>
      <c r="C307" s="72">
        <v>44</v>
      </c>
      <c r="D307" s="73">
        <v>92.183000182485046</v>
      </c>
      <c r="E307" s="74">
        <v>16452.875359879741</v>
      </c>
      <c r="F307" s="75">
        <v>112.81699981751495</v>
      </c>
      <c r="G307" s="72">
        <v>856164.03647314897</v>
      </c>
      <c r="I307" s="73">
        <f>AVERAGE(F$6:F307)</f>
        <v>113.35195799889252</v>
      </c>
      <c r="J307" s="72">
        <f>AVERAGE(G$6:G307)</f>
        <v>717585.44904644403</v>
      </c>
      <c r="L307" s="6"/>
      <c r="N307" s="13">
        <v>302</v>
      </c>
      <c r="O307" s="72">
        <v>43</v>
      </c>
      <c r="P307" s="73">
        <v>93.707445551878038</v>
      </c>
      <c r="Q307" s="74">
        <v>16403.022499540391</v>
      </c>
      <c r="R307" s="75">
        <v>162.29255444812196</v>
      </c>
      <c r="S307" s="17">
        <v>1662088.4221204286</v>
      </c>
      <c r="U307" s="73">
        <f>AVERAGE(R$6:R307)</f>
        <v>163.95183267178541</v>
      </c>
      <c r="V307" s="72">
        <f>AVERAGE(S$6:S307)</f>
        <v>749358.9568331769</v>
      </c>
    </row>
    <row r="308" spans="2:22" ht="15.75" x14ac:dyDescent="0.25">
      <c r="B308" s="13">
        <v>303</v>
      </c>
      <c r="C308" s="72">
        <v>45</v>
      </c>
      <c r="D308" s="73">
        <v>93.88233048911809</v>
      </c>
      <c r="E308" s="74">
        <v>15341.460261452936</v>
      </c>
      <c r="F308" s="75">
        <v>110.11766951088191</v>
      </c>
      <c r="G308" s="72">
        <v>689365.85088500241</v>
      </c>
      <c r="I308" s="73">
        <f>AVERAGE(F$6:F308)</f>
        <v>113.34128377946014</v>
      </c>
      <c r="J308" s="72">
        <f>AVERAGE(G$6:G308)</f>
        <v>717492.3150591125</v>
      </c>
      <c r="L308" s="6"/>
      <c r="N308" s="13">
        <v>303</v>
      </c>
      <c r="O308" s="72">
        <v>45</v>
      </c>
      <c r="P308" s="73">
        <v>81.901215872403867</v>
      </c>
      <c r="Q308" s="74">
        <v>3881.9933249124088</v>
      </c>
      <c r="R308" s="75">
        <v>172.09878412759613</v>
      </c>
      <c r="S308" s="17">
        <v>-331913.66879113019</v>
      </c>
      <c r="U308" s="73">
        <f>AVERAGE(R$6:R308)</f>
        <v>163.97872030035245</v>
      </c>
      <c r="V308" s="72">
        <f>AVERAGE(S$6:S308)</f>
        <v>745790.40031296469</v>
      </c>
    </row>
    <row r="309" spans="2:22" ht="15.75" x14ac:dyDescent="0.25">
      <c r="B309" s="13">
        <v>304</v>
      </c>
      <c r="C309" s="72">
        <v>46</v>
      </c>
      <c r="D309" s="73">
        <v>91.811406046392761</v>
      </c>
      <c r="E309" s="74">
        <v>14610.433559949346</v>
      </c>
      <c r="F309" s="75">
        <v>111.18859395360724</v>
      </c>
      <c r="G309" s="72">
        <v>624513.56458336418</v>
      </c>
      <c r="I309" s="73">
        <f>AVERAGE(F$6:F309)</f>
        <v>113.33420256292773</v>
      </c>
      <c r="J309" s="72">
        <f>AVERAGE(G$6:G309)</f>
        <v>717186.4639062318</v>
      </c>
      <c r="L309" s="6"/>
      <c r="N309" s="13">
        <v>304</v>
      </c>
      <c r="O309" s="72">
        <v>45</v>
      </c>
      <c r="P309" s="73">
        <v>89.557703058770684</v>
      </c>
      <c r="Q309" s="74">
        <v>12944.980257747384</v>
      </c>
      <c r="R309" s="75">
        <v>164.4422969412293</v>
      </c>
      <c r="S309" s="17">
        <v>1128702.2874428462</v>
      </c>
      <c r="U309" s="73">
        <f>AVERAGE(R$6:R309)</f>
        <v>163.98024522351321</v>
      </c>
      <c r="V309" s="72">
        <f>AVERAGE(S$6:S309)</f>
        <v>747049.97888904973</v>
      </c>
    </row>
    <row r="310" spans="2:22" ht="15.75" x14ac:dyDescent="0.25">
      <c r="B310" s="13">
        <v>305</v>
      </c>
      <c r="C310" s="72">
        <v>45</v>
      </c>
      <c r="D310" s="73">
        <v>89.664006645836665</v>
      </c>
      <c r="E310" s="74">
        <v>10165.342097113835</v>
      </c>
      <c r="F310" s="75">
        <v>114.33599335416334</v>
      </c>
      <c r="G310" s="72">
        <v>162264.48645840422</v>
      </c>
      <c r="I310" s="73">
        <f>AVERAGE(F$6:F310)</f>
        <v>113.33748712289901</v>
      </c>
      <c r="J310" s="72">
        <f>AVERAGE(G$6:G310)</f>
        <v>715367.04758673068</v>
      </c>
      <c r="L310" s="6"/>
      <c r="N310" s="13">
        <v>305</v>
      </c>
      <c r="O310" s="72">
        <v>45</v>
      </c>
      <c r="P310" s="73">
        <v>88.281977131063144</v>
      </c>
      <c r="Q310" s="74">
        <v>7564.9937493310572</v>
      </c>
      <c r="R310" s="75">
        <v>165.71802286893686</v>
      </c>
      <c r="S310" s="17">
        <v>253655.80715500843</v>
      </c>
      <c r="U310" s="73">
        <f>AVERAGE(R$6:R310)</f>
        <v>163.98594285513755</v>
      </c>
      <c r="V310" s="72">
        <f>AVERAGE(S$6:S310)</f>
        <v>745432.29308008566</v>
      </c>
    </row>
    <row r="311" spans="2:22" ht="15.75" x14ac:dyDescent="0.25">
      <c r="B311" s="13">
        <v>306</v>
      </c>
      <c r="C311" s="72">
        <v>47</v>
      </c>
      <c r="D311" s="73">
        <v>88.228450371482126</v>
      </c>
      <c r="E311" s="74">
        <v>18560.138107073784</v>
      </c>
      <c r="F311" s="75">
        <v>113.77154962851787</v>
      </c>
      <c r="G311" s="72">
        <v>1111615.6737610907</v>
      </c>
      <c r="I311" s="73">
        <f>AVERAGE(F$6:F311)</f>
        <v>113.33890562781932</v>
      </c>
      <c r="J311" s="72">
        <f>AVERAGE(G$6:G311)</f>
        <v>716661.97773762734</v>
      </c>
      <c r="L311" s="6"/>
      <c r="N311" s="13">
        <v>306</v>
      </c>
      <c r="O311" s="72">
        <v>46</v>
      </c>
      <c r="P311" s="73">
        <v>96.195928594100977</v>
      </c>
      <c r="Q311" s="74">
        <v>12773.335406861379</v>
      </c>
      <c r="R311" s="75">
        <v>156.80407140589904</v>
      </c>
      <c r="S311" s="17">
        <v>1002910.9972289901</v>
      </c>
      <c r="U311" s="73">
        <f>AVERAGE(R$6:R311)</f>
        <v>163.96247268700282</v>
      </c>
      <c r="V311" s="72">
        <f>AVERAGE(S$6:S311)</f>
        <v>746273.72675377491</v>
      </c>
    </row>
    <row r="312" spans="2:22" ht="15.75" x14ac:dyDescent="0.25">
      <c r="B312" s="13">
        <v>307</v>
      </c>
      <c r="C312" s="72">
        <v>45</v>
      </c>
      <c r="D312" s="73">
        <v>83.642494283302184</v>
      </c>
      <c r="E312" s="74">
        <v>15887.540480543305</v>
      </c>
      <c r="F312" s="75">
        <v>120.35750571669782</v>
      </c>
      <c r="G312" s="72">
        <v>912184.74421125883</v>
      </c>
      <c r="I312" s="73">
        <f>AVERAGE(F$6:F312)</f>
        <v>113.36176751735964</v>
      </c>
      <c r="J312" s="72">
        <f>AVERAGE(G$6:G312)</f>
        <v>717298.85971311142</v>
      </c>
      <c r="L312" s="6"/>
      <c r="N312" s="13">
        <v>307</v>
      </c>
      <c r="O312" s="72">
        <v>45</v>
      </c>
      <c r="P312" s="73">
        <v>81.462194669125324</v>
      </c>
      <c r="Q312" s="74">
        <v>14315.633961190561</v>
      </c>
      <c r="R312" s="75">
        <v>172.53780533087468</v>
      </c>
      <c r="S312" s="17">
        <v>1469988.065583955</v>
      </c>
      <c r="U312" s="73">
        <f>AVERAGE(R$6:R312)</f>
        <v>163.99040536662454</v>
      </c>
      <c r="V312" s="72">
        <f>AVERAGE(S$6:S312)</f>
        <v>748631.10245029011</v>
      </c>
    </row>
    <row r="313" spans="2:22" ht="15.75" x14ac:dyDescent="0.25">
      <c r="B313" s="13">
        <v>308</v>
      </c>
      <c r="C313" s="72">
        <v>44</v>
      </c>
      <c r="D313" s="73">
        <v>98.72083608147824</v>
      </c>
      <c r="E313" s="74">
        <v>9507.0568609642687</v>
      </c>
      <c r="F313" s="75">
        <v>106.27916391852176</v>
      </c>
      <c r="G313" s="72">
        <v>10402.054509128444</v>
      </c>
      <c r="I313" s="73">
        <f>AVERAGE(F$6:F313)</f>
        <v>113.33877205112965</v>
      </c>
      <c r="J313" s="72">
        <f>AVERAGE(G$6:G313)</f>
        <v>715003.74021569593</v>
      </c>
      <c r="L313" s="6"/>
      <c r="N313" s="13">
        <v>308</v>
      </c>
      <c r="O313" s="72">
        <v>43</v>
      </c>
      <c r="P313" s="73">
        <v>83.373237968049708</v>
      </c>
      <c r="Q313" s="74">
        <v>17613.717328560204</v>
      </c>
      <c r="R313" s="75">
        <v>172.62676203195031</v>
      </c>
      <c r="S313" s="17">
        <v>2040598.989775402</v>
      </c>
      <c r="U313" s="73">
        <f>AVERAGE(R$6:R313)</f>
        <v>164.0184454856678</v>
      </c>
      <c r="V313" s="72">
        <f>AVERAGE(S$6:S313)</f>
        <v>752825.80338316387</v>
      </c>
    </row>
    <row r="314" spans="2:22" ht="15.75" x14ac:dyDescent="0.25">
      <c r="B314" s="13">
        <v>309</v>
      </c>
      <c r="C314" s="72">
        <v>45</v>
      </c>
      <c r="D314" s="73">
        <v>89.004369018636467</v>
      </c>
      <c r="E314" s="74">
        <v>15834.11616874842</v>
      </c>
      <c r="F314" s="75">
        <v>114.99563098136353</v>
      </c>
      <c r="G314" s="72">
        <v>820854.17985743517</v>
      </c>
      <c r="I314" s="73">
        <f>AVERAGE(F$6:F314)</f>
        <v>113.34413405414011</v>
      </c>
      <c r="J314" s="72">
        <f>AVERAGE(G$6:G314)</f>
        <v>715346.29827278887</v>
      </c>
      <c r="L314" s="6"/>
      <c r="N314" s="13">
        <v>309</v>
      </c>
      <c r="O314" s="72">
        <v>45</v>
      </c>
      <c r="P314" s="73">
        <v>86.524166014016288</v>
      </c>
      <c r="Q314" s="74">
        <v>12994.2602787917</v>
      </c>
      <c r="R314" s="75">
        <v>167.47583398598371</v>
      </c>
      <c r="S314" s="17">
        <v>1176224.5772215812</v>
      </c>
      <c r="U314" s="73">
        <f>AVERAGE(R$6:R314)</f>
        <v>164.02963444521575</v>
      </c>
      <c r="V314" s="72">
        <f>AVERAGE(S$6:S314)</f>
        <v>754196.0259522202</v>
      </c>
    </row>
    <row r="315" spans="2:22" ht="15.75" x14ac:dyDescent="0.25">
      <c r="B315" s="13">
        <v>310</v>
      </c>
      <c r="C315" s="72">
        <v>45</v>
      </c>
      <c r="D315" s="73">
        <v>94.662388093883209</v>
      </c>
      <c r="E315" s="74">
        <v>16685.398154785402</v>
      </c>
      <c r="F315" s="75">
        <v>109.33761190611679</v>
      </c>
      <c r="G315" s="72">
        <v>824341.5879469635</v>
      </c>
      <c r="I315" s="73">
        <f>AVERAGE(F$6:F315)</f>
        <v>113.33120978914648</v>
      </c>
      <c r="J315" s="72">
        <f>AVERAGE(G$6:G315)</f>
        <v>715697.89598141529</v>
      </c>
      <c r="L315" s="6"/>
      <c r="N315" s="13">
        <v>310</v>
      </c>
      <c r="O315" s="72">
        <v>44</v>
      </c>
      <c r="P315" s="73">
        <v>88.250348054912877</v>
      </c>
      <c r="Q315" s="74">
        <v>16771.456919804477</v>
      </c>
      <c r="R315" s="75">
        <v>166.74965194508712</v>
      </c>
      <c r="S315" s="17">
        <v>1796634.6039894195</v>
      </c>
      <c r="U315" s="73">
        <f>AVERAGE(R$6:R315)</f>
        <v>164.03840869521534</v>
      </c>
      <c r="V315" s="72">
        <f>AVERAGE(S$6:S315)</f>
        <v>757558.73104266275</v>
      </c>
    </row>
    <row r="316" spans="2:22" ht="15.75" x14ac:dyDescent="0.25">
      <c r="B316" s="13">
        <v>311</v>
      </c>
      <c r="C316" s="72">
        <v>47</v>
      </c>
      <c r="D316" s="73">
        <v>90.919215770487085</v>
      </c>
      <c r="E316" s="74">
        <v>18606.582660062031</v>
      </c>
      <c r="F316" s="75">
        <v>111.08078422951291</v>
      </c>
      <c r="G316" s="72">
        <v>1066833.793710947</v>
      </c>
      <c r="I316" s="73">
        <f>AVERAGE(F$6:F316)</f>
        <v>113.32397369409942</v>
      </c>
      <c r="J316" s="72">
        <f>AVERAGE(G$6:G316)</f>
        <v>716826.95031495066</v>
      </c>
      <c r="L316" s="6"/>
      <c r="N316" s="13">
        <v>311</v>
      </c>
      <c r="O316" s="72">
        <v>46</v>
      </c>
      <c r="P316" s="73">
        <v>89.393911233518395</v>
      </c>
      <c r="Q316" s="74">
        <v>13882.477658743981</v>
      </c>
      <c r="R316" s="75">
        <v>163.60608876648161</v>
      </c>
      <c r="S316" s="17">
        <v>1271257.8721351656</v>
      </c>
      <c r="U316" s="73">
        <f>AVERAGE(R$6:R316)</f>
        <v>164.03701859898143</v>
      </c>
      <c r="V316" s="72">
        <f>AVERAGE(S$6:S316)</f>
        <v>759210.49676964828</v>
      </c>
    </row>
    <row r="317" spans="2:22" ht="15.75" x14ac:dyDescent="0.25">
      <c r="B317" s="13">
        <v>312</v>
      </c>
      <c r="C317" s="72">
        <v>45</v>
      </c>
      <c r="D317" s="73">
        <v>89.264897507176926</v>
      </c>
      <c r="E317" s="74">
        <v>10914.431867183204</v>
      </c>
      <c r="F317" s="75">
        <v>114.73510249282307</v>
      </c>
      <c r="G317" s="72">
        <v>252268.45893219928</v>
      </c>
      <c r="I317" s="73">
        <f>AVERAGE(F$6:F317)</f>
        <v>113.32849654281327</v>
      </c>
      <c r="J317" s="72">
        <f>AVERAGE(G$6:G317)</f>
        <v>715337.98079128808</v>
      </c>
      <c r="L317" s="6"/>
      <c r="N317" s="13">
        <v>312</v>
      </c>
      <c r="O317" s="72">
        <v>45</v>
      </c>
      <c r="P317" s="73">
        <v>81.271264921560373</v>
      </c>
      <c r="Q317" s="74">
        <v>8378.4131296569703</v>
      </c>
      <c r="R317" s="75">
        <v>172.72873507843963</v>
      </c>
      <c r="S317" s="17">
        <v>447192.70185023895</v>
      </c>
      <c r="U317" s="73">
        <f>AVERAGE(R$6:R317)</f>
        <v>164.06487666462073</v>
      </c>
      <c r="V317" s="72">
        <f>AVERAGE(S$6:S317)</f>
        <v>758210.43973465019</v>
      </c>
    </row>
    <row r="318" spans="2:22" ht="15.75" x14ac:dyDescent="0.25">
      <c r="B318" s="13">
        <v>313</v>
      </c>
      <c r="C318" s="72">
        <v>44</v>
      </c>
      <c r="D318" s="73">
        <v>85.030440851641885</v>
      </c>
      <c r="E318" s="74">
        <v>19142.559082698746</v>
      </c>
      <c r="F318" s="75">
        <v>119.96955914835812</v>
      </c>
      <c r="G318" s="72">
        <v>1296524.3741227672</v>
      </c>
      <c r="I318" s="73">
        <f>AVERAGE(F$6:F318)</f>
        <v>113.34971399522716</v>
      </c>
      <c r="J318" s="72">
        <f>AVERAGE(G$6:G318)</f>
        <v>717194.80632908829</v>
      </c>
      <c r="L318" s="6"/>
      <c r="N318" s="13">
        <v>313</v>
      </c>
      <c r="O318" s="72">
        <v>46</v>
      </c>
      <c r="P318" s="73">
        <v>87.430667331738675</v>
      </c>
      <c r="Q318" s="74">
        <v>19105.221557068871</v>
      </c>
      <c r="R318" s="75">
        <v>165.56933266826132</v>
      </c>
      <c r="S318" s="17">
        <v>2163238.7836831734</v>
      </c>
      <c r="U318" s="73">
        <f>AVERAGE(R$6:R318)</f>
        <v>164.06968323332245</v>
      </c>
      <c r="V318" s="72">
        <f>AVERAGE(S$6:S318)</f>
        <v>762699.34818177007</v>
      </c>
    </row>
    <row r="319" spans="2:22" ht="15.75" x14ac:dyDescent="0.25">
      <c r="B319" s="13">
        <v>314</v>
      </c>
      <c r="C319" s="72">
        <v>45</v>
      </c>
      <c r="D319" s="73">
        <v>89.182872692694787</v>
      </c>
      <c r="E319" s="74">
        <v>18899.006945947825</v>
      </c>
      <c r="F319" s="75">
        <v>114.81712730730521</v>
      </c>
      <c r="G319" s="72">
        <v>1169929.6864945372</v>
      </c>
      <c r="I319" s="73">
        <f>AVERAGE(F$6:F319)</f>
        <v>113.35438728602995</v>
      </c>
      <c r="J319" s="72">
        <f>AVERAGE(G$6:G319)</f>
        <v>718636.63715764065</v>
      </c>
      <c r="L319" s="6"/>
      <c r="N319" s="13">
        <v>314</v>
      </c>
      <c r="O319" s="72">
        <v>45</v>
      </c>
      <c r="P319" s="73">
        <v>83.467104861041435</v>
      </c>
      <c r="Q319" s="74">
        <v>13075.412654546737</v>
      </c>
      <c r="R319" s="75">
        <v>170.53289513895857</v>
      </c>
      <c r="S319" s="17">
        <v>1229787.9751164308</v>
      </c>
      <c r="U319" s="73">
        <f>AVERAGE(R$6:R319)</f>
        <v>164.09026671072894</v>
      </c>
      <c r="V319" s="72">
        <f>AVERAGE(S$6:S319)</f>
        <v>764186.89157965116</v>
      </c>
    </row>
    <row r="320" spans="2:22" ht="15.75" x14ac:dyDescent="0.25">
      <c r="B320" s="13">
        <v>315</v>
      </c>
      <c r="C320" s="72">
        <v>45</v>
      </c>
      <c r="D320" s="73">
        <v>88.79879827938764</v>
      </c>
      <c r="E320" s="74">
        <v>13348.619651373841</v>
      </c>
      <c r="F320" s="75">
        <v>115.20120172061236</v>
      </c>
      <c r="G320" s="72">
        <v>537777.02514964808</v>
      </c>
      <c r="I320" s="73">
        <f>AVERAGE(F$6:F320)</f>
        <v>113.36025018899689</v>
      </c>
      <c r="J320" s="72">
        <f>AVERAGE(G$6:G320)</f>
        <v>718062.47965920251</v>
      </c>
      <c r="L320" s="6"/>
      <c r="N320" s="13">
        <v>315</v>
      </c>
      <c r="O320" s="72">
        <v>45</v>
      </c>
      <c r="P320" s="73">
        <v>81.93691743069391</v>
      </c>
      <c r="Q320" s="74">
        <v>9040.1868355205224</v>
      </c>
      <c r="R320" s="75">
        <v>172.06308256930609</v>
      </c>
      <c r="S320" s="17">
        <v>555482.41392212152</v>
      </c>
      <c r="U320" s="73">
        <f>AVERAGE(R$6:R320)</f>
        <v>164.11557723726412</v>
      </c>
      <c r="V320" s="72">
        <f>AVERAGE(S$6:S320)</f>
        <v>763524.33768232574</v>
      </c>
    </row>
    <row r="321" spans="2:22" ht="15.75" x14ac:dyDescent="0.25">
      <c r="B321" s="13">
        <v>316</v>
      </c>
      <c r="C321" s="72">
        <v>43</v>
      </c>
      <c r="D321" s="73">
        <v>81.655002389429441</v>
      </c>
      <c r="E321" s="74">
        <v>26834.970968848655</v>
      </c>
      <c r="F321" s="75">
        <v>124.34499761057056</v>
      </c>
      <c r="G321" s="72">
        <v>2336794.4010012164</v>
      </c>
      <c r="I321" s="73">
        <f>AVERAGE(F$6:F321)</f>
        <v>113.39501204792592</v>
      </c>
      <c r="J321" s="72">
        <f>AVERAGE(G$6:G321)</f>
        <v>723185.04903053807</v>
      </c>
      <c r="L321" s="6"/>
      <c r="N321" s="13">
        <v>316</v>
      </c>
      <c r="O321" s="72">
        <v>43</v>
      </c>
      <c r="P321" s="73">
        <v>83.749305560962725</v>
      </c>
      <c r="Q321" s="74">
        <v>11776.428055992159</v>
      </c>
      <c r="R321" s="75">
        <v>172.25069443903726</v>
      </c>
      <c r="S321" s="17">
        <v>1028497.910656011</v>
      </c>
      <c r="U321" s="73">
        <f>AVERAGE(R$6:R321)</f>
        <v>164.14132127904188</v>
      </c>
      <c r="V321" s="72">
        <f>AVERAGE(S$6:S321)</f>
        <v>764362.86164743232</v>
      </c>
    </row>
    <row r="322" spans="2:22" ht="15.75" x14ac:dyDescent="0.25">
      <c r="B322" s="13">
        <v>317</v>
      </c>
      <c r="C322" s="72">
        <v>44</v>
      </c>
      <c r="D322" s="73">
        <v>87.542030896077094</v>
      </c>
      <c r="E322" s="74">
        <v>18611.425938726057</v>
      </c>
      <c r="F322" s="75">
        <v>117.45796910392291</v>
      </c>
      <c r="G322" s="72">
        <v>1186060.2928908346</v>
      </c>
      <c r="I322" s="73">
        <f>AVERAGE(F$6:F322)</f>
        <v>113.40782894715619</v>
      </c>
      <c r="J322" s="72">
        <f>AVERAGE(G$6:G322)</f>
        <v>724645.22330139077</v>
      </c>
      <c r="L322" s="6"/>
      <c r="N322" s="13">
        <v>317</v>
      </c>
      <c r="O322" s="72">
        <v>47</v>
      </c>
      <c r="P322" s="73">
        <v>99.22629417077215</v>
      </c>
      <c r="Q322" s="74">
        <v>6026.0330581078351</v>
      </c>
      <c r="R322" s="75">
        <v>152.77370582922785</v>
      </c>
      <c r="S322" s="17">
        <v>-79380.59826343134</v>
      </c>
      <c r="U322" s="73">
        <f>AVERAGE(R$6:R322)</f>
        <v>164.10546129339579</v>
      </c>
      <c r="V322" s="72">
        <f>AVERAGE(S$6:S322)</f>
        <v>761701.21035433805</v>
      </c>
    </row>
    <row r="323" spans="2:22" ht="15.75" x14ac:dyDescent="0.25">
      <c r="B323" s="13">
        <v>318</v>
      </c>
      <c r="C323" s="72">
        <v>47</v>
      </c>
      <c r="D323" s="73">
        <v>93.971854458850146</v>
      </c>
      <c r="E323" s="74">
        <v>19043.413481125714</v>
      </c>
      <c r="F323" s="75">
        <v>108.02814554114985</v>
      </c>
      <c r="G323" s="72">
        <v>1057224.6431393437</v>
      </c>
      <c r="I323" s="73">
        <f>AVERAGE(F$6:F323)</f>
        <v>113.3909117037411</v>
      </c>
      <c r="J323" s="72">
        <f>AVERAGE(G$6:G323)</f>
        <v>725691.0705335855</v>
      </c>
      <c r="L323" s="6"/>
      <c r="N323" s="13">
        <v>318</v>
      </c>
      <c r="O323" s="72">
        <v>45</v>
      </c>
      <c r="P323" s="73">
        <v>91.089619144170968</v>
      </c>
      <c r="Q323" s="74">
        <v>6976.4347071138573</v>
      </c>
      <c r="R323" s="75">
        <v>162.91038085582903</v>
      </c>
      <c r="S323" s="17">
        <v>136533.63515174249</v>
      </c>
      <c r="U323" s="73">
        <f>AVERAGE(R$6:R323)</f>
        <v>164.10170317881224</v>
      </c>
      <c r="V323" s="72">
        <f>AVERAGE(S$6:S323)</f>
        <v>759735.27458326065</v>
      </c>
    </row>
    <row r="324" spans="2:22" ht="15.75" x14ac:dyDescent="0.25">
      <c r="B324" s="13">
        <v>319</v>
      </c>
      <c r="C324" s="72">
        <v>44</v>
      </c>
      <c r="D324" s="73">
        <v>82.156433178951474</v>
      </c>
      <c r="E324" s="74">
        <v>15396.865025336623</v>
      </c>
      <c r="F324" s="75">
        <v>122.84356682104853</v>
      </c>
      <c r="G324" s="72">
        <v>891405.81757460441</v>
      </c>
      <c r="I324" s="73">
        <f>AVERAGE(F$6:F324)</f>
        <v>113.42054385144426</v>
      </c>
      <c r="J324" s="72">
        <f>AVERAGE(G$6:G324)</f>
        <v>726210.5524992313</v>
      </c>
      <c r="L324" s="6"/>
      <c r="N324" s="13">
        <v>319</v>
      </c>
      <c r="O324" s="72">
        <v>45</v>
      </c>
      <c r="P324" s="73">
        <v>94.255673638461985</v>
      </c>
      <c r="Q324" s="74">
        <v>3490.71140082288</v>
      </c>
      <c r="R324" s="75">
        <v>159.74432636153801</v>
      </c>
      <c r="S324" s="17">
        <v>-442378.65875300835</v>
      </c>
      <c r="U324" s="73">
        <f>AVERAGE(R$6:R324)</f>
        <v>164.08804369035681</v>
      </c>
      <c r="V324" s="72">
        <f>AVERAGE(S$6:S324)</f>
        <v>755966.89234709681</v>
      </c>
    </row>
    <row r="325" spans="2:22" ht="15.75" x14ac:dyDescent="0.25">
      <c r="B325" s="13">
        <v>320</v>
      </c>
      <c r="C325" s="72">
        <v>46</v>
      </c>
      <c r="D325" s="73">
        <v>85.423800505446422</v>
      </c>
      <c r="E325" s="74">
        <v>9979.5747280381638</v>
      </c>
      <c r="F325" s="75">
        <v>117.57619949455358</v>
      </c>
      <c r="G325" s="72">
        <v>173360.46909462032</v>
      </c>
      <c r="I325" s="73">
        <f>AVERAGE(F$6:F325)</f>
        <v>113.43353027532899</v>
      </c>
      <c r="J325" s="72">
        <f>AVERAGE(G$6:G325)</f>
        <v>724482.89598859195</v>
      </c>
      <c r="L325" s="6"/>
      <c r="N325" s="13">
        <v>320</v>
      </c>
      <c r="O325" s="72">
        <v>46</v>
      </c>
      <c r="P325" s="73">
        <v>92.828451345345172</v>
      </c>
      <c r="Q325" s="74">
        <v>15868.927355449359</v>
      </c>
      <c r="R325" s="75">
        <v>160.17154865465483</v>
      </c>
      <c r="S325" s="17">
        <v>1541750.6700105402</v>
      </c>
      <c r="U325" s="73">
        <f>AVERAGE(R$6:R325)</f>
        <v>164.07580464337025</v>
      </c>
      <c r="V325" s="72">
        <f>AVERAGE(S$6:S325)</f>
        <v>758422.46665229509</v>
      </c>
    </row>
    <row r="326" spans="2:22" ht="15.75" x14ac:dyDescent="0.25">
      <c r="B326" s="13">
        <v>321</v>
      </c>
      <c r="C326" s="72">
        <v>44</v>
      </c>
      <c r="D326" s="73">
        <v>90.819342351400792</v>
      </c>
      <c r="E326" s="74">
        <v>18405.791703202874</v>
      </c>
      <c r="F326" s="75">
        <v>114.18065764859921</v>
      </c>
      <c r="G326" s="72">
        <v>1101585.4012148352</v>
      </c>
      <c r="I326" s="73">
        <f>AVERAGE(F$6:F326)</f>
        <v>113.43585777493418</v>
      </c>
      <c r="J326" s="72">
        <f>AVERAGE(G$6:G326)</f>
        <v>725657.67014817521</v>
      </c>
      <c r="L326" s="6"/>
      <c r="N326" s="13">
        <v>321</v>
      </c>
      <c r="O326" s="72">
        <v>46</v>
      </c>
      <c r="P326" s="73">
        <v>94.132774088860941</v>
      </c>
      <c r="Q326" s="74">
        <v>11055.127154881598</v>
      </c>
      <c r="R326" s="75">
        <v>158.86722591113906</v>
      </c>
      <c r="S326" s="17">
        <v>756297.38319094293</v>
      </c>
      <c r="U326" s="73">
        <f>AVERAGE(R$6:R326)</f>
        <v>164.0595785414007</v>
      </c>
      <c r="V326" s="72">
        <f>AVERAGE(S$6:S326)</f>
        <v>758415.84645459615</v>
      </c>
    </row>
    <row r="327" spans="2:22" ht="15.75" x14ac:dyDescent="0.25">
      <c r="B327" s="13">
        <v>322</v>
      </c>
      <c r="C327" s="72">
        <v>44</v>
      </c>
      <c r="D327" s="73">
        <v>91.87851562115118</v>
      </c>
      <c r="E327" s="74">
        <v>9600.0567319907568</v>
      </c>
      <c r="F327" s="75">
        <v>113.12148437884882</v>
      </c>
      <c r="G327" s="72">
        <v>85972.667643954745</v>
      </c>
      <c r="I327" s="73">
        <f>AVERAGE(F$6:F327)</f>
        <v>113.43488146003951</v>
      </c>
      <c r="J327" s="72">
        <f>AVERAGE(G$6:G327)</f>
        <v>723671.07076151622</v>
      </c>
      <c r="L327" s="6"/>
      <c r="N327" s="13">
        <v>322</v>
      </c>
      <c r="O327" s="72">
        <v>45</v>
      </c>
      <c r="P327" s="73">
        <v>96.282220223072855</v>
      </c>
      <c r="Q327" s="74">
        <v>12043.524054334443</v>
      </c>
      <c r="R327" s="75">
        <v>157.71777977692716</v>
      </c>
      <c r="S327" s="17">
        <v>899477.87453964446</v>
      </c>
      <c r="U327" s="73">
        <f>AVERAGE(R$6:R327)</f>
        <v>164.03988351418181</v>
      </c>
      <c r="V327" s="72">
        <f>AVERAGE(S$6:S327)</f>
        <v>758853.92728715844</v>
      </c>
    </row>
    <row r="328" spans="2:22" ht="15.75" x14ac:dyDescent="0.25">
      <c r="B328" s="13">
        <v>323</v>
      </c>
      <c r="C328" s="72">
        <v>44</v>
      </c>
      <c r="D328" s="73">
        <v>94.02110602598998</v>
      </c>
      <c r="E328" s="74">
        <v>20928.955305291885</v>
      </c>
      <c r="F328" s="75">
        <v>110.97889397401002</v>
      </c>
      <c r="G328" s="72">
        <v>1322672.3118127827</v>
      </c>
      <c r="I328" s="73">
        <f>AVERAGE(F$6:F328)</f>
        <v>113.42727778361217</v>
      </c>
      <c r="J328" s="72">
        <f>AVERAGE(G$6:G328)</f>
        <v>725525.56376786693</v>
      </c>
      <c r="L328" s="6"/>
      <c r="N328" s="13">
        <v>323</v>
      </c>
      <c r="O328" s="72">
        <v>45</v>
      </c>
      <c r="P328" s="73">
        <v>98.362072232847154</v>
      </c>
      <c r="Q328" s="74">
        <v>13406.962697805531</v>
      </c>
      <c r="R328" s="75">
        <v>155.63792776715286</v>
      </c>
      <c r="S328" s="17">
        <v>1086631.8919379702</v>
      </c>
      <c r="U328" s="73">
        <f>AVERAGE(R$6:R328)</f>
        <v>164.01387126728699</v>
      </c>
      <c r="V328" s="72">
        <f>AVERAGE(S$6:S328)</f>
        <v>759868.71974737768</v>
      </c>
    </row>
    <row r="329" spans="2:22" ht="15.75" x14ac:dyDescent="0.25">
      <c r="B329" s="13">
        <v>324</v>
      </c>
      <c r="C329" s="72">
        <v>45</v>
      </c>
      <c r="D329" s="73">
        <v>84.223926813924791</v>
      </c>
      <c r="E329" s="74">
        <v>23992.089521827453</v>
      </c>
      <c r="F329" s="75">
        <v>119.77607318607521</v>
      </c>
      <c r="G329" s="72">
        <v>1873678.2704532733</v>
      </c>
      <c r="I329" s="73">
        <f>AVERAGE(F$6:F329)</f>
        <v>113.44687283115064</v>
      </c>
      <c r="J329" s="72">
        <f>AVERAGE(G$6:G329)</f>
        <v>729069.24496134045</v>
      </c>
      <c r="L329" s="6"/>
      <c r="N329" s="13">
        <v>324</v>
      </c>
      <c r="O329" s="72">
        <v>47</v>
      </c>
      <c r="P329" s="73">
        <v>93.509919219083443</v>
      </c>
      <c r="Q329" s="74">
        <v>6987.2008634243002</v>
      </c>
      <c r="R329" s="75">
        <v>158.49008078091657</v>
      </c>
      <c r="S329" s="17">
        <v>107402.02927660733</v>
      </c>
      <c r="U329" s="73">
        <f>AVERAGE(R$6:R329)</f>
        <v>163.99682253121796</v>
      </c>
      <c r="V329" s="72">
        <f>AVERAGE(S$6:S329)</f>
        <v>757854.93366567767</v>
      </c>
    </row>
    <row r="330" spans="2:22" ht="15.75" x14ac:dyDescent="0.25">
      <c r="B330" s="13">
        <v>325</v>
      </c>
      <c r="C330" s="72">
        <v>46</v>
      </c>
      <c r="D330" s="73">
        <v>94.521309482928771</v>
      </c>
      <c r="E330" s="74">
        <v>12174.982331117782</v>
      </c>
      <c r="F330" s="75">
        <v>108.47869051707123</v>
      </c>
      <c r="G330" s="72">
        <v>320726.14034813643</v>
      </c>
      <c r="I330" s="73">
        <f>AVERAGE(F$6:F330)</f>
        <v>113.43158611633808</v>
      </c>
      <c r="J330" s="72">
        <f>AVERAGE(G$6:G330)</f>
        <v>727812.80463945365</v>
      </c>
      <c r="L330" s="6"/>
      <c r="N330" s="13">
        <v>325</v>
      </c>
      <c r="O330" s="72">
        <v>45</v>
      </c>
      <c r="P330" s="73">
        <v>82.057529147262798</v>
      </c>
      <c r="Q330" s="74">
        <v>12328.242203596106</v>
      </c>
      <c r="R330" s="75">
        <v>171.94247085273719</v>
      </c>
      <c r="S330" s="17">
        <v>1119748.425757308</v>
      </c>
      <c r="U330" s="73">
        <f>AVERAGE(R$6:R330)</f>
        <v>164.02127067989954</v>
      </c>
      <c r="V330" s="72">
        <f>AVERAGE(S$6:S330)</f>
        <v>758968.45210288279</v>
      </c>
    </row>
    <row r="331" spans="2:22" ht="15.75" x14ac:dyDescent="0.25">
      <c r="B331" s="13">
        <v>326</v>
      </c>
      <c r="C331" s="72">
        <v>44</v>
      </c>
      <c r="D331" s="73">
        <v>81.221946361498894</v>
      </c>
      <c r="E331" s="74">
        <v>14026.29844633838</v>
      </c>
      <c r="F331" s="75">
        <v>123.77805363850111</v>
      </c>
      <c r="G331" s="72">
        <v>736147.92144049681</v>
      </c>
      <c r="I331" s="73">
        <f>AVERAGE(F$6:F331)</f>
        <v>113.46332374677417</v>
      </c>
      <c r="J331" s="72">
        <f>AVERAGE(G$6:G331)</f>
        <v>727838.37248240155</v>
      </c>
      <c r="L331" s="6"/>
      <c r="N331" s="13">
        <v>326</v>
      </c>
      <c r="O331" s="72">
        <v>43</v>
      </c>
      <c r="P331" s="73">
        <v>90.755790307979069</v>
      </c>
      <c r="Q331" s="74">
        <v>9187.2180439245312</v>
      </c>
      <c r="R331" s="75">
        <v>165.24420969202095</v>
      </c>
      <c r="S331" s="17">
        <v>518134.58493658365</v>
      </c>
      <c r="U331" s="73">
        <f>AVERAGE(R$6:R331)</f>
        <v>164.02502202656248</v>
      </c>
      <c r="V331" s="72">
        <f>AVERAGE(S$6:S331)</f>
        <v>758229.69790912117</v>
      </c>
    </row>
    <row r="332" spans="2:22" ht="15.75" x14ac:dyDescent="0.25">
      <c r="B332" s="13">
        <v>327</v>
      </c>
      <c r="C332" s="72">
        <v>45</v>
      </c>
      <c r="D332" s="73">
        <v>95.439014074638024</v>
      </c>
      <c r="E332" s="74">
        <v>20874.167806389356</v>
      </c>
      <c r="F332" s="75">
        <v>108.56098592536198</v>
      </c>
      <c r="G332" s="72">
        <v>1266120.2374330792</v>
      </c>
      <c r="I332" s="73">
        <f>AVERAGE(F$6:F332)</f>
        <v>113.44833188799309</v>
      </c>
      <c r="J332" s="72">
        <f>AVERAGE(G$6:G332)</f>
        <v>729484.49439356569</v>
      </c>
      <c r="L332" s="6"/>
      <c r="N332" s="13">
        <v>327</v>
      </c>
      <c r="O332" s="72">
        <v>44</v>
      </c>
      <c r="P332" s="73">
        <v>90.516362802610189</v>
      </c>
      <c r="Q332" s="74">
        <v>14420.486993507693</v>
      </c>
      <c r="R332" s="75">
        <v>164.48363719738981</v>
      </c>
      <c r="S332" s="17">
        <v>1371934.1508497978</v>
      </c>
      <c r="U332" s="73">
        <f>AVERAGE(R$6:R332)</f>
        <v>164.02642451943962</v>
      </c>
      <c r="V332" s="72">
        <f>AVERAGE(S$6:S332)</f>
        <v>760106.46993646258</v>
      </c>
    </row>
    <row r="333" spans="2:22" ht="15.75" x14ac:dyDescent="0.25">
      <c r="B333" s="13">
        <v>328</v>
      </c>
      <c r="C333" s="72">
        <v>46</v>
      </c>
      <c r="D333" s="73">
        <v>95.037877380065012</v>
      </c>
      <c r="E333" s="74">
        <v>17503.207654494028</v>
      </c>
      <c r="F333" s="75">
        <v>107.96212261993499</v>
      </c>
      <c r="G333" s="72">
        <v>889683.45103666885</v>
      </c>
      <c r="I333" s="73">
        <f>AVERAGE(F$6:F333)</f>
        <v>113.43160564022463</v>
      </c>
      <c r="J333" s="72">
        <f>AVERAGE(G$6:G333)</f>
        <v>729972.90584674582</v>
      </c>
      <c r="L333" s="6"/>
      <c r="N333" s="13">
        <v>328</v>
      </c>
      <c r="O333" s="72">
        <v>45</v>
      </c>
      <c r="P333" s="73">
        <v>88.492032940882893</v>
      </c>
      <c r="Q333" s="74">
        <v>7866.561314039207</v>
      </c>
      <c r="R333" s="75">
        <v>165.50796705911711</v>
      </c>
      <c r="S333" s="17">
        <v>301978.57083252608</v>
      </c>
      <c r="U333" s="73">
        <f>AVERAGE(R$6:R333)</f>
        <v>164.03094141742645</v>
      </c>
      <c r="V333" s="72">
        <f>AVERAGE(S$6:S333)</f>
        <v>758709.73853675544</v>
      </c>
    </row>
    <row r="334" spans="2:22" ht="15.75" x14ac:dyDescent="0.25">
      <c r="B334" s="13">
        <v>329</v>
      </c>
      <c r="C334" s="72">
        <v>45</v>
      </c>
      <c r="D334" s="73">
        <v>98.507309332299116</v>
      </c>
      <c r="E334" s="74">
        <v>15212.518595797084</v>
      </c>
      <c r="F334" s="75">
        <v>105.49269066770088</v>
      </c>
      <c r="G334" s="72">
        <v>604809.51850306918</v>
      </c>
      <c r="I334" s="73">
        <f>AVERAGE(F$6:F334)</f>
        <v>113.40747519957866</v>
      </c>
      <c r="J334" s="72">
        <f>AVERAGE(G$6:G334)</f>
        <v>729592.47001895355</v>
      </c>
      <c r="L334" s="6"/>
      <c r="N334" s="13">
        <v>329</v>
      </c>
      <c r="O334" s="72">
        <v>46</v>
      </c>
      <c r="P334" s="73">
        <v>87.004221062254999</v>
      </c>
      <c r="Q334" s="74">
        <v>12028.355289184639</v>
      </c>
      <c r="R334" s="75">
        <v>165.995778937745</v>
      </c>
      <c r="S334" s="17">
        <v>996656.20556814922</v>
      </c>
      <c r="U334" s="73">
        <f>AVERAGE(R$6:R334)</f>
        <v>164.03691356794411</v>
      </c>
      <c r="V334" s="72">
        <f>AVERAGE(S$6:S334)</f>
        <v>759432.98007788428</v>
      </c>
    </row>
    <row r="335" spans="2:22" ht="15.75" x14ac:dyDescent="0.25">
      <c r="B335" s="13">
        <v>330</v>
      </c>
      <c r="C335" s="72">
        <v>45</v>
      </c>
      <c r="D335" s="73">
        <v>88.997009948144949</v>
      </c>
      <c r="E335" s="74">
        <v>23269.172378364674</v>
      </c>
      <c r="F335" s="75">
        <v>115.00299005185505</v>
      </c>
      <c r="G335" s="72">
        <v>1676024.3995439732</v>
      </c>
      <c r="I335" s="73">
        <f>AVERAGE(F$6:F335)</f>
        <v>113.4123100930704</v>
      </c>
      <c r="J335" s="72">
        <f>AVERAGE(G$6:G335)</f>
        <v>732460.44556296873</v>
      </c>
      <c r="L335" s="6"/>
      <c r="N335" s="13">
        <v>330</v>
      </c>
      <c r="O335" s="72">
        <v>44</v>
      </c>
      <c r="P335" s="73">
        <v>98.960790211317615</v>
      </c>
      <c r="Q335" s="74">
        <v>16272.626244469124</v>
      </c>
      <c r="R335" s="75">
        <v>156.0392097886824</v>
      </c>
      <c r="S335" s="17">
        <v>1539167.7403735365</v>
      </c>
      <c r="U335" s="73">
        <f>AVERAGE(R$6:R335)</f>
        <v>164.01267810194636</v>
      </c>
      <c r="V335" s="72">
        <f>AVERAGE(S$6:S335)</f>
        <v>761795.81268484076</v>
      </c>
    </row>
    <row r="336" spans="2:22" ht="15.75" x14ac:dyDescent="0.25">
      <c r="B336" s="13">
        <v>331</v>
      </c>
      <c r="C336" s="72">
        <v>46</v>
      </c>
      <c r="D336" s="73">
        <v>87.160098514206481</v>
      </c>
      <c r="E336" s="74">
        <v>21979.820848289255</v>
      </c>
      <c r="F336" s="75">
        <v>115.83990148579352</v>
      </c>
      <c r="G336" s="72">
        <v>1546140.2817412177</v>
      </c>
      <c r="I336" s="73">
        <f>AVERAGE(F$6:F336)</f>
        <v>113.41964420603935</v>
      </c>
      <c r="J336" s="72">
        <f>AVERAGE(G$6:G336)</f>
        <v>734918.69280217797</v>
      </c>
      <c r="L336" s="6"/>
      <c r="N336" s="13">
        <v>331</v>
      </c>
      <c r="O336" s="72">
        <v>43</v>
      </c>
      <c r="P336" s="73">
        <v>94.40578943827613</v>
      </c>
      <c r="Q336" s="74">
        <v>11114.931540008231</v>
      </c>
      <c r="R336" s="75">
        <v>161.59421056172386</v>
      </c>
      <c r="S336" s="17">
        <v>796108.58765523555</v>
      </c>
      <c r="U336" s="73">
        <f>AVERAGE(R$6:R336)</f>
        <v>164.00537155348647</v>
      </c>
      <c r="V336" s="72">
        <f>AVERAGE(S$6:S336)</f>
        <v>761899.47665756103</v>
      </c>
    </row>
    <row r="337" spans="2:22" ht="15.75" x14ac:dyDescent="0.25">
      <c r="B337" s="13">
        <v>332</v>
      </c>
      <c r="C337" s="72">
        <v>45</v>
      </c>
      <c r="D337" s="73">
        <v>85.504314113984663</v>
      </c>
      <c r="E337" s="74">
        <v>19987.506740904857</v>
      </c>
      <c r="F337" s="75">
        <v>118.49568588601534</v>
      </c>
      <c r="G337" s="72">
        <v>1368433.3204148761</v>
      </c>
      <c r="I337" s="73">
        <f>AVERAGE(F$6:F337)</f>
        <v>113.43493348820796</v>
      </c>
      <c r="J337" s="72">
        <f>AVERAGE(G$6:G337)</f>
        <v>736826.86939137289</v>
      </c>
      <c r="L337" s="6"/>
      <c r="N337" s="13">
        <v>332</v>
      </c>
      <c r="O337" s="72">
        <v>45</v>
      </c>
      <c r="P337" s="73">
        <v>83.768494521863801</v>
      </c>
      <c r="Q337" s="74">
        <v>7329.7073886775252</v>
      </c>
      <c r="R337" s="75">
        <v>170.2315054781362</v>
      </c>
      <c r="S337" s="17">
        <v>247747.12348879362</v>
      </c>
      <c r="U337" s="73">
        <f>AVERAGE(R$6:R337)</f>
        <v>164.02412496892214</v>
      </c>
      <c r="V337" s="72">
        <f>AVERAGE(S$6:S337)</f>
        <v>760350.82499138999</v>
      </c>
    </row>
    <row r="338" spans="2:22" ht="15.75" x14ac:dyDescent="0.25">
      <c r="B338" s="13">
        <v>333</v>
      </c>
      <c r="C338" s="72">
        <v>46</v>
      </c>
      <c r="D338" s="73">
        <v>81.047582533501625</v>
      </c>
      <c r="E338" s="74">
        <v>17370.112743017529</v>
      </c>
      <c r="F338" s="75">
        <v>121.95241746649837</v>
      </c>
      <c r="G338" s="72">
        <v>1118327.2406766168</v>
      </c>
      <c r="I338" s="73">
        <f>AVERAGE(F$6:F338)</f>
        <v>113.46051151817279</v>
      </c>
      <c r="J338" s="72">
        <f>AVERAGE(G$6:G338)</f>
        <v>737972.51615198923</v>
      </c>
      <c r="L338" s="6"/>
      <c r="N338" s="13">
        <v>333</v>
      </c>
      <c r="O338" s="72">
        <v>46</v>
      </c>
      <c r="P338" s="73">
        <v>81.279905908722412</v>
      </c>
      <c r="Q338" s="74">
        <v>7296.0253775100673</v>
      </c>
      <c r="R338" s="75">
        <v>171.72009409127759</v>
      </c>
      <c r="S338" s="17">
        <v>252874.16431837785</v>
      </c>
      <c r="U338" s="73">
        <f>AVERAGE(R$6:R338)</f>
        <v>164.0472359873076</v>
      </c>
      <c r="V338" s="72">
        <f>AVERAGE(S$6:S338)</f>
        <v>758826.87105543504</v>
      </c>
    </row>
    <row r="339" spans="2:22" ht="15.75" x14ac:dyDescent="0.25">
      <c r="B339" s="13">
        <v>334</v>
      </c>
      <c r="C339" s="72">
        <v>43</v>
      </c>
      <c r="D339" s="73">
        <v>89.689055787517603</v>
      </c>
      <c r="E339" s="74">
        <v>12441.193398732408</v>
      </c>
      <c r="F339" s="75">
        <v>116.3109442124824</v>
      </c>
      <c r="G339" s="72">
        <v>447046.9513366695</v>
      </c>
      <c r="I339" s="73">
        <f>AVERAGE(F$6:F339)</f>
        <v>113.46904574779649</v>
      </c>
      <c r="J339" s="72">
        <f>AVERAGE(G$6:G339)</f>
        <v>737101.48152679368</v>
      </c>
      <c r="L339" s="6"/>
      <c r="N339" s="13">
        <v>334</v>
      </c>
      <c r="O339" s="72">
        <v>44</v>
      </c>
      <c r="P339" s="73">
        <v>83.169463776452687</v>
      </c>
      <c r="Q339" s="74">
        <v>13330.412063877382</v>
      </c>
      <c r="R339" s="75">
        <v>171.83053622354731</v>
      </c>
      <c r="S339" s="17">
        <v>1290571.8530168948</v>
      </c>
      <c r="U339" s="73">
        <f>AVERAGE(R$6:R339)</f>
        <v>164.0705392814281</v>
      </c>
      <c r="V339" s="72">
        <f>AVERAGE(S$6:S339)</f>
        <v>760418.92189963104</v>
      </c>
    </row>
    <row r="340" spans="2:22" ht="15.75" x14ac:dyDescent="0.25">
      <c r="B340" s="13">
        <v>335</v>
      </c>
      <c r="C340" s="72">
        <v>47</v>
      </c>
      <c r="D340" s="73">
        <v>97.606705644373164</v>
      </c>
      <c r="E340" s="74">
        <v>17317.1241131842</v>
      </c>
      <c r="F340" s="75">
        <v>104.39329435562684</v>
      </c>
      <c r="G340" s="72">
        <v>807791.63494056161</v>
      </c>
      <c r="I340" s="73">
        <f>AVERAGE(F$6:F340)</f>
        <v>113.44195395259598</v>
      </c>
      <c r="J340" s="72">
        <f>AVERAGE(G$6:G340)</f>
        <v>737312.49691011838</v>
      </c>
      <c r="L340" s="6"/>
      <c r="N340" s="13">
        <v>335</v>
      </c>
      <c r="O340" s="72">
        <v>45</v>
      </c>
      <c r="P340" s="73">
        <v>96.013504420831268</v>
      </c>
      <c r="Q340" s="74">
        <v>7207.1083411237914</v>
      </c>
      <c r="R340" s="75">
        <v>157.98649557916872</v>
      </c>
      <c r="S340" s="17">
        <v>138625.79007354379</v>
      </c>
      <c r="U340" s="73">
        <f>AVERAGE(R$6:R340)</f>
        <v>164.05237795694373</v>
      </c>
      <c r="V340" s="72">
        <f>AVERAGE(S$6:S340)</f>
        <v>758562.82299865759</v>
      </c>
    </row>
    <row r="341" spans="2:22" ht="15.75" x14ac:dyDescent="0.25">
      <c r="B341" s="13">
        <v>336</v>
      </c>
      <c r="C341" s="72">
        <v>45</v>
      </c>
      <c r="D341" s="73">
        <v>87.910661053147109</v>
      </c>
      <c r="E341" s="74">
        <v>10691.263867237136</v>
      </c>
      <c r="F341" s="75">
        <v>116.08933894685289</v>
      </c>
      <c r="G341" s="72">
        <v>241141.75485393312</v>
      </c>
      <c r="I341" s="73">
        <f>AVERAGE(F$6:F341)</f>
        <v>113.44983307460271</v>
      </c>
      <c r="J341" s="72">
        <f>AVERAGE(G$6:G341)</f>
        <v>735835.79827304638</v>
      </c>
      <c r="L341" s="6"/>
      <c r="N341" s="13">
        <v>336</v>
      </c>
      <c r="O341" s="72">
        <v>45</v>
      </c>
      <c r="P341" s="73">
        <v>85.187524349228113</v>
      </c>
      <c r="Q341" s="74">
        <v>13572.255187801746</v>
      </c>
      <c r="R341" s="75">
        <v>168.81247565077189</v>
      </c>
      <c r="S341" s="17">
        <v>1291165.9984168448</v>
      </c>
      <c r="U341" s="73">
        <f>AVERAGE(R$6:R341)</f>
        <v>164.06654491436586</v>
      </c>
      <c r="V341" s="72">
        <f>AVERAGE(S$6:S341)</f>
        <v>760147.95149692602</v>
      </c>
    </row>
    <row r="342" spans="2:22" ht="15.75" x14ac:dyDescent="0.25">
      <c r="B342" s="13">
        <v>337</v>
      </c>
      <c r="C342" s="72">
        <v>46</v>
      </c>
      <c r="D342" s="73">
        <v>99.668130743151124</v>
      </c>
      <c r="E342" s="74">
        <v>16013.92432815286</v>
      </c>
      <c r="F342" s="75">
        <v>103.33186925684888</v>
      </c>
      <c r="G342" s="72">
        <v>654748.73496576282</v>
      </c>
      <c r="I342" s="73">
        <f>AVERAGE(F$6:F342)</f>
        <v>113.41980944309603</v>
      </c>
      <c r="J342" s="72">
        <f>AVERAGE(G$6:G342)</f>
        <v>735595.18384186749</v>
      </c>
      <c r="L342" s="6"/>
      <c r="N342" s="13">
        <v>337</v>
      </c>
      <c r="O342" s="72">
        <v>43</v>
      </c>
      <c r="P342" s="73">
        <v>95.266830972043692</v>
      </c>
      <c r="Q342" s="74">
        <v>11139.112578002581</v>
      </c>
      <c r="R342" s="75">
        <v>160.73316902795631</v>
      </c>
      <c r="S342" s="17">
        <v>790424.86482152296</v>
      </c>
      <c r="U342" s="73">
        <f>AVERAGE(R$6:R342)</f>
        <v>164.05665359126078</v>
      </c>
      <c r="V342" s="72">
        <f>AVERAGE(S$6:S342)</f>
        <v>760237.7939696993</v>
      </c>
    </row>
    <row r="343" spans="2:22" ht="15.75" x14ac:dyDescent="0.25">
      <c r="B343" s="13">
        <v>338</v>
      </c>
      <c r="C343" s="72">
        <v>43</v>
      </c>
      <c r="D343" s="73">
        <v>87.73875962405225</v>
      </c>
      <c r="E343" s="74">
        <v>11769.816665538234</v>
      </c>
      <c r="F343" s="75">
        <v>118.26124037594775</v>
      </c>
      <c r="G343" s="72">
        <v>391913.117864053</v>
      </c>
      <c r="I343" s="73">
        <f>AVERAGE(F$6:F343)</f>
        <v>113.43413320325239</v>
      </c>
      <c r="J343" s="72">
        <f>AVERAGE(G$6:G343)</f>
        <v>734578.37299577927</v>
      </c>
      <c r="L343" s="6"/>
      <c r="N343" s="13">
        <v>338</v>
      </c>
      <c r="O343" s="72">
        <v>46</v>
      </c>
      <c r="P343" s="73">
        <v>97.855670170304407</v>
      </c>
      <c r="Q343" s="74">
        <v>7961.3198683656192</v>
      </c>
      <c r="R343" s="75">
        <v>155.14432982969561</v>
      </c>
      <c r="S343" s="17">
        <v>235153.63553742436</v>
      </c>
      <c r="U343" s="73">
        <f>AVERAGE(R$6:R343)</f>
        <v>164.030285769481</v>
      </c>
      <c r="V343" s="72">
        <f>AVERAGE(S$6:S343)</f>
        <v>758684.29054238484</v>
      </c>
    </row>
    <row r="344" spans="2:22" ht="15.75" x14ac:dyDescent="0.25">
      <c r="B344" s="13">
        <v>339</v>
      </c>
      <c r="C344" s="72">
        <v>45</v>
      </c>
      <c r="D344" s="73">
        <v>95.095527366990936</v>
      </c>
      <c r="E344" s="74">
        <v>14796.688634619477</v>
      </c>
      <c r="F344" s="75">
        <v>108.90447263300906</v>
      </c>
      <c r="G344" s="72">
        <v>611425.57246807311</v>
      </c>
      <c r="I344" s="73">
        <f>AVERAGE(F$6:F344)</f>
        <v>113.4207713726617</v>
      </c>
      <c r="J344" s="72">
        <f>AVERAGE(G$6:G344)</f>
        <v>734215.09039835236</v>
      </c>
      <c r="L344" s="6"/>
      <c r="N344" s="13">
        <v>339</v>
      </c>
      <c r="O344" s="72">
        <v>45</v>
      </c>
      <c r="P344" s="73">
        <v>84.801577994721413</v>
      </c>
      <c r="Q344" s="74">
        <v>8916.227520456705</v>
      </c>
      <c r="R344" s="75">
        <v>169.19842200527859</v>
      </c>
      <c r="S344" s="17">
        <v>508611.62670131237</v>
      </c>
      <c r="U344" s="73">
        <f>AVERAGE(R$6:R344)</f>
        <v>164.0455310091146</v>
      </c>
      <c r="V344" s="72">
        <f>AVERAGE(S$6:S344)</f>
        <v>757946.61306792742</v>
      </c>
    </row>
    <row r="345" spans="2:22" ht="15.75" x14ac:dyDescent="0.25">
      <c r="B345" s="13">
        <v>340</v>
      </c>
      <c r="C345" s="72">
        <v>46</v>
      </c>
      <c r="D345" s="73">
        <v>99.472691573757004</v>
      </c>
      <c r="E345" s="74">
        <v>16372.401658249049</v>
      </c>
      <c r="F345" s="75">
        <v>103.527308426243</v>
      </c>
      <c r="G345" s="72">
        <v>694990.67615188169</v>
      </c>
      <c r="I345" s="73">
        <f>AVERAGE(F$6:F345)</f>
        <v>113.39167295223106</v>
      </c>
      <c r="J345" s="72">
        <f>AVERAGE(G$6:G345)</f>
        <v>734099.72447409807</v>
      </c>
      <c r="L345" s="6"/>
      <c r="N345" s="13">
        <v>340</v>
      </c>
      <c r="O345" s="72">
        <v>44</v>
      </c>
      <c r="P345" s="73">
        <v>83.858758392817279</v>
      </c>
      <c r="Q345" s="74">
        <v>13.65600281771367</v>
      </c>
      <c r="R345" s="75">
        <v>171.14124160718274</v>
      </c>
      <c r="S345" s="17">
        <v>-997662.89472238533</v>
      </c>
      <c r="U345" s="73">
        <f>AVERAGE(R$6:R345)</f>
        <v>164.06640074616774</v>
      </c>
      <c r="V345" s="72">
        <f>AVERAGE(S$6:S345)</f>
        <v>752783.05569207366</v>
      </c>
    </row>
    <row r="346" spans="2:22" ht="15.75" x14ac:dyDescent="0.25">
      <c r="B346" s="13">
        <v>341</v>
      </c>
      <c r="C346" s="72">
        <v>44</v>
      </c>
      <c r="D346" s="73">
        <v>99.567673743328371</v>
      </c>
      <c r="E346" s="74">
        <v>12729.147160381704</v>
      </c>
      <c r="F346" s="75">
        <v>105.43232625667163</v>
      </c>
      <c r="G346" s="72">
        <v>342063.59638254903</v>
      </c>
      <c r="I346" s="73">
        <f>AVERAGE(F$6:F346)</f>
        <v>113.36833175957545</v>
      </c>
      <c r="J346" s="72">
        <f>AVERAGE(G$6:G346)</f>
        <v>732950.05840931344</v>
      </c>
      <c r="L346" s="6"/>
      <c r="N346" s="13">
        <v>341</v>
      </c>
      <c r="O346" s="72">
        <v>45</v>
      </c>
      <c r="P346" s="73">
        <v>96.816499332073946</v>
      </c>
      <c r="Q346" s="74">
        <v>8744.681287227595</v>
      </c>
      <c r="R346" s="75">
        <v>157.18350066792607</v>
      </c>
      <c r="S346" s="17">
        <v>374519.61695173918</v>
      </c>
      <c r="U346" s="73">
        <f>AVERAGE(R$6:R346)</f>
        <v>164.0462162884603</v>
      </c>
      <c r="V346" s="72">
        <f>AVERAGE(S$6:S346)</f>
        <v>751673.77874562098</v>
      </c>
    </row>
    <row r="347" spans="2:22" ht="15.75" x14ac:dyDescent="0.25">
      <c r="B347" s="13">
        <v>342</v>
      </c>
      <c r="C347" s="72">
        <v>44</v>
      </c>
      <c r="D347" s="73">
        <v>89.456101313971089</v>
      </c>
      <c r="E347" s="74">
        <v>12985.762277380627</v>
      </c>
      <c r="F347" s="75">
        <v>115.54389868602891</v>
      </c>
      <c r="G347" s="72">
        <v>500425.60093852319</v>
      </c>
      <c r="I347" s="73">
        <f>AVERAGE(F$6:F347)</f>
        <v>113.37469306637796</v>
      </c>
      <c r="J347" s="72">
        <f>AVERAGE(G$6:G347)</f>
        <v>732270.16233483749</v>
      </c>
      <c r="L347" s="6"/>
      <c r="N347" s="13">
        <v>342</v>
      </c>
      <c r="O347" s="72">
        <v>45</v>
      </c>
      <c r="P347" s="73">
        <v>81.893293002331177</v>
      </c>
      <c r="Q347" s="74">
        <v>10192.74383233855</v>
      </c>
      <c r="R347" s="75">
        <v>172.10670699766882</v>
      </c>
      <c r="S347" s="17">
        <v>754239.57625458692</v>
      </c>
      <c r="U347" s="73">
        <f>AVERAGE(R$6:R347)</f>
        <v>164.06978497474455</v>
      </c>
      <c r="V347" s="72">
        <f>AVERAGE(S$6:S347)</f>
        <v>751681.28107751859</v>
      </c>
    </row>
    <row r="348" spans="2:22" ht="15.75" x14ac:dyDescent="0.25">
      <c r="B348" s="13">
        <v>343</v>
      </c>
      <c r="C348" s="72">
        <v>46</v>
      </c>
      <c r="D348" s="73">
        <v>85.464750845793517</v>
      </c>
      <c r="E348" s="74">
        <v>11041.465131523793</v>
      </c>
      <c r="F348" s="75">
        <v>117.53524915420648</v>
      </c>
      <c r="G348" s="72">
        <v>297761.35526113235</v>
      </c>
      <c r="I348" s="73">
        <f>AVERAGE(F$6:F348)</f>
        <v>113.38682296750866</v>
      </c>
      <c r="J348" s="72">
        <f>AVERAGE(G$6:G348)</f>
        <v>731003.3728098413</v>
      </c>
      <c r="L348" s="6"/>
      <c r="N348" s="13">
        <v>343</v>
      </c>
      <c r="O348" s="72">
        <v>44</v>
      </c>
      <c r="P348" s="73">
        <v>82.779228999450922</v>
      </c>
      <c r="Q348" s="74">
        <v>5336.4697888817127</v>
      </c>
      <c r="R348" s="75">
        <v>172.22077100054906</v>
      </c>
      <c r="S348" s="17">
        <v>-80949.058537654113</v>
      </c>
      <c r="U348" s="73">
        <f>AVERAGE(R$6:R348)</f>
        <v>164.09354878239992</v>
      </c>
      <c r="V348" s="72">
        <f>AVERAGE(S$6:S348)</f>
        <v>749253.78737601649</v>
      </c>
    </row>
    <row r="349" spans="2:22" ht="15.75" x14ac:dyDescent="0.25">
      <c r="B349" s="13">
        <v>344</v>
      </c>
      <c r="C349" s="72">
        <v>45</v>
      </c>
      <c r="D349" s="73">
        <v>91.358067608220608</v>
      </c>
      <c r="E349" s="74">
        <v>24258.535942394679</v>
      </c>
      <c r="F349" s="75">
        <v>112.64193239177939</v>
      </c>
      <c r="G349" s="72">
        <v>1732528.3655467718</v>
      </c>
      <c r="I349" s="73">
        <f>AVERAGE(F$6:F349)</f>
        <v>113.38465758792805</v>
      </c>
      <c r="J349" s="72">
        <f>AVERAGE(G$6:G349)</f>
        <v>733914.78267244867</v>
      </c>
      <c r="L349" s="6"/>
      <c r="N349" s="13">
        <v>344</v>
      </c>
      <c r="O349" s="72">
        <v>46</v>
      </c>
      <c r="P349" s="73">
        <v>93.53006984916675</v>
      </c>
      <c r="Q349" s="74">
        <v>7272.6275517800386</v>
      </c>
      <c r="R349" s="75">
        <v>159.46993015083325</v>
      </c>
      <c r="S349" s="17">
        <v>159765.40769538819</v>
      </c>
      <c r="U349" s="73">
        <f>AVERAGE(R$6:R349)</f>
        <v>164.08010803056396</v>
      </c>
      <c r="V349" s="72">
        <f>AVERAGE(S$6:S349)</f>
        <v>747540.15836531704</v>
      </c>
    </row>
    <row r="350" spans="2:22" ht="15.75" x14ac:dyDescent="0.25">
      <c r="B350" s="13">
        <v>345</v>
      </c>
      <c r="C350" s="72">
        <v>45</v>
      </c>
      <c r="D350" s="73">
        <v>86.561945538682636</v>
      </c>
      <c r="E350" s="74">
        <v>16192.769373195119</v>
      </c>
      <c r="F350" s="75">
        <v>117.43805446131736</v>
      </c>
      <c r="G350" s="72">
        <v>901647.33152884012</v>
      </c>
      <c r="I350" s="73">
        <f>AVERAGE(F$6:F350)</f>
        <v>113.39640656437265</v>
      </c>
      <c r="J350" s="72">
        <f>AVERAGE(G$6:G350)</f>
        <v>734400.96397348167</v>
      </c>
      <c r="L350" s="6"/>
      <c r="N350" s="13">
        <v>345</v>
      </c>
      <c r="O350" s="72">
        <v>45</v>
      </c>
      <c r="P350" s="73">
        <v>98.821362889946499</v>
      </c>
      <c r="Q350" s="74">
        <v>14422.502653211617</v>
      </c>
      <c r="R350" s="75">
        <v>155.1786371100535</v>
      </c>
      <c r="S350" s="17">
        <v>1238064.3054415095</v>
      </c>
      <c r="U350" s="73">
        <f>AVERAGE(R$6:R350)</f>
        <v>164.05430666557697</v>
      </c>
      <c r="V350" s="72">
        <f>AVERAGE(S$6:S350)</f>
        <v>748961.967487277</v>
      </c>
    </row>
    <row r="351" spans="2:22" ht="15.75" x14ac:dyDescent="0.25">
      <c r="B351" s="13">
        <v>346</v>
      </c>
      <c r="C351" s="72">
        <v>45</v>
      </c>
      <c r="D351" s="73">
        <v>88.662155733933815</v>
      </c>
      <c r="E351" s="74">
        <v>19222.647261737235</v>
      </c>
      <c r="F351" s="75">
        <v>115.33784426606618</v>
      </c>
      <c r="G351" s="72">
        <v>1217098.6962557728</v>
      </c>
      <c r="I351" s="73">
        <f>AVERAGE(F$6:F351)</f>
        <v>113.40201765599605</v>
      </c>
      <c r="J351" s="72">
        <f>AVERAGE(G$6:G351)</f>
        <v>735796.04412458651</v>
      </c>
      <c r="L351" s="6"/>
      <c r="N351" s="13">
        <v>346</v>
      </c>
      <c r="O351" s="72">
        <v>43</v>
      </c>
      <c r="P351" s="73">
        <v>81.357905306923044</v>
      </c>
      <c r="Q351" s="74">
        <v>9009.2953215945017</v>
      </c>
      <c r="R351" s="75">
        <v>174.64209469307696</v>
      </c>
      <c r="S351" s="17">
        <v>573402.20667180209</v>
      </c>
      <c r="U351" s="73">
        <f>AVERAGE(R$6:R351)</f>
        <v>164.08490720900906</v>
      </c>
      <c r="V351" s="72">
        <f>AVERAGE(S$6:S351)</f>
        <v>748454.56933463109</v>
      </c>
    </row>
    <row r="352" spans="2:22" ht="15.75" x14ac:dyDescent="0.25">
      <c r="B352" s="13">
        <v>347</v>
      </c>
      <c r="C352" s="72">
        <v>47</v>
      </c>
      <c r="D352" s="73">
        <v>86.602810680776656</v>
      </c>
      <c r="E352" s="74">
        <v>16955.186038887194</v>
      </c>
      <c r="F352" s="75">
        <v>115.39718931922334</v>
      </c>
      <c r="G352" s="72">
        <v>956580.8132721181</v>
      </c>
      <c r="I352" s="73">
        <f>AVERAGE(F$6:F352)</f>
        <v>113.40776743024166</v>
      </c>
      <c r="J352" s="72">
        <f>AVERAGE(G$6:G352)</f>
        <v>736432.31147083302</v>
      </c>
      <c r="L352" s="6"/>
      <c r="N352" s="13">
        <v>347</v>
      </c>
      <c r="O352" s="72">
        <v>46</v>
      </c>
      <c r="P352" s="73">
        <v>84.531329474231057</v>
      </c>
      <c r="Q352" s="74">
        <v>5311.2598022782659</v>
      </c>
      <c r="R352" s="75">
        <v>168.46867052576894</v>
      </c>
      <c r="S352" s="17">
        <v>-105219.12229322211</v>
      </c>
      <c r="U352" s="73">
        <f>AVERAGE(R$6:R352)</f>
        <v>164.0975405326885</v>
      </c>
      <c r="V352" s="72">
        <f>AVERAGE(S$6:S352)</f>
        <v>745994.41460371506</v>
      </c>
    </row>
    <row r="353" spans="2:22" ht="15.75" x14ac:dyDescent="0.25">
      <c r="B353" s="13">
        <v>348</v>
      </c>
      <c r="C353" s="72">
        <v>47</v>
      </c>
      <c r="D353" s="73">
        <v>82.421173831355375</v>
      </c>
      <c r="E353" s="74">
        <v>15919.506954609533</v>
      </c>
      <c r="F353" s="75">
        <v>119.57882616864462</v>
      </c>
      <c r="G353" s="72">
        <v>903635.95481578261</v>
      </c>
      <c r="I353" s="73">
        <f>AVERAGE(F$6:F353)</f>
        <v>113.42550035765088</v>
      </c>
      <c r="J353" s="72">
        <f>AVERAGE(G$6:G353)</f>
        <v>736912.78171033005</v>
      </c>
      <c r="L353" s="6"/>
      <c r="N353" s="13">
        <v>348</v>
      </c>
      <c r="O353" s="72">
        <v>46</v>
      </c>
      <c r="P353" s="73">
        <v>88.985094722376232</v>
      </c>
      <c r="Q353" s="74">
        <v>17900.228389082335</v>
      </c>
      <c r="R353" s="75">
        <v>164.01490527762377</v>
      </c>
      <c r="S353" s="17">
        <v>1935904.263683171</v>
      </c>
      <c r="U353" s="73">
        <f>AVERAGE(R$6:R353)</f>
        <v>164.09730307505899</v>
      </c>
      <c r="V353" s="72">
        <f>AVERAGE(S$6:S353)</f>
        <v>749413.69577923079</v>
      </c>
    </row>
    <row r="354" spans="2:22" ht="15.75" x14ac:dyDescent="0.25">
      <c r="B354" s="13">
        <v>349</v>
      </c>
      <c r="C354" s="72">
        <v>45</v>
      </c>
      <c r="D354" s="73">
        <v>86.359986733192883</v>
      </c>
      <c r="E354" s="74">
        <v>19784.489753232396</v>
      </c>
      <c r="F354" s="75">
        <v>117.64001326680712</v>
      </c>
      <c r="G354" s="72">
        <v>1327447.6370472685</v>
      </c>
      <c r="I354" s="73">
        <f>AVERAGE(F$6:F354)</f>
        <v>113.43757632587194</v>
      </c>
      <c r="J354" s="72">
        <f>AVERAGE(G$6:G354)</f>
        <v>738604.85865971947</v>
      </c>
      <c r="L354" s="6"/>
      <c r="N354" s="13">
        <v>349</v>
      </c>
      <c r="O354" s="72">
        <v>47</v>
      </c>
      <c r="P354" s="73">
        <v>99.167626170121991</v>
      </c>
      <c r="Q354" s="74">
        <v>20660.679560933135</v>
      </c>
      <c r="R354" s="75">
        <v>152.83237382987801</v>
      </c>
      <c r="S354" s="17">
        <v>2157620.7022358528</v>
      </c>
      <c r="U354" s="73">
        <f>AVERAGE(R$6:R354)</f>
        <v>164.06502534083211</v>
      </c>
      <c r="V354" s="72">
        <f>AVERAGE(S$6:S354)</f>
        <v>753448.67287509493</v>
      </c>
    </row>
    <row r="355" spans="2:22" ht="15.75" x14ac:dyDescent="0.25">
      <c r="B355" s="13">
        <v>350</v>
      </c>
      <c r="C355" s="72">
        <v>45</v>
      </c>
      <c r="D355" s="73">
        <v>93.974921071225396</v>
      </c>
      <c r="E355" s="74">
        <v>18015.753873060446</v>
      </c>
      <c r="F355" s="75">
        <v>110.0250789287746</v>
      </c>
      <c r="G355" s="72">
        <v>982184.74184485245</v>
      </c>
      <c r="I355" s="73">
        <f>AVERAGE(F$6:F355)</f>
        <v>113.42782633330881</v>
      </c>
      <c r="J355" s="72">
        <f>AVERAGE(G$6:G355)</f>
        <v>739300.80118310568</v>
      </c>
      <c r="L355" s="6"/>
      <c r="N355" s="13">
        <v>350</v>
      </c>
      <c r="O355" s="72">
        <v>44</v>
      </c>
      <c r="P355" s="73">
        <v>99.263624323514819</v>
      </c>
      <c r="Q355" s="74">
        <v>12364.122728995766</v>
      </c>
      <c r="R355" s="75">
        <v>155.73637567648518</v>
      </c>
      <c r="S355" s="17">
        <v>925543.66223305371</v>
      </c>
      <c r="U355" s="73">
        <f>AVERAGE(R$6:R355)</f>
        <v>164.04122919893396</v>
      </c>
      <c r="V355" s="72">
        <f>AVERAGE(S$6:S355)</f>
        <v>753940.37284468918</v>
      </c>
    </row>
    <row r="356" spans="2:22" ht="15.75" x14ac:dyDescent="0.25">
      <c r="B356" s="13">
        <v>351</v>
      </c>
      <c r="C356" s="72">
        <v>46</v>
      </c>
      <c r="D356" s="73">
        <v>90.01105383989686</v>
      </c>
      <c r="E356" s="74">
        <v>12379.116572894896</v>
      </c>
      <c r="F356" s="75">
        <v>112.98894616010314</v>
      </c>
      <c r="G356" s="72">
        <v>398703.33596446202</v>
      </c>
      <c r="I356" s="73">
        <f>AVERAGE(F$6:F356)</f>
        <v>113.42657596244499</v>
      </c>
      <c r="J356" s="72">
        <f>AVERAGE(G$6:G356)</f>
        <v>738330.43803433457</v>
      </c>
      <c r="L356" s="6"/>
      <c r="N356" s="13">
        <v>351</v>
      </c>
      <c r="O356" s="72">
        <v>45</v>
      </c>
      <c r="P356" s="73">
        <v>81.474944026017454</v>
      </c>
      <c r="Q356" s="74">
        <v>2976.3005036738568</v>
      </c>
      <c r="R356" s="75">
        <v>172.52505597398255</v>
      </c>
      <c r="S356" s="17">
        <v>-486513.58900827542</v>
      </c>
      <c r="U356" s="73">
        <f>AVERAGE(R$6:R356)</f>
        <v>164.06539964558652</v>
      </c>
      <c r="V356" s="72">
        <f>AVERAGE(S$6:S356)</f>
        <v>750406.31597331318</v>
      </c>
    </row>
    <row r="357" spans="2:22" ht="15.75" x14ac:dyDescent="0.25">
      <c r="B357" s="13">
        <v>352</v>
      </c>
      <c r="C357" s="72">
        <v>44</v>
      </c>
      <c r="D357" s="73">
        <v>82.404416816148284</v>
      </c>
      <c r="E357" s="74">
        <v>13438.867414272958</v>
      </c>
      <c r="F357" s="75">
        <v>122.59558318385172</v>
      </c>
      <c r="G357" s="72">
        <v>647545.78798325453</v>
      </c>
      <c r="I357" s="73">
        <f>AVERAGE(F$6:F357)</f>
        <v>113.45262427841489</v>
      </c>
      <c r="J357" s="72">
        <f>AVERAGE(G$6:G357)</f>
        <v>738072.52709668956</v>
      </c>
      <c r="L357" s="6"/>
      <c r="N357" s="13">
        <v>352</v>
      </c>
      <c r="O357" s="72">
        <v>44</v>
      </c>
      <c r="P357" s="73">
        <v>82.828203042482002</v>
      </c>
      <c r="Q357" s="74">
        <v>12475.131530536531</v>
      </c>
      <c r="R357" s="75">
        <v>172.17179695751798</v>
      </c>
      <c r="S357" s="17">
        <v>1147865.8128938661</v>
      </c>
      <c r="U357" s="73">
        <f>AVERAGE(R$6:R357)</f>
        <v>164.08842918340451</v>
      </c>
      <c r="V357" s="72">
        <f>AVERAGE(S$6:S357)</f>
        <v>751535.46227138292</v>
      </c>
    </row>
    <row r="358" spans="2:22" ht="15.75" x14ac:dyDescent="0.25">
      <c r="B358" s="13">
        <v>353</v>
      </c>
      <c r="C358" s="72">
        <v>45</v>
      </c>
      <c r="D358" s="73">
        <v>97.949349219595376</v>
      </c>
      <c r="E358" s="74">
        <v>9370.2702575369804</v>
      </c>
      <c r="F358" s="75">
        <v>106.05065078040462</v>
      </c>
      <c r="G358" s="72">
        <v>-6276.7411999335745</v>
      </c>
      <c r="I358" s="73">
        <f>AVERAGE(F$6:F358)</f>
        <v>113.43165551496442</v>
      </c>
      <c r="J358" s="72">
        <f>AVERAGE(G$6:G358)</f>
        <v>735963.88894287474</v>
      </c>
      <c r="L358" s="6"/>
      <c r="N358" s="13">
        <v>353</v>
      </c>
      <c r="O358" s="72">
        <v>45</v>
      </c>
      <c r="P358" s="73">
        <v>81.142295192364344</v>
      </c>
      <c r="Q358" s="74">
        <v>14532.59506777591</v>
      </c>
      <c r="R358" s="75">
        <v>172.85770480763566</v>
      </c>
      <c r="S358" s="17">
        <v>1512071.0283145104</v>
      </c>
      <c r="U358" s="73">
        <f>AVERAGE(R$6:R358)</f>
        <v>164.11327132398307</v>
      </c>
      <c r="V358" s="72">
        <f>AVERAGE(S$6:S358)</f>
        <v>753689.95395989041</v>
      </c>
    </row>
    <row r="359" spans="2:22" ht="15.75" x14ac:dyDescent="0.25">
      <c r="B359" s="13">
        <v>354</v>
      </c>
      <c r="C359" s="72">
        <v>43</v>
      </c>
      <c r="D359" s="73">
        <v>97.050937102154506</v>
      </c>
      <c r="E359" s="74">
        <v>26678.88509490127</v>
      </c>
      <c r="F359" s="75">
        <v>108.94906289784549</v>
      </c>
      <c r="G359" s="72">
        <v>1906639.530248791</v>
      </c>
      <c r="I359" s="73">
        <f>AVERAGE(F$6:F359)</f>
        <v>113.41899282395561</v>
      </c>
      <c r="J359" s="72">
        <f>AVERAGE(G$6:G359)</f>
        <v>739270.88227989711</v>
      </c>
      <c r="L359" s="6"/>
      <c r="N359" s="13">
        <v>354</v>
      </c>
      <c r="O359" s="72">
        <v>45</v>
      </c>
      <c r="P359" s="73">
        <v>97.973563093114393</v>
      </c>
      <c r="Q359" s="74">
        <v>11634.120525324839</v>
      </c>
      <c r="R359" s="75">
        <v>156.02643690688561</v>
      </c>
      <c r="S359" s="17">
        <v>815230.37211169885</v>
      </c>
      <c r="U359" s="73">
        <f>AVERAGE(R$6:R359)</f>
        <v>164.090427158963</v>
      </c>
      <c r="V359" s="72">
        <f>AVERAGE(S$6:S359)</f>
        <v>753863.79694901977</v>
      </c>
    </row>
    <row r="360" spans="2:22" ht="15.75" x14ac:dyDescent="0.25">
      <c r="B360" s="13">
        <v>355</v>
      </c>
      <c r="C360" s="72">
        <v>43</v>
      </c>
      <c r="D360" s="73">
        <v>99.208660095991291</v>
      </c>
      <c r="E360" s="74">
        <v>10922.005370949702</v>
      </c>
      <c r="F360" s="75">
        <v>106.79133990400871</v>
      </c>
      <c r="G360" s="72">
        <v>166375.58800249849</v>
      </c>
      <c r="I360" s="73">
        <f>AVERAGE(F$6:F360)</f>
        <v>113.4003233791107</v>
      </c>
      <c r="J360" s="72">
        <f>AVERAGE(G$6:G360)</f>
        <v>737657.09271855233</v>
      </c>
      <c r="L360" s="6"/>
      <c r="N360" s="13">
        <v>355</v>
      </c>
      <c r="O360" s="72">
        <v>45</v>
      </c>
      <c r="P360" s="73">
        <v>91.444238494276817</v>
      </c>
      <c r="Q360" s="74">
        <v>14517.025566398177</v>
      </c>
      <c r="R360" s="75">
        <v>162.55576150572318</v>
      </c>
      <c r="S360" s="17">
        <v>1359826.1457439079</v>
      </c>
      <c r="U360" s="73">
        <f>AVERAGE(R$6:R360)</f>
        <v>164.08610415712292</v>
      </c>
      <c r="V360" s="72">
        <f>AVERAGE(S$6:S360)</f>
        <v>755570.7331428082</v>
      </c>
    </row>
    <row r="361" spans="2:22" ht="15.75" x14ac:dyDescent="0.25">
      <c r="B361" s="13">
        <v>356</v>
      </c>
      <c r="C361" s="72">
        <v>45</v>
      </c>
      <c r="D361" s="73">
        <v>80.837918466590807</v>
      </c>
      <c r="E361" s="74">
        <v>17373.186124149841</v>
      </c>
      <c r="F361" s="75">
        <v>123.16208153340919</v>
      </c>
      <c r="G361" s="72">
        <v>1139717.765917636</v>
      </c>
      <c r="I361" s="73">
        <f>AVERAGE(F$6:F361)</f>
        <v>113.42774404808345</v>
      </c>
      <c r="J361" s="72">
        <f>AVERAGE(G$6:G361)</f>
        <v>738786.47663203289</v>
      </c>
      <c r="L361" s="6"/>
      <c r="N361" s="13">
        <v>356</v>
      </c>
      <c r="O361" s="72">
        <v>47</v>
      </c>
      <c r="P361" s="73">
        <v>96.46767100528109</v>
      </c>
      <c r="Q361" s="74">
        <v>8750.8615914347356</v>
      </c>
      <c r="R361" s="75">
        <v>155.53232899471891</v>
      </c>
      <c r="S361" s="17">
        <v>361041.88402627688</v>
      </c>
      <c r="U361" s="73">
        <f>AVERAGE(R$6:R361)</f>
        <v>164.06207669880155</v>
      </c>
      <c r="V361" s="72">
        <f>AVERAGE(S$6:S361)</f>
        <v>754462.50603854819</v>
      </c>
    </row>
    <row r="362" spans="2:22" ht="15.75" x14ac:dyDescent="0.25">
      <c r="B362" s="13">
        <v>357</v>
      </c>
      <c r="C362" s="72">
        <v>45</v>
      </c>
      <c r="D362" s="73">
        <v>91.005076350104105</v>
      </c>
      <c r="E362" s="74">
        <v>17182.771382458955</v>
      </c>
      <c r="F362" s="75">
        <v>112.9949236498959</v>
      </c>
      <c r="G362" s="72">
        <v>941565.94045456592</v>
      </c>
      <c r="I362" s="73">
        <f>AVERAGE(F$6:F362)</f>
        <v>113.42653166601569</v>
      </c>
      <c r="J362" s="72">
        <f>AVERAGE(G$6:G362)</f>
        <v>739354.48633461702</v>
      </c>
      <c r="L362" s="6"/>
      <c r="N362" s="13">
        <v>357</v>
      </c>
      <c r="O362" s="72">
        <v>45</v>
      </c>
      <c r="P362" s="73">
        <v>94.650430564929906</v>
      </c>
      <c r="Q362" s="74">
        <v>5882.8448403185412</v>
      </c>
      <c r="R362" s="75">
        <v>159.34956943507009</v>
      </c>
      <c r="S362" s="17">
        <v>-62571.207641916815</v>
      </c>
      <c r="U362" s="73">
        <f>AVERAGE(R$6:R362)</f>
        <v>164.04887639834291</v>
      </c>
      <c r="V362" s="72">
        <f>AVERAGE(S$6:S362)</f>
        <v>752173.8961963061</v>
      </c>
    </row>
    <row r="363" spans="2:22" ht="15.75" x14ac:dyDescent="0.25">
      <c r="B363" s="13">
        <v>358</v>
      </c>
      <c r="C363" s="72">
        <v>43</v>
      </c>
      <c r="D363" s="73">
        <v>98.375819270580706</v>
      </c>
      <c r="E363" s="74">
        <v>8898.5349047445343</v>
      </c>
      <c r="F363" s="75">
        <v>107.62418072941929</v>
      </c>
      <c r="G363" s="72">
        <v>-42302.471184728318</v>
      </c>
      <c r="I363" s="73">
        <f>AVERAGE(F$6:F363)</f>
        <v>113.41032398183526</v>
      </c>
      <c r="J363" s="72">
        <f>AVERAGE(G$6:G363)</f>
        <v>737171.08701193728</v>
      </c>
      <c r="L363" s="6"/>
      <c r="N363" s="13">
        <v>358</v>
      </c>
      <c r="O363" s="72">
        <v>44</v>
      </c>
      <c r="P363" s="73">
        <v>95.100793739066233</v>
      </c>
      <c r="Q363" s="74">
        <v>12141.800782678138</v>
      </c>
      <c r="R363" s="75">
        <v>159.89920626093377</v>
      </c>
      <c r="S363" s="17">
        <v>941464.30772861862</v>
      </c>
      <c r="U363" s="73">
        <f>AVERAGE(R$6:R363)</f>
        <v>164.03728514097585</v>
      </c>
      <c r="V363" s="72">
        <f>AVERAGE(S$6:S363)</f>
        <v>752702.64036259754</v>
      </c>
    </row>
    <row r="364" spans="2:22" ht="15.75" x14ac:dyDescent="0.25">
      <c r="B364" s="13">
        <v>359</v>
      </c>
      <c r="C364" s="72">
        <v>45</v>
      </c>
      <c r="D364" s="73">
        <v>90.305888678377812</v>
      </c>
      <c r="E364" s="74">
        <v>15454.922862068477</v>
      </c>
      <c r="F364" s="75">
        <v>113.69411132162219</v>
      </c>
      <c r="G364" s="72">
        <v>757133.72034709714</v>
      </c>
      <c r="I364" s="73">
        <f>AVERAGE(F$6:F364)</f>
        <v>113.41111447581795</v>
      </c>
      <c r="J364" s="72">
        <f>AVERAGE(G$6:G364)</f>
        <v>737226.69323292654</v>
      </c>
      <c r="L364" s="6"/>
      <c r="N364" s="13">
        <v>359</v>
      </c>
      <c r="O364" s="72">
        <v>44</v>
      </c>
      <c r="P364" s="73">
        <v>80.997894398485457</v>
      </c>
      <c r="Q364" s="74">
        <v>19597.382960392613</v>
      </c>
      <c r="R364" s="75">
        <v>174.00210560151453</v>
      </c>
      <c r="S364" s="17">
        <v>2409985.8993875571</v>
      </c>
      <c r="U364" s="73">
        <f>AVERAGE(R$6:R364)</f>
        <v>164.06504230103306</v>
      </c>
      <c r="V364" s="72">
        <f>AVERAGE(S$6:S364)</f>
        <v>757319.02827074507</v>
      </c>
    </row>
    <row r="365" spans="2:22" ht="15.75" x14ac:dyDescent="0.25">
      <c r="B365" s="13">
        <v>360</v>
      </c>
      <c r="C365" s="72">
        <v>44</v>
      </c>
      <c r="D365" s="73">
        <v>89.812155945890083</v>
      </c>
      <c r="E365" s="74">
        <v>16094.387433339971</v>
      </c>
      <c r="F365" s="75">
        <v>115.18784405410992</v>
      </c>
      <c r="G365" s="72">
        <v>853877.78981799097</v>
      </c>
      <c r="I365" s="73">
        <f>AVERAGE(F$6:F365)</f>
        <v>113.41604983575766</v>
      </c>
      <c r="J365" s="72">
        <f>AVERAGE(G$6:G365)</f>
        <v>737550.72405677394</v>
      </c>
      <c r="L365" s="6"/>
      <c r="N365" s="13">
        <v>360</v>
      </c>
      <c r="O365" s="72">
        <v>44</v>
      </c>
      <c r="P365" s="73">
        <v>89.271981264300479</v>
      </c>
      <c r="Q365" s="74">
        <v>9616.3193599363913</v>
      </c>
      <c r="R365" s="75">
        <v>165.72801873569952</v>
      </c>
      <c r="S365" s="17">
        <v>593693.55505200825</v>
      </c>
      <c r="U365" s="73">
        <f>AVERAGE(R$6:R365)</f>
        <v>164.06966168001827</v>
      </c>
      <c r="V365" s="72">
        <f>AVERAGE(S$6:S365)</f>
        <v>756864.51306735957</v>
      </c>
    </row>
    <row r="366" spans="2:22" ht="15.75" x14ac:dyDescent="0.25">
      <c r="B366" s="13">
        <v>361</v>
      </c>
      <c r="C366" s="72">
        <v>45</v>
      </c>
      <c r="D366" s="73">
        <v>83.826156158734378</v>
      </c>
      <c r="E366" s="74">
        <v>12040.693555037387</v>
      </c>
      <c r="F366" s="75">
        <v>120.17384384126562</v>
      </c>
      <c r="G366" s="72">
        <v>446976.42702359636</v>
      </c>
      <c r="I366" s="73">
        <f>AVERAGE(F$6:F366)</f>
        <v>113.43476948674245</v>
      </c>
      <c r="J366" s="72">
        <f>AVERAGE(G$6:G366)</f>
        <v>736745.80910654354</v>
      </c>
      <c r="L366" s="6"/>
      <c r="N366" s="13">
        <v>361</v>
      </c>
      <c r="O366" s="72">
        <v>44</v>
      </c>
      <c r="P366" s="73">
        <v>98.622492995571093</v>
      </c>
      <c r="Q366" s="74">
        <v>11249.134852656771</v>
      </c>
      <c r="R366" s="75">
        <v>156.37750700442891</v>
      </c>
      <c r="S366" s="17">
        <v>759111.66421509953</v>
      </c>
      <c r="U366" s="73">
        <f>AVERAGE(R$6:R366)</f>
        <v>164.04835377232965</v>
      </c>
      <c r="V366" s="72">
        <f>AVERAGE(S$6:S366)</f>
        <v>756870.73786278267</v>
      </c>
    </row>
    <row r="367" spans="2:22" ht="15.75" x14ac:dyDescent="0.25">
      <c r="B367" s="13">
        <v>362</v>
      </c>
      <c r="C367" s="72">
        <v>47</v>
      </c>
      <c r="D367" s="73">
        <v>84.141641164302698</v>
      </c>
      <c r="E367" s="74">
        <v>19168.606830115252</v>
      </c>
      <c r="F367" s="75">
        <v>117.8583588356973</v>
      </c>
      <c r="G367" s="72">
        <v>1259180.5421641218</v>
      </c>
      <c r="I367" s="73">
        <f>AVERAGE(F$6:F367)</f>
        <v>113.44698934682243</v>
      </c>
      <c r="J367" s="72">
        <f>AVERAGE(G$6:G367)</f>
        <v>738188.99897686834</v>
      </c>
      <c r="L367" s="6"/>
      <c r="N367" s="13">
        <v>362</v>
      </c>
      <c r="O367" s="72">
        <v>44</v>
      </c>
      <c r="P367" s="73">
        <v>89.260481656546062</v>
      </c>
      <c r="Q367" s="74">
        <v>13920.714958757508</v>
      </c>
      <c r="R367" s="75">
        <v>165.73951834345394</v>
      </c>
      <c r="S367" s="17">
        <v>1307212.5922609838</v>
      </c>
      <c r="U367" s="73">
        <f>AVERAGE(R$6:R367)</f>
        <v>164.05302549766424</v>
      </c>
      <c r="V367" s="72">
        <f>AVERAGE(S$6:S367)</f>
        <v>758391.01922852348</v>
      </c>
    </row>
    <row r="368" spans="2:22" ht="15.75" x14ac:dyDescent="0.25">
      <c r="B368" s="13">
        <v>363</v>
      </c>
      <c r="C368" s="72">
        <v>45</v>
      </c>
      <c r="D368" s="73">
        <v>83.276891852507887</v>
      </c>
      <c r="E368" s="74">
        <v>20049.738279347988</v>
      </c>
      <c r="F368" s="75">
        <v>120.72310814749211</v>
      </c>
      <c r="G368" s="72">
        <v>1420466.7226266395</v>
      </c>
      <c r="I368" s="73">
        <f>AVERAGE(F$6:F368)</f>
        <v>113.46703375123199</v>
      </c>
      <c r="J368" s="72">
        <f>AVERAGE(G$6:G368)</f>
        <v>740068.55193458113</v>
      </c>
      <c r="L368" s="6"/>
      <c r="N368" s="13">
        <v>363</v>
      </c>
      <c r="O368" s="72">
        <v>47</v>
      </c>
      <c r="P368" s="73">
        <v>86.954566070446546</v>
      </c>
      <c r="Q368" s="74">
        <v>12547.691605721637</v>
      </c>
      <c r="R368" s="75">
        <v>165.04543392955344</v>
      </c>
      <c r="S368" s="17">
        <v>1070939.2058805428</v>
      </c>
      <c r="U368" s="73">
        <f>AVERAGE(R$6:R368)</f>
        <v>164.05575940519012</v>
      </c>
      <c r="V368" s="72">
        <f>AVERAGE(S$6:S368)</f>
        <v>759252.03351682099</v>
      </c>
    </row>
    <row r="369" spans="2:22" ht="15.75" x14ac:dyDescent="0.25">
      <c r="B369" s="13">
        <v>364</v>
      </c>
      <c r="C369" s="72">
        <v>45</v>
      </c>
      <c r="D369" s="73">
        <v>80.1907409292469</v>
      </c>
      <c r="E369" s="74">
        <v>13150.232031147989</v>
      </c>
      <c r="F369" s="75">
        <v>123.8092590707531</v>
      </c>
      <c r="G369" s="72">
        <v>628120.48438491719</v>
      </c>
      <c r="I369" s="73">
        <f>AVERAGE(F$6:F369)</f>
        <v>113.49544645815375</v>
      </c>
      <c r="J369" s="72">
        <f>AVERAGE(G$6:G369)</f>
        <v>739761.00229845569</v>
      </c>
      <c r="L369" s="6"/>
      <c r="N369" s="13">
        <v>364</v>
      </c>
      <c r="O369" s="72">
        <v>46</v>
      </c>
      <c r="P369" s="73">
        <v>85.513989675694958</v>
      </c>
      <c r="Q369" s="74">
        <v>12847.577611271674</v>
      </c>
      <c r="R369" s="75">
        <v>167.48601032430503</v>
      </c>
      <c r="S369" s="17">
        <v>1151789.5164437578</v>
      </c>
      <c r="U369" s="73">
        <f>AVERAGE(R$6:R369)</f>
        <v>164.06518317145142</v>
      </c>
      <c r="V369" s="72">
        <f>AVERAGE(S$6:S369)</f>
        <v>760330.43319519155</v>
      </c>
    </row>
    <row r="370" spans="2:22" ht="15.75" x14ac:dyDescent="0.25">
      <c r="B370" s="13">
        <v>365</v>
      </c>
      <c r="C370" s="72">
        <v>45</v>
      </c>
      <c r="D370" s="73">
        <v>95.094450684076904</v>
      </c>
      <c r="E370" s="74">
        <v>14158.238427853101</v>
      </c>
      <c r="F370" s="75">
        <v>108.9055493159231</v>
      </c>
      <c r="G370" s="72">
        <v>541910.7333311534</v>
      </c>
      <c r="I370" s="73">
        <f>AVERAGE(F$6:F370)</f>
        <v>113.48287139749011</v>
      </c>
      <c r="J370" s="72">
        <f>AVERAGE(G$6:G370)</f>
        <v>739218.94676703832</v>
      </c>
      <c r="L370" s="6"/>
      <c r="N370" s="13">
        <v>365</v>
      </c>
      <c r="O370" s="72">
        <v>46</v>
      </c>
      <c r="P370" s="73">
        <v>83.5984329981179</v>
      </c>
      <c r="Q370" s="74">
        <v>9682.3928050825143</v>
      </c>
      <c r="R370" s="75">
        <v>169.40156700188209</v>
      </c>
      <c r="S370" s="17">
        <v>640212.51350872661</v>
      </c>
      <c r="U370" s="73">
        <f>AVERAGE(R$6:R370)</f>
        <v>164.07980340112385</v>
      </c>
      <c r="V370" s="72">
        <f>AVERAGE(S$6:S370)</f>
        <v>760001.34300426976</v>
      </c>
    </row>
    <row r="371" spans="2:22" ht="15.75" x14ac:dyDescent="0.25">
      <c r="B371" s="13">
        <v>366</v>
      </c>
      <c r="C371" s="72">
        <v>45</v>
      </c>
      <c r="D371" s="73">
        <v>95.442390172344318</v>
      </c>
      <c r="E371" s="74">
        <v>13022.888766868889</v>
      </c>
      <c r="F371" s="75">
        <v>108.55760982765568</v>
      </c>
      <c r="G371" s="72">
        <v>413733.67758271284</v>
      </c>
      <c r="I371" s="73">
        <f>AVERAGE(F$6:F371)</f>
        <v>113.46941439866544</v>
      </c>
      <c r="J371" s="72">
        <f>AVERAGE(G$6:G371)</f>
        <v>738329.64275287359</v>
      </c>
      <c r="L371" s="6"/>
      <c r="N371" s="13">
        <v>366</v>
      </c>
      <c r="O371" s="72">
        <v>45</v>
      </c>
      <c r="P371" s="73">
        <v>98.480422719718717</v>
      </c>
      <c r="Q371" s="74">
        <v>8807.319874714467</v>
      </c>
      <c r="R371" s="75">
        <v>155.51957728028128</v>
      </c>
      <c r="S371" s="17">
        <v>369710.66388781392</v>
      </c>
      <c r="U371" s="73">
        <f>AVERAGE(R$6:R371)</f>
        <v>164.05641480516528</v>
      </c>
      <c r="V371" s="72">
        <f>AVERAGE(S$6:S371)</f>
        <v>758934.97502854175</v>
      </c>
    </row>
    <row r="372" spans="2:22" ht="15.75" x14ac:dyDescent="0.25">
      <c r="B372" s="13">
        <v>367</v>
      </c>
      <c r="C372" s="72">
        <v>45</v>
      </c>
      <c r="D372" s="73">
        <v>93.507633236018791</v>
      </c>
      <c r="E372" s="74">
        <v>15095.000088700424</v>
      </c>
      <c r="F372" s="75">
        <v>110.49236676398121</v>
      </c>
      <c r="G372" s="72">
        <v>667882.28610301623</v>
      </c>
      <c r="I372" s="73">
        <f>AVERAGE(F$6:F372)</f>
        <v>113.46130255224939</v>
      </c>
      <c r="J372" s="72">
        <f>AVERAGE(G$6:G372)</f>
        <v>738137.68810260145</v>
      </c>
      <c r="L372" s="6"/>
      <c r="N372" s="13">
        <v>367</v>
      </c>
      <c r="O372" s="72">
        <v>47</v>
      </c>
      <c r="P372" s="73">
        <v>97.506490121951089</v>
      </c>
      <c r="Q372" s="74">
        <v>13792.882518904204</v>
      </c>
      <c r="R372" s="75">
        <v>154.49350987804891</v>
      </c>
      <c r="S372" s="17">
        <v>1130910.8316810946</v>
      </c>
      <c r="U372" s="73">
        <f>AVERAGE(R$6:R372)</f>
        <v>164.03035784351098</v>
      </c>
      <c r="V372" s="72">
        <f>AVERAGE(S$6:S372)</f>
        <v>759948.5332210554</v>
      </c>
    </row>
    <row r="373" spans="2:22" ht="15.75" x14ac:dyDescent="0.25">
      <c r="B373" s="13">
        <v>368</v>
      </c>
      <c r="C373" s="72">
        <v>47</v>
      </c>
      <c r="D373" s="73">
        <v>84.89606938791492</v>
      </c>
      <c r="E373" s="74">
        <v>9839.353190064634</v>
      </c>
      <c r="F373" s="75">
        <v>117.10393061208508</v>
      </c>
      <c r="G373" s="72">
        <v>152226.9332371268</v>
      </c>
      <c r="I373" s="73">
        <f>AVERAGE(F$6:F373)</f>
        <v>113.47120099806418</v>
      </c>
      <c r="J373" s="72">
        <f>AVERAGE(G$6:G373)</f>
        <v>736545.53931220621</v>
      </c>
      <c r="L373" s="6"/>
      <c r="N373" s="13">
        <v>368</v>
      </c>
      <c r="O373" s="72">
        <v>47</v>
      </c>
      <c r="P373" s="73">
        <v>92.831767258289688</v>
      </c>
      <c r="Q373" s="74">
        <v>13019.955007569086</v>
      </c>
      <c r="R373" s="75">
        <v>159.16823274171031</v>
      </c>
      <c r="S373" s="17">
        <v>1072363.228931353</v>
      </c>
      <c r="U373" s="73">
        <f>AVERAGE(R$6:R373)</f>
        <v>164.01714554703869</v>
      </c>
      <c r="V373" s="72">
        <f>AVERAGE(S$6:S373)</f>
        <v>760797.48619852914</v>
      </c>
    </row>
    <row r="374" spans="2:22" ht="15.75" x14ac:dyDescent="0.25">
      <c r="B374" s="13">
        <v>369</v>
      </c>
      <c r="C374" s="72">
        <v>46</v>
      </c>
      <c r="D374" s="73">
        <v>88.258907023096256</v>
      </c>
      <c r="E374" s="74">
        <v>16986.348358238189</v>
      </c>
      <c r="F374" s="75">
        <v>114.74109297690374</v>
      </c>
      <c r="G374" s="72">
        <v>949032.1763106843</v>
      </c>
      <c r="I374" s="73">
        <f>AVERAGE(F$6:F374)</f>
        <v>113.47464243974125</v>
      </c>
      <c r="J374" s="72">
        <f>AVERAGE(G$6:G374)</f>
        <v>737121.3838569175</v>
      </c>
      <c r="L374" s="6"/>
      <c r="N374" s="13">
        <v>369</v>
      </c>
      <c r="O374" s="72">
        <v>44</v>
      </c>
      <c r="P374" s="73">
        <v>97.148465389713607</v>
      </c>
      <c r="Q374" s="74">
        <v>13559.556529420046</v>
      </c>
      <c r="R374" s="75">
        <v>157.85153461028639</v>
      </c>
      <c r="S374" s="17">
        <v>1140396.8068038831</v>
      </c>
      <c r="U374" s="73">
        <f>AVERAGE(R$6:R374)</f>
        <v>164.00043657431038</v>
      </c>
      <c r="V374" s="72">
        <f>AVERAGE(S$6:S374)</f>
        <v>761826.21064461407</v>
      </c>
    </row>
    <row r="375" spans="2:22" ht="15.75" x14ac:dyDescent="0.25">
      <c r="B375" s="13">
        <v>370</v>
      </c>
      <c r="C375" s="72">
        <v>44</v>
      </c>
      <c r="D375" s="73">
        <v>84.951117357739918</v>
      </c>
      <c r="E375" s="74">
        <v>21741.590304948331</v>
      </c>
      <c r="F375" s="75">
        <v>120.04888264226008</v>
      </c>
      <c r="G375" s="72">
        <v>1610053.6229748419</v>
      </c>
      <c r="I375" s="73">
        <f>AVERAGE(F$6:F375)</f>
        <v>113.4924106565048</v>
      </c>
      <c r="J375" s="72">
        <f>AVERAGE(G$6:G375)</f>
        <v>739480.66017885774</v>
      </c>
      <c r="L375" s="6"/>
      <c r="N375" s="13">
        <v>370</v>
      </c>
      <c r="O375" s="72">
        <v>45</v>
      </c>
      <c r="P375" s="73">
        <v>88.715973600475849</v>
      </c>
      <c r="Q375" s="74">
        <v>22052.947163386918</v>
      </c>
      <c r="R375" s="75">
        <v>165.28402639952415</v>
      </c>
      <c r="S375" s="17">
        <v>2644999.9011405548</v>
      </c>
      <c r="U375" s="73">
        <f>AVERAGE(R$6:R375)</f>
        <v>164.00390573600015</v>
      </c>
      <c r="V375" s="72">
        <f>AVERAGE(S$6:S375)</f>
        <v>766915.86926757614</v>
      </c>
    </row>
    <row r="376" spans="2:22" ht="15.75" x14ac:dyDescent="0.25">
      <c r="B376" s="13">
        <v>371</v>
      </c>
      <c r="C376" s="72">
        <v>46</v>
      </c>
      <c r="D376" s="73">
        <v>82.403043851197737</v>
      </c>
      <c r="E376" s="74">
        <v>16028.676571298822</v>
      </c>
      <c r="F376" s="75">
        <v>120.59695614880226</v>
      </c>
      <c r="G376" s="72">
        <v>933009.60559225827</v>
      </c>
      <c r="I376" s="73">
        <f>AVERAGE(F$6:F376)</f>
        <v>113.51156037481289</v>
      </c>
      <c r="J376" s="72">
        <f>AVERAGE(G$6:G376)</f>
        <v>740002.301541158</v>
      </c>
      <c r="L376" s="6"/>
      <c r="N376" s="13">
        <v>371</v>
      </c>
      <c r="O376" s="72">
        <v>45</v>
      </c>
      <c r="P376" s="73">
        <v>88.169949899711114</v>
      </c>
      <c r="Q376" s="74">
        <v>8869.7343833359137</v>
      </c>
      <c r="R376" s="75">
        <v>165.83005010028887</v>
      </c>
      <c r="S376" s="17">
        <v>470868.49716484942</v>
      </c>
      <c r="U376" s="73">
        <f>AVERAGE(R$6:R376)</f>
        <v>164.00882795800632</v>
      </c>
      <c r="V376" s="72">
        <f>AVERAGE(S$6:S376)</f>
        <v>766117.89791419951</v>
      </c>
    </row>
    <row r="377" spans="2:22" ht="15.75" x14ac:dyDescent="0.25">
      <c r="B377" s="13">
        <v>372</v>
      </c>
      <c r="C377" s="72">
        <v>45</v>
      </c>
      <c r="D377" s="73">
        <v>97.836434701037774</v>
      </c>
      <c r="E377" s="74">
        <v>9304.3438928275882</v>
      </c>
      <c r="F377" s="75">
        <v>106.16356529896223</v>
      </c>
      <c r="G377" s="72">
        <v>-12217.67956979794</v>
      </c>
      <c r="I377" s="73">
        <f>AVERAGE(F$6:F377)</f>
        <v>113.49180769987781</v>
      </c>
      <c r="J377" s="72">
        <f>AVERAGE(G$6:G377)</f>
        <v>737980.20481774141</v>
      </c>
      <c r="L377" s="6"/>
      <c r="N377" s="13">
        <v>372</v>
      </c>
      <c r="O377" s="72">
        <v>45</v>
      </c>
      <c r="P377" s="73">
        <v>90.670044393164716</v>
      </c>
      <c r="Q377" s="74">
        <v>11045.028123599464</v>
      </c>
      <c r="R377" s="75">
        <v>163.32995560683528</v>
      </c>
      <c r="S377" s="17">
        <v>803983.95310374768</v>
      </c>
      <c r="U377" s="73">
        <f>AVERAGE(R$6:R377)</f>
        <v>164.00700303233111</v>
      </c>
      <c r="V377" s="72">
        <f>AVERAGE(S$6:S377)</f>
        <v>766219.6883851391</v>
      </c>
    </row>
    <row r="378" spans="2:22" ht="15.75" x14ac:dyDescent="0.25">
      <c r="B378" s="13">
        <v>373</v>
      </c>
      <c r="C378" s="72">
        <v>47</v>
      </c>
      <c r="D378" s="73">
        <v>94.615881661905718</v>
      </c>
      <c r="E378" s="74">
        <v>16056.274328867863</v>
      </c>
      <c r="F378" s="75">
        <v>107.38411833809428</v>
      </c>
      <c r="G378" s="72">
        <v>724188.86260005203</v>
      </c>
      <c r="I378" s="73">
        <f>AVERAGE(F$6:F378)</f>
        <v>113.4754331975674</v>
      </c>
      <c r="J378" s="72">
        <f>AVERAGE(G$6:G378)</f>
        <v>737943.23070991912</v>
      </c>
      <c r="L378" s="6"/>
      <c r="N378" s="13">
        <v>373</v>
      </c>
      <c r="O378" s="72">
        <v>45</v>
      </c>
      <c r="P378" s="73">
        <v>88.256212481943649</v>
      </c>
      <c r="Q378" s="74">
        <v>12856.978262934714</v>
      </c>
      <c r="R378" s="75">
        <v>165.74378751805637</v>
      </c>
      <c r="S378" s="17">
        <v>1130964.2733361204</v>
      </c>
      <c r="U378" s="73">
        <f>AVERAGE(R$6:R378)</f>
        <v>164.011659291006</v>
      </c>
      <c r="V378" s="72">
        <f>AVERAGE(S$6:S378)</f>
        <v>767197.55590511486</v>
      </c>
    </row>
    <row r="379" spans="2:22" ht="15.75" x14ac:dyDescent="0.25">
      <c r="B379" s="13">
        <v>374</v>
      </c>
      <c r="C379" s="72">
        <v>46</v>
      </c>
      <c r="D379" s="73">
        <v>99.494928771678829</v>
      </c>
      <c r="E379" s="74">
        <v>19113.391294887555</v>
      </c>
      <c r="F379" s="75">
        <v>103.50507122832117</v>
      </c>
      <c r="G379" s="72">
        <v>978332.92739211023</v>
      </c>
      <c r="I379" s="73">
        <f>AVERAGE(F$6:F379)</f>
        <v>113.44877447572449</v>
      </c>
      <c r="J379" s="72">
        <f>AVERAGE(G$6:G379)</f>
        <v>738585.98390960426</v>
      </c>
      <c r="L379" s="6"/>
      <c r="N379" s="13">
        <v>374</v>
      </c>
      <c r="O379" s="72">
        <v>45</v>
      </c>
      <c r="P379" s="73">
        <v>88.797822478681951</v>
      </c>
      <c r="Q379" s="74">
        <v>12320.963356964559</v>
      </c>
      <c r="R379" s="75">
        <v>165.20217752131805</v>
      </c>
      <c r="S379" s="17">
        <v>1035449.9757309139</v>
      </c>
      <c r="U379" s="73">
        <f>AVERAGE(R$6:R379)</f>
        <v>164.01484249483036</v>
      </c>
      <c r="V379" s="72">
        <f>AVERAGE(S$6:S379)</f>
        <v>767914.80836454208</v>
      </c>
    </row>
    <row r="380" spans="2:22" ht="15.75" x14ac:dyDescent="0.25">
      <c r="B380" s="13">
        <v>375</v>
      </c>
      <c r="C380" s="72">
        <v>43</v>
      </c>
      <c r="D380" s="73">
        <v>85.953421816746882</v>
      </c>
      <c r="E380" s="74">
        <v>11757.206665995713</v>
      </c>
      <c r="F380" s="75">
        <v>120.04657818325312</v>
      </c>
      <c r="G380" s="72">
        <v>411412.42924611899</v>
      </c>
      <c r="I380" s="73">
        <f>AVERAGE(F$6:F380)</f>
        <v>113.46636861894456</v>
      </c>
      <c r="J380" s="72">
        <f>AVERAGE(G$6:G380)</f>
        <v>737713.52109716833</v>
      </c>
      <c r="L380" s="6"/>
      <c r="N380" s="13">
        <v>375</v>
      </c>
      <c r="O380" s="72">
        <v>47</v>
      </c>
      <c r="P380" s="73">
        <v>89.601059470749561</v>
      </c>
      <c r="Q380" s="74">
        <v>10762.21232620682</v>
      </c>
      <c r="R380" s="75">
        <v>162.39894052925044</v>
      </c>
      <c r="S380" s="17">
        <v>747771.87952682725</v>
      </c>
      <c r="U380" s="73">
        <f>AVERAGE(R$6:R380)</f>
        <v>164.01053342292215</v>
      </c>
      <c r="V380" s="72">
        <f>AVERAGE(S$6:S380)</f>
        <v>767861.09388764156</v>
      </c>
    </row>
    <row r="381" spans="2:22" ht="15.75" x14ac:dyDescent="0.25">
      <c r="B381" s="13">
        <v>376</v>
      </c>
      <c r="C381" s="72">
        <v>46</v>
      </c>
      <c r="D381" s="73">
        <v>89.698333956198766</v>
      </c>
      <c r="E381" s="74">
        <v>19205.95853741101</v>
      </c>
      <c r="F381" s="75">
        <v>113.30166604380123</v>
      </c>
      <c r="G381" s="72">
        <v>1176067.1002568356</v>
      </c>
      <c r="I381" s="73">
        <f>AVERAGE(F$6:F381)</f>
        <v>113.46593058018088</v>
      </c>
      <c r="J381" s="72">
        <f>AVERAGE(G$6:G381)</f>
        <v>738879.35508429515</v>
      </c>
      <c r="L381" s="6"/>
      <c r="N381" s="13">
        <v>376</v>
      </c>
      <c r="O381" s="72">
        <v>45</v>
      </c>
      <c r="P381" s="73">
        <v>88.100662548112695</v>
      </c>
      <c r="Q381" s="74">
        <v>9464.2328471836736</v>
      </c>
      <c r="R381" s="75">
        <v>165.89933745188731</v>
      </c>
      <c r="S381" s="17">
        <v>570109.95883816038</v>
      </c>
      <c r="U381" s="73">
        <f>AVERAGE(R$6:R381)</f>
        <v>164.0155568378928</v>
      </c>
      <c r="V381" s="72">
        <f>AVERAGE(S$6:S381)</f>
        <v>767335.16001782916</v>
      </c>
    </row>
    <row r="382" spans="2:22" ht="15.75" x14ac:dyDescent="0.25">
      <c r="B382" s="13">
        <v>377</v>
      </c>
      <c r="C382" s="72">
        <v>47</v>
      </c>
      <c r="D382" s="73">
        <v>98.810018292710581</v>
      </c>
      <c r="E382" s="74">
        <v>23330.666045389848</v>
      </c>
      <c r="F382" s="75">
        <v>103.18998170728942</v>
      </c>
      <c r="G382" s="72">
        <v>1407491.0024426566</v>
      </c>
      <c r="I382" s="73">
        <f>AVERAGE(F$6:F382)</f>
        <v>113.43867342136686</v>
      </c>
      <c r="J382" s="72">
        <f>AVERAGE(G$6:G382)</f>
        <v>740652.86078020593</v>
      </c>
      <c r="L382" s="6"/>
      <c r="N382" s="13">
        <v>377</v>
      </c>
      <c r="O382" s="72">
        <v>47</v>
      </c>
      <c r="P382" s="73">
        <v>98.353993165425749</v>
      </c>
      <c r="Q382" s="74">
        <v>21164.687623355385</v>
      </c>
      <c r="R382" s="75">
        <v>153.64600683457425</v>
      </c>
      <c r="S382" s="17">
        <v>2251869.7392296907</v>
      </c>
      <c r="U382" s="73">
        <f>AVERAGE(R$6:R382)</f>
        <v>163.98805140021824</v>
      </c>
      <c r="V382" s="72">
        <f>AVERAGE(S$6:S382)</f>
        <v>771272.91752236988</v>
      </c>
    </row>
    <row r="383" spans="2:22" ht="15.75" x14ac:dyDescent="0.25">
      <c r="B383" s="13">
        <v>378</v>
      </c>
      <c r="C383" s="72">
        <v>46</v>
      </c>
      <c r="D383" s="73">
        <v>85.61294014095823</v>
      </c>
      <c r="E383" s="74">
        <v>8053.5431887575851</v>
      </c>
      <c r="F383" s="75">
        <v>117.38705985904177</v>
      </c>
      <c r="G383" s="72">
        <v>-54618.243623935268</v>
      </c>
      <c r="I383" s="73">
        <f>AVERAGE(F$6:F383)</f>
        <v>113.4491188881332</v>
      </c>
      <c r="J383" s="72">
        <f>AVERAGE(G$6:G383)</f>
        <v>738548.96896961296</v>
      </c>
      <c r="L383" s="6"/>
      <c r="N383" s="13">
        <v>378</v>
      </c>
      <c r="O383" s="72">
        <v>47</v>
      </c>
      <c r="P383" s="73">
        <v>80.790437748385472</v>
      </c>
      <c r="Q383" s="74">
        <v>15567.86099023882</v>
      </c>
      <c r="R383" s="75">
        <v>171.20956225161453</v>
      </c>
      <c r="S383" s="17">
        <v>1665366.6653327746</v>
      </c>
      <c r="U383" s="73">
        <f>AVERAGE(R$6:R383)</f>
        <v>164.00715592628012</v>
      </c>
      <c r="V383" s="72">
        <f>AVERAGE(S$6:S383)</f>
        <v>773638.24489752972</v>
      </c>
    </row>
    <row r="384" spans="2:22" ht="15.75" x14ac:dyDescent="0.25">
      <c r="B384" s="13">
        <v>379</v>
      </c>
      <c r="C384" s="72">
        <v>45</v>
      </c>
      <c r="D384" s="73">
        <v>98.884675229075526</v>
      </c>
      <c r="E384" s="74">
        <v>22982.181873470399</v>
      </c>
      <c r="F384" s="75">
        <v>105.11532477092447</v>
      </c>
      <c r="G384" s="72">
        <v>1415779.5115742944</v>
      </c>
      <c r="I384" s="73">
        <f>AVERAGE(F$6:F384)</f>
        <v>113.42712998544926</v>
      </c>
      <c r="J384" s="72">
        <f>AVERAGE(G$6:G384)</f>
        <v>740335.85694482317</v>
      </c>
      <c r="L384" s="6"/>
      <c r="N384" s="13">
        <v>379</v>
      </c>
      <c r="O384" s="72">
        <v>45</v>
      </c>
      <c r="P384" s="73">
        <v>92.635632945914296</v>
      </c>
      <c r="Q384" s="74">
        <v>7734.0579034253087</v>
      </c>
      <c r="R384" s="75">
        <v>161.3643670540857</v>
      </c>
      <c r="S384" s="17">
        <v>248001.35834587412</v>
      </c>
      <c r="U384" s="73">
        <f>AVERAGE(R$6:R384)</f>
        <v>164.00018286856985</v>
      </c>
      <c r="V384" s="72">
        <f>AVERAGE(S$6:S384)</f>
        <v>772251.34018367308</v>
      </c>
    </row>
    <row r="385" spans="2:22" ht="15.75" x14ac:dyDescent="0.25">
      <c r="B385" s="13">
        <v>380</v>
      </c>
      <c r="C385" s="72">
        <v>44</v>
      </c>
      <c r="D385" s="73">
        <v>93.806952867725329</v>
      </c>
      <c r="E385" s="74">
        <v>7056.5828176357454</v>
      </c>
      <c r="F385" s="75">
        <v>111.19304713227467</v>
      </c>
      <c r="G385" s="72">
        <v>-215357.05416582897</v>
      </c>
      <c r="I385" s="73">
        <f>AVERAGE(F$6:F385)</f>
        <v>113.42125082004618</v>
      </c>
      <c r="J385" s="72">
        <f>AVERAGE(G$6:G385)</f>
        <v>737820.87559979514</v>
      </c>
      <c r="L385" s="6"/>
      <c r="N385" s="13">
        <v>380</v>
      </c>
      <c r="O385" s="72">
        <v>44</v>
      </c>
      <c r="P385" s="73">
        <v>96.008492463560302</v>
      </c>
      <c r="Q385" s="74">
        <v>11675.187797340432</v>
      </c>
      <c r="R385" s="75">
        <v>158.99150753643971</v>
      </c>
      <c r="S385" s="17">
        <v>856255.70867020031</v>
      </c>
      <c r="U385" s="73">
        <f>AVERAGE(R$6:R385)</f>
        <v>163.98700214401163</v>
      </c>
      <c r="V385" s="72">
        <f>AVERAGE(S$6:S385)</f>
        <v>772472.40431126917</v>
      </c>
    </row>
    <row r="386" spans="2:22" ht="15.75" x14ac:dyDescent="0.25">
      <c r="B386" s="13">
        <v>381</v>
      </c>
      <c r="C386" s="72">
        <v>44</v>
      </c>
      <c r="D386" s="73">
        <v>99.339824726974214</v>
      </c>
      <c r="E386" s="74">
        <v>14721.482211386083</v>
      </c>
      <c r="F386" s="75">
        <v>105.66017527302579</v>
      </c>
      <c r="G386" s="72">
        <v>555474.39073378476</v>
      </c>
      <c r="I386" s="73">
        <f>AVERAGE(F$6:F386)</f>
        <v>113.40088054301988</v>
      </c>
      <c r="J386" s="72">
        <f>AVERAGE(G$6:G386)</f>
        <v>737342.27590198407</v>
      </c>
      <c r="L386" s="6"/>
      <c r="N386" s="13">
        <v>381</v>
      </c>
      <c r="O386" s="72">
        <v>44</v>
      </c>
      <c r="P386" s="73">
        <v>86.894580709921854</v>
      </c>
      <c r="Q386" s="74">
        <v>14448.053051004848</v>
      </c>
      <c r="R386" s="75">
        <v>168.10541929007815</v>
      </c>
      <c r="S386" s="17">
        <v>1428796.0160644627</v>
      </c>
      <c r="U386" s="73">
        <f>AVERAGE(R$6:R386)</f>
        <v>163.99781163783331</v>
      </c>
      <c r="V386" s="72">
        <f>AVERAGE(S$6:S386)</f>
        <v>774195.03846285236</v>
      </c>
    </row>
    <row r="387" spans="2:22" ht="15.75" x14ac:dyDescent="0.25">
      <c r="B387" s="13">
        <v>382</v>
      </c>
      <c r="C387" s="72">
        <v>45</v>
      </c>
      <c r="D387" s="73">
        <v>91.647296060228655</v>
      </c>
      <c r="E387" s="74">
        <v>13324.114465333696</v>
      </c>
      <c r="F387" s="75">
        <v>112.35270393977135</v>
      </c>
      <c r="G387" s="72">
        <v>497000.28778326162</v>
      </c>
      <c r="I387" s="73">
        <f>AVERAGE(F$6:F387)</f>
        <v>113.39813662521034</v>
      </c>
      <c r="J387" s="72">
        <f>AVERAGE(G$6:G387)</f>
        <v>736713.10839381989</v>
      </c>
      <c r="L387" s="6"/>
      <c r="N387" s="13">
        <v>382</v>
      </c>
      <c r="O387" s="72">
        <v>45</v>
      </c>
      <c r="P387" s="73">
        <v>86.258692731031601</v>
      </c>
      <c r="Q387" s="74">
        <v>9857.1017856393319</v>
      </c>
      <c r="R387" s="75">
        <v>167.7413072689684</v>
      </c>
      <c r="S387" s="17">
        <v>653443.13940642425</v>
      </c>
      <c r="U387" s="73">
        <f>AVERAGE(R$6:R387)</f>
        <v>164.00761136461637</v>
      </c>
      <c r="V387" s="72">
        <f>AVERAGE(S$6:S387)</f>
        <v>773878.93401506077</v>
      </c>
    </row>
    <row r="388" spans="2:22" ht="15.75" x14ac:dyDescent="0.25">
      <c r="B388" s="13">
        <v>383</v>
      </c>
      <c r="C388" s="72">
        <v>44</v>
      </c>
      <c r="D388" s="73">
        <v>88.337574747435454</v>
      </c>
      <c r="E388" s="74">
        <v>13992.797541725438</v>
      </c>
      <c r="F388" s="75">
        <v>116.66242525256455</v>
      </c>
      <c r="G388" s="72">
        <v>632433.69728581281</v>
      </c>
      <c r="I388" s="73">
        <f>AVERAGE(F$6:F388)</f>
        <v>113.40665957201806</v>
      </c>
      <c r="J388" s="72">
        <f>AVERAGE(G$6:G388)</f>
        <v>736440.83839092695</v>
      </c>
      <c r="L388" s="6"/>
      <c r="N388" s="13">
        <v>383</v>
      </c>
      <c r="O388" s="72">
        <v>46</v>
      </c>
      <c r="P388" s="73">
        <v>91.230803425784813</v>
      </c>
      <c r="Q388" s="74">
        <v>11241.535544597551</v>
      </c>
      <c r="R388" s="75">
        <v>161.76919657421519</v>
      </c>
      <c r="S388" s="17">
        <v>818534.17331002839</v>
      </c>
      <c r="U388" s="73">
        <f>AVERAGE(R$6:R388)</f>
        <v>164.00176693957616</v>
      </c>
      <c r="V388" s="72">
        <f>AVERAGE(S$6:S388)</f>
        <v>773995.52732914686</v>
      </c>
    </row>
    <row r="389" spans="2:22" ht="15.75" x14ac:dyDescent="0.25">
      <c r="B389" s="13">
        <v>384</v>
      </c>
      <c r="C389" s="72">
        <v>43</v>
      </c>
      <c r="D389" s="73">
        <v>84.779660702193524</v>
      </c>
      <c r="E389" s="74">
        <v>14753.067279767703</v>
      </c>
      <c r="F389" s="75">
        <v>121.22033929780648</v>
      </c>
      <c r="G389" s="72">
        <v>788371.82133680792</v>
      </c>
      <c r="I389" s="73">
        <f>AVERAGE(F$6:F389)</f>
        <v>113.42700769630396</v>
      </c>
      <c r="J389" s="72">
        <f>AVERAGE(G$6:G389)</f>
        <v>736576.07532568183</v>
      </c>
      <c r="L389" s="6"/>
      <c r="N389" s="13">
        <v>384</v>
      </c>
      <c r="O389" s="72">
        <v>46</v>
      </c>
      <c r="P389" s="73">
        <v>84.242301245191825</v>
      </c>
      <c r="Q389" s="74">
        <v>20348.332348796295</v>
      </c>
      <c r="R389" s="75">
        <v>168.75769875480819</v>
      </c>
      <c r="S389" s="17">
        <v>2433937.7406808836</v>
      </c>
      <c r="U389" s="73">
        <f>AVERAGE(R$6:R389)</f>
        <v>164.01415217867833</v>
      </c>
      <c r="V389" s="72">
        <f>AVERAGE(S$6:S389)</f>
        <v>778318.29350975028</v>
      </c>
    </row>
    <row r="390" spans="2:22" ht="15.75" x14ac:dyDescent="0.25">
      <c r="B390" s="13">
        <v>385</v>
      </c>
      <c r="C390" s="72">
        <v>45</v>
      </c>
      <c r="D390" s="73">
        <v>82.719865079332493</v>
      </c>
      <c r="E390" s="74">
        <v>18872.466569547119</v>
      </c>
      <c r="F390" s="75">
        <v>121.28013492066751</v>
      </c>
      <c r="G390" s="72">
        <v>1288855.2918404615</v>
      </c>
      <c r="I390" s="73">
        <f>AVERAGE(F$6:F390)</f>
        <v>113.44740542935426</v>
      </c>
      <c r="J390" s="72">
        <f>AVERAGE(G$6:G390)</f>
        <v>738010.56679714867</v>
      </c>
      <c r="L390" s="6"/>
      <c r="N390" s="13">
        <v>385</v>
      </c>
      <c r="O390" s="72">
        <v>47</v>
      </c>
      <c r="P390" s="73">
        <v>86.202463653658427</v>
      </c>
      <c r="Q390" s="74">
        <v>6523.113823267674</v>
      </c>
      <c r="R390" s="75">
        <v>165.79753634634159</v>
      </c>
      <c r="S390" s="17">
        <v>81516.20120454533</v>
      </c>
      <c r="U390" s="73">
        <f>AVERAGE(R$6:R390)</f>
        <v>164.0187843453476</v>
      </c>
      <c r="V390" s="72">
        <f>AVERAGE(S$6:S390)</f>
        <v>776508.41794532118</v>
      </c>
    </row>
    <row r="391" spans="2:22" ht="15.75" x14ac:dyDescent="0.25">
      <c r="B391" s="13">
        <v>386</v>
      </c>
      <c r="C391" s="72">
        <v>46</v>
      </c>
      <c r="D391" s="73">
        <v>97.123342948843373</v>
      </c>
      <c r="E391" s="74">
        <v>15328.63792309201</v>
      </c>
      <c r="F391" s="75">
        <v>105.87665705115663</v>
      </c>
      <c r="G391" s="72">
        <v>622944.94044456654</v>
      </c>
      <c r="I391" s="73">
        <f>AVERAGE(F$6:F391)</f>
        <v>113.42779209158691</v>
      </c>
      <c r="J391" s="72">
        <f>AVERAGE(G$6:G391)</f>
        <v>737712.46931955137</v>
      </c>
      <c r="L391" s="6"/>
      <c r="N391" s="13">
        <v>386</v>
      </c>
      <c r="O391" s="72">
        <v>45</v>
      </c>
      <c r="P391" s="73">
        <v>92.44027668482434</v>
      </c>
      <c r="Q391" s="74">
        <v>887.54850449922196</v>
      </c>
      <c r="R391" s="75">
        <v>161.55972331517566</v>
      </c>
      <c r="S391" s="17">
        <v>-856607.90918430779</v>
      </c>
      <c r="U391" s="73">
        <f>AVERAGE(R$6:R391)</f>
        <v>164.0124137209171</v>
      </c>
      <c r="V391" s="72">
        <f>AVERAGE(S$6:S391)</f>
        <v>772277.54663151375</v>
      </c>
    </row>
    <row r="392" spans="2:22" ht="15.75" x14ac:dyDescent="0.25">
      <c r="B392" s="13">
        <v>387</v>
      </c>
      <c r="C392" s="72">
        <v>47</v>
      </c>
      <c r="D392" s="73">
        <v>87.949811140569309</v>
      </c>
      <c r="E392" s="74">
        <v>11592.169659018911</v>
      </c>
      <c r="F392" s="75">
        <v>114.05018885943069</v>
      </c>
      <c r="G392" s="72">
        <v>322089.13890166907</v>
      </c>
      <c r="I392" s="73">
        <f>AVERAGE(F$6:F392)</f>
        <v>113.42940035196894</v>
      </c>
      <c r="J392" s="72">
        <f>AVERAGE(G$6:G392)</f>
        <v>736638.50722544827</v>
      </c>
      <c r="L392" s="6"/>
      <c r="N392" s="13">
        <v>387</v>
      </c>
      <c r="O392" s="72">
        <v>47</v>
      </c>
      <c r="P392" s="73">
        <v>85.212080436282875</v>
      </c>
      <c r="Q392" s="74">
        <v>7403.6317199346449</v>
      </c>
      <c r="R392" s="75">
        <v>166.78791956371714</v>
      </c>
      <c r="S392" s="17">
        <v>234836.33178384439</v>
      </c>
      <c r="U392" s="73">
        <f>AVERAGE(R$6:R392)</f>
        <v>164.01958557064009</v>
      </c>
      <c r="V392" s="72">
        <f>AVERAGE(S$6:S392)</f>
        <v>770888.80964224332</v>
      </c>
    </row>
    <row r="393" spans="2:22" ht="15.75" x14ac:dyDescent="0.25">
      <c r="B393" s="13">
        <v>388</v>
      </c>
      <c r="C393" s="72">
        <v>46</v>
      </c>
      <c r="D393" s="73">
        <v>99.312532500116774</v>
      </c>
      <c r="E393" s="74">
        <v>18913.687451077967</v>
      </c>
      <c r="F393" s="75">
        <v>103.68746749988323</v>
      </c>
      <c r="G393" s="72">
        <v>961112.352886596</v>
      </c>
      <c r="I393" s="73">
        <f>AVERAGE(F$6:F393)</f>
        <v>113.40429227760789</v>
      </c>
      <c r="J393" s="72">
        <f>AVERAGE(G$6:G393)</f>
        <v>737217.04806478124</v>
      </c>
      <c r="L393" s="6"/>
      <c r="N393" s="13">
        <v>388</v>
      </c>
      <c r="O393" s="72">
        <v>44</v>
      </c>
      <c r="P393" s="73">
        <v>85.178490050558437</v>
      </c>
      <c r="Q393" s="74">
        <v>5156.2710318869622</v>
      </c>
      <c r="R393" s="75">
        <v>169.82150994944158</v>
      </c>
      <c r="S393" s="17">
        <v>-124354.2676563909</v>
      </c>
      <c r="U393" s="73">
        <f>AVERAGE(R$6:R393)</f>
        <v>164.03453898398752</v>
      </c>
      <c r="V393" s="72">
        <f>AVERAGE(S$6:S393)</f>
        <v>768581.48212343245</v>
      </c>
    </row>
    <row r="394" spans="2:22" ht="15.75" x14ac:dyDescent="0.25">
      <c r="B394" s="13">
        <v>389</v>
      </c>
      <c r="C394" s="72">
        <v>44</v>
      </c>
      <c r="D394" s="73">
        <v>91.773575008938252</v>
      </c>
      <c r="E394" s="74">
        <v>13321.133450083504</v>
      </c>
      <c r="F394" s="75">
        <v>113.22642499106175</v>
      </c>
      <c r="G394" s="72">
        <v>508304.31738180341</v>
      </c>
      <c r="I394" s="73">
        <f>AVERAGE(F$6:F394)</f>
        <v>113.40383503522601</v>
      </c>
      <c r="J394" s="72">
        <f>AVERAGE(G$6:G394)</f>
        <v>736628.58346148301</v>
      </c>
      <c r="L394" s="6"/>
      <c r="N394" s="13">
        <v>389</v>
      </c>
      <c r="O394" s="72">
        <v>47</v>
      </c>
      <c r="P394" s="73">
        <v>87.447074924792801</v>
      </c>
      <c r="Q394" s="74">
        <v>10550.101785293416</v>
      </c>
      <c r="R394" s="75">
        <v>164.55292507520721</v>
      </c>
      <c r="S394" s="17">
        <v>736050.10861119744</v>
      </c>
      <c r="U394" s="73">
        <f>AVERAGE(R$6:R394)</f>
        <v>164.0358715960472</v>
      </c>
      <c r="V394" s="72">
        <f>AVERAGE(S$6:S394)</f>
        <v>768497.8539138895</v>
      </c>
    </row>
    <row r="395" spans="2:22" ht="15.75" x14ac:dyDescent="0.25">
      <c r="B395" s="13">
        <v>390</v>
      </c>
      <c r="C395" s="72">
        <v>45</v>
      </c>
      <c r="D395" s="73">
        <v>95.619576578600018</v>
      </c>
      <c r="E395" s="74">
        <v>11450.236030339474</v>
      </c>
      <c r="F395" s="75">
        <v>108.38042342139998</v>
      </c>
      <c r="G395" s="72">
        <v>240981.42924316227</v>
      </c>
      <c r="I395" s="73">
        <f>AVERAGE(F$6:F395)</f>
        <v>113.39095449262645</v>
      </c>
      <c r="J395" s="72">
        <f>AVERAGE(G$6:G395)</f>
        <v>735357.69332246168</v>
      </c>
      <c r="L395" s="6"/>
      <c r="N395" s="13">
        <v>390</v>
      </c>
      <c r="O395" s="72">
        <v>43</v>
      </c>
      <c r="P395" s="73">
        <v>91.117047426227998</v>
      </c>
      <c r="Q395" s="74">
        <v>7301.063751062371</v>
      </c>
      <c r="R395" s="75">
        <v>164.882952573772</v>
      </c>
      <c r="S395" s="17">
        <v>203820.94820450293</v>
      </c>
      <c r="U395" s="73">
        <f>AVERAGE(R$6:R395)</f>
        <v>164.0380435985542</v>
      </c>
      <c r="V395" s="72">
        <f>AVERAGE(S$6:S395)</f>
        <v>767049.96441207058</v>
      </c>
    </row>
    <row r="396" spans="2:22" ht="15.75" x14ac:dyDescent="0.25">
      <c r="B396" s="13">
        <v>391</v>
      </c>
      <c r="C396" s="72">
        <v>46</v>
      </c>
      <c r="D396" s="73">
        <v>91.091805427046225</v>
      </c>
      <c r="E396" s="74">
        <v>2383.2290470461958</v>
      </c>
      <c r="F396" s="75">
        <v>111.90819457295378</v>
      </c>
      <c r="G396" s="72">
        <v>-733297.14009123913</v>
      </c>
      <c r="I396" s="73">
        <f>AVERAGE(F$6:F396)</f>
        <v>113.38716226776796</v>
      </c>
      <c r="J396" s="72">
        <f>AVERAGE(G$6:G396)</f>
        <v>731601.54285337299</v>
      </c>
      <c r="L396" s="6"/>
      <c r="N396" s="13">
        <v>391</v>
      </c>
      <c r="O396" s="72">
        <v>44</v>
      </c>
      <c r="P396" s="73">
        <v>96.550214760878859</v>
      </c>
      <c r="Q396" s="74">
        <v>8605.1986382501509</v>
      </c>
      <c r="R396" s="75">
        <v>158.44978523912113</v>
      </c>
      <c r="S396" s="17">
        <v>363491.87617071392</v>
      </c>
      <c r="U396" s="73">
        <f>AVERAGE(R$6:R396)</f>
        <v>164.02375137768607</v>
      </c>
      <c r="V396" s="72">
        <f>AVERAGE(S$6:S396)</f>
        <v>766017.84653933044</v>
      </c>
    </row>
    <row r="397" spans="2:22" ht="15.75" x14ac:dyDescent="0.25">
      <c r="B397" s="13">
        <v>392</v>
      </c>
      <c r="C397" s="72">
        <v>45</v>
      </c>
      <c r="D397" s="73">
        <v>89.773665196551633</v>
      </c>
      <c r="E397" s="74">
        <v>10764.305229094829</v>
      </c>
      <c r="F397" s="75">
        <v>114.22633480344837</v>
      </c>
      <c r="G397" s="72">
        <v>229567.1330250958</v>
      </c>
      <c r="I397" s="73">
        <f>AVERAGE(F$6:F397)</f>
        <v>113.38930301403245</v>
      </c>
      <c r="J397" s="72">
        <f>AVERAGE(G$6:G397)</f>
        <v>730320.84282830078</v>
      </c>
      <c r="L397" s="6"/>
      <c r="N397" s="13">
        <v>392</v>
      </c>
      <c r="O397" s="72">
        <v>45</v>
      </c>
      <c r="P397" s="73">
        <v>96.078361425341313</v>
      </c>
      <c r="Q397" s="74">
        <v>12408.287408046253</v>
      </c>
      <c r="R397" s="75">
        <v>157.92163857465869</v>
      </c>
      <c r="S397" s="17">
        <v>959537.07938396884</v>
      </c>
      <c r="U397" s="73">
        <f>AVERAGE(R$6:R397)</f>
        <v>164.00818476339265</v>
      </c>
      <c r="V397" s="72">
        <f>AVERAGE(S$6:S397)</f>
        <v>766511.51805168926</v>
      </c>
    </row>
    <row r="398" spans="2:22" ht="15.75" x14ac:dyDescent="0.25">
      <c r="B398" s="13">
        <v>393</v>
      </c>
      <c r="C398" s="72">
        <v>45</v>
      </c>
      <c r="D398" s="73">
        <v>80.882338687710799</v>
      </c>
      <c r="E398" s="74">
        <v>14340.482089853393</v>
      </c>
      <c r="F398" s="75">
        <v>123.1176613122892</v>
      </c>
      <c r="G398" s="72">
        <v>765566.61699351924</v>
      </c>
      <c r="I398" s="73">
        <f>AVERAGE(F$6:F398)</f>
        <v>113.41405710639442</v>
      </c>
      <c r="J398" s="72">
        <f>AVERAGE(G$6:G398)</f>
        <v>730410.52673202916</v>
      </c>
      <c r="L398" s="6"/>
      <c r="N398" s="13">
        <v>393</v>
      </c>
      <c r="O398" s="72">
        <v>45</v>
      </c>
      <c r="P398" s="73">
        <v>87.425104984359109</v>
      </c>
      <c r="Q398" s="74">
        <v>11371.756629359214</v>
      </c>
      <c r="R398" s="75">
        <v>166.57489501564089</v>
      </c>
      <c r="S398" s="17">
        <v>894249.16667892924</v>
      </c>
      <c r="U398" s="73">
        <f>AVERAGE(R$6:R398)</f>
        <v>164.01471583273678</v>
      </c>
      <c r="V398" s="72">
        <f>AVERAGE(S$6:S398)</f>
        <v>766836.55023649125</v>
      </c>
    </row>
    <row r="399" spans="2:22" ht="15.75" x14ac:dyDescent="0.25">
      <c r="B399" s="13">
        <v>394</v>
      </c>
      <c r="C399" s="72">
        <v>45</v>
      </c>
      <c r="D399" s="73">
        <v>95.344452104622562</v>
      </c>
      <c r="E399" s="74">
        <v>25737.925160647268</v>
      </c>
      <c r="F399" s="75">
        <v>108.65554789537744</v>
      </c>
      <c r="G399" s="72">
        <v>1796568.3600203493</v>
      </c>
      <c r="I399" s="73">
        <f>AVERAGE(F$6:F399)</f>
        <v>113.40197967184868</v>
      </c>
      <c r="J399" s="72">
        <f>AVERAGE(G$6:G399)</f>
        <v>733116.51108047669</v>
      </c>
      <c r="L399" s="6"/>
      <c r="N399" s="13">
        <v>394</v>
      </c>
      <c r="O399" s="72">
        <v>46</v>
      </c>
      <c r="P399" s="73">
        <v>87.089464211170139</v>
      </c>
      <c r="Q399" s="74">
        <v>10408.355903597554</v>
      </c>
      <c r="R399" s="75">
        <v>165.91053578882986</v>
      </c>
      <c r="S399" s="17">
        <v>726855.90464670048</v>
      </c>
      <c r="U399" s="73">
        <f>AVERAGE(R$6:R399)</f>
        <v>164.01952755851369</v>
      </c>
      <c r="V399" s="72">
        <f>AVERAGE(S$6:S399)</f>
        <v>766735.07651672023</v>
      </c>
    </row>
    <row r="400" spans="2:22" ht="15.75" x14ac:dyDescent="0.25">
      <c r="B400" s="13">
        <v>395</v>
      </c>
      <c r="C400" s="72">
        <v>44</v>
      </c>
      <c r="D400" s="73">
        <v>81.68627074923576</v>
      </c>
      <c r="E400" s="74">
        <v>7038.4541277865173</v>
      </c>
      <c r="F400" s="75">
        <v>123.31372925076424</v>
      </c>
      <c r="G400" s="72">
        <v>-132061.97334220947</v>
      </c>
      <c r="I400" s="73">
        <f>AVERAGE(F$6:F400)</f>
        <v>113.42707270875734</v>
      </c>
      <c r="J400" s="72">
        <f>AVERAGE(G$6:G400)</f>
        <v>730926.18580345728</v>
      </c>
      <c r="L400" s="6"/>
      <c r="N400" s="13">
        <v>395</v>
      </c>
      <c r="O400" s="72">
        <v>45</v>
      </c>
      <c r="P400" s="73">
        <v>92.672647442577968</v>
      </c>
      <c r="Q400" s="74">
        <v>16138.095857658886</v>
      </c>
      <c r="R400" s="75">
        <v>161.32735255742205</v>
      </c>
      <c r="S400" s="17">
        <v>1603516.2800340075</v>
      </c>
      <c r="U400" s="73">
        <f>AVERAGE(R$6:R400)</f>
        <v>164.01271192559952</v>
      </c>
      <c r="V400" s="72">
        <f>AVERAGE(S$6:S400)</f>
        <v>768853.50994334626</v>
      </c>
    </row>
    <row r="401" spans="2:22" ht="15.75" x14ac:dyDescent="0.25">
      <c r="B401" s="13">
        <v>396</v>
      </c>
      <c r="C401" s="72">
        <v>44</v>
      </c>
      <c r="D401" s="73">
        <v>95.110121709835099</v>
      </c>
      <c r="E401" s="74">
        <v>16984.849698278926</v>
      </c>
      <c r="F401" s="75">
        <v>109.8898782901649</v>
      </c>
      <c r="G401" s="72">
        <v>866463.06612061523</v>
      </c>
      <c r="I401" s="73">
        <f>AVERAGE(F$6:F401)</f>
        <v>113.41814039961949</v>
      </c>
      <c r="J401" s="72">
        <f>AVERAGE(G$6:G401)</f>
        <v>731268.45065274311</v>
      </c>
      <c r="L401" s="6"/>
      <c r="N401" s="13">
        <v>396</v>
      </c>
      <c r="O401" s="72">
        <v>46</v>
      </c>
      <c r="P401" s="73">
        <v>99.439740325678429</v>
      </c>
      <c r="Q401" s="74">
        <v>22430.008725429972</v>
      </c>
      <c r="R401" s="75">
        <v>153.56025967432157</v>
      </c>
      <c r="S401" s="17">
        <v>2444357.9643743252</v>
      </c>
      <c r="U401" s="73">
        <f>AVERAGE(R$6:R401)</f>
        <v>163.9863168441569</v>
      </c>
      <c r="V401" s="72">
        <f>AVERAGE(S$6:S401)</f>
        <v>773084.58179796988</v>
      </c>
    </row>
    <row r="402" spans="2:22" ht="15.75" x14ac:dyDescent="0.25">
      <c r="B402" s="13">
        <v>397</v>
      </c>
      <c r="C402" s="72">
        <v>44</v>
      </c>
      <c r="D402" s="73">
        <v>81.422283535966102</v>
      </c>
      <c r="E402" s="74">
        <v>25280.00153337232</v>
      </c>
      <c r="F402" s="75">
        <v>123.5777164640339</v>
      </c>
      <c r="G402" s="72">
        <v>2124044.8617014266</v>
      </c>
      <c r="I402" s="73">
        <f>AVERAGE(F$6:F402)</f>
        <v>113.44373127131826</v>
      </c>
      <c r="J402" s="72">
        <f>AVERAGE(G$6:G402)</f>
        <v>734776.7035772989</v>
      </c>
      <c r="L402" s="6"/>
      <c r="N402" s="13">
        <v>397</v>
      </c>
      <c r="O402" s="72">
        <v>45</v>
      </c>
      <c r="P402" s="73">
        <v>81.023856571860122</v>
      </c>
      <c r="Q402" s="74">
        <v>8877.1876350918155</v>
      </c>
      <c r="R402" s="75">
        <v>172.97614342813989</v>
      </c>
      <c r="S402" s="17">
        <v>535541.68160615186</v>
      </c>
      <c r="U402" s="73">
        <f>AVERAGE(R$6:R402)</f>
        <v>164.00896124361276</v>
      </c>
      <c r="V402" s="72">
        <f>AVERAGE(S$6:S402)</f>
        <v>772486.2369612148</v>
      </c>
    </row>
    <row r="403" spans="2:22" ht="15.75" x14ac:dyDescent="0.25">
      <c r="B403" s="13">
        <v>398</v>
      </c>
      <c r="C403" s="72">
        <v>44</v>
      </c>
      <c r="D403" s="73">
        <v>90.260470015212604</v>
      </c>
      <c r="E403" s="74">
        <v>5107.2305471429518</v>
      </c>
      <c r="F403" s="75">
        <v>114.7395299847874</v>
      </c>
      <c r="G403" s="72">
        <v>-413998.7674968692</v>
      </c>
      <c r="I403" s="73">
        <f>AVERAGE(F$6:F403)</f>
        <v>113.44698704698023</v>
      </c>
      <c r="J403" s="72">
        <f>AVERAGE(G$6:G403)</f>
        <v>731890.33304696181</v>
      </c>
      <c r="L403" s="6"/>
      <c r="N403" s="13">
        <v>398</v>
      </c>
      <c r="O403" s="72">
        <v>46</v>
      </c>
      <c r="P403" s="73">
        <v>94.930457882790904</v>
      </c>
      <c r="Q403" s="74">
        <v>2946.5279780154005</v>
      </c>
      <c r="R403" s="75">
        <v>158.0695421172091</v>
      </c>
      <c r="S403" s="17">
        <v>-534243.67167955963</v>
      </c>
      <c r="U403" s="73">
        <f>AVERAGE(R$6:R403)</f>
        <v>163.99403807997859</v>
      </c>
      <c r="V403" s="72">
        <f>AVERAGE(S$6:S403)</f>
        <v>769202.99598473043</v>
      </c>
    </row>
    <row r="404" spans="2:22" ht="15.75" x14ac:dyDescent="0.25">
      <c r="B404" s="13">
        <v>399</v>
      </c>
      <c r="C404" s="72">
        <v>45</v>
      </c>
      <c r="D404" s="73">
        <v>96.049480817534317</v>
      </c>
      <c r="E404" s="74">
        <v>23309.044367363491</v>
      </c>
      <c r="F404" s="75">
        <v>107.95051918246568</v>
      </c>
      <c r="G404" s="72">
        <v>1516223.4411040163</v>
      </c>
      <c r="I404" s="73">
        <f>AVERAGE(F$6:F404)</f>
        <v>113.43321143829723</v>
      </c>
      <c r="J404" s="72">
        <f>AVERAGE(G$6:G404)</f>
        <v>733856.08018494933</v>
      </c>
      <c r="L404" s="6"/>
      <c r="N404" s="13">
        <v>399</v>
      </c>
      <c r="O404" s="72">
        <v>45</v>
      </c>
      <c r="P404" s="73">
        <v>99.995825718453602</v>
      </c>
      <c r="Q404" s="74">
        <v>8404.4896869782497</v>
      </c>
      <c r="R404" s="75">
        <v>154.0041742815464</v>
      </c>
      <c r="S404" s="17">
        <v>294326.49450085778</v>
      </c>
      <c r="U404" s="73">
        <f>AVERAGE(R$6:R404)</f>
        <v>163.96900082735092</v>
      </c>
      <c r="V404" s="72">
        <f>AVERAGE(S$6:S404)</f>
        <v>768012.8293143448</v>
      </c>
    </row>
    <row r="405" spans="2:22" ht="15.75" x14ac:dyDescent="0.25">
      <c r="B405" s="13">
        <v>400</v>
      </c>
      <c r="C405" s="72">
        <v>45</v>
      </c>
      <c r="D405" s="73">
        <v>90.537079221749011</v>
      </c>
      <c r="E405" s="74">
        <v>19289.848462944712</v>
      </c>
      <c r="F405" s="75">
        <v>113.46292077825099</v>
      </c>
      <c r="G405" s="72">
        <v>1188682.5479755625</v>
      </c>
      <c r="I405" s="73">
        <f>AVERAGE(F$6:F405)</f>
        <v>113.43328571164712</v>
      </c>
      <c r="J405" s="72">
        <f>AVERAGE(G$6:G405)</f>
        <v>734993.14635442581</v>
      </c>
      <c r="L405" s="6"/>
      <c r="N405" s="13">
        <v>400</v>
      </c>
      <c r="O405" s="72">
        <v>45</v>
      </c>
      <c r="P405" s="73">
        <v>90.037498219797342</v>
      </c>
      <c r="Q405" s="74">
        <v>9761.8922733352265</v>
      </c>
      <c r="R405" s="75">
        <v>163.96250178020267</v>
      </c>
      <c r="S405" s="17">
        <v>600584.27924487367</v>
      </c>
      <c r="U405" s="73">
        <f>AVERAGE(R$6:R405)</f>
        <v>163.96898457973305</v>
      </c>
      <c r="V405" s="72">
        <f>AVERAGE(S$6:S405)</f>
        <v>767594.25793917116</v>
      </c>
    </row>
    <row r="406" spans="2:22" ht="15.75" x14ac:dyDescent="0.25">
      <c r="B406" s="13">
        <v>401</v>
      </c>
      <c r="C406" s="72">
        <v>45</v>
      </c>
      <c r="D406" s="73">
        <v>86.092843117095939</v>
      </c>
      <c r="E406" s="74">
        <v>12311.894282139849</v>
      </c>
      <c r="F406" s="75">
        <v>117.90715688290406</v>
      </c>
      <c r="G406" s="72">
        <v>451660.45064999256</v>
      </c>
      <c r="I406" s="73">
        <f>AVERAGE(F$6:F406)</f>
        <v>113.44444249761034</v>
      </c>
      <c r="J406" s="72">
        <f>AVERAGE(G$6:G406)</f>
        <v>734286.58102847962</v>
      </c>
      <c r="L406" s="6"/>
      <c r="N406" s="13">
        <v>401</v>
      </c>
      <c r="O406" s="72">
        <v>43</v>
      </c>
      <c r="P406" s="73">
        <v>95.277435446028733</v>
      </c>
      <c r="Q406" s="74">
        <v>8395.8259592627728</v>
      </c>
      <c r="R406" s="75">
        <v>160.72256455397127</v>
      </c>
      <c r="S406" s="17">
        <v>349398.67972151865</v>
      </c>
      <c r="U406" s="73">
        <f>AVERAGE(R$6:R406)</f>
        <v>163.96088876919498</v>
      </c>
      <c r="V406" s="72">
        <f>AVERAGE(S$6:S406)</f>
        <v>766551.37619798013</v>
      </c>
    </row>
    <row r="407" spans="2:22" ht="15.75" x14ac:dyDescent="0.25">
      <c r="B407" s="13">
        <v>402</v>
      </c>
      <c r="C407" s="72">
        <v>44</v>
      </c>
      <c r="D407" s="73">
        <v>98.265228454829511</v>
      </c>
      <c r="E407" s="74">
        <v>11388.44207257261</v>
      </c>
      <c r="F407" s="75">
        <v>106.73477154517049</v>
      </c>
      <c r="G407" s="72">
        <v>215542.76287144539</v>
      </c>
      <c r="I407" s="73">
        <f>AVERAGE(F$6:F407)</f>
        <v>113.42775177384804</v>
      </c>
      <c r="J407" s="72">
        <f>AVERAGE(G$6:G407)</f>
        <v>732996.17352062627</v>
      </c>
      <c r="L407" s="6"/>
      <c r="N407" s="13">
        <v>402</v>
      </c>
      <c r="O407" s="72">
        <v>45</v>
      </c>
      <c r="P407" s="73">
        <v>91.892856364575451</v>
      </c>
      <c r="Q407" s="74">
        <v>9819.5263963280904</v>
      </c>
      <c r="R407" s="75">
        <v>162.10714363542456</v>
      </c>
      <c r="S407" s="17">
        <v>591815.3759614008</v>
      </c>
      <c r="U407" s="73">
        <f>AVERAGE(R$6:R407)</f>
        <v>163.95627746289207</v>
      </c>
      <c r="V407" s="72">
        <f>AVERAGE(S$6:S407)</f>
        <v>766116.70953072491</v>
      </c>
    </row>
    <row r="408" spans="2:22" ht="15.75" x14ac:dyDescent="0.25">
      <c r="B408" s="13">
        <v>403</v>
      </c>
      <c r="C408" s="72">
        <v>43</v>
      </c>
      <c r="D408" s="73">
        <v>96.977728975902068</v>
      </c>
      <c r="E408" s="74">
        <v>18934.588275222857</v>
      </c>
      <c r="F408" s="75">
        <v>109.02227102409793</v>
      </c>
      <c r="G408" s="72">
        <v>1064291.8146710533</v>
      </c>
      <c r="I408" s="73">
        <f>AVERAGE(F$6:F408)</f>
        <v>113.41682005982882</v>
      </c>
      <c r="J408" s="72">
        <f>AVERAGE(G$6:G408)</f>
        <v>733818.24707186804</v>
      </c>
      <c r="L408" s="6"/>
      <c r="N408" s="13">
        <v>403</v>
      </c>
      <c r="O408" s="72">
        <v>45</v>
      </c>
      <c r="P408" s="73">
        <v>85.742695818813729</v>
      </c>
      <c r="Q408" s="74">
        <v>7537.0083166485638</v>
      </c>
      <c r="R408" s="75">
        <v>168.25730418118627</v>
      </c>
      <c r="S408" s="17">
        <v>268156.70095046819</v>
      </c>
      <c r="U408" s="73">
        <f>AVERAGE(R$6:R408)</f>
        <v>163.96694998576626</v>
      </c>
      <c r="V408" s="72">
        <f>AVERAGE(S$6:S408)</f>
        <v>764881.07675509155</v>
      </c>
    </row>
    <row r="409" spans="2:22" ht="15.75" x14ac:dyDescent="0.25">
      <c r="B409" s="13">
        <v>404</v>
      </c>
      <c r="C409" s="72">
        <v>45</v>
      </c>
      <c r="D409" s="73">
        <v>93.368179975458958</v>
      </c>
      <c r="E409" s="74">
        <v>18485.907964778966</v>
      </c>
      <c r="F409" s="75">
        <v>110.63182002454104</v>
      </c>
      <c r="G409" s="72">
        <v>1045129.6429496564</v>
      </c>
      <c r="I409" s="73">
        <f>AVERAGE(F$6:F409)</f>
        <v>113.40992649538505</v>
      </c>
      <c r="J409" s="72">
        <f>AVERAGE(G$6:G409)</f>
        <v>734588.81983394164</v>
      </c>
      <c r="L409" s="6"/>
      <c r="N409" s="13">
        <v>404</v>
      </c>
      <c r="O409" s="72">
        <v>44</v>
      </c>
      <c r="P409" s="73">
        <v>97.175338205272823</v>
      </c>
      <c r="Q409" s="74">
        <v>14135.536081804541</v>
      </c>
      <c r="R409" s="75">
        <v>157.82466179472718</v>
      </c>
      <c r="S409" s="17">
        <v>1230936.2013979647</v>
      </c>
      <c r="U409" s="73">
        <f>AVERAGE(R$6:R409)</f>
        <v>163.95174630212506</v>
      </c>
      <c r="V409" s="72">
        <f>AVERAGE(S$6:S409)</f>
        <v>766034.67854876199</v>
      </c>
    </row>
    <row r="410" spans="2:22" ht="15.75" x14ac:dyDescent="0.25">
      <c r="B410" s="13">
        <v>405</v>
      </c>
      <c r="C410" s="72">
        <v>46</v>
      </c>
      <c r="D410" s="73">
        <v>91.543325119575655</v>
      </c>
      <c r="E410" s="74">
        <v>11126.286419427963</v>
      </c>
      <c r="F410" s="75">
        <v>111.45667488042434</v>
      </c>
      <c r="G410" s="72">
        <v>240098.88807666325</v>
      </c>
      <c r="I410" s="73">
        <f>AVERAGE(F$6:F410)</f>
        <v>113.40510365189131</v>
      </c>
      <c r="J410" s="72">
        <f>AVERAGE(G$6:G410)</f>
        <v>733367.85703947931</v>
      </c>
      <c r="L410" s="6"/>
      <c r="N410" s="13">
        <v>405</v>
      </c>
      <c r="O410" s="72">
        <v>45</v>
      </c>
      <c r="P410" s="73">
        <v>84.704138650848535</v>
      </c>
      <c r="Q410" s="74">
        <v>10607.454773241652</v>
      </c>
      <c r="R410" s="75">
        <v>169.29586134915147</v>
      </c>
      <c r="S410" s="17">
        <v>795798.19255811372</v>
      </c>
      <c r="U410" s="73">
        <f>AVERAGE(R$6:R410)</f>
        <v>163.9649416479202</v>
      </c>
      <c r="V410" s="72">
        <f>AVERAGE(S$6:S410)</f>
        <v>766108.16870680975</v>
      </c>
    </row>
    <row r="411" spans="2:22" ht="15.75" x14ac:dyDescent="0.25">
      <c r="B411" s="13">
        <v>406</v>
      </c>
      <c r="C411" s="72">
        <v>45</v>
      </c>
      <c r="D411" s="73">
        <v>89.053298034402843</v>
      </c>
      <c r="E411" s="74">
        <v>13699.804561165147</v>
      </c>
      <c r="F411" s="75">
        <v>114.94670196559716</v>
      </c>
      <c r="G411" s="72">
        <v>574747.35187917878</v>
      </c>
      <c r="I411" s="73">
        <f>AVERAGE(F$6:F411)</f>
        <v>113.40890069207286</v>
      </c>
      <c r="J411" s="72">
        <f>AVERAGE(G$6:G411)</f>
        <v>732977.16614006972</v>
      </c>
      <c r="L411" s="6"/>
      <c r="N411" s="13">
        <v>406</v>
      </c>
      <c r="O411" s="72">
        <v>45</v>
      </c>
      <c r="P411" s="73">
        <v>92.304027207692272</v>
      </c>
      <c r="Q411" s="74">
        <v>2579.0367491993475</v>
      </c>
      <c r="R411" s="75">
        <v>161.69597279230771</v>
      </c>
      <c r="S411" s="17">
        <v>-582980.14397110057</v>
      </c>
      <c r="U411" s="73">
        <f>AVERAGE(R$6:R411)</f>
        <v>163.95935305467978</v>
      </c>
      <c r="V411" s="72">
        <f>AVERAGE(S$6:S411)</f>
        <v>762785.29108937655</v>
      </c>
    </row>
    <row r="412" spans="2:22" ht="15.75" x14ac:dyDescent="0.25">
      <c r="B412" s="13">
        <v>407</v>
      </c>
      <c r="C412" s="72">
        <v>43</v>
      </c>
      <c r="D412" s="73">
        <v>87.870063262118407</v>
      </c>
      <c r="E412" s="74">
        <v>8987.0237445260973</v>
      </c>
      <c r="F412" s="75">
        <v>118.12993673788159</v>
      </c>
      <c r="G412" s="72">
        <v>61636.546402707696</v>
      </c>
      <c r="I412" s="73">
        <f>AVERAGE(F$6:F412)</f>
        <v>113.42050028923701</v>
      </c>
      <c r="J412" s="72">
        <f>AVERAGE(G$6:G412)</f>
        <v>731327.68058788939</v>
      </c>
      <c r="L412" s="6"/>
      <c r="N412" s="13">
        <v>407</v>
      </c>
      <c r="O412" s="72">
        <v>44</v>
      </c>
      <c r="P412" s="73">
        <v>80.089228976992942</v>
      </c>
      <c r="Q412" s="74">
        <v>6847.8797618920735</v>
      </c>
      <c r="R412" s="75">
        <v>174.91077102300704</v>
      </c>
      <c r="S412" s="17">
        <v>197767.92902538856</v>
      </c>
      <c r="U412" s="73">
        <f>AVERAGE(R$6:R412)</f>
        <v>163.98626071553559</v>
      </c>
      <c r="V412" s="72">
        <f>AVERAGE(S$6:S412)</f>
        <v>761397.04204253631</v>
      </c>
    </row>
    <row r="413" spans="2:22" ht="15.75" x14ac:dyDescent="0.25">
      <c r="B413" s="13">
        <v>408</v>
      </c>
      <c r="C413" s="72">
        <v>45</v>
      </c>
      <c r="D413" s="73">
        <v>94.981224329344514</v>
      </c>
      <c r="E413" s="74">
        <v>12761.348470185942</v>
      </c>
      <c r="F413" s="75">
        <v>109.01877567065549</v>
      </c>
      <c r="G413" s="72">
        <v>391226.58612626372</v>
      </c>
      <c r="I413" s="73">
        <f>AVERAGE(F$6:F413)</f>
        <v>113.4097117485052</v>
      </c>
      <c r="J413" s="72">
        <f>AVERAGE(G$6:G413)</f>
        <v>730494.09947401285</v>
      </c>
      <c r="L413" s="6"/>
      <c r="N413" s="13">
        <v>408</v>
      </c>
      <c r="O413" s="72">
        <v>43</v>
      </c>
      <c r="P413" s="73">
        <v>92.436176927552751</v>
      </c>
      <c r="Q413" s="74">
        <v>1661.0071385836909</v>
      </c>
      <c r="R413" s="75">
        <v>163.56382307244724</v>
      </c>
      <c r="S413" s="17">
        <v>-728319.32226262533</v>
      </c>
      <c r="U413" s="73">
        <f>AVERAGE(R$6:R413)</f>
        <v>163.98522532915547</v>
      </c>
      <c r="V413" s="72">
        <f>AVERAGE(S$6:S413)</f>
        <v>757745.77644374908</v>
      </c>
    </row>
    <row r="414" spans="2:22" ht="15.75" x14ac:dyDescent="0.25">
      <c r="B414" s="13">
        <v>409</v>
      </c>
      <c r="C414" s="72">
        <v>47</v>
      </c>
      <c r="D414" s="73">
        <v>83.690334800670939</v>
      </c>
      <c r="E414" s="74">
        <v>14575.044066799626</v>
      </c>
      <c r="F414" s="75">
        <v>118.30966519932906</v>
      </c>
      <c r="G414" s="72">
        <v>724368.58380853129</v>
      </c>
      <c r="I414" s="73">
        <f>AVERAGE(F$6:F414)</f>
        <v>113.42169207479083</v>
      </c>
      <c r="J414" s="72">
        <f>AVERAGE(G$6:G414)</f>
        <v>730479.12266309478</v>
      </c>
      <c r="L414" s="6"/>
      <c r="N414" s="13">
        <v>409</v>
      </c>
      <c r="O414" s="72">
        <v>44</v>
      </c>
      <c r="P414" s="73">
        <v>94.900965346668883</v>
      </c>
      <c r="Q414" s="74">
        <v>20443.051084455838</v>
      </c>
      <c r="R414" s="75">
        <v>160.0990346533311</v>
      </c>
      <c r="S414" s="17">
        <v>2272912.743990113</v>
      </c>
      <c r="U414" s="73">
        <f>AVERAGE(R$6:R414)</f>
        <v>163.97572364046155</v>
      </c>
      <c r="V414" s="72">
        <f>AVERAGE(S$6:S414)</f>
        <v>761450.34115657641</v>
      </c>
    </row>
    <row r="415" spans="2:22" ht="15.75" x14ac:dyDescent="0.25">
      <c r="B415" s="13">
        <v>410</v>
      </c>
      <c r="C415" s="72">
        <v>43</v>
      </c>
      <c r="D415" s="73">
        <v>88.83541329152763</v>
      </c>
      <c r="E415" s="74">
        <v>15560.600356087723</v>
      </c>
      <c r="F415" s="75">
        <v>117.16458670847237</v>
      </c>
      <c r="G415" s="72">
        <v>823151.3096567262</v>
      </c>
      <c r="I415" s="73">
        <f>AVERAGE(F$6:F415)</f>
        <v>113.43082108609249</v>
      </c>
      <c r="J415" s="72">
        <f>AVERAGE(G$6:G415)</f>
        <v>730705.15238746954</v>
      </c>
      <c r="L415" s="6"/>
      <c r="N415" s="13">
        <v>410</v>
      </c>
      <c r="O415" s="72">
        <v>47</v>
      </c>
      <c r="P415" s="73">
        <v>96.165142622104725</v>
      </c>
      <c r="Q415" s="74">
        <v>9153.7057930662904</v>
      </c>
      <c r="R415" s="75">
        <v>155.83485737789528</v>
      </c>
      <c r="S415" s="17">
        <v>426466.43674169923</v>
      </c>
      <c r="U415" s="73">
        <f>AVERAGE(R$6:R415)</f>
        <v>163.95586786908942</v>
      </c>
      <c r="V415" s="72">
        <f>AVERAGE(S$6:S415)</f>
        <v>760633.3072433694</v>
      </c>
    </row>
    <row r="416" spans="2:22" ht="15.75" x14ac:dyDescent="0.25">
      <c r="B416" s="13">
        <v>411</v>
      </c>
      <c r="C416" s="72">
        <v>47</v>
      </c>
      <c r="D416" s="73">
        <v>96.242813975469772</v>
      </c>
      <c r="E416" s="74">
        <v>18642.866650618824</v>
      </c>
      <c r="F416" s="75">
        <v>105.75718602453023</v>
      </c>
      <c r="G416" s="72">
        <v>971617.11640000576</v>
      </c>
      <c r="I416" s="73">
        <f>AVERAGE(F$6:F416)</f>
        <v>113.41215044117385</v>
      </c>
      <c r="J416" s="72">
        <f>AVERAGE(G$6:G416)</f>
        <v>731291.31288385042</v>
      </c>
      <c r="L416" s="6"/>
      <c r="N416" s="13">
        <v>411</v>
      </c>
      <c r="O416" s="72">
        <v>45</v>
      </c>
      <c r="P416" s="73">
        <v>88.650170260130508</v>
      </c>
      <c r="Q416" s="74">
        <v>13356.078659594919</v>
      </c>
      <c r="R416" s="75">
        <v>165.34982973986951</v>
      </c>
      <c r="S416" s="17">
        <v>1208425.3323563244</v>
      </c>
      <c r="U416" s="73">
        <f>AVERAGE(R$6:R416)</f>
        <v>163.95925950381152</v>
      </c>
      <c r="V416" s="72">
        <f>AVERAGE(S$6:S416)</f>
        <v>761722.82555264665</v>
      </c>
    </row>
    <row r="417" spans="2:22" ht="15.75" x14ac:dyDescent="0.25">
      <c r="B417" s="13">
        <v>412</v>
      </c>
      <c r="C417" s="72">
        <v>45</v>
      </c>
      <c r="D417" s="73">
        <v>93.92516343015096</v>
      </c>
      <c r="E417" s="74">
        <v>18402.342426456067</v>
      </c>
      <c r="F417" s="75">
        <v>110.07483656984904</v>
      </c>
      <c r="G417" s="72">
        <v>1025634.8350945509</v>
      </c>
      <c r="I417" s="73">
        <f>AVERAGE(F$6:F417)</f>
        <v>113.40405016478712</v>
      </c>
      <c r="J417" s="72">
        <f>AVERAGE(G$6:G417)</f>
        <v>732005.73890863371</v>
      </c>
      <c r="L417" s="6"/>
      <c r="N417" s="13">
        <v>412</v>
      </c>
      <c r="O417" s="72">
        <v>45</v>
      </c>
      <c r="P417" s="73">
        <v>95.755221109642804</v>
      </c>
      <c r="Q417" s="74">
        <v>16764.499737288883</v>
      </c>
      <c r="R417" s="75">
        <v>158.2447788903572</v>
      </c>
      <c r="S417" s="17">
        <v>1652894.5541347307</v>
      </c>
      <c r="U417" s="73">
        <f>AVERAGE(R$6:R417)</f>
        <v>163.94538940523518</v>
      </c>
      <c r="V417" s="72">
        <f>AVERAGE(S$6:S417)</f>
        <v>763885.86372881674</v>
      </c>
    </row>
    <row r="418" spans="2:22" ht="15.75" x14ac:dyDescent="0.25">
      <c r="B418" s="13">
        <v>413</v>
      </c>
      <c r="C418" s="72">
        <v>45</v>
      </c>
      <c r="D418" s="73">
        <v>84.247985176650502</v>
      </c>
      <c r="E418" s="74">
        <v>7565.4393559493556</v>
      </c>
      <c r="F418" s="75">
        <v>119.7520148233495</v>
      </c>
      <c r="G418" s="72">
        <v>-94023.394101201091</v>
      </c>
      <c r="I418" s="73">
        <f>AVERAGE(F$6:F418)</f>
        <v>113.41942053926307</v>
      </c>
      <c r="J418" s="72">
        <f>AVERAGE(G$6:G418)</f>
        <v>730005.6683686584</v>
      </c>
      <c r="L418" s="6"/>
      <c r="N418" s="13">
        <v>413</v>
      </c>
      <c r="O418" s="72">
        <v>45</v>
      </c>
      <c r="P418" s="73">
        <v>85.075255221950329</v>
      </c>
      <c r="Q418" s="74">
        <v>11928.311489020889</v>
      </c>
      <c r="R418" s="75">
        <v>168.92474477804967</v>
      </c>
      <c r="S418" s="17">
        <v>1014986.9739159313</v>
      </c>
      <c r="U418" s="73">
        <f>AVERAGE(R$6:R418)</f>
        <v>163.95744595577469</v>
      </c>
      <c r="V418" s="72">
        <f>AVERAGE(S$6:S418)</f>
        <v>764493.85673169116</v>
      </c>
    </row>
    <row r="419" spans="2:22" ht="15.75" x14ac:dyDescent="0.25">
      <c r="B419" s="13">
        <v>414</v>
      </c>
      <c r="C419" s="72">
        <v>46</v>
      </c>
      <c r="D419" s="73">
        <v>83.942927564459069</v>
      </c>
      <c r="E419" s="74">
        <v>21821.95330358982</v>
      </c>
      <c r="F419" s="75">
        <v>119.05707243554093</v>
      </c>
      <c r="G419" s="72">
        <v>1598057.875150485</v>
      </c>
      <c r="I419" s="73">
        <f>AVERAGE(F$6:F419)</f>
        <v>113.43303805592075</v>
      </c>
      <c r="J419" s="72">
        <f>AVERAGE(G$6:G419)</f>
        <v>732102.41282948409</v>
      </c>
      <c r="L419" s="6"/>
      <c r="N419" s="13">
        <v>414</v>
      </c>
      <c r="O419" s="72">
        <v>45</v>
      </c>
      <c r="P419" s="73">
        <v>98.636763404809912</v>
      </c>
      <c r="Q419" s="74">
        <v>20362.227454157946</v>
      </c>
      <c r="R419" s="75">
        <v>155.36323659519007</v>
      </c>
      <c r="S419" s="17">
        <v>2163541.5615654159</v>
      </c>
      <c r="U419" s="73">
        <f>AVERAGE(R$6:R419)</f>
        <v>163.93668699596651</v>
      </c>
      <c r="V419" s="72">
        <f>AVERAGE(S$6:S419)</f>
        <v>767873.19901389815</v>
      </c>
    </row>
    <row r="420" spans="2:22" ht="15.75" x14ac:dyDescent="0.25">
      <c r="B420" s="13">
        <v>415</v>
      </c>
      <c r="C420" s="72">
        <v>45</v>
      </c>
      <c r="D420" s="73">
        <v>83.187759616681248</v>
      </c>
      <c r="E420" s="74">
        <v>12255.655753362944</v>
      </c>
      <c r="F420" s="75">
        <v>120.81224038331875</v>
      </c>
      <c r="G420" s="72">
        <v>480633.22893048753</v>
      </c>
      <c r="I420" s="73">
        <f>AVERAGE(F$6:F420)</f>
        <v>113.45081926634822</v>
      </c>
      <c r="J420" s="72">
        <f>AVERAGE(G$6:G420)</f>
        <v>731496.46298876358</v>
      </c>
      <c r="L420" s="6"/>
      <c r="N420" s="13">
        <v>415</v>
      </c>
      <c r="O420" s="72">
        <v>45</v>
      </c>
      <c r="P420" s="73">
        <v>83.520582352329882</v>
      </c>
      <c r="Q420" s="74">
        <v>11966.677381092491</v>
      </c>
      <c r="R420" s="75">
        <v>170.47941764767012</v>
      </c>
      <c r="S420" s="17">
        <v>1040072.1911061942</v>
      </c>
      <c r="U420" s="73">
        <f>AVERAGE(R$6:R420)</f>
        <v>163.95245261199472</v>
      </c>
      <c r="V420" s="72">
        <f>AVERAGE(S$6:S420)</f>
        <v>768529.10019966273</v>
      </c>
    </row>
    <row r="421" spans="2:22" ht="15.75" x14ac:dyDescent="0.25">
      <c r="B421" s="13">
        <v>416</v>
      </c>
      <c r="C421" s="72">
        <v>47</v>
      </c>
      <c r="D421" s="73">
        <v>97.599256225655111</v>
      </c>
      <c r="E421" s="74">
        <v>14988.010799631724</v>
      </c>
      <c r="F421" s="75">
        <v>104.40074377434489</v>
      </c>
      <c r="G421" s="72">
        <v>564759.47517946572</v>
      </c>
      <c r="I421" s="73">
        <f>AVERAGE(F$6:F421)</f>
        <v>113.42906427718474</v>
      </c>
      <c r="J421" s="72">
        <f>AVERAGE(G$6:G421)</f>
        <v>731095.65292191436</v>
      </c>
      <c r="L421" s="6"/>
      <c r="N421" s="13">
        <v>416</v>
      </c>
      <c r="O421" s="72">
        <v>46</v>
      </c>
      <c r="P421" s="73">
        <v>80.292430143071329</v>
      </c>
      <c r="Q421" s="74">
        <v>16922.42643345852</v>
      </c>
      <c r="R421" s="75">
        <v>172.70756985692867</v>
      </c>
      <c r="S421" s="17">
        <v>1922631.1454052739</v>
      </c>
      <c r="U421" s="73">
        <f>AVERAGE(R$6:R421)</f>
        <v>163.97349856691042</v>
      </c>
      <c r="V421" s="72">
        <f>AVERAGE(S$6:S421)</f>
        <v>771303.38396217627</v>
      </c>
    </row>
    <row r="422" spans="2:22" ht="15.75" x14ac:dyDescent="0.25">
      <c r="B422" s="13">
        <v>417</v>
      </c>
      <c r="C422" s="72">
        <v>43</v>
      </c>
      <c r="D422" s="73">
        <v>98.155621648972073</v>
      </c>
      <c r="E422" s="74">
        <v>12711.158917378098</v>
      </c>
      <c r="F422" s="75">
        <v>107.84437835102793</v>
      </c>
      <c r="G422" s="72">
        <v>370827.03156576608</v>
      </c>
      <c r="I422" s="73">
        <f>AVERAGE(F$6:F422)</f>
        <v>113.41567174498772</v>
      </c>
      <c r="J422" s="72">
        <f>AVERAGE(G$6:G422)</f>
        <v>730231.69939348241</v>
      </c>
      <c r="L422" s="6"/>
      <c r="N422" s="13">
        <v>417</v>
      </c>
      <c r="O422" s="72">
        <v>45</v>
      </c>
      <c r="P422" s="73">
        <v>86.187346157437759</v>
      </c>
      <c r="Q422" s="74">
        <v>14502.547254976838</v>
      </c>
      <c r="R422" s="75">
        <v>167.81265384256224</v>
      </c>
      <c r="S422" s="17">
        <v>1433710.9423348294</v>
      </c>
      <c r="U422" s="73">
        <f>AVERAGE(R$6:R422)</f>
        <v>163.98270517428605</v>
      </c>
      <c r="V422" s="72">
        <f>AVERAGE(S$6:S422)</f>
        <v>772891.89129640325</v>
      </c>
    </row>
    <row r="423" spans="2:22" ht="15.75" x14ac:dyDescent="0.25">
      <c r="B423" s="13">
        <v>418</v>
      </c>
      <c r="C423" s="72">
        <v>45</v>
      </c>
      <c r="D423" s="73">
        <v>84.488506422196537</v>
      </c>
      <c r="E423" s="74">
        <v>10387.254715924921</v>
      </c>
      <c r="F423" s="75">
        <v>119.51149357780346</v>
      </c>
      <c r="G423" s="72">
        <v>241396.32527326979</v>
      </c>
      <c r="I423" s="73">
        <f>AVERAGE(F$6:F423)</f>
        <v>113.43025505080786</v>
      </c>
      <c r="J423" s="72">
        <f>AVERAGE(G$6:G423)</f>
        <v>729062.23677596997</v>
      </c>
      <c r="L423" s="6"/>
      <c r="N423" s="13">
        <v>418</v>
      </c>
      <c r="O423" s="72">
        <v>45</v>
      </c>
      <c r="P423" s="73">
        <v>91.807588267175447</v>
      </c>
      <c r="Q423" s="74">
        <v>14598.279399276806</v>
      </c>
      <c r="R423" s="75">
        <v>162.19241173282455</v>
      </c>
      <c r="S423" s="17">
        <v>1367730.1429183143</v>
      </c>
      <c r="U423" s="73">
        <f>AVERAGE(R$6:R423)</f>
        <v>163.97842217562228</v>
      </c>
      <c r="V423" s="72">
        <f>AVERAGE(S$6:S423)</f>
        <v>774314.94931463746</v>
      </c>
    </row>
    <row r="424" spans="2:22" ht="15.75" x14ac:dyDescent="0.25">
      <c r="B424" s="13">
        <v>419</v>
      </c>
      <c r="C424" s="72">
        <v>46</v>
      </c>
      <c r="D424" s="73">
        <v>86.010001352084785</v>
      </c>
      <c r="E424" s="74">
        <v>14380.831463278722</v>
      </c>
      <c r="F424" s="75">
        <v>116.98999864791521</v>
      </c>
      <c r="G424" s="72">
        <v>682413.45344487438</v>
      </c>
      <c r="I424" s="73">
        <f>AVERAGE(F$6:F424)</f>
        <v>113.43875085891551</v>
      </c>
      <c r="J424" s="72">
        <f>AVERAGE(G$6:G424)</f>
        <v>728950.9031642013</v>
      </c>
      <c r="L424" s="6"/>
      <c r="N424" s="13">
        <v>419</v>
      </c>
      <c r="O424" s="72">
        <v>45</v>
      </c>
      <c r="P424" s="73">
        <v>96.128581502066652</v>
      </c>
      <c r="Q424" s="74">
        <v>15766.557529798511</v>
      </c>
      <c r="R424" s="75">
        <v>157.87141849793335</v>
      </c>
      <c r="S424" s="17">
        <v>1489088.8020585631</v>
      </c>
      <c r="U424" s="73">
        <f>AVERAGE(R$6:R424)</f>
        <v>163.96384698784738</v>
      </c>
      <c r="V424" s="72">
        <f>AVERAGE(S$6:S424)</f>
        <v>776020.85349779727</v>
      </c>
    </row>
    <row r="425" spans="2:22" ht="15.75" x14ac:dyDescent="0.25">
      <c r="B425" s="13">
        <v>420</v>
      </c>
      <c r="C425" s="72">
        <v>46</v>
      </c>
      <c r="D425" s="73">
        <v>91.053990531239734</v>
      </c>
      <c r="E425" s="74">
        <v>9414.1925929968675</v>
      </c>
      <c r="F425" s="75">
        <v>111.94600946876027</v>
      </c>
      <c r="G425" s="72">
        <v>53881.293156360043</v>
      </c>
      <c r="I425" s="73">
        <f>AVERAGE(F$6:F425)</f>
        <v>113.43519671274848</v>
      </c>
      <c r="J425" s="72">
        <f>AVERAGE(G$6:G425)</f>
        <v>727343.59456894454</v>
      </c>
      <c r="L425" s="6"/>
      <c r="N425" s="13">
        <v>420</v>
      </c>
      <c r="O425" s="72">
        <v>44</v>
      </c>
      <c r="P425" s="73">
        <v>91.750195412149949</v>
      </c>
      <c r="Q425" s="74">
        <v>19507.133438711626</v>
      </c>
      <c r="R425" s="75">
        <v>163.24980458785006</v>
      </c>
      <c r="S425" s="17">
        <v>2184535.7219387884</v>
      </c>
      <c r="U425" s="73">
        <f>AVERAGE(R$6:R425)</f>
        <v>163.962146886895</v>
      </c>
      <c r="V425" s="72">
        <f>AVERAGE(S$6:S425)</f>
        <v>779374.46032741864</v>
      </c>
    </row>
    <row r="426" spans="2:22" ht="15.75" x14ac:dyDescent="0.25">
      <c r="B426" s="13">
        <v>421</v>
      </c>
      <c r="C426" s="72">
        <v>46</v>
      </c>
      <c r="D426" s="73">
        <v>96.895342373222803</v>
      </c>
      <c r="E426" s="74">
        <v>12152.244696687882</v>
      </c>
      <c r="F426" s="75">
        <v>106.1046576267772</v>
      </c>
      <c r="G426" s="72">
        <v>289409.76293888665</v>
      </c>
      <c r="I426" s="73">
        <f>AVERAGE(F$6:F426)</f>
        <v>113.41778450589344</v>
      </c>
      <c r="J426" s="72">
        <f>AVERAGE(G$6:G426)</f>
        <v>726303.37169096339</v>
      </c>
      <c r="L426" s="6"/>
      <c r="N426" s="13">
        <v>421</v>
      </c>
      <c r="O426" s="72">
        <v>45</v>
      </c>
      <c r="P426" s="73">
        <v>94.046293938404361</v>
      </c>
      <c r="Q426" s="74">
        <v>10346.673141545509</v>
      </c>
      <c r="R426" s="75">
        <v>159.95370606159565</v>
      </c>
      <c r="S426" s="17">
        <v>654988.71439817687</v>
      </c>
      <c r="U426" s="73">
        <f>AVERAGE(R$6:R426)</f>
        <v>163.95262564978029</v>
      </c>
      <c r="V426" s="72">
        <f>AVERAGE(S$6:S426)</f>
        <v>779079.007249202</v>
      </c>
    </row>
    <row r="427" spans="2:22" ht="15.75" x14ac:dyDescent="0.25">
      <c r="B427" s="13">
        <v>422</v>
      </c>
      <c r="C427" s="72">
        <v>43</v>
      </c>
      <c r="D427" s="73">
        <v>84.663691699731103</v>
      </c>
      <c r="E427" s="74">
        <v>14407.173226023231</v>
      </c>
      <c r="F427" s="75">
        <v>121.3363083002689</v>
      </c>
      <c r="G427" s="72">
        <v>748113.2122881345</v>
      </c>
      <c r="I427" s="73">
        <f>AVERAGE(F$6:F427)</f>
        <v>113.43654878028769</v>
      </c>
      <c r="J427" s="72">
        <f>AVERAGE(G$6:G427)</f>
        <v>726355.05377768655</v>
      </c>
      <c r="L427" s="6"/>
      <c r="N427" s="13">
        <v>422</v>
      </c>
      <c r="O427" s="72">
        <v>46</v>
      </c>
      <c r="P427" s="73">
        <v>82.462161757950341</v>
      </c>
      <c r="Q427" s="74">
        <v>21973.175501193815</v>
      </c>
      <c r="R427" s="75">
        <v>170.53783824204965</v>
      </c>
      <c r="S427" s="17">
        <v>2747257.8492867588</v>
      </c>
      <c r="U427" s="73">
        <f>AVERAGE(R$6:R427)</f>
        <v>163.96823041895627</v>
      </c>
      <c r="V427" s="72">
        <f>AVERAGE(S$6:S427)</f>
        <v>783742.93815450417</v>
      </c>
    </row>
    <row r="428" spans="2:22" ht="15.75" x14ac:dyDescent="0.25">
      <c r="B428" s="13">
        <v>423</v>
      </c>
      <c r="C428" s="72">
        <v>45</v>
      </c>
      <c r="D428" s="73">
        <v>96.5066103492492</v>
      </c>
      <c r="E428" s="74">
        <v>20668.002817961977</v>
      </c>
      <c r="F428" s="75">
        <v>107.4933896507508</v>
      </c>
      <c r="G428" s="72">
        <v>1221673.6802140023</v>
      </c>
      <c r="I428" s="73">
        <f>AVERAGE(F$6:F428)</f>
        <v>113.42249875870486</v>
      </c>
      <c r="J428" s="72">
        <f>AVERAGE(G$6:G428)</f>
        <v>727526.01979763049</v>
      </c>
      <c r="L428" s="6"/>
      <c r="N428" s="13">
        <v>423</v>
      </c>
      <c r="O428" s="72">
        <v>44</v>
      </c>
      <c r="P428" s="73">
        <v>80.085258573243053</v>
      </c>
      <c r="Q428" s="74">
        <v>8194.9218821182458</v>
      </c>
      <c r="R428" s="75">
        <v>174.91474142675696</v>
      </c>
      <c r="S428" s="17">
        <v>433412.6420231855</v>
      </c>
      <c r="U428" s="73">
        <f>AVERAGE(R$6:R428)</f>
        <v>163.99410869557042</v>
      </c>
      <c r="V428" s="72">
        <f>AVERAGE(S$6:S428)</f>
        <v>782914.73414473748</v>
      </c>
    </row>
    <row r="429" spans="2:22" ht="15.75" x14ac:dyDescent="0.25">
      <c r="B429" s="13">
        <v>424</v>
      </c>
      <c r="C429" s="72">
        <v>45</v>
      </c>
      <c r="D429" s="73">
        <v>87.73458791058863</v>
      </c>
      <c r="E429" s="74">
        <v>13976.554286674958</v>
      </c>
      <c r="F429" s="75">
        <v>116.26541208941137</v>
      </c>
      <c r="G429" s="72">
        <v>624989.84373029298</v>
      </c>
      <c r="I429" s="73">
        <f>AVERAGE(F$6:F429)</f>
        <v>113.4292037429754</v>
      </c>
      <c r="J429" s="72">
        <f>AVERAGE(G$6:G429)</f>
        <v>727284.189193698</v>
      </c>
      <c r="L429" s="6"/>
      <c r="N429" s="13">
        <v>424</v>
      </c>
      <c r="O429" s="72">
        <v>45</v>
      </c>
      <c r="P429" s="73">
        <v>81.617568876021394</v>
      </c>
      <c r="Q429" s="74">
        <v>7987.0438227325922</v>
      </c>
      <c r="R429" s="75">
        <v>172.38243112397862</v>
      </c>
      <c r="S429" s="17">
        <v>376826.03165640007</v>
      </c>
      <c r="U429" s="73">
        <f>AVERAGE(R$6:R429)</f>
        <v>164.01389247488271</v>
      </c>
      <c r="V429" s="72">
        <f>AVERAGE(S$6:S429)</f>
        <v>781956.97777094424</v>
      </c>
    </row>
    <row r="430" spans="2:22" ht="15.75" x14ac:dyDescent="0.25">
      <c r="B430" s="13">
        <v>425</v>
      </c>
      <c r="C430" s="72">
        <v>44</v>
      </c>
      <c r="D430" s="73">
        <v>97.531402744765643</v>
      </c>
      <c r="E430" s="74">
        <v>10989.197939695037</v>
      </c>
      <c r="F430" s="75">
        <v>107.46859725523436</v>
      </c>
      <c r="G430" s="72">
        <v>180993.6875391372</v>
      </c>
      <c r="I430" s="73">
        <f>AVERAGE(F$6:F430)</f>
        <v>113.41517878653366</v>
      </c>
      <c r="J430" s="72">
        <f>AVERAGE(G$6:G430)</f>
        <v>725998.79977804027</v>
      </c>
      <c r="L430" s="6"/>
      <c r="N430" s="13">
        <v>425</v>
      </c>
      <c r="O430" s="72">
        <v>45</v>
      </c>
      <c r="P430" s="73">
        <v>97.936483266236635</v>
      </c>
      <c r="Q430" s="74">
        <v>19380.702603610254</v>
      </c>
      <c r="R430" s="75">
        <v>156.06351673376338</v>
      </c>
      <c r="S430" s="17">
        <v>2024620.6050906205</v>
      </c>
      <c r="U430" s="73">
        <f>AVERAGE(R$6:R430)</f>
        <v>163.99518570843301</v>
      </c>
      <c r="V430" s="72">
        <f>AVERAGE(S$6:S430)</f>
        <v>784880.89218816697</v>
      </c>
    </row>
    <row r="431" spans="2:22" ht="15.75" x14ac:dyDescent="0.25">
      <c r="B431" s="13">
        <v>426</v>
      </c>
      <c r="C431" s="72">
        <v>45</v>
      </c>
      <c r="D431" s="73">
        <v>92.578905406427623</v>
      </c>
      <c r="E431" s="74">
        <v>17245.529227243067</v>
      </c>
      <c r="F431" s="75">
        <v>111.42109459357238</v>
      </c>
      <c r="G431" s="72">
        <v>921515.7433448669</v>
      </c>
      <c r="I431" s="73">
        <f>AVERAGE(F$6:F431)</f>
        <v>113.41049783772388</v>
      </c>
      <c r="J431" s="72">
        <f>AVERAGE(G$6:G431)</f>
        <v>726457.75973946473</v>
      </c>
      <c r="L431" s="6"/>
      <c r="N431" s="13">
        <v>426</v>
      </c>
      <c r="O431" s="72">
        <v>45</v>
      </c>
      <c r="P431" s="73">
        <v>84.17979163420992</v>
      </c>
      <c r="Q431" s="74">
        <v>13437.636241219823</v>
      </c>
      <c r="R431" s="75">
        <v>169.82020836579008</v>
      </c>
      <c r="S431" s="17">
        <v>1281982.1864276426</v>
      </c>
      <c r="U431" s="73">
        <f>AVERAGE(R$6:R431)</f>
        <v>164.00885947053948</v>
      </c>
      <c r="V431" s="72">
        <f>AVERAGE(S$6:S431)</f>
        <v>786047.79663473857</v>
      </c>
    </row>
    <row r="432" spans="2:22" ht="15.75" x14ac:dyDescent="0.25">
      <c r="B432" s="13">
        <v>427</v>
      </c>
      <c r="C432" s="72">
        <v>45</v>
      </c>
      <c r="D432" s="73">
        <v>83.894881114505864</v>
      </c>
      <c r="E432" s="74">
        <v>10782.956091119288</v>
      </c>
      <c r="F432" s="75">
        <v>120.10511888549414</v>
      </c>
      <c r="G432" s="72">
        <v>295088.22326094517</v>
      </c>
      <c r="I432" s="73">
        <f>AVERAGE(F$6:F432)</f>
        <v>113.42617610715659</v>
      </c>
      <c r="J432" s="72">
        <f>AVERAGE(G$6:G432)</f>
        <v>725447.52663295763</v>
      </c>
      <c r="L432" s="6"/>
      <c r="N432" s="13">
        <v>427</v>
      </c>
      <c r="O432" s="72">
        <v>44</v>
      </c>
      <c r="P432" s="73">
        <v>91.375511200506949</v>
      </c>
      <c r="Q432" s="74">
        <v>11786.888218469792</v>
      </c>
      <c r="R432" s="75">
        <v>163.62448879949307</v>
      </c>
      <c r="S432" s="17">
        <v>928623.55928388727</v>
      </c>
      <c r="U432" s="73">
        <f>AVERAGE(R$6:R432)</f>
        <v>164.00795930503352</v>
      </c>
      <c r="V432" s="72">
        <f>AVERAGE(S$6:S432)</f>
        <v>786381.69771822612</v>
      </c>
    </row>
    <row r="433" spans="2:22" ht="15.75" x14ac:dyDescent="0.25">
      <c r="B433" s="13">
        <v>428</v>
      </c>
      <c r="C433" s="72">
        <v>45</v>
      </c>
      <c r="D433" s="73">
        <v>93.740164027958755</v>
      </c>
      <c r="E433" s="74">
        <v>8833.1955995945791</v>
      </c>
      <c r="F433" s="75">
        <v>110.25983597204124</v>
      </c>
      <c r="G433" s="72">
        <v>-26053.302079745219</v>
      </c>
      <c r="I433" s="73">
        <f>AVERAGE(F$6:F433)</f>
        <v>113.4187781161867</v>
      </c>
      <c r="J433" s="72">
        <f>AVERAGE(G$6:G433)</f>
        <v>723691.68357521773</v>
      </c>
      <c r="L433" s="6"/>
      <c r="N433" s="13">
        <v>428</v>
      </c>
      <c r="O433" s="72">
        <v>45</v>
      </c>
      <c r="P433" s="73">
        <v>97.434078143382322</v>
      </c>
      <c r="Q433" s="74">
        <v>18143.03249441642</v>
      </c>
      <c r="R433" s="75">
        <v>156.56592185661768</v>
      </c>
      <c r="S433" s="17">
        <v>1840580.6077628764</v>
      </c>
      <c r="U433" s="73">
        <f>AVERAGE(R$6:R433)</f>
        <v>163.99057136706995</v>
      </c>
      <c r="V433" s="72">
        <f>AVERAGE(S$6:S433)</f>
        <v>788844.77928375092</v>
      </c>
    </row>
    <row r="434" spans="2:22" ht="15.75" x14ac:dyDescent="0.25">
      <c r="B434" s="13">
        <v>429</v>
      </c>
      <c r="C434" s="72">
        <v>45</v>
      </c>
      <c r="D434" s="73">
        <v>99.265316671422525</v>
      </c>
      <c r="E434" s="74">
        <v>11669.80688980882</v>
      </c>
      <c r="F434" s="75">
        <v>104.73468332857747</v>
      </c>
      <c r="G434" s="72">
        <v>222233.52910977835</v>
      </c>
      <c r="I434" s="73">
        <f>AVERAGE(F$6:F434)</f>
        <v>113.39853547099413</v>
      </c>
      <c r="J434" s="72">
        <f>AVERAGE(G$6:G434)</f>
        <v>722522.78344825865</v>
      </c>
      <c r="L434" s="6"/>
      <c r="N434" s="13">
        <v>429</v>
      </c>
      <c r="O434" s="72">
        <v>46</v>
      </c>
      <c r="P434" s="73">
        <v>86.498791902864269</v>
      </c>
      <c r="Q434" s="74">
        <v>5358.1862675794264</v>
      </c>
      <c r="R434" s="75">
        <v>166.50120809713573</v>
      </c>
      <c r="S434" s="17">
        <v>-107855.51323854295</v>
      </c>
      <c r="U434" s="73">
        <f>AVERAGE(R$6:R434)</f>
        <v>163.99642366714002</v>
      </c>
      <c r="V434" s="72">
        <f>AVERAGE(S$6:S434)</f>
        <v>786754.56881167099</v>
      </c>
    </row>
    <row r="435" spans="2:22" ht="15.75" x14ac:dyDescent="0.25">
      <c r="B435" s="13">
        <v>430</v>
      </c>
      <c r="C435" s="72">
        <v>45</v>
      </c>
      <c r="D435" s="73">
        <v>86.953178227545806</v>
      </c>
      <c r="E435" s="74">
        <v>8535.0311106977388</v>
      </c>
      <c r="F435" s="75">
        <v>117.04682177245419</v>
      </c>
      <c r="G435" s="72">
        <v>-1001.7347638100618</v>
      </c>
      <c r="I435" s="73">
        <f>AVERAGE(F$6:F435)</f>
        <v>113.40701985774172</v>
      </c>
      <c r="J435" s="72">
        <f>AVERAGE(G$6:G435)</f>
        <v>720840.1682896259</v>
      </c>
      <c r="L435" s="6"/>
      <c r="N435" s="13">
        <v>430</v>
      </c>
      <c r="O435" s="72">
        <v>44</v>
      </c>
      <c r="P435" s="73">
        <v>84.944708650489474</v>
      </c>
      <c r="Q435" s="74">
        <v>7988.7988062358063</v>
      </c>
      <c r="R435" s="75">
        <v>170.05529134951053</v>
      </c>
      <c r="S435" s="17">
        <v>358537.50852705189</v>
      </c>
      <c r="U435" s="73">
        <f>AVERAGE(R$6:R435)</f>
        <v>164.01051405709902</v>
      </c>
      <c r="V435" s="72">
        <f>AVERAGE(S$6:S435)</f>
        <v>785758.71518310206</v>
      </c>
    </row>
    <row r="436" spans="2:22" ht="15.75" x14ac:dyDescent="0.25">
      <c r="B436" s="13">
        <v>431</v>
      </c>
      <c r="C436" s="72">
        <v>44</v>
      </c>
      <c r="D436" s="73">
        <v>90.813223213621725</v>
      </c>
      <c r="E436" s="74">
        <v>15307.056025422704</v>
      </c>
      <c r="F436" s="75">
        <v>114.18677678637827</v>
      </c>
      <c r="G436" s="72">
        <v>747863.38963152887</v>
      </c>
      <c r="I436" s="73">
        <f>AVERAGE(F$6:F436)</f>
        <v>113.40882903855062</v>
      </c>
      <c r="J436" s="72">
        <f>AVERAGE(G$6:G436)</f>
        <v>720902.86717905023</v>
      </c>
      <c r="L436" s="6"/>
      <c r="N436" s="13">
        <v>431</v>
      </c>
      <c r="O436" s="72">
        <v>45</v>
      </c>
      <c r="P436" s="73">
        <v>82.23440808884402</v>
      </c>
      <c r="Q436" s="74">
        <v>15712.409034496199</v>
      </c>
      <c r="R436" s="75">
        <v>171.76559191115598</v>
      </c>
      <c r="S436" s="17">
        <v>1698851.2381604342</v>
      </c>
      <c r="U436" s="73">
        <f>AVERAGE(R$6:R436)</f>
        <v>164.02850727717802</v>
      </c>
      <c r="V436" s="72">
        <f>AVERAGE(S$6:S436)</f>
        <v>787877.25931994047</v>
      </c>
    </row>
    <row r="437" spans="2:22" ht="15.75" x14ac:dyDescent="0.25">
      <c r="B437" s="13">
        <v>432</v>
      </c>
      <c r="C437" s="72">
        <v>46</v>
      </c>
      <c r="D437" s="73">
        <v>97.340258590925913</v>
      </c>
      <c r="E437" s="74">
        <v>16334.931639288225</v>
      </c>
      <c r="F437" s="75">
        <v>105.65974140907409</v>
      </c>
      <c r="G437" s="72">
        <v>725944.65294209658</v>
      </c>
      <c r="I437" s="73">
        <f>AVERAGE(F$6:F437)</f>
        <v>113.39089133570461</v>
      </c>
      <c r="J437" s="72">
        <f>AVERAGE(G$6:G437)</f>
        <v>720914.53797942773</v>
      </c>
      <c r="L437" s="6"/>
      <c r="N437" s="13">
        <v>432</v>
      </c>
      <c r="O437" s="72">
        <v>46</v>
      </c>
      <c r="P437" s="73">
        <v>94.755040078754661</v>
      </c>
      <c r="Q437" s="74">
        <v>12067.686535993938</v>
      </c>
      <c r="R437" s="75">
        <v>158.24495992124534</v>
      </c>
      <c r="S437" s="17">
        <v>909650.57223051274</v>
      </c>
      <c r="U437" s="73">
        <f>AVERAGE(R$6:R437)</f>
        <v>164.01511943607633</v>
      </c>
      <c r="V437" s="72">
        <f>AVERAGE(S$6:S437)</f>
        <v>788159.14198871492</v>
      </c>
    </row>
    <row r="438" spans="2:22" ht="15.75" x14ac:dyDescent="0.25">
      <c r="B438" s="13">
        <v>433</v>
      </c>
      <c r="C438" s="72">
        <v>46</v>
      </c>
      <c r="D438" s="73">
        <v>80.456505066163388</v>
      </c>
      <c r="E438" s="74">
        <v>6447.3827471702516</v>
      </c>
      <c r="F438" s="75">
        <v>122.54349493383661</v>
      </c>
      <c r="G438" s="72">
        <v>-209915.18498563673</v>
      </c>
      <c r="I438" s="73">
        <f>AVERAGE(F$6:F438)</f>
        <v>113.41202898835618</v>
      </c>
      <c r="J438" s="72">
        <f>AVERAGE(G$6:G438)</f>
        <v>718764.81575548998</v>
      </c>
      <c r="L438" s="6"/>
      <c r="N438" s="13">
        <v>433</v>
      </c>
      <c r="O438" s="72">
        <v>46</v>
      </c>
      <c r="P438" s="73">
        <v>98.003591701158925</v>
      </c>
      <c r="Q438" s="74">
        <v>4561.9484796880988</v>
      </c>
      <c r="R438" s="75">
        <v>154.99640829884106</v>
      </c>
      <c r="S438" s="17">
        <v>-292914.37080398621</v>
      </c>
      <c r="U438" s="73">
        <f>AVERAGE(R$6:R438)</f>
        <v>163.99429100388872</v>
      </c>
      <c r="V438" s="72">
        <f>AVERAGE(S$6:S438)</f>
        <v>785662.43641644542</v>
      </c>
    </row>
    <row r="439" spans="2:22" ht="15.75" x14ac:dyDescent="0.25">
      <c r="B439" s="13">
        <v>434</v>
      </c>
      <c r="C439" s="72">
        <v>44</v>
      </c>
      <c r="D439" s="73">
        <v>84.41937787331203</v>
      </c>
      <c r="E439" s="74">
        <v>12716.699293795184</v>
      </c>
      <c r="F439" s="75">
        <v>120.58062212668797</v>
      </c>
      <c r="G439" s="72">
        <v>533387.51224383689</v>
      </c>
      <c r="I439" s="73">
        <f>AVERAGE(F$6:F439)</f>
        <v>113.42854648406663</v>
      </c>
      <c r="J439" s="72">
        <f>AVERAGE(G$6:G439)</f>
        <v>718337.67911145382</v>
      </c>
      <c r="L439" s="6"/>
      <c r="N439" s="13">
        <v>434</v>
      </c>
      <c r="O439" s="72">
        <v>47</v>
      </c>
      <c r="P439" s="73">
        <v>88.040565684391368</v>
      </c>
      <c r="Q439" s="74">
        <v>14135.637161098295</v>
      </c>
      <c r="R439" s="75">
        <v>163.95943431560863</v>
      </c>
      <c r="S439" s="17">
        <v>1317671.0726243723</v>
      </c>
      <c r="U439" s="73">
        <f>AVERAGE(R$6:R439)</f>
        <v>163.99421068893875</v>
      </c>
      <c r="V439" s="72">
        <f>AVERAGE(S$6:S439)</f>
        <v>786888.26276715496</v>
      </c>
    </row>
    <row r="440" spans="2:22" ht="15.75" x14ac:dyDescent="0.25">
      <c r="B440" s="13">
        <v>435</v>
      </c>
      <c r="C440" s="72">
        <v>45</v>
      </c>
      <c r="D440" s="73">
        <v>80.025732331059288</v>
      </c>
      <c r="E440" s="74">
        <v>22710.899187913608</v>
      </c>
      <c r="F440" s="75">
        <v>123.97426766894071</v>
      </c>
      <c r="G440" s="72">
        <v>1815567.0949247298</v>
      </c>
      <c r="I440" s="73">
        <f>AVERAGE(F$6:F440)</f>
        <v>113.45278952127325</v>
      </c>
      <c r="J440" s="72">
        <f>AVERAGE(G$6:G440)</f>
        <v>720860.04558458785</v>
      </c>
      <c r="L440" s="6"/>
      <c r="N440" s="13">
        <v>435</v>
      </c>
      <c r="O440" s="72">
        <v>46</v>
      </c>
      <c r="P440" s="73">
        <v>99.119569392191593</v>
      </c>
      <c r="Q440" s="74">
        <v>12993.878154372998</v>
      </c>
      <c r="R440" s="75">
        <v>153.88043060780842</v>
      </c>
      <c r="S440" s="17">
        <v>999503.56566031184</v>
      </c>
      <c r="U440" s="73">
        <f>AVERAGE(R$6:R440)</f>
        <v>163.97096061978675</v>
      </c>
      <c r="V440" s="72">
        <f>AVERAGE(S$6:S440)</f>
        <v>787377.03357840353</v>
      </c>
    </row>
    <row r="441" spans="2:22" ht="15.75" x14ac:dyDescent="0.25">
      <c r="B441" s="13">
        <v>436</v>
      </c>
      <c r="C441" s="72">
        <v>45</v>
      </c>
      <c r="D441" s="73">
        <v>80.885547233482399</v>
      </c>
      <c r="E441" s="74">
        <v>20381.5864652407</v>
      </c>
      <c r="F441" s="75">
        <v>123.1144527665176</v>
      </c>
      <c r="G441" s="72">
        <v>1509267.8641815707</v>
      </c>
      <c r="I441" s="73">
        <f>AVERAGE(F$6:F441)</f>
        <v>113.47494929935867</v>
      </c>
      <c r="J441" s="72">
        <f>AVERAGE(G$6:G441)</f>
        <v>722668.32039788365</v>
      </c>
      <c r="L441" s="6"/>
      <c r="N441" s="13">
        <v>436</v>
      </c>
      <c r="O441" s="72">
        <v>45</v>
      </c>
      <c r="P441" s="73">
        <v>81.180994292779943</v>
      </c>
      <c r="Q441" s="74">
        <v>8837.3752590145523</v>
      </c>
      <c r="R441" s="75">
        <v>172.81900570722007</v>
      </c>
      <c r="S441" s="17">
        <v>527266.40532448143</v>
      </c>
      <c r="U441" s="73">
        <f>AVERAGE(R$6:R441)</f>
        <v>163.99125430117994</v>
      </c>
      <c r="V441" s="72">
        <f>AVERAGE(S$6:S441)</f>
        <v>786780.44956864673</v>
      </c>
    </row>
    <row r="442" spans="2:22" ht="15.75" x14ac:dyDescent="0.25">
      <c r="B442" s="13">
        <v>437</v>
      </c>
      <c r="C442" s="72">
        <v>44</v>
      </c>
      <c r="D442" s="73">
        <v>90.634100793403093</v>
      </c>
      <c r="E442" s="74">
        <v>12772.178365909975</v>
      </c>
      <c r="F442" s="75">
        <v>114.36589920659691</v>
      </c>
      <c r="G442" s="72">
        <v>460701.66364433779</v>
      </c>
      <c r="I442" s="73">
        <f>AVERAGE(F$6:F442)</f>
        <v>113.47698808633176</v>
      </c>
      <c r="J442" s="72">
        <f>AVERAGE(G$6:G442)</f>
        <v>722068.85436412261</v>
      </c>
      <c r="L442" s="6"/>
      <c r="N442" s="13">
        <v>437</v>
      </c>
      <c r="O442" s="72">
        <v>44</v>
      </c>
      <c r="P442" s="73">
        <v>84.019442391609175</v>
      </c>
      <c r="Q442" s="74">
        <v>14345.099945084277</v>
      </c>
      <c r="R442" s="75">
        <v>170.98055760839082</v>
      </c>
      <c r="S442" s="17">
        <v>1452733.1875586063</v>
      </c>
      <c r="U442" s="73">
        <f>AVERAGE(R$6:R442)</f>
        <v>164.0072481302582</v>
      </c>
      <c r="V442" s="72">
        <f>AVERAGE(S$6:S442)</f>
        <v>788304.36887754826</v>
      </c>
    </row>
    <row r="443" spans="2:22" ht="15.75" x14ac:dyDescent="0.25">
      <c r="B443" s="13">
        <v>438</v>
      </c>
      <c r="C443" s="72">
        <v>45</v>
      </c>
      <c r="D443" s="73">
        <v>90.231365236050195</v>
      </c>
      <c r="E443" s="74">
        <v>9026.7510339366418</v>
      </c>
      <c r="F443" s="75">
        <v>113.76863476394981</v>
      </c>
      <c r="G443" s="72">
        <v>26961.141485044034</v>
      </c>
      <c r="I443" s="73">
        <f>AVERAGE(F$6:F443)</f>
        <v>113.47765394632631</v>
      </c>
      <c r="J443" s="72">
        <f>AVERAGE(G$6:G443)</f>
        <v>720481.85045343975</v>
      </c>
      <c r="L443" s="6"/>
      <c r="N443" s="13">
        <v>438</v>
      </c>
      <c r="O443" s="72">
        <v>45</v>
      </c>
      <c r="P443" s="73">
        <v>84.931228983945886</v>
      </c>
      <c r="Q443" s="74">
        <v>10700.484439996053</v>
      </c>
      <c r="R443" s="75">
        <v>169.06877101605411</v>
      </c>
      <c r="S443" s="17">
        <v>809117.75354654272</v>
      </c>
      <c r="U443" s="73">
        <f>AVERAGE(R$6:R443)</f>
        <v>164.01880411858195</v>
      </c>
      <c r="V443" s="72">
        <f>AVERAGE(S$6:S443)</f>
        <v>788351.88802062813</v>
      </c>
    </row>
    <row r="444" spans="2:22" ht="15.75" x14ac:dyDescent="0.25">
      <c r="B444" s="13">
        <v>439</v>
      </c>
      <c r="C444" s="72">
        <v>46</v>
      </c>
      <c r="D444" s="73">
        <v>98.547687841871081</v>
      </c>
      <c r="E444" s="74">
        <v>16086.416699222571</v>
      </c>
      <c r="F444" s="75">
        <v>104.45231215812892</v>
      </c>
      <c r="G444" s="72">
        <v>680263.41857293388</v>
      </c>
      <c r="I444" s="73">
        <f>AVERAGE(F$6:F444)</f>
        <v>113.45709508120513</v>
      </c>
      <c r="J444" s="72">
        <f>AVERAGE(G$6:G444)</f>
        <v>720390.23671339313</v>
      </c>
      <c r="L444" s="6"/>
      <c r="N444" s="13">
        <v>439</v>
      </c>
      <c r="O444" s="72">
        <v>44</v>
      </c>
      <c r="P444" s="73">
        <v>89.697652421263527</v>
      </c>
      <c r="Q444" s="74">
        <v>8736.0854879072031</v>
      </c>
      <c r="R444" s="75">
        <v>165.30234757873649</v>
      </c>
      <c r="S444" s="17">
        <v>444095.43979959213</v>
      </c>
      <c r="U444" s="73">
        <f>AVERAGE(R$6:R444)</f>
        <v>164.02172790778505</v>
      </c>
      <c r="V444" s="72">
        <f>AVERAGE(S$6:S444)</f>
        <v>787567.70476727723</v>
      </c>
    </row>
    <row r="445" spans="2:22" ht="15.75" x14ac:dyDescent="0.25">
      <c r="B445" s="13">
        <v>440</v>
      </c>
      <c r="C445" s="72">
        <v>45</v>
      </c>
      <c r="D445" s="73">
        <v>93.69071864946153</v>
      </c>
      <c r="E445" s="74">
        <v>24103.801294548553</v>
      </c>
      <c r="F445" s="75">
        <v>110.30928135053847</v>
      </c>
      <c r="G445" s="72">
        <v>1658872.9986178298</v>
      </c>
      <c r="I445" s="73">
        <f>AVERAGE(F$6:F445)</f>
        <v>113.44994095908997</v>
      </c>
      <c r="J445" s="72">
        <f>AVERAGE(G$6:G445)</f>
        <v>722523.15208135778</v>
      </c>
      <c r="L445" s="6"/>
      <c r="N445" s="13">
        <v>440</v>
      </c>
      <c r="O445" s="72">
        <v>45</v>
      </c>
      <c r="P445" s="73">
        <v>87.095352773214827</v>
      </c>
      <c r="Q445" s="74">
        <v>6741.9336955283397</v>
      </c>
      <c r="R445" s="75">
        <v>166.90464722678519</v>
      </c>
      <c r="S445" s="17">
        <v>125260.06507853372</v>
      </c>
      <c r="U445" s="73">
        <f>AVERAGE(R$6:R445)</f>
        <v>164.0282799971464</v>
      </c>
      <c r="V445" s="72">
        <f>AVERAGE(S$6:S445)</f>
        <v>786062.4601316211</v>
      </c>
    </row>
    <row r="446" spans="2:22" ht="15.75" x14ac:dyDescent="0.25">
      <c r="B446" s="13">
        <v>441</v>
      </c>
      <c r="C446" s="72">
        <v>45</v>
      </c>
      <c r="D446" s="73">
        <v>91.210434728299973</v>
      </c>
      <c r="E446" s="74">
        <v>9788.192414418023</v>
      </c>
      <c r="F446" s="75">
        <v>112.78956527170003</v>
      </c>
      <c r="G446" s="72">
        <v>104005.96721796063</v>
      </c>
      <c r="I446" s="73">
        <f>AVERAGE(F$6:F446)</f>
        <v>113.44844350855166</v>
      </c>
      <c r="J446" s="72">
        <f>AVERAGE(G$6:G446)</f>
        <v>721120.61878234788</v>
      </c>
      <c r="L446" s="6"/>
      <c r="N446" s="13">
        <v>441</v>
      </c>
      <c r="O446" s="72">
        <v>45</v>
      </c>
      <c r="P446" s="73">
        <v>88.879955147621303</v>
      </c>
      <c r="Q446" s="74">
        <v>13688.456200066659</v>
      </c>
      <c r="R446" s="75">
        <v>165.1200448523787</v>
      </c>
      <c r="S446" s="17">
        <v>1260238.501714828</v>
      </c>
      <c r="U446" s="73">
        <f>AVERAGE(R$6:R446)</f>
        <v>164.03075565441449</v>
      </c>
      <c r="V446" s="72">
        <f>AVERAGE(S$6:S446)</f>
        <v>787137.68925085734</v>
      </c>
    </row>
    <row r="447" spans="2:22" ht="15.75" x14ac:dyDescent="0.25">
      <c r="B447" s="13">
        <v>442</v>
      </c>
      <c r="C447" s="72">
        <v>46</v>
      </c>
      <c r="D447" s="73">
        <v>94.799105789478361</v>
      </c>
      <c r="E447" s="74">
        <v>12421.625157929446</v>
      </c>
      <c r="F447" s="75">
        <v>108.20089421052164</v>
      </c>
      <c r="G447" s="72">
        <v>344030.94963587821</v>
      </c>
      <c r="I447" s="73">
        <f>AVERAGE(F$6:F447)</f>
        <v>113.43657122507197</v>
      </c>
      <c r="J447" s="72">
        <f>AVERAGE(G$6:G447)</f>
        <v>720267.47473450506</v>
      </c>
      <c r="L447" s="6"/>
      <c r="N447" s="13">
        <v>442</v>
      </c>
      <c r="O447" s="72">
        <v>46</v>
      </c>
      <c r="P447" s="73">
        <v>96.210615281072549</v>
      </c>
      <c r="Q447" s="74">
        <v>7181.0458075560418</v>
      </c>
      <c r="R447" s="75">
        <v>156.78938471892747</v>
      </c>
      <c r="S447" s="17">
        <v>125911.75380514539</v>
      </c>
      <c r="U447" s="73">
        <f>AVERAGE(R$6:R447)</f>
        <v>164.01437246225274</v>
      </c>
      <c r="V447" s="72">
        <f>AVERAGE(S$6:S447)</f>
        <v>785641.70297156845</v>
      </c>
    </row>
    <row r="448" spans="2:22" ht="15.75" x14ac:dyDescent="0.25">
      <c r="B448" s="13">
        <v>443</v>
      </c>
      <c r="C448" s="72">
        <v>47</v>
      </c>
      <c r="D448" s="73">
        <v>86.28228339120291</v>
      </c>
      <c r="E448" s="74">
        <v>13399.301476771088</v>
      </c>
      <c r="F448" s="75">
        <v>115.71771660879709</v>
      </c>
      <c r="G448" s="72">
        <v>550536.57104483317</v>
      </c>
      <c r="I448" s="73">
        <f>AVERAGE(F$6:F448)</f>
        <v>113.44172053745059</v>
      </c>
      <c r="J448" s="72">
        <f>AVERAGE(G$6:G448)</f>
        <v>719884.33499705675</v>
      </c>
      <c r="L448" s="6"/>
      <c r="N448" s="13">
        <v>443</v>
      </c>
      <c r="O448" s="72">
        <v>45</v>
      </c>
      <c r="P448" s="73">
        <v>98.071258401515138</v>
      </c>
      <c r="Q448" s="74">
        <v>9204.7543426201773</v>
      </c>
      <c r="R448" s="75">
        <v>155.92874159848486</v>
      </c>
      <c r="S448" s="17">
        <v>435285.76136795292</v>
      </c>
      <c r="U448" s="73">
        <f>AVERAGE(R$6:R448)</f>
        <v>163.99612047384696</v>
      </c>
      <c r="V448" s="72">
        <f>AVERAGE(S$6:S448)</f>
        <v>784850.83177156036</v>
      </c>
    </row>
    <row r="449" spans="2:22" ht="15.75" x14ac:dyDescent="0.25">
      <c r="B449" s="13">
        <v>444</v>
      </c>
      <c r="C449" s="72">
        <v>45</v>
      </c>
      <c r="D449" s="73">
        <v>91.577245568558524</v>
      </c>
      <c r="E449" s="74">
        <v>14445.655247366507</v>
      </c>
      <c r="F449" s="75">
        <v>112.42275443144148</v>
      </c>
      <c r="G449" s="72">
        <v>624020.35247594886</v>
      </c>
      <c r="I449" s="73">
        <f>AVERAGE(F$6:F449)</f>
        <v>113.43942556874336</v>
      </c>
      <c r="J449" s="72">
        <f>AVERAGE(G$6:G449)</f>
        <v>719668.4251265137</v>
      </c>
      <c r="L449" s="6"/>
      <c r="N449" s="13">
        <v>444</v>
      </c>
      <c r="O449" s="72">
        <v>45</v>
      </c>
      <c r="P449" s="73">
        <v>80.076732400586721</v>
      </c>
      <c r="Q449" s="74">
        <v>6489.3194671921228</v>
      </c>
      <c r="R449" s="75">
        <v>173.92326759941329</v>
      </c>
      <c r="S449" s="17">
        <v>128643.64623053768</v>
      </c>
      <c r="U449" s="73">
        <f>AVERAGE(R$6:R449)</f>
        <v>164.01847891331894</v>
      </c>
      <c r="V449" s="72">
        <f>AVERAGE(S$6:S449)</f>
        <v>783372.8876599815</v>
      </c>
    </row>
    <row r="450" spans="2:22" ht="15.75" x14ac:dyDescent="0.25">
      <c r="B450" s="13">
        <v>445</v>
      </c>
      <c r="C450" s="72">
        <v>45</v>
      </c>
      <c r="D450" s="73">
        <v>85.376967966042898</v>
      </c>
      <c r="E450" s="74">
        <v>17182.122405954153</v>
      </c>
      <c r="F450" s="75">
        <v>118.6230320339571</v>
      </c>
      <c r="G450" s="72">
        <v>1038195.4565728717</v>
      </c>
      <c r="I450" s="73">
        <f>AVERAGE(F$6:F450)</f>
        <v>113.45107412259777</v>
      </c>
      <c r="J450" s="72">
        <f>AVERAGE(G$6:G450)</f>
        <v>720384.21620841557</v>
      </c>
      <c r="L450" s="6"/>
      <c r="N450" s="13">
        <v>445</v>
      </c>
      <c r="O450" s="72">
        <v>46</v>
      </c>
      <c r="P450" s="73">
        <v>95.542125675954111</v>
      </c>
      <c r="Q450" s="74">
        <v>5893.2651680829404</v>
      </c>
      <c r="R450" s="75">
        <v>157.45787432404589</v>
      </c>
      <c r="S450" s="17">
        <v>-72058.99380571919</v>
      </c>
      <c r="U450" s="73">
        <f>AVERAGE(R$6:R450)</f>
        <v>164.00373598165766</v>
      </c>
      <c r="V450" s="72">
        <f>AVERAGE(S$6:S450)</f>
        <v>781450.56882522709</v>
      </c>
    </row>
    <row r="451" spans="2:22" ht="15.75" x14ac:dyDescent="0.25">
      <c r="B451" s="13">
        <v>446</v>
      </c>
      <c r="C451" s="72">
        <v>44</v>
      </c>
      <c r="D451" s="73">
        <v>81.876802868882521</v>
      </c>
      <c r="E451" s="74">
        <v>9683.3325468309777</v>
      </c>
      <c r="F451" s="75">
        <v>123.12319713111748</v>
      </c>
      <c r="G451" s="72">
        <v>192242.86204963643</v>
      </c>
      <c r="I451" s="73">
        <f>AVERAGE(F$6:F451)</f>
        <v>113.47276049705636</v>
      </c>
      <c r="J451" s="72">
        <f>AVERAGE(G$6:G451)</f>
        <v>719200.04276859772</v>
      </c>
      <c r="L451" s="6"/>
      <c r="N451" s="13">
        <v>446</v>
      </c>
      <c r="O451" s="72">
        <v>46</v>
      </c>
      <c r="P451" s="73">
        <v>94.278568984455546</v>
      </c>
      <c r="Q451" s="74">
        <v>4827.1098679085781</v>
      </c>
      <c r="R451" s="75">
        <v>158.72143101554445</v>
      </c>
      <c r="S451" s="17">
        <v>-233834.21409629472</v>
      </c>
      <c r="U451" s="73">
        <f>AVERAGE(R$6:R451)</f>
        <v>163.99189224854976</v>
      </c>
      <c r="V451" s="72">
        <f>AVERAGE(S$6:S451)</f>
        <v>779174.14554513397</v>
      </c>
    </row>
    <row r="452" spans="2:22" ht="15.75" x14ac:dyDescent="0.25">
      <c r="B452" s="13">
        <v>447</v>
      </c>
      <c r="C452" s="72">
        <v>45</v>
      </c>
      <c r="D452" s="73">
        <v>91.04336749161962</v>
      </c>
      <c r="E452" s="74">
        <v>13369.261866012601</v>
      </c>
      <c r="F452" s="75">
        <v>112.95663250838038</v>
      </c>
      <c r="G452" s="72">
        <v>510146.7995074892</v>
      </c>
      <c r="I452" s="73">
        <f>AVERAGE(F$6:F452)</f>
        <v>113.47160584831211</v>
      </c>
      <c r="J452" s="72">
        <f>AVERAGE(G$6:G452)</f>
        <v>718732.36213490402</v>
      </c>
      <c r="L452" s="6"/>
      <c r="N452" s="13">
        <v>447</v>
      </c>
      <c r="O452" s="72">
        <v>45</v>
      </c>
      <c r="P452" s="73">
        <v>91.698462147408037</v>
      </c>
      <c r="Q452" s="74">
        <v>10540.097993344287</v>
      </c>
      <c r="R452" s="75">
        <v>162.30153785259196</v>
      </c>
      <c r="S452" s="17">
        <v>710674.11343679647</v>
      </c>
      <c r="U452" s="73">
        <f>AVERAGE(R$6:R452)</f>
        <v>163.98811069509122</v>
      </c>
      <c r="V452" s="72">
        <f>AVERAGE(S$6:S452)</f>
        <v>779020.90162542858</v>
      </c>
    </row>
    <row r="453" spans="2:22" ht="15.75" x14ac:dyDescent="0.25">
      <c r="B453" s="13">
        <v>448</v>
      </c>
      <c r="C453" s="72">
        <v>45</v>
      </c>
      <c r="D453" s="73">
        <v>94.612382971235775</v>
      </c>
      <c r="E453" s="74">
        <v>13287.828137710085</v>
      </c>
      <c r="F453" s="75">
        <v>109.38761702876423</v>
      </c>
      <c r="G453" s="72">
        <v>453523.85547186807</v>
      </c>
      <c r="I453" s="73">
        <f>AVERAGE(F$6:F453)</f>
        <v>113.46248980183989</v>
      </c>
      <c r="J453" s="72">
        <f>AVERAGE(G$6:G453)</f>
        <v>718140.37886110251</v>
      </c>
      <c r="L453" s="6"/>
      <c r="N453" s="13">
        <v>448</v>
      </c>
      <c r="O453" s="72">
        <v>44</v>
      </c>
      <c r="P453" s="73">
        <v>96.968315401628715</v>
      </c>
      <c r="Q453" s="74">
        <v>9326.8750802911891</v>
      </c>
      <c r="R453" s="75">
        <v>158.03168459837127</v>
      </c>
      <c r="S453" s="17">
        <v>473941.78097698581</v>
      </c>
      <c r="U453" s="73">
        <f>AVERAGE(R$6:R453)</f>
        <v>163.97481510112536</v>
      </c>
      <c r="V453" s="72">
        <f>AVERAGE(S$6:S453)</f>
        <v>778339.92144540977</v>
      </c>
    </row>
    <row r="454" spans="2:22" ht="15.75" x14ac:dyDescent="0.25">
      <c r="B454" s="13">
        <v>449</v>
      </c>
      <c r="C454" s="72">
        <v>45</v>
      </c>
      <c r="D454" s="73">
        <v>89.529709724610754</v>
      </c>
      <c r="E454" s="74">
        <v>17879.914829996578</v>
      </c>
      <c r="F454" s="75">
        <v>114.47029027538925</v>
      </c>
      <c r="G454" s="72">
        <v>1046719.0406889452</v>
      </c>
      <c r="I454" s="73">
        <f>AVERAGE(F$6:F454)</f>
        <v>113.46473434632442</v>
      </c>
      <c r="J454" s="72">
        <f>AVERAGE(G$6:G454)</f>
        <v>718872.17988967232</v>
      </c>
      <c r="L454" s="6"/>
      <c r="N454" s="13">
        <v>449</v>
      </c>
      <c r="O454" s="72">
        <v>45</v>
      </c>
      <c r="P454" s="73">
        <v>87.245073700181209</v>
      </c>
      <c r="Q454" s="74">
        <v>15844.44393362237</v>
      </c>
      <c r="R454" s="75">
        <v>166.75492629981881</v>
      </c>
      <c r="S454" s="17">
        <v>1642139.0804128093</v>
      </c>
      <c r="U454" s="73">
        <f>AVERAGE(R$6:R454)</f>
        <v>163.98100688553225</v>
      </c>
      <c r="V454" s="72">
        <f>AVERAGE(S$6:S454)</f>
        <v>780263.75030725251</v>
      </c>
    </row>
    <row r="455" spans="2:22" ht="15.75" x14ac:dyDescent="0.25">
      <c r="B455" s="13">
        <v>450</v>
      </c>
      <c r="C455" s="72">
        <v>44</v>
      </c>
      <c r="D455" s="73">
        <v>84.640757684716206</v>
      </c>
      <c r="E455" s="74">
        <v>24973.688697103906</v>
      </c>
      <c r="F455" s="75">
        <v>120.35924231528379</v>
      </c>
      <c r="G455" s="72">
        <v>2005814.2494011931</v>
      </c>
      <c r="I455" s="73">
        <f>AVERAGE(F$6:F455)</f>
        <v>113.48005547514433</v>
      </c>
      <c r="J455" s="72">
        <f>AVERAGE(G$6:G455)</f>
        <v>721732.05115525355</v>
      </c>
      <c r="L455" s="6"/>
      <c r="N455" s="13">
        <v>450</v>
      </c>
      <c r="O455" s="72">
        <v>45</v>
      </c>
      <c r="P455" s="73">
        <v>97.470098464773855</v>
      </c>
      <c r="Q455" s="74">
        <v>11673.775765563216</v>
      </c>
      <c r="R455" s="75">
        <v>156.52990153522614</v>
      </c>
      <c r="S455" s="17">
        <v>827294.97112791939</v>
      </c>
      <c r="U455" s="73">
        <f>AVERAGE(R$6:R455)</f>
        <v>163.96444887364268</v>
      </c>
      <c r="V455" s="72">
        <f>AVERAGE(S$6:S455)</f>
        <v>780368.26413129841</v>
      </c>
    </row>
    <row r="456" spans="2:22" ht="15.75" x14ac:dyDescent="0.25">
      <c r="B456" s="13">
        <v>451</v>
      </c>
      <c r="C456" s="72">
        <v>47</v>
      </c>
      <c r="D456" s="73">
        <v>99.280435060346448</v>
      </c>
      <c r="E456" s="74">
        <v>11638.525120472252</v>
      </c>
      <c r="F456" s="75">
        <v>102.71956493965355</v>
      </c>
      <c r="G456" s="72">
        <v>195504.23691413854</v>
      </c>
      <c r="I456" s="73">
        <f>AVERAGE(F$6:F456)</f>
        <v>113.45619629435609</v>
      </c>
      <c r="J456" s="72">
        <f>AVERAGE(G$6:G456)</f>
        <v>720565.24890638189</v>
      </c>
      <c r="L456" s="6"/>
      <c r="N456" s="13">
        <v>451</v>
      </c>
      <c r="O456" s="72">
        <v>45</v>
      </c>
      <c r="P456" s="73">
        <v>93.599404084744535</v>
      </c>
      <c r="Q456" s="74">
        <v>18708.351897822959</v>
      </c>
      <c r="R456" s="75">
        <v>160.40059591525545</v>
      </c>
      <c r="S456" s="17">
        <v>2000830.7930031028</v>
      </c>
      <c r="U456" s="73">
        <f>AVERAGE(R$6:R456)</f>
        <v>163.95654676065291</v>
      </c>
      <c r="V456" s="72">
        <f>AVERAGE(S$6:S456)</f>
        <v>783074.3894724776</v>
      </c>
    </row>
    <row r="457" spans="2:22" ht="15.75" x14ac:dyDescent="0.25">
      <c r="B457" s="13">
        <v>452</v>
      </c>
      <c r="C457" s="72">
        <v>45</v>
      </c>
      <c r="D457" s="73">
        <v>86.67578368342393</v>
      </c>
      <c r="E457" s="74">
        <v>15844.911331210978</v>
      </c>
      <c r="F457" s="75">
        <v>117.32421631657607</v>
      </c>
      <c r="G457" s="72">
        <v>858991.80453996407</v>
      </c>
      <c r="I457" s="73">
        <f>AVERAGE(F$6:F457)</f>
        <v>113.46475386077694</v>
      </c>
      <c r="J457" s="72">
        <f>AVERAGE(G$6:G457)</f>
        <v>720871.50234804919</v>
      </c>
      <c r="L457" s="6"/>
      <c r="N457" s="13">
        <v>452</v>
      </c>
      <c r="O457" s="72">
        <v>45</v>
      </c>
      <c r="P457" s="73">
        <v>83.722934587530602</v>
      </c>
      <c r="Q457" s="74">
        <v>15274.748465235638</v>
      </c>
      <c r="R457" s="75">
        <v>170.2770654124694</v>
      </c>
      <c r="S457" s="17">
        <v>1600939.3435739451</v>
      </c>
      <c r="U457" s="73">
        <f>AVERAGE(R$6:R457)</f>
        <v>163.97053020899764</v>
      </c>
      <c r="V457" s="72">
        <f>AVERAGE(S$6:S457)</f>
        <v>784883.8252116401</v>
      </c>
    </row>
    <row r="458" spans="2:22" ht="15.75" x14ac:dyDescent="0.25">
      <c r="B458" s="13">
        <v>453</v>
      </c>
      <c r="C458" s="72">
        <v>46</v>
      </c>
      <c r="D458" s="73">
        <v>95.435718389454792</v>
      </c>
      <c r="E458" s="74">
        <v>8909.2332250648287</v>
      </c>
      <c r="F458" s="75">
        <v>107.56428161054521</v>
      </c>
      <c r="G458" s="72">
        <v>-41684.728445100831</v>
      </c>
      <c r="I458" s="73">
        <f>AVERAGE(F$6:F458)</f>
        <v>113.45172853572124</v>
      </c>
      <c r="J458" s="72">
        <f>AVERAGE(G$6:G458)</f>
        <v>719188.1552602055</v>
      </c>
      <c r="L458" s="6"/>
      <c r="N458" s="13">
        <v>453</v>
      </c>
      <c r="O458" s="72">
        <v>45</v>
      </c>
      <c r="P458" s="73">
        <v>95.699406667016305</v>
      </c>
      <c r="Q458" s="74">
        <v>6338.699910914047</v>
      </c>
      <c r="R458" s="75">
        <v>158.30059333298368</v>
      </c>
      <c r="S458" s="17">
        <v>3419.9568574244622</v>
      </c>
      <c r="U458" s="73">
        <f>AVERAGE(R$6:R458)</f>
        <v>163.95801379205281</v>
      </c>
      <c r="V458" s="72">
        <f>AVERAGE(S$6:S458)</f>
        <v>783158.73940953368</v>
      </c>
    </row>
    <row r="459" spans="2:22" ht="15.75" x14ac:dyDescent="0.25">
      <c r="B459" s="13">
        <v>454</v>
      </c>
      <c r="C459" s="72">
        <v>45</v>
      </c>
      <c r="D459" s="73">
        <v>94.290966361948904</v>
      </c>
      <c r="E459" s="74">
        <v>7957.3844599878857</v>
      </c>
      <c r="F459" s="75">
        <v>109.7090336380511</v>
      </c>
      <c r="G459" s="72">
        <v>-127003.04060828395</v>
      </c>
      <c r="I459" s="73">
        <f>AVERAGE(F$6:F459)</f>
        <v>113.44348471436074</v>
      </c>
      <c r="J459" s="72">
        <f>AVERAGE(G$6:G459)</f>
        <v>717324.29800058331</v>
      </c>
      <c r="L459" s="6"/>
      <c r="N459" s="13">
        <v>454</v>
      </c>
      <c r="O459" s="72">
        <v>46</v>
      </c>
      <c r="P459" s="73">
        <v>89.794997556387003</v>
      </c>
      <c r="Q459" s="74">
        <v>13385.982656235483</v>
      </c>
      <c r="R459" s="75">
        <v>163.20500244361301</v>
      </c>
      <c r="S459" s="17">
        <v>1184659.3321210733</v>
      </c>
      <c r="U459" s="73">
        <f>AVERAGE(R$6:R459)</f>
        <v>163.95635517674788</v>
      </c>
      <c r="V459" s="72">
        <f>AVERAGE(S$6:S459)</f>
        <v>784043.1019485459</v>
      </c>
    </row>
    <row r="460" spans="2:22" ht="15.75" x14ac:dyDescent="0.25">
      <c r="B460" s="13">
        <v>455</v>
      </c>
      <c r="C460" s="72">
        <v>45</v>
      </c>
      <c r="D460" s="73">
        <v>92.639005524636701</v>
      </c>
      <c r="E460" s="74">
        <v>22541.526806454662</v>
      </c>
      <c r="F460" s="75">
        <v>111.3609944753633</v>
      </c>
      <c r="G460" s="72">
        <v>1510246.8421598515</v>
      </c>
      <c r="I460" s="73">
        <f>AVERAGE(F$6:F460)</f>
        <v>113.43890781273656</v>
      </c>
      <c r="J460" s="72">
        <f>AVERAGE(G$6:G460)</f>
        <v>719066.98491082352</v>
      </c>
      <c r="L460" s="6"/>
      <c r="N460" s="13">
        <v>455</v>
      </c>
      <c r="O460" s="72">
        <v>44</v>
      </c>
      <c r="P460" s="73">
        <v>97.050731013667075</v>
      </c>
      <c r="Q460" s="74">
        <v>7534.6736033226207</v>
      </c>
      <c r="R460" s="75">
        <v>157.94926898633292</v>
      </c>
      <c r="S460" s="17">
        <v>190096.18769542687</v>
      </c>
      <c r="U460" s="73">
        <f>AVERAGE(R$6:R460)</f>
        <v>163.9431527895162</v>
      </c>
      <c r="V460" s="72">
        <f>AVERAGE(S$6:S460)</f>
        <v>782737.72411502257</v>
      </c>
    </row>
    <row r="461" spans="2:22" ht="15.75" x14ac:dyDescent="0.25">
      <c r="B461" s="13">
        <v>456</v>
      </c>
      <c r="C461" s="72">
        <v>44</v>
      </c>
      <c r="D461" s="73">
        <v>83.183856616675087</v>
      </c>
      <c r="E461" s="74">
        <v>21480.939797322371</v>
      </c>
      <c r="F461" s="75">
        <v>121.81614338332491</v>
      </c>
      <c r="G461" s="72">
        <v>1616725.2423591926</v>
      </c>
      <c r="I461" s="73">
        <f>AVERAGE(F$6:F461)</f>
        <v>113.45727894337381</v>
      </c>
      <c r="J461" s="72">
        <f>AVERAGE(G$6:G461)</f>
        <v>721035.5337210173</v>
      </c>
      <c r="L461" s="6"/>
      <c r="N461" s="13">
        <v>456</v>
      </c>
      <c r="O461" s="72">
        <v>45</v>
      </c>
      <c r="P461" s="73">
        <v>89.988699992953016</v>
      </c>
      <c r="Q461" s="74">
        <v>18083.940927091502</v>
      </c>
      <c r="R461" s="75">
        <v>164.011300007047</v>
      </c>
      <c r="S461" s="17">
        <v>1965970.6607029201</v>
      </c>
      <c r="U461" s="73">
        <f>AVERAGE(R$6:R461)</f>
        <v>163.94330223516869</v>
      </c>
      <c r="V461" s="72">
        <f>AVERAGE(S$6:S461)</f>
        <v>785332.53318648739</v>
      </c>
    </row>
    <row r="462" spans="2:22" ht="15.75" x14ac:dyDescent="0.25">
      <c r="B462" s="13">
        <v>457</v>
      </c>
      <c r="C462" s="72">
        <v>46</v>
      </c>
      <c r="D462" s="73">
        <v>92.28625950868701</v>
      </c>
      <c r="E462" s="74">
        <v>18285.376067125006</v>
      </c>
      <c r="F462" s="75">
        <v>110.71374049131299</v>
      </c>
      <c r="G462" s="72">
        <v>1024442.3806817431</v>
      </c>
      <c r="I462" s="73">
        <f>AVERAGE(F$6:F462)</f>
        <v>113.45127557695793</v>
      </c>
      <c r="J462" s="72">
        <f>AVERAGE(G$6:G462)</f>
        <v>721699.44367060321</v>
      </c>
      <c r="L462" s="6"/>
      <c r="N462" s="13">
        <v>457</v>
      </c>
      <c r="O462" s="72">
        <v>44</v>
      </c>
      <c r="P462" s="73">
        <v>85.155323566662773</v>
      </c>
      <c r="Q462" s="74">
        <v>19780.205501235447</v>
      </c>
      <c r="R462" s="75">
        <v>169.84467643333721</v>
      </c>
      <c r="S462" s="17">
        <v>2359562.6031422513</v>
      </c>
      <c r="U462" s="73">
        <f>AVERAGE(R$6:R462)</f>
        <v>163.95621552663076</v>
      </c>
      <c r="V462" s="72">
        <f>AVERAGE(S$6:S462)</f>
        <v>788777.23793474946</v>
      </c>
    </row>
    <row r="463" spans="2:22" ht="15.75" x14ac:dyDescent="0.25">
      <c r="B463" s="13">
        <v>458</v>
      </c>
      <c r="C463" s="72">
        <v>46</v>
      </c>
      <c r="D463" s="73">
        <v>91.638415667817952</v>
      </c>
      <c r="E463" s="74">
        <v>13488.149745153625</v>
      </c>
      <c r="F463" s="75">
        <v>111.36158433218205</v>
      </c>
      <c r="G463" s="72">
        <v>502061.72533002519</v>
      </c>
      <c r="I463" s="73">
        <f>AVERAGE(F$6:F463)</f>
        <v>113.44671293231869</v>
      </c>
      <c r="J463" s="72">
        <f>AVERAGE(G$6:G463)</f>
        <v>721219.88533361512</v>
      </c>
      <c r="L463" s="6"/>
      <c r="N463" s="13">
        <v>458</v>
      </c>
      <c r="O463" s="72">
        <v>43</v>
      </c>
      <c r="P463" s="73">
        <v>81.107271156346073</v>
      </c>
      <c r="Q463" s="74">
        <v>11999.046186919155</v>
      </c>
      <c r="R463" s="75">
        <v>174.89272884365391</v>
      </c>
      <c r="S463" s="17">
        <v>1098545.9311513314</v>
      </c>
      <c r="U463" s="73">
        <f>AVERAGE(R$6:R463)</f>
        <v>163.98009437666792</v>
      </c>
      <c r="V463" s="72">
        <f>AVERAGE(S$6:S463)</f>
        <v>789453.58879330091</v>
      </c>
    </row>
    <row r="464" spans="2:22" ht="15.75" x14ac:dyDescent="0.25">
      <c r="B464" s="13">
        <v>459</v>
      </c>
      <c r="C464" s="72">
        <v>45</v>
      </c>
      <c r="D464" s="73">
        <v>97.506059131225015</v>
      </c>
      <c r="E464" s="74">
        <v>18051.074902152191</v>
      </c>
      <c r="F464" s="75">
        <v>106.49394086877498</v>
      </c>
      <c r="G464" s="72">
        <v>922330.10324762366</v>
      </c>
      <c r="I464" s="73">
        <f>AVERAGE(F$6:F464)</f>
        <v>113.43156528076412</v>
      </c>
      <c r="J464" s="72">
        <f>AVERAGE(G$6:G464)</f>
        <v>721658.03395652142</v>
      </c>
      <c r="L464" s="6"/>
      <c r="N464" s="13">
        <v>459</v>
      </c>
      <c r="O464" s="72">
        <v>43</v>
      </c>
      <c r="P464" s="73">
        <v>86.575724698115437</v>
      </c>
      <c r="Q464" s="74">
        <v>7069.7686834990836</v>
      </c>
      <c r="R464" s="75">
        <v>169.42427530188456</v>
      </c>
      <c r="S464" s="17">
        <v>197790.43575379066</v>
      </c>
      <c r="U464" s="73">
        <f>AVERAGE(R$6:R464)</f>
        <v>163.99195533728931</v>
      </c>
      <c r="V464" s="72">
        <f>AVERAGE(S$6:S464)</f>
        <v>788164.56231609057</v>
      </c>
    </row>
    <row r="465" spans="2:22" ht="15.75" x14ac:dyDescent="0.25">
      <c r="B465" s="13">
        <v>460</v>
      </c>
      <c r="C465" s="72">
        <v>43</v>
      </c>
      <c r="D465" s="73">
        <v>83.70131084995468</v>
      </c>
      <c r="E465" s="74">
        <v>15433.887118771449</v>
      </c>
      <c r="F465" s="75">
        <v>122.29868915004532</v>
      </c>
      <c r="G465" s="72">
        <v>887544.16311551793</v>
      </c>
      <c r="I465" s="73">
        <f>AVERAGE(F$6:F465)</f>
        <v>113.45084163700169</v>
      </c>
      <c r="J465" s="72">
        <f>AVERAGE(G$6:G465)</f>
        <v>722018.65597643226</v>
      </c>
      <c r="L465" s="6"/>
      <c r="N465" s="13">
        <v>460</v>
      </c>
      <c r="O465" s="72">
        <v>45</v>
      </c>
      <c r="P465" s="73">
        <v>96.112478181672131</v>
      </c>
      <c r="Q465" s="74">
        <v>9102.5832946272276</v>
      </c>
      <c r="R465" s="75">
        <v>157.88752181832785</v>
      </c>
      <c r="S465" s="17">
        <v>437184.3185336031</v>
      </c>
      <c r="U465" s="73">
        <f>AVERAGE(R$6:R465)</f>
        <v>163.97868482963941</v>
      </c>
      <c r="V465" s="72">
        <f>AVERAGE(S$6:S465)</f>
        <v>787401.56178612867</v>
      </c>
    </row>
    <row r="466" spans="2:22" ht="15.75" x14ac:dyDescent="0.25">
      <c r="B466" s="13">
        <v>461</v>
      </c>
      <c r="C466" s="72">
        <v>47</v>
      </c>
      <c r="D466" s="73">
        <v>94.299830614358143</v>
      </c>
      <c r="E466" s="74">
        <v>13868.651527538139</v>
      </c>
      <c r="F466" s="75">
        <v>107.70016938564186</v>
      </c>
      <c r="G466" s="72">
        <v>493656.11866629822</v>
      </c>
      <c r="I466" s="73">
        <f>AVERAGE(F$6:F466)</f>
        <v>113.43836729372326</v>
      </c>
      <c r="J466" s="72">
        <f>AVERAGE(G$6:G466)</f>
        <v>721523.29255493521</v>
      </c>
      <c r="L466" s="6"/>
      <c r="N466" s="13">
        <v>461</v>
      </c>
      <c r="O466" s="72">
        <v>45</v>
      </c>
      <c r="P466" s="73">
        <v>95.370653399512662</v>
      </c>
      <c r="Q466" s="74">
        <v>21980.076396258541</v>
      </c>
      <c r="R466" s="75">
        <v>158.62934660048734</v>
      </c>
      <c r="S466" s="17">
        <v>2486685.1569672865</v>
      </c>
      <c r="U466" s="73">
        <f>AVERAGE(R$6:R466)</f>
        <v>163.96708105907723</v>
      </c>
      <c r="V466" s="72">
        <f>AVERAGE(S$6:S466)</f>
        <v>791087.64333749772</v>
      </c>
    </row>
    <row r="467" spans="2:22" ht="15.75" x14ac:dyDescent="0.25">
      <c r="B467" s="13">
        <v>462</v>
      </c>
      <c r="C467" s="72">
        <v>44</v>
      </c>
      <c r="D467" s="73">
        <v>93.247435177251333</v>
      </c>
      <c r="E467" s="74">
        <v>19338.975783941096</v>
      </c>
      <c r="F467" s="75">
        <v>111.75256482274867</v>
      </c>
      <c r="G467" s="72">
        <v>1161180.144900444</v>
      </c>
      <c r="I467" s="73">
        <f>AVERAGE(F$6:F467)</f>
        <v>113.4347183706259</v>
      </c>
      <c r="J467" s="72">
        <f>AVERAGE(G$6:G467)</f>
        <v>722474.93076347536</v>
      </c>
      <c r="L467" s="6"/>
      <c r="N467" s="13">
        <v>462</v>
      </c>
      <c r="O467" s="72">
        <v>45</v>
      </c>
      <c r="P467" s="73">
        <v>81.521874172198579</v>
      </c>
      <c r="Q467" s="74">
        <v>11637.855508303885</v>
      </c>
      <c r="R467" s="75">
        <v>172.47812582780142</v>
      </c>
      <c r="S467" s="17">
        <v>1007275.5067270093</v>
      </c>
      <c r="U467" s="73">
        <f>AVERAGE(R$6:R467)</f>
        <v>163.98550323390131</v>
      </c>
      <c r="V467" s="72">
        <f>AVERAGE(S$6:S467)</f>
        <v>791555.58243574342</v>
      </c>
    </row>
    <row r="468" spans="2:22" ht="15.75" x14ac:dyDescent="0.25">
      <c r="B468" s="13">
        <v>463</v>
      </c>
      <c r="C468" s="72">
        <v>45</v>
      </c>
      <c r="D468" s="73">
        <v>96.657147068973885</v>
      </c>
      <c r="E468" s="74">
        <v>15895.666055915337</v>
      </c>
      <c r="F468" s="75">
        <v>107.34285293102612</v>
      </c>
      <c r="G468" s="72">
        <v>706286.14368082397</v>
      </c>
      <c r="I468" s="73">
        <f>AVERAGE(F$6:F468)</f>
        <v>113.42156099386651</v>
      </c>
      <c r="J468" s="72">
        <f>AVERAGE(G$6:G468)</f>
        <v>722439.96578057541</v>
      </c>
      <c r="L468" s="6"/>
      <c r="N468" s="13">
        <v>463</v>
      </c>
      <c r="O468" s="72">
        <v>44</v>
      </c>
      <c r="P468" s="73">
        <v>92.922687966535904</v>
      </c>
      <c r="Q468" s="74">
        <v>7252.122760606384</v>
      </c>
      <c r="R468" s="75">
        <v>162.0773120334641</v>
      </c>
      <c r="S468" s="17">
        <v>175404.56357578794</v>
      </c>
      <c r="U468" s="73">
        <f>AVERAGE(R$6:R468)</f>
        <v>163.98138187061741</v>
      </c>
      <c r="V468" s="72">
        <f>AVERAGE(S$6:S468)</f>
        <v>790224.80269738496</v>
      </c>
    </row>
    <row r="469" spans="2:22" ht="15.75" x14ac:dyDescent="0.25">
      <c r="B469" s="13">
        <v>464</v>
      </c>
      <c r="C469" s="72">
        <v>45</v>
      </c>
      <c r="D469" s="73">
        <v>86.494599236789895</v>
      </c>
      <c r="E469" s="74">
        <v>7897.255345761846</v>
      </c>
      <c r="F469" s="75">
        <v>117.5054007632101</v>
      </c>
      <c r="G469" s="72">
        <v>-72029.845666850917</v>
      </c>
      <c r="I469" s="73">
        <f>AVERAGE(F$6:F469)</f>
        <v>113.43036237267975</v>
      </c>
      <c r="J469" s="72">
        <f>AVERAGE(G$6:G469)</f>
        <v>720727.74635935249</v>
      </c>
      <c r="L469" s="6"/>
      <c r="N469" s="13">
        <v>464</v>
      </c>
      <c r="O469" s="72">
        <v>44</v>
      </c>
      <c r="P469" s="73">
        <v>97.781570752940439</v>
      </c>
      <c r="Q469" s="74">
        <v>14051.976973778243</v>
      </c>
      <c r="R469" s="75">
        <v>157.21842924705956</v>
      </c>
      <c r="S469" s="17">
        <v>1209229.7476332649</v>
      </c>
      <c r="U469" s="73">
        <f>AVERAGE(R$6:R469)</f>
        <v>163.96680654168733</v>
      </c>
      <c r="V469" s="72">
        <f>AVERAGE(S$6:S469)</f>
        <v>791127.83059595374</v>
      </c>
    </row>
    <row r="470" spans="2:22" ht="15.75" x14ac:dyDescent="0.25">
      <c r="B470" s="13">
        <v>465</v>
      </c>
      <c r="C470" s="72">
        <v>47</v>
      </c>
      <c r="D470" s="73">
        <v>92.098307225909423</v>
      </c>
      <c r="E470" s="74">
        <v>16906.932903282323</v>
      </c>
      <c r="F470" s="75">
        <v>109.90169277409058</v>
      </c>
      <c r="G470" s="72">
        <v>858100.54568869714</v>
      </c>
      <c r="I470" s="73">
        <f>AVERAGE(F$6:F470)</f>
        <v>113.42277383590859</v>
      </c>
      <c r="J470" s="72">
        <f>AVERAGE(G$6:G470)</f>
        <v>721023.17173425434</v>
      </c>
      <c r="L470" s="6"/>
      <c r="N470" s="13">
        <v>465</v>
      </c>
      <c r="O470" s="72">
        <v>46</v>
      </c>
      <c r="P470" s="73">
        <v>99.084651277427199</v>
      </c>
      <c r="Q470" s="74">
        <v>13343.325521161845</v>
      </c>
      <c r="R470" s="75">
        <v>153.91534872257279</v>
      </c>
      <c r="S470" s="17">
        <v>1053742.6007084306</v>
      </c>
      <c r="U470" s="73">
        <f>AVERAGE(R$6:R470)</f>
        <v>163.94519050336666</v>
      </c>
      <c r="V470" s="72">
        <f>AVERAGE(S$6:S470)</f>
        <v>791692.59354243218</v>
      </c>
    </row>
    <row r="471" spans="2:22" ht="15.75" x14ac:dyDescent="0.25">
      <c r="B471" s="13">
        <v>466</v>
      </c>
      <c r="C471" s="72">
        <v>45</v>
      </c>
      <c r="D471" s="73">
        <v>81.856696284111834</v>
      </c>
      <c r="E471" s="74">
        <v>6204.705355955015</v>
      </c>
      <c r="F471" s="75">
        <v>122.14330371588817</v>
      </c>
      <c r="G471" s="72">
        <v>-242136.78923998866</v>
      </c>
      <c r="I471" s="73">
        <f>AVERAGE(F$6:F471)</f>
        <v>113.44148741934201</v>
      </c>
      <c r="J471" s="72">
        <f>AVERAGE(G$6:G471)</f>
        <v>718956.3048652109</v>
      </c>
      <c r="L471" s="6"/>
      <c r="N471" s="13">
        <v>466</v>
      </c>
      <c r="O471" s="72">
        <v>45</v>
      </c>
      <c r="P471" s="73">
        <v>89.240585604334598</v>
      </c>
      <c r="Q471" s="74">
        <v>11371.547148416388</v>
      </c>
      <c r="R471" s="75">
        <v>164.7594143956654</v>
      </c>
      <c r="S471" s="17">
        <v>873569.44894578285</v>
      </c>
      <c r="U471" s="73">
        <f>AVERAGE(R$6:R471)</f>
        <v>163.94693776493813</v>
      </c>
      <c r="V471" s="72">
        <f>AVERAGE(S$6:S471)</f>
        <v>791868.29494887707</v>
      </c>
    </row>
    <row r="472" spans="2:22" ht="15.75" x14ac:dyDescent="0.25">
      <c r="B472" s="13">
        <v>467</v>
      </c>
      <c r="C472" s="72">
        <v>45</v>
      </c>
      <c r="D472" s="73">
        <v>91.44759330018104</v>
      </c>
      <c r="E472" s="74">
        <v>9676.1508456551783</v>
      </c>
      <c r="F472" s="75">
        <v>112.55240669981896</v>
      </c>
      <c r="G472" s="72">
        <v>89074.065268978709</v>
      </c>
      <c r="I472" s="73">
        <f>AVERAGE(F$6:F472)</f>
        <v>113.43958360623812</v>
      </c>
      <c r="J472" s="72">
        <f>AVERAGE(G$6:G472)</f>
        <v>717607.52062624681</v>
      </c>
      <c r="L472" s="6"/>
      <c r="N472" s="13">
        <v>467</v>
      </c>
      <c r="O472" s="72">
        <v>46</v>
      </c>
      <c r="P472" s="73">
        <v>87.817320314031861</v>
      </c>
      <c r="Q472" s="74">
        <v>15118.465587247871</v>
      </c>
      <c r="R472" s="75">
        <v>165.18267968596814</v>
      </c>
      <c r="S472" s="17">
        <v>1497308.6584416972</v>
      </c>
      <c r="U472" s="73">
        <f>AVERAGE(R$6:R472)</f>
        <v>163.94958389324867</v>
      </c>
      <c r="V472" s="72">
        <f>AVERAGE(S$6:S472)</f>
        <v>793378.87388569256</v>
      </c>
    </row>
    <row r="473" spans="2:22" ht="15.75" x14ac:dyDescent="0.25">
      <c r="B473" s="13">
        <v>468</v>
      </c>
      <c r="C473" s="72">
        <v>45</v>
      </c>
      <c r="D473" s="73">
        <v>85.062790802080329</v>
      </c>
      <c r="E473" s="74">
        <v>20793.71256632021</v>
      </c>
      <c r="F473" s="75">
        <v>118.93720919791967</v>
      </c>
      <c r="G473" s="72">
        <v>1473146.1415018379</v>
      </c>
      <c r="I473" s="73">
        <f>AVERAGE(F$6:F473)</f>
        <v>113.45133066946819</v>
      </c>
      <c r="J473" s="72">
        <f>AVERAGE(G$6:G473)</f>
        <v>719221.91938880144</v>
      </c>
      <c r="L473" s="6"/>
      <c r="N473" s="13">
        <v>468</v>
      </c>
      <c r="O473" s="72">
        <v>45</v>
      </c>
      <c r="P473" s="73">
        <v>90.457804062451785</v>
      </c>
      <c r="Q473" s="74">
        <v>11460.421226439827</v>
      </c>
      <c r="R473" s="75">
        <v>163.54219593754823</v>
      </c>
      <c r="S473" s="17">
        <v>874262.45374125894</v>
      </c>
      <c r="U473" s="73">
        <f>AVERAGE(R$6:R473)</f>
        <v>163.94871340616385</v>
      </c>
      <c r="V473" s="72">
        <f>AVERAGE(S$6:S473)</f>
        <v>793551.70204777713</v>
      </c>
    </row>
    <row r="474" spans="2:22" ht="15.75" x14ac:dyDescent="0.25">
      <c r="B474" s="13">
        <v>469</v>
      </c>
      <c r="C474" s="72">
        <v>45</v>
      </c>
      <c r="D474" s="73">
        <v>86.623500395512124</v>
      </c>
      <c r="E474" s="74">
        <v>18863.347415372074</v>
      </c>
      <c r="F474" s="75">
        <v>117.37649960448788</v>
      </c>
      <c r="G474" s="72">
        <v>1214113.6904397379</v>
      </c>
      <c r="I474" s="73">
        <f>AVERAGE(F$6:F474)</f>
        <v>113.45969989960682</v>
      </c>
      <c r="J474" s="72">
        <f>AVERAGE(G$6:G474)</f>
        <v>720277.125723665</v>
      </c>
      <c r="L474" s="6"/>
      <c r="N474" s="13">
        <v>469</v>
      </c>
      <c r="O474" s="72">
        <v>44</v>
      </c>
      <c r="P474" s="73">
        <v>95.388189292577152</v>
      </c>
      <c r="Q474" s="74">
        <v>12267.545978496084</v>
      </c>
      <c r="R474" s="75">
        <v>159.61181070742285</v>
      </c>
      <c r="S474" s="17">
        <v>958045.2265643233</v>
      </c>
      <c r="U474" s="73">
        <f>AVERAGE(R$6:R474)</f>
        <v>163.93946627887445</v>
      </c>
      <c r="V474" s="72">
        <f>AVERAGE(S$6:S474)</f>
        <v>793902.43450943287</v>
      </c>
    </row>
    <row r="475" spans="2:22" ht="15.75" x14ac:dyDescent="0.25">
      <c r="B475" s="13">
        <v>470</v>
      </c>
      <c r="C475" s="72">
        <v>45</v>
      </c>
      <c r="D475" s="73">
        <v>95.020945256314832</v>
      </c>
      <c r="E475" s="74">
        <v>8725.979547598803</v>
      </c>
      <c r="F475" s="75">
        <v>108.97905474368517</v>
      </c>
      <c r="G475" s="72">
        <v>-49050.997189952875</v>
      </c>
      <c r="I475" s="73">
        <f>AVERAGE(F$6:F475)</f>
        <v>113.45016661204103</v>
      </c>
      <c r="J475" s="72">
        <f>AVERAGE(G$6:G475)</f>
        <v>718640.25737704022</v>
      </c>
      <c r="L475" s="6"/>
      <c r="N475" s="13">
        <v>470</v>
      </c>
      <c r="O475" s="72">
        <v>45</v>
      </c>
      <c r="P475" s="73">
        <v>98.829416197908444</v>
      </c>
      <c r="Q475" s="74">
        <v>5572.9247443795202</v>
      </c>
      <c r="R475" s="75">
        <v>155.17058380209156</v>
      </c>
      <c r="S475" s="17">
        <v>-135246.01392950804</v>
      </c>
      <c r="U475" s="73">
        <f>AVERAGE(R$6:R475)</f>
        <v>163.92080908211531</v>
      </c>
      <c r="V475" s="72">
        <f>AVERAGE(S$6:S475)</f>
        <v>791925.52291700966</v>
      </c>
    </row>
    <row r="476" spans="2:22" ht="15.75" x14ac:dyDescent="0.25">
      <c r="B476" s="13">
        <v>471</v>
      </c>
      <c r="C476" s="72">
        <v>45</v>
      </c>
      <c r="D476" s="73">
        <v>90.857851229142753</v>
      </c>
      <c r="E476" s="74">
        <v>17656.309355661924</v>
      </c>
      <c r="F476" s="75">
        <v>113.14214877085725</v>
      </c>
      <c r="G476" s="72">
        <v>997672.77986258012</v>
      </c>
      <c r="I476" s="73">
        <f>AVERAGE(F$6:F476)</f>
        <v>113.4495126463485</v>
      </c>
      <c r="J476" s="72">
        <f>AVERAGE(G$6:G476)</f>
        <v>719232.68311480153</v>
      </c>
      <c r="L476" s="6"/>
      <c r="N476" s="13">
        <v>471</v>
      </c>
      <c r="O476" s="72">
        <v>45</v>
      </c>
      <c r="P476" s="73">
        <v>80.776860077572891</v>
      </c>
      <c r="Q476" s="74">
        <v>9049.798803519765</v>
      </c>
      <c r="R476" s="75">
        <v>173.22313992242709</v>
      </c>
      <c r="S476" s="17">
        <v>567634.56441191747</v>
      </c>
      <c r="U476" s="73">
        <f>AVERAGE(R$6:R476)</f>
        <v>163.94055925375079</v>
      </c>
      <c r="V476" s="72">
        <f>AVERAGE(S$6:S476)</f>
        <v>791449.32130659546</v>
      </c>
    </row>
    <row r="477" spans="2:22" ht="15.75" x14ac:dyDescent="0.25">
      <c r="B477" s="13">
        <v>472</v>
      </c>
      <c r="C477" s="72">
        <v>45</v>
      </c>
      <c r="D477" s="73">
        <v>87.689136474066601</v>
      </c>
      <c r="E477" s="74">
        <v>14139.193390167218</v>
      </c>
      <c r="F477" s="75">
        <v>116.3108635259334</v>
      </c>
      <c r="G477" s="72">
        <v>644541.79277051892</v>
      </c>
      <c r="I477" s="73">
        <f>AVERAGE(F$6:F477)</f>
        <v>113.45557483041542</v>
      </c>
      <c r="J477" s="72">
        <f>AVERAGE(G$6:G477)</f>
        <v>719074.43970305508</v>
      </c>
      <c r="L477" s="6"/>
      <c r="N477" s="13">
        <v>472</v>
      </c>
      <c r="O477" s="72">
        <v>45</v>
      </c>
      <c r="P477" s="73">
        <v>89.793370470233867</v>
      </c>
      <c r="Q477" s="74">
        <v>18980.012442655621</v>
      </c>
      <c r="R477" s="75">
        <v>164.20662952976613</v>
      </c>
      <c r="S477" s="17">
        <v>2116643.8716415032</v>
      </c>
      <c r="U477" s="73">
        <f>AVERAGE(R$6:R477)</f>
        <v>163.94112296196269</v>
      </c>
      <c r="V477" s="72">
        <f>AVERAGE(S$6:S477)</f>
        <v>794256.93687933893</v>
      </c>
    </row>
    <row r="478" spans="2:22" ht="15.75" x14ac:dyDescent="0.25">
      <c r="B478" s="13">
        <v>473</v>
      </c>
      <c r="C478" s="72">
        <v>45</v>
      </c>
      <c r="D478" s="73">
        <v>87.424683609285779</v>
      </c>
      <c r="E478" s="74">
        <v>25577.490256603236</v>
      </c>
      <c r="F478" s="75">
        <v>116.57531639071422</v>
      </c>
      <c r="G478" s="72">
        <v>1981704.0191439325</v>
      </c>
      <c r="I478" s="73">
        <f>AVERAGE(F$6:F478)</f>
        <v>113.46217047853445</v>
      </c>
      <c r="J478" s="72">
        <f>AVERAGE(G$6:G478)</f>
        <v>721743.84684775036</v>
      </c>
      <c r="L478" s="6"/>
      <c r="N478" s="13">
        <v>473</v>
      </c>
      <c r="O478" s="72">
        <v>46</v>
      </c>
      <c r="P478" s="73">
        <v>92.131990234976769</v>
      </c>
      <c r="Q478" s="74">
        <v>19484.860788721078</v>
      </c>
      <c r="R478" s="75">
        <v>160.86800976502323</v>
      </c>
      <c r="S478" s="17">
        <v>2134490.7756301006</v>
      </c>
      <c r="U478" s="73">
        <f>AVERAGE(R$6:R478)</f>
        <v>163.93462589389307</v>
      </c>
      <c r="V478" s="72">
        <f>AVERAGE(S$6:S478)</f>
        <v>797090.41222553514</v>
      </c>
    </row>
    <row r="479" spans="2:22" ht="15.75" x14ac:dyDescent="0.25">
      <c r="B479" s="13">
        <v>474</v>
      </c>
      <c r="C479" s="72">
        <v>45</v>
      </c>
      <c r="D479" s="73">
        <v>83.274455889871007</v>
      </c>
      <c r="E479" s="74">
        <v>13063.98465740179</v>
      </c>
      <c r="F479" s="75">
        <v>120.72554411012899</v>
      </c>
      <c r="G479" s="72">
        <v>577156.65601120819</v>
      </c>
      <c r="I479" s="73">
        <f>AVERAGE(F$6:F479)</f>
        <v>113.47749405159688</v>
      </c>
      <c r="J479" s="72">
        <f>AVERAGE(G$6:G479)</f>
        <v>721438.8105801628</v>
      </c>
      <c r="L479" s="6"/>
      <c r="N479" s="13">
        <v>474</v>
      </c>
      <c r="O479" s="72">
        <v>43</v>
      </c>
      <c r="P479" s="73">
        <v>99.19986273636286</v>
      </c>
      <c r="Q479" s="74">
        <v>12295.142212977151</v>
      </c>
      <c r="R479" s="75">
        <v>156.80013726363714</v>
      </c>
      <c r="S479" s="17">
        <v>927879.98667075648</v>
      </c>
      <c r="U479" s="73">
        <f>AVERAGE(R$6:R479)</f>
        <v>163.91957423011615</v>
      </c>
      <c r="V479" s="72">
        <f>AVERAGE(S$6:S479)</f>
        <v>797366.33959778235</v>
      </c>
    </row>
    <row r="480" spans="2:22" ht="15.75" x14ac:dyDescent="0.25">
      <c r="B480" s="13">
        <v>475</v>
      </c>
      <c r="C480" s="72">
        <v>43</v>
      </c>
      <c r="D480" s="73">
        <v>93.851895039026786</v>
      </c>
      <c r="E480" s="74">
        <v>10662.070867178731</v>
      </c>
      <c r="F480" s="75">
        <v>112.14810496097321</v>
      </c>
      <c r="G480" s="72">
        <v>195731.04271369497</v>
      </c>
      <c r="I480" s="73">
        <f>AVERAGE(F$6:F480)</f>
        <v>113.47469533772188</v>
      </c>
      <c r="J480" s="72">
        <f>AVERAGE(G$6:G480)</f>
        <v>720332.05738465441</v>
      </c>
      <c r="L480" s="6"/>
      <c r="N480" s="13">
        <v>475</v>
      </c>
      <c r="O480" s="72">
        <v>46</v>
      </c>
      <c r="P480" s="73">
        <v>81.082011094783439</v>
      </c>
      <c r="Q480" s="74">
        <v>6949.7248956028652</v>
      </c>
      <c r="R480" s="75">
        <v>171.91798890521656</v>
      </c>
      <c r="S480" s="17">
        <v>194782.72749656066</v>
      </c>
      <c r="U480" s="73">
        <f>AVERAGE(R$6:R480)</f>
        <v>163.93641299785321</v>
      </c>
      <c r="V480" s="72">
        <f>AVERAGE(S$6:S480)</f>
        <v>796097.74251967459</v>
      </c>
    </row>
    <row r="481" spans="2:22" ht="15.75" x14ac:dyDescent="0.25">
      <c r="B481" s="13">
        <v>476</v>
      </c>
      <c r="C481" s="72">
        <v>44</v>
      </c>
      <c r="D481" s="73">
        <v>96.573004396489651</v>
      </c>
      <c r="E481" s="74">
        <v>16633.585684605678</v>
      </c>
      <c r="F481" s="75">
        <v>108.42699560351035</v>
      </c>
      <c r="G481" s="72">
        <v>803529.72189535247</v>
      </c>
      <c r="I481" s="73">
        <f>AVERAGE(F$6:F481)</f>
        <v>113.46409092651555</v>
      </c>
      <c r="J481" s="72">
        <f>AVERAGE(G$6:G481)</f>
        <v>720506.84239413065</v>
      </c>
      <c r="L481" s="6"/>
      <c r="N481" s="13">
        <v>476</v>
      </c>
      <c r="O481" s="72">
        <v>45</v>
      </c>
      <c r="P481" s="73">
        <v>94.115264658093196</v>
      </c>
      <c r="Q481" s="74">
        <v>12761.110679210453</v>
      </c>
      <c r="R481" s="75">
        <v>159.8847353419068</v>
      </c>
      <c r="S481" s="17">
        <v>1040306.8036143437</v>
      </c>
      <c r="U481" s="73">
        <f>AVERAGE(R$6:R481)</f>
        <v>163.92790107000459</v>
      </c>
      <c r="V481" s="72">
        <f>AVERAGE(S$6:S481)</f>
        <v>796610.78676567168</v>
      </c>
    </row>
    <row r="482" spans="2:22" ht="15.75" x14ac:dyDescent="0.25">
      <c r="B482" s="13">
        <v>477</v>
      </c>
      <c r="C482" s="72">
        <v>44</v>
      </c>
      <c r="D482" s="73">
        <v>95.649322500635904</v>
      </c>
      <c r="E482" s="74">
        <v>17269.851789311557</v>
      </c>
      <c r="F482" s="75">
        <v>109.3506774993641</v>
      </c>
      <c r="G482" s="72">
        <v>888469.99347482412</v>
      </c>
      <c r="I482" s="73">
        <f>AVERAGE(F$6:F482)</f>
        <v>113.45546741828254</v>
      </c>
      <c r="J482" s="72">
        <f>AVERAGE(G$6:G482)</f>
        <v>720858.96640058921</v>
      </c>
      <c r="L482" s="6"/>
      <c r="N482" s="13">
        <v>477</v>
      </c>
      <c r="O482" s="72">
        <v>44</v>
      </c>
      <c r="P482" s="73">
        <v>80.110789739607938</v>
      </c>
      <c r="Q482" s="74">
        <v>14345.60680004574</v>
      </c>
      <c r="R482" s="75">
        <v>174.88921026039208</v>
      </c>
      <c r="S482" s="17">
        <v>1508891.8439661097</v>
      </c>
      <c r="U482" s="73">
        <f>AVERAGE(R$6:R482)</f>
        <v>163.95088075384186</v>
      </c>
      <c r="V482" s="72">
        <f>AVERAGE(S$6:S482)</f>
        <v>798104.03845791589</v>
      </c>
    </row>
    <row r="483" spans="2:22" ht="15.75" x14ac:dyDescent="0.25">
      <c r="B483" s="13">
        <v>478</v>
      </c>
      <c r="C483" s="72">
        <v>45</v>
      </c>
      <c r="D483" s="73">
        <v>89.263923754220201</v>
      </c>
      <c r="E483" s="74">
        <v>16058.007737784716</v>
      </c>
      <c r="F483" s="75">
        <v>114.7360762457798</v>
      </c>
      <c r="G483" s="72">
        <v>842432.80015778914</v>
      </c>
      <c r="I483" s="73">
        <f>AVERAGE(F$6:F483)</f>
        <v>113.45814651624802</v>
      </c>
      <c r="J483" s="72">
        <f>AVERAGE(G$6:G483)</f>
        <v>721113.30496493482</v>
      </c>
      <c r="L483" s="6"/>
      <c r="N483" s="13">
        <v>478</v>
      </c>
      <c r="O483" s="72">
        <v>45</v>
      </c>
      <c r="P483" s="73">
        <v>93.630465708462921</v>
      </c>
      <c r="Q483" s="74">
        <v>19518.975638243319</v>
      </c>
      <c r="R483" s="75">
        <v>160.36953429153709</v>
      </c>
      <c r="S483" s="17">
        <v>2130249.0329529392</v>
      </c>
      <c r="U483" s="73">
        <f>AVERAGE(R$6:R483)</f>
        <v>163.94338839722616</v>
      </c>
      <c r="V483" s="72">
        <f>AVERAGE(S$6:S483)</f>
        <v>800890.95267234067</v>
      </c>
    </row>
    <row r="484" spans="2:22" ht="15.75" x14ac:dyDescent="0.25">
      <c r="B484" s="13">
        <v>479</v>
      </c>
      <c r="C484" s="72">
        <v>46</v>
      </c>
      <c r="D484" s="73">
        <v>85.509208123228049</v>
      </c>
      <c r="E484" s="74">
        <v>16864.522751546163</v>
      </c>
      <c r="F484" s="75">
        <v>117.49079187677195</v>
      </c>
      <c r="G484" s="72">
        <v>981426.13270299556</v>
      </c>
      <c r="I484" s="73">
        <f>AVERAGE(F$6:F484)</f>
        <v>113.46656540009045</v>
      </c>
      <c r="J484" s="72">
        <f>AVERAGE(G$6:G484)</f>
        <v>721656.75554476376</v>
      </c>
      <c r="L484" s="6"/>
      <c r="N484" s="13">
        <v>479</v>
      </c>
      <c r="O484" s="72">
        <v>47</v>
      </c>
      <c r="P484" s="73">
        <v>92.703309948388238</v>
      </c>
      <c r="Q484" s="74">
        <v>6521.3584289149103</v>
      </c>
      <c r="R484" s="75">
        <v>159.29669005161176</v>
      </c>
      <c r="S484" s="17">
        <v>38830.812366324244</v>
      </c>
      <c r="U484" s="73">
        <f>AVERAGE(R$6:R484)</f>
        <v>163.93368756560693</v>
      </c>
      <c r="V484" s="72">
        <f>AVERAGE(S$6:S484)</f>
        <v>799300.01292222366</v>
      </c>
    </row>
    <row r="485" spans="2:22" ht="15.75" x14ac:dyDescent="0.25">
      <c r="B485" s="13">
        <v>480</v>
      </c>
      <c r="C485" s="72">
        <v>44</v>
      </c>
      <c r="D485" s="73">
        <v>83.823602118476302</v>
      </c>
      <c r="E485" s="74">
        <v>13439.689787853122</v>
      </c>
      <c r="F485" s="75">
        <v>121.1763978815237</v>
      </c>
      <c r="G485" s="72">
        <v>628573.19713714067</v>
      </c>
      <c r="I485" s="73">
        <f>AVERAGE(F$6:F485)</f>
        <v>113.48262755109343</v>
      </c>
      <c r="J485" s="72">
        <f>AVERAGE(G$6:G485)</f>
        <v>721462.83146474778</v>
      </c>
      <c r="L485" s="6"/>
      <c r="N485" s="13">
        <v>480</v>
      </c>
      <c r="O485" s="72">
        <v>44</v>
      </c>
      <c r="P485" s="73">
        <v>87.376739995299062</v>
      </c>
      <c r="Q485" s="74">
        <v>10227.353379728775</v>
      </c>
      <c r="R485" s="75">
        <v>167.62326000470094</v>
      </c>
      <c r="S485" s="17">
        <v>714342.31473023328</v>
      </c>
      <c r="U485" s="73">
        <f>AVERAGE(R$6:R485)</f>
        <v>163.94137417485504</v>
      </c>
      <c r="V485" s="72">
        <f>AVERAGE(S$6:S485)</f>
        <v>799123.01771765703</v>
      </c>
    </row>
    <row r="486" spans="2:22" ht="15.75" x14ac:dyDescent="0.25">
      <c r="B486" s="13">
        <v>481</v>
      </c>
      <c r="C486" s="72">
        <v>47</v>
      </c>
      <c r="D486" s="73">
        <v>90.306083777545496</v>
      </c>
      <c r="E486" s="74">
        <v>6851.7758096430289</v>
      </c>
      <c r="F486" s="75">
        <v>111.6939162224545</v>
      </c>
      <c r="G486" s="72">
        <v>-234698.3267426911</v>
      </c>
      <c r="I486" s="73">
        <f>AVERAGE(F$6:F486)</f>
        <v>113.47890881652245</v>
      </c>
      <c r="J486" s="72">
        <f>AVERAGE(G$6:G486)</f>
        <v>719474.97042897355</v>
      </c>
      <c r="L486" s="6"/>
      <c r="N486" s="13">
        <v>481</v>
      </c>
      <c r="O486" s="72">
        <v>44</v>
      </c>
      <c r="P486" s="73">
        <v>81.800962047253719</v>
      </c>
      <c r="Q486" s="74">
        <v>9350.1843652919088</v>
      </c>
      <c r="R486" s="75">
        <v>173.19903795274627</v>
      </c>
      <c r="S486" s="17">
        <v>619442.93674936797</v>
      </c>
      <c r="U486" s="73">
        <f>AVERAGE(R$6:R486)</f>
        <v>163.96062087709598</v>
      </c>
      <c r="V486" s="72">
        <f>AVERAGE(S$6:S486)</f>
        <v>798749.4624557686</v>
      </c>
    </row>
    <row r="487" spans="2:22" ht="15.75" x14ac:dyDescent="0.25">
      <c r="B487" s="13">
        <v>482</v>
      </c>
      <c r="C487" s="72">
        <v>45</v>
      </c>
      <c r="D487" s="73">
        <v>81.05427099558645</v>
      </c>
      <c r="E487" s="74">
        <v>7928.7327852423887</v>
      </c>
      <c r="F487" s="75">
        <v>122.94572900441355</v>
      </c>
      <c r="G487" s="72">
        <v>-25196.167637180188</v>
      </c>
      <c r="I487" s="73">
        <f>AVERAGE(F$6:F487)</f>
        <v>113.49854952230646</v>
      </c>
      <c r="J487" s="72">
        <f>AVERAGE(G$6:G487)</f>
        <v>717930.00956161635</v>
      </c>
      <c r="L487" s="6"/>
      <c r="N487" s="13">
        <v>482</v>
      </c>
      <c r="O487" s="72">
        <v>44</v>
      </c>
      <c r="P487" s="73">
        <v>92.427820057553873</v>
      </c>
      <c r="Q487" s="74">
        <v>12850.819173851905</v>
      </c>
      <c r="R487" s="75">
        <v>162.57217994244613</v>
      </c>
      <c r="S487" s="17">
        <v>1089185.6871392888</v>
      </c>
      <c r="U487" s="73">
        <f>AVERAGE(R$6:R487)</f>
        <v>163.95774029424402</v>
      </c>
      <c r="V487" s="72">
        <f>AVERAGE(S$6:S487)</f>
        <v>799352.02723726968</v>
      </c>
    </row>
    <row r="488" spans="2:22" ht="15.75" x14ac:dyDescent="0.25">
      <c r="B488" s="13">
        <v>483</v>
      </c>
      <c r="C488" s="72">
        <v>44</v>
      </c>
      <c r="D488" s="73">
        <v>88.507676716123115</v>
      </c>
      <c r="E488" s="74">
        <v>12828.985836967904</v>
      </c>
      <c r="F488" s="75">
        <v>116.49232328387689</v>
      </c>
      <c r="G488" s="72">
        <v>494478.36552434298</v>
      </c>
      <c r="I488" s="73">
        <f>AVERAGE(F$6:F488)</f>
        <v>113.5047478116679</v>
      </c>
      <c r="J488" s="72">
        <f>AVERAGE(G$6:G488)</f>
        <v>717467.37675822654</v>
      </c>
      <c r="L488" s="6"/>
      <c r="N488" s="13">
        <v>483</v>
      </c>
      <c r="O488" s="72">
        <v>46</v>
      </c>
      <c r="P488" s="73">
        <v>80.016103455700673</v>
      </c>
      <c r="Q488" s="74">
        <v>11994.962183590649</v>
      </c>
      <c r="R488" s="75">
        <v>172.98389654429934</v>
      </c>
      <c r="S488" s="17">
        <v>1074935.2974190277</v>
      </c>
      <c r="U488" s="73">
        <f>AVERAGE(R$6:R488)</f>
        <v>163.97642798834352</v>
      </c>
      <c r="V488" s="72">
        <f>AVERAGE(S$6:S488)</f>
        <v>799922.59301404341</v>
      </c>
    </row>
    <row r="489" spans="2:22" ht="15.75" x14ac:dyDescent="0.25">
      <c r="B489" s="13">
        <v>484</v>
      </c>
      <c r="C489" s="72">
        <v>45</v>
      </c>
      <c r="D489" s="73">
        <v>97.650104177197463</v>
      </c>
      <c r="E489" s="74">
        <v>12246.423392069504</v>
      </c>
      <c r="F489" s="75">
        <v>106.34989582280254</v>
      </c>
      <c r="G489" s="72">
        <v>302405.85194852389</v>
      </c>
      <c r="I489" s="73">
        <f>AVERAGE(F$6:F489)</f>
        <v>113.48996505962478</v>
      </c>
      <c r="J489" s="72">
        <f>AVERAGE(G$6:G489)</f>
        <v>716609.8116243222</v>
      </c>
      <c r="L489" s="6"/>
      <c r="N489" s="13">
        <v>484</v>
      </c>
      <c r="O489" s="72">
        <v>44</v>
      </c>
      <c r="P489" s="73">
        <v>87.967879586082717</v>
      </c>
      <c r="Q489" s="74">
        <v>9542.7052472741598</v>
      </c>
      <c r="R489" s="75">
        <v>167.03212041391728</v>
      </c>
      <c r="S489" s="17">
        <v>593938.29193721781</v>
      </c>
      <c r="U489" s="73">
        <f>AVERAGE(R$6:R489)</f>
        <v>163.98274140244595</v>
      </c>
      <c r="V489" s="72">
        <f>AVERAGE(S$6:S489)</f>
        <v>799497.00561512436</v>
      </c>
    </row>
    <row r="490" spans="2:22" ht="15.75" x14ac:dyDescent="0.25">
      <c r="B490" s="13">
        <v>485</v>
      </c>
      <c r="C490" s="72">
        <v>43</v>
      </c>
      <c r="D490" s="73">
        <v>87.198478853431823</v>
      </c>
      <c r="E490" s="74">
        <v>20754.717135943953</v>
      </c>
      <c r="F490" s="75">
        <v>118.80152114656818</v>
      </c>
      <c r="G490" s="72">
        <v>1465691.9667168865</v>
      </c>
      <c r="I490" s="73">
        <f>AVERAGE(F$6:F490)</f>
        <v>113.50091672165971</v>
      </c>
      <c r="J490" s="72">
        <f>AVERAGE(G$6:G490)</f>
        <v>718154.31091317278</v>
      </c>
      <c r="L490" s="6"/>
      <c r="N490" s="13">
        <v>485</v>
      </c>
      <c r="O490" s="72">
        <v>47</v>
      </c>
      <c r="P490" s="73">
        <v>88.748903056366217</v>
      </c>
      <c r="Q490" s="74">
        <v>8342.517554447737</v>
      </c>
      <c r="R490" s="75">
        <v>163.2510969436338</v>
      </c>
      <c r="S490" s="17">
        <v>361925.14203511435</v>
      </c>
      <c r="U490" s="73">
        <f>AVERAGE(R$6:R490)</f>
        <v>163.98123285717006</v>
      </c>
      <c r="V490" s="72">
        <f>AVERAGE(S$6:S490)</f>
        <v>798594.79558712442</v>
      </c>
    </row>
    <row r="491" spans="2:22" ht="15.75" x14ac:dyDescent="0.25">
      <c r="B491" s="13">
        <v>486</v>
      </c>
      <c r="C491" s="72">
        <v>43</v>
      </c>
      <c r="D491" s="73">
        <v>85.860487946769737</v>
      </c>
      <c r="E491" s="74">
        <v>11362.134318997219</v>
      </c>
      <c r="F491" s="75">
        <v>120.13951205323026</v>
      </c>
      <c r="G491" s="72">
        <v>365041.27296758769</v>
      </c>
      <c r="I491" s="73">
        <f>AVERAGE(F$6:F491)</f>
        <v>113.51457638283578</v>
      </c>
      <c r="J491" s="72">
        <f>AVERAGE(G$6:G491)</f>
        <v>717427.74087624776</v>
      </c>
      <c r="L491" s="6"/>
      <c r="N491" s="13">
        <v>486</v>
      </c>
      <c r="O491" s="72">
        <v>45</v>
      </c>
      <c r="P491" s="73">
        <v>83.713937609023574</v>
      </c>
      <c r="Q491" s="74">
        <v>20090.17126486262</v>
      </c>
      <c r="R491" s="75">
        <v>170.28606239097644</v>
      </c>
      <c r="S491" s="17">
        <v>2421076.1574537982</v>
      </c>
      <c r="U491" s="73">
        <f>AVERAGE(R$6:R491)</f>
        <v>163.9942057574454</v>
      </c>
      <c r="V491" s="72">
        <f>AVERAGE(S$6:S491)</f>
        <v>801933.23460331094</v>
      </c>
    </row>
    <row r="492" spans="2:22" ht="15.75" x14ac:dyDescent="0.25">
      <c r="B492" s="13">
        <v>487</v>
      </c>
      <c r="C492" s="72">
        <v>47</v>
      </c>
      <c r="D492" s="73">
        <v>94.565074176132711</v>
      </c>
      <c r="E492" s="74">
        <v>18672.612889465465</v>
      </c>
      <c r="F492" s="75">
        <v>107.43492582386729</v>
      </c>
      <c r="G492" s="72">
        <v>1006090.7807175105</v>
      </c>
      <c r="I492" s="73">
        <f>AVERAGE(F$6:F492)</f>
        <v>113.50209250078451</v>
      </c>
      <c r="J492" s="72">
        <f>AVERAGE(G$6:G492)</f>
        <v>718020.47812438174</v>
      </c>
      <c r="L492" s="6"/>
      <c r="N492" s="13">
        <v>487</v>
      </c>
      <c r="O492" s="72">
        <v>43</v>
      </c>
      <c r="P492" s="73">
        <v>85.664530457283476</v>
      </c>
      <c r="Q492" s="74">
        <v>9683.0011837598431</v>
      </c>
      <c r="R492" s="75">
        <v>170.33546954271651</v>
      </c>
      <c r="S492" s="17">
        <v>649358.55321841268</v>
      </c>
      <c r="U492" s="73">
        <f>AVERAGE(R$6:R492)</f>
        <v>164.00722683297982</v>
      </c>
      <c r="V492" s="72">
        <f>AVERAGE(S$6:S492)</f>
        <v>801619.9395696664</v>
      </c>
    </row>
    <row r="493" spans="2:22" ht="15.75" x14ac:dyDescent="0.25">
      <c r="B493" s="13">
        <v>488</v>
      </c>
      <c r="C493" s="72">
        <v>43</v>
      </c>
      <c r="D493" s="73">
        <v>98.899820942909443</v>
      </c>
      <c r="E493" s="74">
        <v>17171.547460858517</v>
      </c>
      <c r="F493" s="75">
        <v>107.10017905709056</v>
      </c>
      <c r="G493" s="72">
        <v>839075.80774527602</v>
      </c>
      <c r="I493" s="73">
        <f>AVERAGE(F$6:F493)</f>
        <v>113.48897382569497</v>
      </c>
      <c r="J493" s="72">
        <f>AVERAGE(G$6:G493)</f>
        <v>718268.54232442449</v>
      </c>
      <c r="L493" s="6"/>
      <c r="N493" s="13">
        <v>488</v>
      </c>
      <c r="O493" s="72">
        <v>43</v>
      </c>
      <c r="P493" s="73">
        <v>93.846553015452457</v>
      </c>
      <c r="Q493" s="74">
        <v>11404.311018527211</v>
      </c>
      <c r="R493" s="75">
        <v>162.15344698454754</v>
      </c>
      <c r="S493" s="17">
        <v>849248.34213804337</v>
      </c>
      <c r="U493" s="73">
        <f>AVERAGE(R$6:R493)</f>
        <v>164.00342810378223</v>
      </c>
      <c r="V493" s="72">
        <f>AVERAGE(S$6:S493)</f>
        <v>801717.53875525738</v>
      </c>
    </row>
    <row r="494" spans="2:22" ht="15.75" x14ac:dyDescent="0.25">
      <c r="B494" s="13">
        <v>489</v>
      </c>
      <c r="C494" s="72">
        <v>44</v>
      </c>
      <c r="D494" s="73">
        <v>95.306972237743338</v>
      </c>
      <c r="E494" s="74">
        <v>13488.438476805581</v>
      </c>
      <c r="F494" s="75">
        <v>109.69302776225666</v>
      </c>
      <c r="G494" s="72">
        <v>479587.65630572545</v>
      </c>
      <c r="I494" s="73">
        <f>AVERAGE(F$6:F494)</f>
        <v>113.48121115480861</v>
      </c>
      <c r="J494" s="72">
        <f>AVERAGE(G$6:G494)</f>
        <v>717780.44235301611</v>
      </c>
      <c r="L494" s="6"/>
      <c r="N494" s="13">
        <v>489</v>
      </c>
      <c r="O494" s="72">
        <v>44</v>
      </c>
      <c r="P494" s="73">
        <v>81.986630068938084</v>
      </c>
      <c r="Q494" s="74">
        <v>17676.81373949581</v>
      </c>
      <c r="R494" s="75">
        <v>173.0133699310619</v>
      </c>
      <c r="S494" s="17">
        <v>2058325.1147138663</v>
      </c>
      <c r="U494" s="73">
        <f>AVERAGE(R$6:R494)</f>
        <v>164.02185334269282</v>
      </c>
      <c r="V494" s="72">
        <f>AVERAGE(S$6:S494)</f>
        <v>804287.28839934443</v>
      </c>
    </row>
    <row r="495" spans="2:22" ht="15.75" x14ac:dyDescent="0.25">
      <c r="B495" s="13">
        <v>490</v>
      </c>
      <c r="C495" s="72">
        <v>45</v>
      </c>
      <c r="D495" s="73">
        <v>91.915190577730613</v>
      </c>
      <c r="E495" s="74">
        <v>21863.562894005961</v>
      </c>
      <c r="F495" s="75">
        <v>112.08480942226939</v>
      </c>
      <c r="G495" s="72">
        <v>1450573.2802664586</v>
      </c>
      <c r="I495" s="73">
        <f>AVERAGE(F$6:F495)</f>
        <v>113.47836135535444</v>
      </c>
      <c r="J495" s="72">
        <f>AVERAGE(G$6:G495)</f>
        <v>719275.93794059462</v>
      </c>
      <c r="L495" s="6"/>
      <c r="N495" s="13">
        <v>490</v>
      </c>
      <c r="O495" s="72">
        <v>46</v>
      </c>
      <c r="P495" s="73">
        <v>90.826313958978389</v>
      </c>
      <c r="Q495" s="74">
        <v>10481.903839398145</v>
      </c>
      <c r="R495" s="75">
        <v>162.1736860410216</v>
      </c>
      <c r="S495" s="17">
        <v>699888.98236273346</v>
      </c>
      <c r="U495" s="73">
        <f>AVERAGE(R$6:R495)</f>
        <v>164.0180815726894</v>
      </c>
      <c r="V495" s="72">
        <f>AVERAGE(S$6:S495)</f>
        <v>804074.23063192284</v>
      </c>
    </row>
    <row r="496" spans="2:22" ht="15.75" x14ac:dyDescent="0.25">
      <c r="B496" s="13">
        <v>491</v>
      </c>
      <c r="C496" s="72">
        <v>46</v>
      </c>
      <c r="D496" s="73">
        <v>94.018996639336493</v>
      </c>
      <c r="E496" s="74">
        <v>14506.274693603928</v>
      </c>
      <c r="F496" s="75">
        <v>108.98100336066351</v>
      </c>
      <c r="G496" s="72">
        <v>580908.37113435753</v>
      </c>
      <c r="I496" s="73">
        <f>AVERAGE(F$6:F496)</f>
        <v>113.46920176677054</v>
      </c>
      <c r="J496" s="72">
        <f>AVERAGE(G$6:G496)</f>
        <v>718994.13026889146</v>
      </c>
      <c r="L496" s="6"/>
      <c r="N496" s="13">
        <v>491</v>
      </c>
      <c r="O496" s="72">
        <v>46</v>
      </c>
      <c r="P496" s="73">
        <v>86.071410775970051</v>
      </c>
      <c r="Q496" s="74">
        <v>13181.614908087711</v>
      </c>
      <c r="R496" s="75">
        <v>166.92858922402996</v>
      </c>
      <c r="S496" s="17">
        <v>1200388.380301523</v>
      </c>
      <c r="U496" s="73">
        <f>AVERAGE(R$6:R496)</f>
        <v>164.0240092868469</v>
      </c>
      <c r="V496" s="72">
        <f>AVERAGE(S$6:S496)</f>
        <v>804881.38775955955</v>
      </c>
    </row>
    <row r="497" spans="2:22" ht="15.75" x14ac:dyDescent="0.25">
      <c r="B497" s="13">
        <v>492</v>
      </c>
      <c r="C497" s="72">
        <v>43</v>
      </c>
      <c r="D497" s="73">
        <v>99.884450169840889</v>
      </c>
      <c r="E497" s="74">
        <v>14842.394070172351</v>
      </c>
      <c r="F497" s="75">
        <v>106.11554983015911</v>
      </c>
      <c r="G497" s="72">
        <v>575008.80755223217</v>
      </c>
      <c r="I497" s="73">
        <f>AVERAGE(F$6:F497)</f>
        <v>113.45425531974492</v>
      </c>
      <c r="J497" s="72">
        <f>AVERAGE(G$6:G497)</f>
        <v>718701.47717393888</v>
      </c>
      <c r="L497" s="6"/>
      <c r="N497" s="13">
        <v>492</v>
      </c>
      <c r="O497" s="72">
        <v>45</v>
      </c>
      <c r="P497" s="73">
        <v>82.526550392331743</v>
      </c>
      <c r="Q497" s="74">
        <v>19719.923857159672</v>
      </c>
      <c r="R497" s="75">
        <v>171.47344960766827</v>
      </c>
      <c r="S497" s="17">
        <v>2381443.3697877242</v>
      </c>
      <c r="U497" s="73">
        <f>AVERAGE(R$6:R497)</f>
        <v>164.03915042571037</v>
      </c>
      <c r="V497" s="72">
        <f>AVERAGE(S$6:S497)</f>
        <v>808085.78203197452</v>
      </c>
    </row>
    <row r="498" spans="2:22" ht="15.75" x14ac:dyDescent="0.25">
      <c r="B498" s="13">
        <v>493</v>
      </c>
      <c r="C498" s="72">
        <v>44</v>
      </c>
      <c r="D498" s="73">
        <v>99.684505488749537</v>
      </c>
      <c r="E498" s="74">
        <v>20386.39788669578</v>
      </c>
      <c r="F498" s="75">
        <v>105.31549451125046</v>
      </c>
      <c r="G498" s="72">
        <v>1147003.5747404774</v>
      </c>
      <c r="I498" s="73">
        <f>AVERAGE(F$6:F498)</f>
        <v>113.43774667713133</v>
      </c>
      <c r="J498" s="72">
        <f>AVERAGE(G$6:G498)</f>
        <v>719570.24410612253</v>
      </c>
      <c r="L498" s="6"/>
      <c r="N498" s="13">
        <v>493</v>
      </c>
      <c r="O498" s="72">
        <v>45</v>
      </c>
      <c r="P498" s="73">
        <v>98.276364266273973</v>
      </c>
      <c r="Q498" s="74">
        <v>2820.6951044911902</v>
      </c>
      <c r="R498" s="75">
        <v>155.72363573372604</v>
      </c>
      <c r="S498" s="17">
        <v>-560751.10303230956</v>
      </c>
      <c r="U498" s="73">
        <f>AVERAGE(R$6:R498)</f>
        <v>164.02228325594976</v>
      </c>
      <c r="V498" s="72">
        <f>AVERAGE(S$6:S498)</f>
        <v>805309.23662616464</v>
      </c>
    </row>
    <row r="499" spans="2:22" ht="15.75" x14ac:dyDescent="0.25">
      <c r="B499" s="13">
        <v>494</v>
      </c>
      <c r="C499" s="72">
        <v>44</v>
      </c>
      <c r="D499" s="73">
        <v>81.054205253232638</v>
      </c>
      <c r="E499" s="74">
        <v>7278.287323246419</v>
      </c>
      <c r="F499" s="75">
        <v>123.94579474676736</v>
      </c>
      <c r="G499" s="72">
        <v>-97886.893324900535</v>
      </c>
      <c r="I499" s="73">
        <f>AVERAGE(F$6:F499)</f>
        <v>113.45901802949901</v>
      </c>
      <c r="J499" s="72">
        <f>AVERAGE(G$6:G499)</f>
        <v>717915.47257286124</v>
      </c>
      <c r="L499" s="6"/>
      <c r="N499" s="13">
        <v>494</v>
      </c>
      <c r="O499" s="72">
        <v>45</v>
      </c>
      <c r="P499" s="73">
        <v>88.328511199083493</v>
      </c>
      <c r="Q499" s="74">
        <v>16584.917480894219</v>
      </c>
      <c r="R499" s="75">
        <v>165.67148880091651</v>
      </c>
      <c r="S499" s="17">
        <v>1747647.9707000912</v>
      </c>
      <c r="U499" s="73">
        <f>AVERAGE(R$6:R499)</f>
        <v>164.02562172871285</v>
      </c>
      <c r="V499" s="72">
        <f>AVERAGE(S$6:S499)</f>
        <v>807216.80491376366</v>
      </c>
    </row>
    <row r="500" spans="2:22" ht="15.75" x14ac:dyDescent="0.25">
      <c r="B500" s="13">
        <v>495</v>
      </c>
      <c r="C500" s="72">
        <v>47</v>
      </c>
      <c r="D500" s="73">
        <v>83.344358669508139</v>
      </c>
      <c r="E500" s="74">
        <v>13754.851571281557</v>
      </c>
      <c r="F500" s="75">
        <v>118.65564133049186</v>
      </c>
      <c r="G500" s="72">
        <v>632090.73459613672</v>
      </c>
      <c r="I500" s="73">
        <f>AVERAGE(F$6:F500)</f>
        <v>113.4695162583899</v>
      </c>
      <c r="J500" s="72">
        <f>AVERAGE(G$6:G500)</f>
        <v>717742.08926381741</v>
      </c>
      <c r="L500" s="6"/>
      <c r="N500" s="13">
        <v>495</v>
      </c>
      <c r="O500" s="72">
        <v>43</v>
      </c>
      <c r="P500" s="73">
        <v>96.527644829430471</v>
      </c>
      <c r="Q500" s="74">
        <v>11432.936202378109</v>
      </c>
      <c r="R500" s="75">
        <v>159.47235517056953</v>
      </c>
      <c r="S500" s="17">
        <v>823237.26270810422</v>
      </c>
      <c r="U500" s="73">
        <f>AVERAGE(R$6:R500)</f>
        <v>164.01642321041356</v>
      </c>
      <c r="V500" s="72">
        <f>AVERAGE(S$6:S500)</f>
        <v>807249.16947496438</v>
      </c>
    </row>
    <row r="501" spans="2:22" ht="15.75" x14ac:dyDescent="0.25">
      <c r="B501" s="13">
        <v>496</v>
      </c>
      <c r="C501" s="72">
        <v>46</v>
      </c>
      <c r="D501" s="73">
        <v>81.834921297248101</v>
      </c>
      <c r="E501" s="74">
        <v>9746.6648074889672</v>
      </c>
      <c r="F501" s="75">
        <v>121.1650787027519</v>
      </c>
      <c r="G501" s="72">
        <v>180955.40848874301</v>
      </c>
      <c r="I501" s="73">
        <f>AVERAGE(F$6:F501)</f>
        <v>113.48503150525354</v>
      </c>
      <c r="J501" s="72">
        <f>AVERAGE(G$6:G501)</f>
        <v>716659.85805257736</v>
      </c>
      <c r="L501" s="6"/>
      <c r="N501" s="13">
        <v>496</v>
      </c>
      <c r="O501" s="72">
        <v>44</v>
      </c>
      <c r="P501" s="73">
        <v>92.362930835458997</v>
      </c>
      <c r="Q501" s="74">
        <v>10869.995124788402</v>
      </c>
      <c r="R501" s="75">
        <v>162.637069164541</v>
      </c>
      <c r="S501" s="17">
        <v>767864.14892843482</v>
      </c>
      <c r="U501" s="73">
        <f>AVERAGE(R$6:R501)</f>
        <v>164.01364225467591</v>
      </c>
      <c r="V501" s="72">
        <f>AVERAGE(S$6:S501)</f>
        <v>807169.76419160457</v>
      </c>
    </row>
    <row r="502" spans="2:22" ht="15.75" x14ac:dyDescent="0.25">
      <c r="B502" s="13">
        <v>497</v>
      </c>
      <c r="C502" s="72">
        <v>46</v>
      </c>
      <c r="D502" s="73">
        <v>97.712273177695835</v>
      </c>
      <c r="E502" s="74">
        <v>19108.612969170186</v>
      </c>
      <c r="F502" s="75">
        <v>105.28772682230417</v>
      </c>
      <c r="G502" s="72">
        <v>1011902.4222511291</v>
      </c>
      <c r="I502" s="73">
        <f>AVERAGE(F$6:F502)</f>
        <v>113.4685379344629</v>
      </c>
      <c r="J502" s="72">
        <f>AVERAGE(G$6:G502)</f>
        <v>717253.90747752413</v>
      </c>
      <c r="L502" s="6"/>
      <c r="N502" s="13">
        <v>497</v>
      </c>
      <c r="O502" s="72">
        <v>46</v>
      </c>
      <c r="P502" s="73">
        <v>90.826402014743906</v>
      </c>
      <c r="Q502" s="74">
        <v>9113.3787957905843</v>
      </c>
      <c r="R502" s="75">
        <v>162.17359798525609</v>
      </c>
      <c r="S502" s="17">
        <v>477949.42911589961</v>
      </c>
      <c r="U502" s="73">
        <f>AVERAGE(R$6:R502)</f>
        <v>164.00993995232295</v>
      </c>
      <c r="V502" s="72">
        <f>AVERAGE(S$6:S502)</f>
        <v>806507.34903048642</v>
      </c>
    </row>
    <row r="503" spans="2:22" ht="15.75" x14ac:dyDescent="0.25">
      <c r="B503" s="13">
        <v>498</v>
      </c>
      <c r="C503" s="72">
        <v>46</v>
      </c>
      <c r="D503" s="73">
        <v>99.630166121924404</v>
      </c>
      <c r="E503" s="74">
        <v>19670.322588606166</v>
      </c>
      <c r="F503" s="75">
        <v>103.3698338780756</v>
      </c>
      <c r="G503" s="72">
        <v>1033317.9783123774</v>
      </c>
      <c r="I503" s="73">
        <f>AVERAGE(F$6:F503)</f>
        <v>113.44825941226131</v>
      </c>
      <c r="J503" s="72">
        <f>AVERAGE(G$6:G503)</f>
        <v>717888.57428642944</v>
      </c>
      <c r="L503" s="6"/>
      <c r="N503" s="13">
        <v>498</v>
      </c>
      <c r="O503" s="72">
        <v>45</v>
      </c>
      <c r="P503" s="73">
        <v>87.478729802510628</v>
      </c>
      <c r="Q503" s="74">
        <v>12020.391023761151</v>
      </c>
      <c r="R503" s="75">
        <v>166.52127019748937</v>
      </c>
      <c r="S503" s="17">
        <v>1001650.7815472065</v>
      </c>
      <c r="U503" s="73">
        <f>AVERAGE(R$6:R503)</f>
        <v>164.01498278414059</v>
      </c>
      <c r="V503" s="72">
        <f>AVERAGE(S$6:S503)</f>
        <v>806899.20331264846</v>
      </c>
    </row>
    <row r="504" spans="2:22" ht="15.75" x14ac:dyDescent="0.25">
      <c r="B504" s="13">
        <v>499</v>
      </c>
      <c r="C504" s="72">
        <v>45</v>
      </c>
      <c r="D504" s="73">
        <v>97.48792130100091</v>
      </c>
      <c r="E504" s="74">
        <v>9643.2408050252016</v>
      </c>
      <c r="F504" s="75">
        <v>106.51207869899909</v>
      </c>
      <c r="G504" s="72">
        <v>27121.623538243584</v>
      </c>
      <c r="I504" s="73">
        <f>AVERAGE(F$6:F504)</f>
        <v>113.43435925051129</v>
      </c>
      <c r="J504" s="72">
        <f>AVERAGE(G$6:G504)</f>
        <v>716504.27177991997</v>
      </c>
      <c r="L504" s="6"/>
      <c r="N504" s="13">
        <v>499</v>
      </c>
      <c r="O504" s="72">
        <v>44</v>
      </c>
      <c r="P504" s="73">
        <v>92.825557880121821</v>
      </c>
      <c r="Q504" s="74">
        <v>11045.769388713386</v>
      </c>
      <c r="R504" s="75">
        <v>162.17444211987817</v>
      </c>
      <c r="S504" s="17">
        <v>791341.4883994211</v>
      </c>
      <c r="U504" s="73">
        <f>AVERAGE(R$6:R504)</f>
        <v>164.01129432589556</v>
      </c>
      <c r="V504" s="72">
        <f>AVERAGE(S$6:S504)</f>
        <v>806868.0255272513</v>
      </c>
    </row>
    <row r="505" spans="2:22" ht="15.75" x14ac:dyDescent="0.25">
      <c r="B505" s="13">
        <v>500</v>
      </c>
      <c r="C505" s="72">
        <v>47</v>
      </c>
      <c r="D505" s="73">
        <v>92.520231578166573</v>
      </c>
      <c r="E505" s="74">
        <v>15817.094264395202</v>
      </c>
      <c r="F505" s="75">
        <v>109.47976842183343</v>
      </c>
      <c r="G505" s="72">
        <v>731651.81717229658</v>
      </c>
      <c r="I505" s="73">
        <f>AVERAGE(F$6:F505)</f>
        <v>113.42645006885394</v>
      </c>
      <c r="J505" s="72">
        <f>AVERAGE(G$6:G505)</f>
        <v>716534.56687070476</v>
      </c>
      <c r="L505" s="6"/>
      <c r="N505" s="13">
        <v>500</v>
      </c>
      <c r="O505" s="72">
        <v>47</v>
      </c>
      <c r="P505" s="73">
        <v>91.532344649632336</v>
      </c>
      <c r="Q505" s="74">
        <v>10228.789659566068</v>
      </c>
      <c r="R505" s="75">
        <v>160.46765535036766</v>
      </c>
      <c r="S505" s="17">
        <v>641389.89374265238</v>
      </c>
      <c r="U505" s="73">
        <f>AVERAGE(R$6:R505)</f>
        <v>164.0042070479445</v>
      </c>
      <c r="V505" s="72">
        <f>AVERAGE(S$6:S505)</f>
        <v>806537.06926368212</v>
      </c>
    </row>
    <row r="506" spans="2:22" ht="15.75" x14ac:dyDescent="0.25">
      <c r="B506" s="13">
        <v>501</v>
      </c>
      <c r="C506" s="72">
        <v>45</v>
      </c>
      <c r="D506" s="73">
        <v>90.653772942055753</v>
      </c>
      <c r="E506" s="74">
        <v>12416.000351200761</v>
      </c>
      <c r="F506" s="75">
        <v>113.34622705794425</v>
      </c>
      <c r="G506" s="72">
        <v>407306.79495871696</v>
      </c>
      <c r="I506" s="73">
        <f>AVERAGE(F$6:F506)</f>
        <v>113.42628994308367</v>
      </c>
      <c r="J506" s="72">
        <f>AVERAGE(G$6:G506)</f>
        <v>715917.34576908406</v>
      </c>
      <c r="L506" s="6"/>
      <c r="N506" s="13">
        <v>501</v>
      </c>
      <c r="O506" s="72">
        <v>43</v>
      </c>
      <c r="P506" s="73">
        <v>87.009166716961388</v>
      </c>
      <c r="Q506" s="74">
        <v>8883.7952282335136</v>
      </c>
      <c r="R506" s="75">
        <v>168.99083328303863</v>
      </c>
      <c r="S506" s="17">
        <v>501279.95833506389</v>
      </c>
      <c r="U506" s="73">
        <f>AVERAGE(R$6:R506)</f>
        <v>164.01416039372313</v>
      </c>
      <c r="V506" s="72">
        <f>AVERAGE(S$6:S506)</f>
        <v>805927.77363308601</v>
      </c>
    </row>
    <row r="507" spans="2:22" ht="15.75" x14ac:dyDescent="0.25">
      <c r="B507" s="13">
        <v>502</v>
      </c>
      <c r="C507" s="72">
        <v>45</v>
      </c>
      <c r="D507" s="73">
        <v>87.106920986249264</v>
      </c>
      <c r="E507" s="74">
        <v>14958.018189286819</v>
      </c>
      <c r="F507" s="75">
        <v>116.89307901375074</v>
      </c>
      <c r="G507" s="72">
        <v>748488.8020894248</v>
      </c>
      <c r="I507" s="73">
        <f>AVERAGE(F$6:F507)</f>
        <v>113.43319589740771</v>
      </c>
      <c r="J507" s="72">
        <f>AVERAGE(G$6:G507)</f>
        <v>715982.22914820828</v>
      </c>
      <c r="L507" s="6"/>
      <c r="N507" s="13">
        <v>502</v>
      </c>
      <c r="O507" s="72">
        <v>44</v>
      </c>
      <c r="P507" s="73">
        <v>95.930985962305385</v>
      </c>
      <c r="Q507" s="74">
        <v>10772.249345870083</v>
      </c>
      <c r="R507" s="75">
        <v>159.06901403769461</v>
      </c>
      <c r="S507" s="17">
        <v>713531.08241575491</v>
      </c>
      <c r="U507" s="73">
        <f>AVERAGE(R$6:R507)</f>
        <v>164.00430950456771</v>
      </c>
      <c r="V507" s="72">
        <f>AVERAGE(S$6:S507)</f>
        <v>805743.71647926664</v>
      </c>
    </row>
    <row r="508" spans="2:22" ht="15.75" x14ac:dyDescent="0.25">
      <c r="B508" s="13">
        <v>503</v>
      </c>
      <c r="C508" s="72">
        <v>46</v>
      </c>
      <c r="D508" s="73">
        <v>83.117920909744058</v>
      </c>
      <c r="E508" s="74">
        <v>17533.728708667022</v>
      </c>
      <c r="F508" s="75">
        <v>119.88207909025594</v>
      </c>
      <c r="G508" s="72">
        <v>1101979.8517995114</v>
      </c>
      <c r="I508" s="73">
        <f>AVERAGE(F$6:F508)</f>
        <v>113.44601673874537</v>
      </c>
      <c r="J508" s="72">
        <f>AVERAGE(G$6:G508)</f>
        <v>716749.62004811142</v>
      </c>
      <c r="L508" s="6"/>
      <c r="N508" s="13">
        <v>503</v>
      </c>
      <c r="O508" s="72">
        <v>45</v>
      </c>
      <c r="P508" s="73">
        <v>93.909804968375312</v>
      </c>
      <c r="Q508" s="74">
        <v>11037.917188403077</v>
      </c>
      <c r="R508" s="75">
        <v>160.09019503162469</v>
      </c>
      <c r="S508" s="17">
        <v>767062.31543437089</v>
      </c>
      <c r="U508" s="73">
        <f>AVERAGE(R$6:R508)</f>
        <v>163.99652796486006</v>
      </c>
      <c r="V508" s="72">
        <f>AVERAGE(S$6:S508)</f>
        <v>805666.81508553925</v>
      </c>
    </row>
    <row r="509" spans="2:22" ht="15.75" x14ac:dyDescent="0.25">
      <c r="B509" s="13">
        <v>504</v>
      </c>
      <c r="C509" s="72">
        <v>45</v>
      </c>
      <c r="D509" s="73">
        <v>85.62754513992752</v>
      </c>
      <c r="E509" s="74">
        <v>19620.466282359524</v>
      </c>
      <c r="F509" s="75">
        <v>118.37245486007248</v>
      </c>
      <c r="G509" s="72">
        <v>1322522.7593421768</v>
      </c>
      <c r="I509" s="73">
        <f>AVERAGE(F$6:F509)</f>
        <v>113.45579141755753</v>
      </c>
      <c r="J509" s="72">
        <f>AVERAGE(G$6:G509)</f>
        <v>717951.55088004412</v>
      </c>
      <c r="L509" s="6"/>
      <c r="N509" s="13">
        <v>504</v>
      </c>
      <c r="O509" s="72">
        <v>43</v>
      </c>
      <c r="P509" s="73">
        <v>99.015361575224759</v>
      </c>
      <c r="Q509" s="74">
        <v>8834.0010286695906</v>
      </c>
      <c r="R509" s="75">
        <v>156.98463842477526</v>
      </c>
      <c r="S509" s="17">
        <v>386802.45732978825</v>
      </c>
      <c r="U509" s="73">
        <f>AVERAGE(R$6:R509)</f>
        <v>163.98261548561388</v>
      </c>
      <c r="V509" s="72">
        <f>AVERAGE(S$6:S509)</f>
        <v>804835.73501062708</v>
      </c>
    </row>
    <row r="510" spans="2:22" ht="15.75" x14ac:dyDescent="0.25">
      <c r="B510" s="13">
        <v>505</v>
      </c>
      <c r="C510" s="72">
        <v>45</v>
      </c>
      <c r="D510" s="73">
        <v>92.167396816402302</v>
      </c>
      <c r="E510" s="74">
        <v>7200.7172219607874</v>
      </c>
      <c r="F510" s="75">
        <v>111.8326031835977</v>
      </c>
      <c r="G510" s="72">
        <v>-194725.04827916133</v>
      </c>
      <c r="I510" s="73">
        <f>AVERAGE(F$6:F510)</f>
        <v>113.45257718343088</v>
      </c>
      <c r="J510" s="72">
        <f>AVERAGE(G$6:G510)</f>
        <v>716144.27048566949</v>
      </c>
      <c r="L510" s="6"/>
      <c r="N510" s="13">
        <v>505</v>
      </c>
      <c r="O510" s="72">
        <v>44</v>
      </c>
      <c r="P510" s="73">
        <v>88.52576943396005</v>
      </c>
      <c r="Q510" s="74">
        <v>14732.722110275072</v>
      </c>
      <c r="R510" s="75">
        <v>166.47423056603995</v>
      </c>
      <c r="S510" s="17">
        <v>1452618.5774513269</v>
      </c>
      <c r="U510" s="73">
        <f>AVERAGE(R$6:R510)</f>
        <v>163.98754937686223</v>
      </c>
      <c r="V510" s="72">
        <f>AVERAGE(S$6:S510)</f>
        <v>806118.47331248992</v>
      </c>
    </row>
    <row r="511" spans="2:22" ht="15.75" x14ac:dyDescent="0.25">
      <c r="B511" s="13">
        <v>506</v>
      </c>
      <c r="C511" s="72">
        <v>46</v>
      </c>
      <c r="D511" s="73">
        <v>88.027650105208494</v>
      </c>
      <c r="E511" s="74">
        <v>14043.597238613722</v>
      </c>
      <c r="F511" s="75">
        <v>114.97234989479151</v>
      </c>
      <c r="G511" s="72">
        <v>614625.37549942452</v>
      </c>
      <c r="I511" s="73">
        <f>AVERAGE(F$6:F511)</f>
        <v>113.45558068681302</v>
      </c>
      <c r="J511" s="72">
        <f>AVERAGE(G$6:G511)</f>
        <v>715943.64025842387</v>
      </c>
      <c r="L511" s="6"/>
      <c r="N511" s="13">
        <v>506</v>
      </c>
      <c r="O511" s="72">
        <v>45</v>
      </c>
      <c r="P511" s="73">
        <v>95.537883700386089</v>
      </c>
      <c r="Q511" s="74">
        <v>3269.9461626407356</v>
      </c>
      <c r="R511" s="75">
        <v>158.46211629961391</v>
      </c>
      <c r="S511" s="17">
        <v>-481837.41088214755</v>
      </c>
      <c r="U511" s="73">
        <f>AVERAGE(R$6:R511)</f>
        <v>163.97662954864632</v>
      </c>
      <c r="V511" s="72">
        <f>AVERAGE(S$6:S511)</f>
        <v>803573.10595242144</v>
      </c>
    </row>
    <row r="512" spans="2:22" ht="15.75" x14ac:dyDescent="0.25">
      <c r="B512" s="13">
        <v>507</v>
      </c>
      <c r="C512" s="72">
        <v>45</v>
      </c>
      <c r="D512" s="73">
        <v>88.004563540696893</v>
      </c>
      <c r="E512" s="74">
        <v>11613.33001707694</v>
      </c>
      <c r="F512" s="75">
        <v>115.99543645930311</v>
      </c>
      <c r="G512" s="72">
        <v>347093.28407676565</v>
      </c>
      <c r="I512" s="73">
        <f>AVERAGE(F$6:F512)</f>
        <v>113.46059026427355</v>
      </c>
      <c r="J512" s="72">
        <f>AVERAGE(G$6:G512)</f>
        <v>715216.12476299657</v>
      </c>
      <c r="L512" s="6"/>
      <c r="N512" s="13">
        <v>507</v>
      </c>
      <c r="O512" s="72">
        <v>45</v>
      </c>
      <c r="P512" s="73">
        <v>95.078440400777822</v>
      </c>
      <c r="Q512" s="74">
        <v>3523.7997468922267</v>
      </c>
      <c r="R512" s="75">
        <v>158.92155959922218</v>
      </c>
      <c r="S512" s="17">
        <v>-439992.24850854301</v>
      </c>
      <c r="U512" s="73">
        <f>AVERAGE(R$6:R512)</f>
        <v>163.96665899647786</v>
      </c>
      <c r="V512" s="72">
        <f>AVERAGE(S$6:S512)</f>
        <v>801120.31432626559</v>
      </c>
    </row>
    <row r="513" spans="2:22" ht="15.75" x14ac:dyDescent="0.25">
      <c r="B513" s="13">
        <v>508</v>
      </c>
      <c r="C513" s="72">
        <v>45</v>
      </c>
      <c r="D513" s="73">
        <v>80.659360244355923</v>
      </c>
      <c r="E513" s="74">
        <v>13528.509486351508</v>
      </c>
      <c r="F513" s="75">
        <v>123.34063975564408</v>
      </c>
      <c r="G513" s="72">
        <v>668615.01498689479</v>
      </c>
      <c r="I513" s="73">
        <f>AVERAGE(F$6:F513)</f>
        <v>113.48003918059514</v>
      </c>
      <c r="J513" s="72">
        <f>AVERAGE(G$6:G513)</f>
        <v>715124.39029493334</v>
      </c>
      <c r="L513" s="6"/>
      <c r="N513" s="13">
        <v>508</v>
      </c>
      <c r="O513" s="72">
        <v>44</v>
      </c>
      <c r="P513" s="73">
        <v>96.723568568482193</v>
      </c>
      <c r="Q513" s="74">
        <v>4084.301851700714</v>
      </c>
      <c r="R513" s="75">
        <v>158.27643143151781</v>
      </c>
      <c r="S513" s="17">
        <v>-353551.27802367078</v>
      </c>
      <c r="U513" s="73">
        <f>AVERAGE(R$6:R513)</f>
        <v>163.95545776111373</v>
      </c>
      <c r="V513" s="72">
        <f>AVERAGE(S$6:S513)</f>
        <v>798847.33875077369</v>
      </c>
    </row>
    <row r="514" spans="2:22" ht="15.75" x14ac:dyDescent="0.25">
      <c r="B514" s="13">
        <v>509</v>
      </c>
      <c r="C514" s="72">
        <v>46</v>
      </c>
      <c r="D514" s="73">
        <v>96.127647922023371</v>
      </c>
      <c r="E514" s="74">
        <v>13803.574204178323</v>
      </c>
      <c r="F514" s="75">
        <v>106.87235207797663</v>
      </c>
      <c r="G514" s="72">
        <v>475220.44228342175</v>
      </c>
      <c r="I514" s="73">
        <f>AVERAGE(F$6:F514)</f>
        <v>113.46705747705366</v>
      </c>
      <c r="J514" s="72">
        <f>AVERAGE(G$6:G514)</f>
        <v>714653.06623204239</v>
      </c>
      <c r="L514" s="6"/>
      <c r="N514" s="13">
        <v>509</v>
      </c>
      <c r="O514" s="72">
        <v>46</v>
      </c>
      <c r="P514" s="73">
        <v>95.420280684301147</v>
      </c>
      <c r="Q514" s="74">
        <v>6343.7844960474295</v>
      </c>
      <c r="R514" s="75">
        <v>157.57971931569887</v>
      </c>
      <c r="S514" s="17">
        <v>-348.21971356391441</v>
      </c>
      <c r="U514" s="73">
        <f>AVERAGE(R$6:R514)</f>
        <v>163.94293175238013</v>
      </c>
      <c r="V514" s="72">
        <f>AVERAGE(S$6:S514)</f>
        <v>797277.20995221892</v>
      </c>
    </row>
    <row r="515" spans="2:22" ht="15.75" x14ac:dyDescent="0.25">
      <c r="B515" s="13">
        <v>510</v>
      </c>
      <c r="C515" s="72">
        <v>44</v>
      </c>
      <c r="D515" s="73">
        <v>94.139034862032887</v>
      </c>
      <c r="E515" s="74">
        <v>19652.840298913954</v>
      </c>
      <c r="F515" s="75">
        <v>110.86096513796711</v>
      </c>
      <c r="G515" s="72">
        <v>1178732.8432399351</v>
      </c>
      <c r="I515" s="73">
        <f>AVERAGE(F$6:F515)</f>
        <v>113.46194749207505</v>
      </c>
      <c r="J515" s="72">
        <f>AVERAGE(G$6:G515)</f>
        <v>715563.0265791167</v>
      </c>
      <c r="L515" s="6"/>
      <c r="N515" s="13">
        <v>510</v>
      </c>
      <c r="O515" s="72">
        <v>47</v>
      </c>
      <c r="P515" s="73">
        <v>82.23053883609812</v>
      </c>
      <c r="Q515" s="74">
        <v>7850.6090623239215</v>
      </c>
      <c r="R515" s="75">
        <v>169.76946116390189</v>
      </c>
      <c r="S515" s="17">
        <v>332793.67031917721</v>
      </c>
      <c r="U515" s="73">
        <f>AVERAGE(R$6:R515)</f>
        <v>163.9543563198537</v>
      </c>
      <c r="V515" s="72">
        <f>AVERAGE(S$6:S515)</f>
        <v>796366.45791372284</v>
      </c>
    </row>
    <row r="516" spans="2:22" ht="15.75" x14ac:dyDescent="0.25">
      <c r="B516" s="13">
        <v>511</v>
      </c>
      <c r="C516" s="72">
        <v>44</v>
      </c>
      <c r="D516" s="73">
        <v>90.233570109373773</v>
      </c>
      <c r="E516" s="74">
        <v>19892.160118567233</v>
      </c>
      <c r="F516" s="75">
        <v>114.76642989062623</v>
      </c>
      <c r="G516" s="72">
        <v>1282952.1996206576</v>
      </c>
      <c r="I516" s="73">
        <f>AVERAGE(F$6:F516)</f>
        <v>113.46450029520332</v>
      </c>
      <c r="J516" s="72">
        <f>AVERAGE(G$6:G516)</f>
        <v>716673.37721129193</v>
      </c>
      <c r="L516" s="6"/>
      <c r="N516" s="13">
        <v>511</v>
      </c>
      <c r="O516" s="72">
        <v>45</v>
      </c>
      <c r="P516" s="73">
        <v>84.739590646140684</v>
      </c>
      <c r="Q516" s="74">
        <v>11295.489385655548</v>
      </c>
      <c r="R516" s="75">
        <v>169.2604093538593</v>
      </c>
      <c r="S516" s="17">
        <v>911879.1572682308</v>
      </c>
      <c r="U516" s="73">
        <f>AVERAGE(R$6:R516)</f>
        <v>163.96473998528228</v>
      </c>
      <c r="V516" s="72">
        <f>AVERAGE(S$6:S516)</f>
        <v>796592.51016294886</v>
      </c>
    </row>
    <row r="517" spans="2:22" ht="15.75" x14ac:dyDescent="0.25">
      <c r="B517" s="13">
        <v>512</v>
      </c>
      <c r="C517" s="72">
        <v>44</v>
      </c>
      <c r="D517" s="73">
        <v>98.923465958403199</v>
      </c>
      <c r="E517" s="74">
        <v>11583.791488406168</v>
      </c>
      <c r="F517" s="75">
        <v>106.0765340415968</v>
      </c>
      <c r="G517" s="72">
        <v>228768.45215067617</v>
      </c>
      <c r="I517" s="73">
        <f>AVERAGE(F$6:F517)</f>
        <v>113.45007067361425</v>
      </c>
      <c r="J517" s="72">
        <f>AVERAGE(G$6:G517)</f>
        <v>715720.437904533</v>
      </c>
      <c r="L517" s="6"/>
      <c r="N517" s="13">
        <v>512</v>
      </c>
      <c r="O517" s="72">
        <v>45</v>
      </c>
      <c r="P517" s="73">
        <v>92.800018041979214</v>
      </c>
      <c r="Q517" s="74">
        <v>5442.6300702163917</v>
      </c>
      <c r="R517" s="75">
        <v>161.19998195802077</v>
      </c>
      <c r="S517" s="17">
        <v>-122648.13087693637</v>
      </c>
      <c r="U517" s="73">
        <f>AVERAGE(R$6:R517)</f>
        <v>163.95934006726029</v>
      </c>
      <c r="V517" s="72">
        <f>AVERAGE(S$6:S517)</f>
        <v>794797.11828591779</v>
      </c>
    </row>
    <row r="518" spans="2:22" ht="15.75" x14ac:dyDescent="0.25">
      <c r="B518" s="13">
        <v>513</v>
      </c>
      <c r="C518" s="72">
        <v>45</v>
      </c>
      <c r="D518" s="73">
        <v>83.846225223867776</v>
      </c>
      <c r="E518" s="74">
        <v>20783.416976565732</v>
      </c>
      <c r="F518" s="75">
        <v>120.15377477613222</v>
      </c>
      <c r="G518" s="72">
        <v>1497206.002480722</v>
      </c>
      <c r="I518" s="73">
        <f>AVERAGE(F$6:F518)</f>
        <v>113.4631383229369</v>
      </c>
      <c r="J518" s="72">
        <f>AVERAGE(G$6:G518)</f>
        <v>717243.80157817085</v>
      </c>
      <c r="L518" s="6"/>
      <c r="N518" s="13">
        <v>513</v>
      </c>
      <c r="O518" s="72">
        <v>45</v>
      </c>
      <c r="P518" s="73">
        <v>80.003408504532814</v>
      </c>
      <c r="Q518" s="74">
        <v>10897.840945043768</v>
      </c>
      <c r="R518" s="75">
        <v>173.99659149546719</v>
      </c>
      <c r="S518" s="17">
        <v>896187.17909735674</v>
      </c>
      <c r="U518" s="73">
        <f>AVERAGE(R$6:R518)</f>
        <v>163.97890585951799</v>
      </c>
      <c r="V518" s="72">
        <f>AVERAGE(S$6:S518)</f>
        <v>794994.75972999469</v>
      </c>
    </row>
    <row r="519" spans="2:22" ht="15.75" x14ac:dyDescent="0.25">
      <c r="B519" s="13">
        <v>514</v>
      </c>
      <c r="C519" s="72">
        <v>43</v>
      </c>
      <c r="D519" s="73">
        <v>86.507034308028295</v>
      </c>
      <c r="E519" s="74">
        <v>13516.185724653411</v>
      </c>
      <c r="F519" s="75">
        <v>119.4929656919717</v>
      </c>
      <c r="G519" s="72">
        <v>615089.11708232784</v>
      </c>
      <c r="I519" s="73">
        <f>AVERAGE(F$6:F519)</f>
        <v>113.47486950458871</v>
      </c>
      <c r="J519" s="72">
        <f>AVERAGE(G$6:G519)</f>
        <v>717045.05705580546</v>
      </c>
      <c r="L519" s="6"/>
      <c r="N519" s="13">
        <v>514</v>
      </c>
      <c r="O519" s="72">
        <v>45</v>
      </c>
      <c r="P519" s="73">
        <v>92.491683578088413</v>
      </c>
      <c r="Q519" s="74">
        <v>4703.0948233771851</v>
      </c>
      <c r="R519" s="75">
        <v>161.50831642191159</v>
      </c>
      <c r="S519" s="17">
        <v>-240411.07310374326</v>
      </c>
      <c r="U519" s="73">
        <f>AVERAGE(R$6:R519)</f>
        <v>163.97409926528141</v>
      </c>
      <c r="V519" s="72">
        <f>AVERAGE(S$6:S519)</f>
        <v>792980.35149490961</v>
      </c>
    </row>
    <row r="520" spans="2:22" ht="15.75" x14ac:dyDescent="0.25">
      <c r="B520" s="13">
        <v>515</v>
      </c>
      <c r="C520" s="72">
        <v>43</v>
      </c>
      <c r="D520" s="73">
        <v>97.866420699586357</v>
      </c>
      <c r="E520" s="74">
        <v>11068.186554857944</v>
      </c>
      <c r="F520" s="75">
        <v>108.13357930041364</v>
      </c>
      <c r="G520" s="72">
        <v>196842.62854150357</v>
      </c>
      <c r="I520" s="73">
        <f>AVERAGE(F$6:F520)</f>
        <v>113.46449806729905</v>
      </c>
      <c r="J520" s="72">
        <f>AVERAGE(G$6:G520)</f>
        <v>716034.9552528651</v>
      </c>
      <c r="L520" s="6"/>
      <c r="N520" s="13">
        <v>515</v>
      </c>
      <c r="O520" s="72">
        <v>45</v>
      </c>
      <c r="P520" s="73">
        <v>94.931354963999993</v>
      </c>
      <c r="Q520" s="74">
        <v>7152.4159283246136</v>
      </c>
      <c r="R520" s="75">
        <v>159.06864503600002</v>
      </c>
      <c r="S520" s="17">
        <v>137725.11045250064</v>
      </c>
      <c r="U520" s="73">
        <f>AVERAGE(R$6:R520)</f>
        <v>163.96457411143814</v>
      </c>
      <c r="V520" s="72">
        <f>AVERAGE(S$6:S520)</f>
        <v>791708.01122104086</v>
      </c>
    </row>
    <row r="521" spans="2:22" ht="15.75" x14ac:dyDescent="0.25">
      <c r="B521" s="13">
        <v>516</v>
      </c>
      <c r="C521" s="72">
        <v>46</v>
      </c>
      <c r="D521" s="73">
        <v>87.548447435174296</v>
      </c>
      <c r="E521" s="74">
        <v>12809.890796349584</v>
      </c>
      <c r="F521" s="75">
        <v>115.4515525648257</v>
      </c>
      <c r="G521" s="72">
        <v>478921.78062443109</v>
      </c>
      <c r="I521" s="73">
        <f>AVERAGE(F$6:F521)</f>
        <v>113.4683489481082</v>
      </c>
      <c r="J521" s="72">
        <f>AVERAGE(G$6:G521)</f>
        <v>715575.43359660846</v>
      </c>
      <c r="L521" s="6"/>
      <c r="N521" s="13">
        <v>516</v>
      </c>
      <c r="O521" s="72">
        <v>45</v>
      </c>
      <c r="P521" s="73">
        <v>82.979158012177578</v>
      </c>
      <c r="Q521" s="74">
        <v>6825.4128653197604</v>
      </c>
      <c r="R521" s="75">
        <v>171.02084198782242</v>
      </c>
      <c r="S521" s="17">
        <v>167287.85514150094</v>
      </c>
      <c r="U521" s="73">
        <f>AVERAGE(R$6:R521)</f>
        <v>163.97824904918306</v>
      </c>
      <c r="V521" s="72">
        <f>AVERAGE(S$6:S521)</f>
        <v>790497.89463949134</v>
      </c>
    </row>
    <row r="522" spans="2:22" ht="15.75" x14ac:dyDescent="0.25">
      <c r="B522" s="13">
        <v>517</v>
      </c>
      <c r="C522" s="72">
        <v>45</v>
      </c>
      <c r="D522" s="73">
        <v>98.536540299213954</v>
      </c>
      <c r="E522" s="74">
        <v>12738.1265235013</v>
      </c>
      <c r="F522" s="75">
        <v>105.46345970078605</v>
      </c>
      <c r="G522" s="72">
        <v>343406.89327479317</v>
      </c>
      <c r="I522" s="73">
        <f>AVERAGE(F$6:F522)</f>
        <v>113.45286560333581</v>
      </c>
      <c r="J522" s="72">
        <f>AVERAGE(G$6:G522)</f>
        <v>714855.57181648887</v>
      </c>
      <c r="L522" s="6"/>
      <c r="N522" s="13">
        <v>517</v>
      </c>
      <c r="O522" s="72">
        <v>44</v>
      </c>
      <c r="P522" s="73">
        <v>81.633902173963548</v>
      </c>
      <c r="Q522" s="74">
        <v>3633.5761063962264</v>
      </c>
      <c r="R522" s="75">
        <v>173.36609782603645</v>
      </c>
      <c r="S522" s="17">
        <v>-370061.08928016317</v>
      </c>
      <c r="U522" s="73">
        <f>AVERAGE(R$6:R522)</f>
        <v>163.99640736403188</v>
      </c>
      <c r="V522" s="72">
        <f>AVERAGE(S$6:S522)</f>
        <v>788253.09969960805</v>
      </c>
    </row>
    <row r="523" spans="2:22" ht="15.75" x14ac:dyDescent="0.25">
      <c r="B523" s="13">
        <v>518</v>
      </c>
      <c r="C523" s="72">
        <v>45</v>
      </c>
      <c r="D523" s="73">
        <v>91.495398118242036</v>
      </c>
      <c r="E523" s="74">
        <v>14911.535829369723</v>
      </c>
      <c r="F523" s="75">
        <v>112.50460188175796</v>
      </c>
      <c r="G523" s="72">
        <v>677616.40192881017</v>
      </c>
      <c r="I523" s="73">
        <f>AVERAGE(F$6:F523)</f>
        <v>113.45103497839068</v>
      </c>
      <c r="J523" s="72">
        <f>AVERAGE(G$6:G523)</f>
        <v>714783.68152713042</v>
      </c>
      <c r="L523" s="6"/>
      <c r="N523" s="13">
        <v>518</v>
      </c>
      <c r="O523" s="72">
        <v>45</v>
      </c>
      <c r="P523" s="73">
        <v>89.492473643665221</v>
      </c>
      <c r="Q523" s="74">
        <v>13188.107456975486</v>
      </c>
      <c r="R523" s="75">
        <v>164.50752635633478</v>
      </c>
      <c r="S523" s="17">
        <v>1169542.9350685701</v>
      </c>
      <c r="U523" s="73">
        <f>AVERAGE(R$6:R523)</f>
        <v>163.99739408023325</v>
      </c>
      <c r="V523" s="72">
        <f>AVERAGE(S$6:S523)</f>
        <v>788989.18046286853</v>
      </c>
    </row>
    <row r="524" spans="2:22" ht="15.75" x14ac:dyDescent="0.25">
      <c r="B524" s="13">
        <v>519</v>
      </c>
      <c r="C524" s="72">
        <v>46</v>
      </c>
      <c r="D524" s="73">
        <v>81.421888185272749</v>
      </c>
      <c r="E524" s="74">
        <v>7119.8602190646516</v>
      </c>
      <c r="F524" s="75">
        <v>121.57811181472725</v>
      </c>
      <c r="G524" s="72">
        <v>-134380.83818132931</v>
      </c>
      <c r="I524" s="73">
        <f>AVERAGE(F$6:F524)</f>
        <v>113.46669408597515</v>
      </c>
      <c r="J524" s="72">
        <f>AVERAGE(G$6:G524)</f>
        <v>713147.52638318343</v>
      </c>
      <c r="L524" s="6"/>
      <c r="N524" s="13">
        <v>519</v>
      </c>
      <c r="O524" s="72">
        <v>46</v>
      </c>
      <c r="P524" s="73">
        <v>98.059331728595964</v>
      </c>
      <c r="Q524" s="74">
        <v>13771.099924211441</v>
      </c>
      <c r="R524" s="75">
        <v>154.94066827140404</v>
      </c>
      <c r="S524" s="17">
        <v>1133703.4250896024</v>
      </c>
      <c r="U524" s="73">
        <f>AVERAGE(R$6:R524)</f>
        <v>163.97994374148792</v>
      </c>
      <c r="V524" s="72">
        <f>AVERAGE(S$6:S524)</f>
        <v>789653.36975887383</v>
      </c>
    </row>
    <row r="525" spans="2:22" ht="15.75" x14ac:dyDescent="0.25">
      <c r="B525" s="13">
        <v>520</v>
      </c>
      <c r="C525" s="72">
        <v>47</v>
      </c>
      <c r="D525" s="73">
        <v>93.0515870391541</v>
      </c>
      <c r="E525" s="74">
        <v>9543.8984186730231</v>
      </c>
      <c r="F525" s="75">
        <v>108.9484129608459</v>
      </c>
      <c r="G525" s="72">
        <v>39792.586173952674</v>
      </c>
      <c r="I525" s="73">
        <f>AVERAGE(F$6:F525)</f>
        <v>113.45800508381144</v>
      </c>
      <c r="J525" s="72">
        <f>AVERAGE(G$6:G525)</f>
        <v>711852.6130366273</v>
      </c>
      <c r="L525" s="6"/>
      <c r="N525" s="13">
        <v>520</v>
      </c>
      <c r="O525" s="72">
        <v>47</v>
      </c>
      <c r="P525" s="73">
        <v>98.184689895864537</v>
      </c>
      <c r="Q525" s="74">
        <v>11105.765986275983</v>
      </c>
      <c r="R525" s="75">
        <v>153.81531010413545</v>
      </c>
      <c r="S525" s="17">
        <v>708236.83912299993</v>
      </c>
      <c r="U525" s="73">
        <f>AVERAGE(R$6:R525)</f>
        <v>163.96039636910839</v>
      </c>
      <c r="V525" s="72">
        <f>AVERAGE(S$6:S525)</f>
        <v>789496.79950765101</v>
      </c>
    </row>
    <row r="526" spans="2:22" ht="15.75" x14ac:dyDescent="0.25">
      <c r="B526" s="13">
        <v>521</v>
      </c>
      <c r="C526" s="72">
        <v>46</v>
      </c>
      <c r="D526" s="73">
        <v>88.975888285080543</v>
      </c>
      <c r="E526" s="74">
        <v>12039.983129895723</v>
      </c>
      <c r="F526" s="75">
        <v>114.02411171491946</v>
      </c>
      <c r="G526" s="72">
        <v>372848.38144897553</v>
      </c>
      <c r="I526" s="73">
        <f>AVERAGE(F$6:F526)</f>
        <v>113.45909166083852</v>
      </c>
      <c r="J526" s="72">
        <f>AVERAGE(G$6:G526)</f>
        <v>711201.93312954926</v>
      </c>
      <c r="L526" s="6"/>
      <c r="N526" s="13">
        <v>521</v>
      </c>
      <c r="O526" s="72">
        <v>45</v>
      </c>
      <c r="P526" s="73">
        <v>93.791843922536515</v>
      </c>
      <c r="Q526" s="74">
        <v>8952.7115164994011</v>
      </c>
      <c r="R526" s="75">
        <v>160.20815607746349</v>
      </c>
      <c r="S526" s="17">
        <v>434297.40395184094</v>
      </c>
      <c r="U526" s="73">
        <f>AVERAGE(R$6:R526)</f>
        <v>163.9531943723874</v>
      </c>
      <c r="V526" s="72">
        <f>AVERAGE(S$6:S526)</f>
        <v>788815.03483287967</v>
      </c>
    </row>
    <row r="527" spans="2:22" ht="15.75" x14ac:dyDescent="0.25">
      <c r="B527" s="13">
        <v>522</v>
      </c>
      <c r="C527" s="72">
        <v>46</v>
      </c>
      <c r="D527" s="73">
        <v>82.282738032658699</v>
      </c>
      <c r="E527" s="74">
        <v>11179.841215868186</v>
      </c>
      <c r="F527" s="75">
        <v>120.7172619673413</v>
      </c>
      <c r="G527" s="72">
        <v>349599.82080923929</v>
      </c>
      <c r="I527" s="73">
        <f>AVERAGE(F$6:F527)</f>
        <v>113.47299620165558</v>
      </c>
      <c r="J527" s="72">
        <f>AVERAGE(G$6:G527)</f>
        <v>710509.20877644524</v>
      </c>
      <c r="L527" s="6"/>
      <c r="N527" s="13">
        <v>522</v>
      </c>
      <c r="O527" s="72">
        <v>45</v>
      </c>
      <c r="P527" s="73">
        <v>82.520675253568285</v>
      </c>
      <c r="Q527" s="74">
        <v>9718.2798803468468</v>
      </c>
      <c r="R527" s="75">
        <v>171.4793247464317</v>
      </c>
      <c r="S527" s="17">
        <v>666484.07157871034</v>
      </c>
      <c r="U527" s="73">
        <f>AVERAGE(R$6:R527)</f>
        <v>163.96761224666716</v>
      </c>
      <c r="V527" s="72">
        <f>AVERAGE(S$6:S527)</f>
        <v>788580.6843285613</v>
      </c>
    </row>
    <row r="528" spans="2:22" ht="15.75" x14ac:dyDescent="0.25">
      <c r="B528" s="13">
        <v>523</v>
      </c>
      <c r="C528" s="72">
        <v>44</v>
      </c>
      <c r="D528" s="73">
        <v>98.934916118404033</v>
      </c>
      <c r="E528" s="74">
        <v>15289.381238838276</v>
      </c>
      <c r="F528" s="75">
        <v>106.06508388159597</v>
      </c>
      <c r="G528" s="72">
        <v>621669.50359508139</v>
      </c>
      <c r="I528" s="73">
        <f>AVERAGE(F$6:F528)</f>
        <v>113.45883193335717</v>
      </c>
      <c r="J528" s="72">
        <f>AVERAGE(G$6:G528)</f>
        <v>710339.34318336414</v>
      </c>
      <c r="L528" s="6"/>
      <c r="N528" s="13">
        <v>523</v>
      </c>
      <c r="O528" s="72">
        <v>44</v>
      </c>
      <c r="P528" s="73">
        <v>89.127527824806108</v>
      </c>
      <c r="Q528" s="74">
        <v>20436.496724244087</v>
      </c>
      <c r="R528" s="75">
        <v>165.87247217519388</v>
      </c>
      <c r="S528" s="17">
        <v>2389852.2342506181</v>
      </c>
      <c r="U528" s="73">
        <f>AVERAGE(R$6:R528)</f>
        <v>163.97125442626282</v>
      </c>
      <c r="V528" s="72">
        <f>AVERAGE(S$6:S528)</f>
        <v>791642.38901292463</v>
      </c>
    </row>
    <row r="529" spans="2:22" ht="15.75" x14ac:dyDescent="0.25">
      <c r="B529" s="13">
        <v>524</v>
      </c>
      <c r="C529" s="72">
        <v>43</v>
      </c>
      <c r="D529" s="73">
        <v>87.760494645966801</v>
      </c>
      <c r="E529" s="74">
        <v>23949.590343378572</v>
      </c>
      <c r="F529" s="75">
        <v>118.2395053540332</v>
      </c>
      <c r="G529" s="72">
        <v>1831787.7156328126</v>
      </c>
      <c r="I529" s="73">
        <f>AVERAGE(F$6:F529)</f>
        <v>113.46795535591572</v>
      </c>
      <c r="J529" s="72">
        <f>AVERAGE(G$6:G529)</f>
        <v>712479.51183307683</v>
      </c>
      <c r="L529" s="6"/>
      <c r="N529" s="13">
        <v>524</v>
      </c>
      <c r="O529" s="72">
        <v>44</v>
      </c>
      <c r="P529" s="73">
        <v>92.829005370810307</v>
      </c>
      <c r="Q529" s="74">
        <v>14883.193277280314</v>
      </c>
      <c r="R529" s="75">
        <v>162.17099462918969</v>
      </c>
      <c r="S529" s="17">
        <v>1413622.2570350179</v>
      </c>
      <c r="U529" s="73">
        <f>AVERAGE(R$6:R529)</f>
        <v>163.96781881596306</v>
      </c>
      <c r="V529" s="72">
        <f>AVERAGE(S$6:S529)</f>
        <v>792829.37349388283</v>
      </c>
    </row>
    <row r="530" spans="2:22" ht="15.75" x14ac:dyDescent="0.25">
      <c r="B530" s="13">
        <v>525</v>
      </c>
      <c r="C530" s="72">
        <v>44</v>
      </c>
      <c r="D530" s="73">
        <v>80.525344232995778</v>
      </c>
      <c r="E530" s="74">
        <v>20695.18187828557</v>
      </c>
      <c r="F530" s="75">
        <v>124.47465576700422</v>
      </c>
      <c r="G530" s="72">
        <v>1576025.6403351403</v>
      </c>
      <c r="I530" s="73">
        <f>AVERAGE(F$6:F530)</f>
        <v>113.48892049955589</v>
      </c>
      <c r="J530" s="72">
        <f>AVERAGE(G$6:G530)</f>
        <v>714124.36160165223</v>
      </c>
      <c r="L530" s="6"/>
      <c r="N530" s="13">
        <v>525</v>
      </c>
      <c r="O530" s="72">
        <v>43</v>
      </c>
      <c r="P530" s="73">
        <v>97.726323099682105</v>
      </c>
      <c r="Q530" s="74">
        <v>6707.8077272723531</v>
      </c>
      <c r="R530" s="75">
        <v>158.27367690031789</v>
      </c>
      <c r="S530" s="17">
        <v>61669.392935760086</v>
      </c>
      <c r="U530" s="73">
        <f>AVERAGE(R$6:R530)</f>
        <v>163.95697283136184</v>
      </c>
      <c r="V530" s="72">
        <f>AVERAGE(S$6:S530)</f>
        <v>791436.6878166293</v>
      </c>
    </row>
    <row r="531" spans="2:22" ht="15.75" x14ac:dyDescent="0.25">
      <c r="B531" s="13">
        <v>526</v>
      </c>
      <c r="C531" s="72">
        <v>45</v>
      </c>
      <c r="D531" s="73">
        <v>93.121348261642325</v>
      </c>
      <c r="E531" s="74">
        <v>16197.815739158603</v>
      </c>
      <c r="F531" s="75">
        <v>110.87865173835768</v>
      </c>
      <c r="G531" s="72">
        <v>795991.9702642553</v>
      </c>
      <c r="I531" s="73">
        <f>AVERAGE(F$6:F531)</f>
        <v>113.48395801141673</v>
      </c>
      <c r="J531" s="72">
        <f>AVERAGE(G$6:G531)</f>
        <v>714280.00344321609</v>
      </c>
      <c r="L531" s="6"/>
      <c r="N531" s="13">
        <v>526</v>
      </c>
      <c r="O531" s="72">
        <v>43</v>
      </c>
      <c r="P531" s="73">
        <v>87.73310241388694</v>
      </c>
      <c r="Q531" s="74">
        <v>9323.9755327472267</v>
      </c>
      <c r="R531" s="75">
        <v>168.26689758611306</v>
      </c>
      <c r="S531" s="17">
        <v>568916.43606420164</v>
      </c>
      <c r="U531" s="73">
        <f>AVERAGE(R$6:R531)</f>
        <v>163.96516660465986</v>
      </c>
      <c r="V531" s="72">
        <f>AVERAGE(S$6:S531)</f>
        <v>791013.64551291743</v>
      </c>
    </row>
    <row r="532" spans="2:22" ht="15.75" x14ac:dyDescent="0.25">
      <c r="B532" s="13">
        <v>527</v>
      </c>
      <c r="C532" s="72">
        <v>43</v>
      </c>
      <c r="D532" s="73">
        <v>88.389720270317852</v>
      </c>
      <c r="E532" s="74">
        <v>11981.372833249201</v>
      </c>
      <c r="F532" s="75">
        <v>117.61027972968215</v>
      </c>
      <c r="G532" s="72">
        <v>409132.61046405276</v>
      </c>
      <c r="I532" s="73">
        <f>AVERAGE(F$6:F532)</f>
        <v>113.49178784389922</v>
      </c>
      <c r="J532" s="72">
        <f>AVERAGE(G$6:G532)</f>
        <v>713700.97613206017</v>
      </c>
      <c r="L532" s="6"/>
      <c r="N532" s="13">
        <v>527</v>
      </c>
      <c r="O532" s="72">
        <v>45</v>
      </c>
      <c r="P532" s="73">
        <v>97.142169710210482</v>
      </c>
      <c r="Q532" s="74">
        <v>16543.682687963894</v>
      </c>
      <c r="R532" s="75">
        <v>156.85783028978952</v>
      </c>
      <c r="S532" s="17">
        <v>1595006.1714367694</v>
      </c>
      <c r="U532" s="73">
        <f>AVERAGE(R$6:R532)</f>
        <v>163.95168019799027</v>
      </c>
      <c r="V532" s="72">
        <f>AVERAGE(S$6:S532)</f>
        <v>792539.24802890199</v>
      </c>
    </row>
    <row r="533" spans="2:22" ht="15.75" x14ac:dyDescent="0.25">
      <c r="B533" s="13">
        <v>528</v>
      </c>
      <c r="C533" s="72">
        <v>45</v>
      </c>
      <c r="D533" s="73">
        <v>88.827973433567635</v>
      </c>
      <c r="E533" s="74">
        <v>15434.079624971664</v>
      </c>
      <c r="F533" s="75">
        <v>115.17202656643236</v>
      </c>
      <c r="G533" s="72">
        <v>777574.22859566892</v>
      </c>
      <c r="I533" s="73">
        <f>AVERAGE(F$6:F533)</f>
        <v>113.49497011420704</v>
      </c>
      <c r="J533" s="72">
        <f>AVERAGE(G$6:G533)</f>
        <v>713821.94820112002</v>
      </c>
      <c r="L533" s="6"/>
      <c r="N533" s="13">
        <v>528</v>
      </c>
      <c r="O533" s="72">
        <v>43</v>
      </c>
      <c r="P533" s="73">
        <v>82.919993462020685</v>
      </c>
      <c r="Q533" s="74">
        <v>6670.8610252209919</v>
      </c>
      <c r="R533" s="75">
        <v>173.08000653797933</v>
      </c>
      <c r="S533" s="17">
        <v>154592.66985920072</v>
      </c>
      <c r="U533" s="73">
        <f>AVERAGE(R$6:R533)</f>
        <v>163.96896869484632</v>
      </c>
      <c r="V533" s="72">
        <f>AVERAGE(S$6:S533)</f>
        <v>791331.01587327756</v>
      </c>
    </row>
    <row r="534" spans="2:22" ht="15.75" x14ac:dyDescent="0.25">
      <c r="B534" s="13">
        <v>529</v>
      </c>
      <c r="C534" s="72">
        <v>46</v>
      </c>
      <c r="D534" s="73">
        <v>93.865379188256441</v>
      </c>
      <c r="E534" s="74">
        <v>17479.409543273156</v>
      </c>
      <c r="F534" s="75">
        <v>109.13462081174356</v>
      </c>
      <c r="G534" s="72">
        <v>907608.73251828761</v>
      </c>
      <c r="I534" s="73">
        <f>AVERAGE(F$6:F534)</f>
        <v>113.4867274879264</v>
      </c>
      <c r="J534" s="72">
        <f>AVERAGE(G$6:G534)</f>
        <v>714188.27482553816</v>
      </c>
      <c r="L534" s="6"/>
      <c r="N534" s="13">
        <v>529</v>
      </c>
      <c r="O534" s="72">
        <v>45</v>
      </c>
      <c r="P534" s="73">
        <v>93.686762913229302</v>
      </c>
      <c r="Q534" s="74">
        <v>15720.428729559382</v>
      </c>
      <c r="R534" s="75">
        <v>160.3132370867707</v>
      </c>
      <c r="S534" s="17">
        <v>1520192.8180275345</v>
      </c>
      <c r="U534" s="73">
        <f>AVERAGE(R$6:R534)</f>
        <v>163.96205804908436</v>
      </c>
      <c r="V534" s="72">
        <f>AVERAGE(S$6:S534)</f>
        <v>792708.82646336115</v>
      </c>
    </row>
    <row r="535" spans="2:22" ht="15.75" x14ac:dyDescent="0.25">
      <c r="B535" s="13">
        <v>530</v>
      </c>
      <c r="C535" s="72">
        <v>45</v>
      </c>
      <c r="D535" s="73">
        <v>81.907616649442943</v>
      </c>
      <c r="E535" s="74">
        <v>14092.529114401175</v>
      </c>
      <c r="F535" s="75">
        <v>122.09238335055706</v>
      </c>
      <c r="G535" s="72">
        <v>720590.46701435465</v>
      </c>
      <c r="I535" s="73">
        <f>AVERAGE(F$6:F535)</f>
        <v>113.50296457445967</v>
      </c>
      <c r="J535" s="72">
        <f>AVERAGE(G$6:G535)</f>
        <v>714200.35443344165</v>
      </c>
      <c r="L535" s="6"/>
      <c r="N535" s="13">
        <v>530</v>
      </c>
      <c r="O535" s="72">
        <v>45</v>
      </c>
      <c r="P535" s="73">
        <v>87.567864603129195</v>
      </c>
      <c r="Q535" s="74">
        <v>9079.7112166962161</v>
      </c>
      <c r="R535" s="75">
        <v>166.43213539687082</v>
      </c>
      <c r="S535" s="17">
        <v>511155.72658167128</v>
      </c>
      <c r="U535" s="73">
        <f>AVERAGE(R$6:R535)</f>
        <v>163.96671857238206</v>
      </c>
      <c r="V535" s="72">
        <f>AVERAGE(S$6:S535)</f>
        <v>792177.59419943357</v>
      </c>
    </row>
    <row r="536" spans="2:22" ht="15.75" x14ac:dyDescent="0.25">
      <c r="B536" s="13">
        <v>531</v>
      </c>
      <c r="C536" s="72">
        <v>46</v>
      </c>
      <c r="D536" s="73">
        <v>81.836601010175684</v>
      </c>
      <c r="E536" s="74">
        <v>14077.315223400064</v>
      </c>
      <c r="F536" s="75">
        <v>121.16339898982432</v>
      </c>
      <c r="G536" s="72">
        <v>705655.36111834995</v>
      </c>
      <c r="I536" s="73">
        <f>AVERAGE(F$6:F536)</f>
        <v>113.51739100462044</v>
      </c>
      <c r="J536" s="72">
        <f>AVERAGE(G$6:G536)</f>
        <v>714184.26216731151</v>
      </c>
      <c r="L536" s="6"/>
      <c r="N536" s="13">
        <v>531</v>
      </c>
      <c r="O536" s="72">
        <v>44</v>
      </c>
      <c r="P536" s="73">
        <v>93.497828012114965</v>
      </c>
      <c r="Q536" s="74">
        <v>17974.860393923565</v>
      </c>
      <c r="R536" s="75">
        <v>161.50217198788505</v>
      </c>
      <c r="S536" s="17">
        <v>1902978.994797667</v>
      </c>
      <c r="U536" s="73">
        <f>AVERAGE(R$6:R536)</f>
        <v>163.96207724171447</v>
      </c>
      <c r="V536" s="72">
        <f>AVERAGE(S$6:S536)</f>
        <v>794269.49890865805</v>
      </c>
    </row>
    <row r="537" spans="2:22" ht="15.75" x14ac:dyDescent="0.25">
      <c r="B537" s="13">
        <v>532</v>
      </c>
      <c r="C537" s="72">
        <v>45</v>
      </c>
      <c r="D537" s="73">
        <v>93.591591779421634</v>
      </c>
      <c r="E537" s="74">
        <v>15894.443103178211</v>
      </c>
      <c r="F537" s="75">
        <v>110.40840822057837</v>
      </c>
      <c r="G537" s="72">
        <v>754880.16257445631</v>
      </c>
      <c r="I537" s="73">
        <f>AVERAGE(F$6:F537)</f>
        <v>113.51154705201886</v>
      </c>
      <c r="J537" s="72">
        <f>AVERAGE(G$6:G537)</f>
        <v>714260.75822070846</v>
      </c>
      <c r="L537" s="6"/>
      <c r="N537" s="13">
        <v>532</v>
      </c>
      <c r="O537" s="72">
        <v>45</v>
      </c>
      <c r="P537" s="73">
        <v>81.117796682611115</v>
      </c>
      <c r="Q537" s="74">
        <v>10820.484629766519</v>
      </c>
      <c r="R537" s="75">
        <v>172.88220331738887</v>
      </c>
      <c r="S537" s="17">
        <v>870669.22375597665</v>
      </c>
      <c r="U537" s="73">
        <f>AVERAGE(R$6:R537)</f>
        <v>163.97884439599204</v>
      </c>
      <c r="V537" s="72">
        <f>AVERAGE(S$6:S537)</f>
        <v>794413.1074140101</v>
      </c>
    </row>
    <row r="538" spans="2:22" ht="15.75" x14ac:dyDescent="0.25">
      <c r="B538" s="13">
        <v>533</v>
      </c>
      <c r="C538" s="72">
        <v>45</v>
      </c>
      <c r="D538" s="73">
        <v>88.043245774924543</v>
      </c>
      <c r="E538" s="74">
        <v>20832.594766437051</v>
      </c>
      <c r="F538" s="75">
        <v>115.95675422507546</v>
      </c>
      <c r="G538" s="72">
        <v>1415680.0712023345</v>
      </c>
      <c r="I538" s="73">
        <f>AVERAGE(F$6:F538)</f>
        <v>113.51613468273753</v>
      </c>
      <c r="J538" s="72">
        <f>AVERAGE(G$6:G538)</f>
        <v>715576.74192236259</v>
      </c>
      <c r="L538" s="6"/>
      <c r="N538" s="13">
        <v>533</v>
      </c>
      <c r="O538" s="72">
        <v>46</v>
      </c>
      <c r="P538" s="73">
        <v>99.976598057514494</v>
      </c>
      <c r="Q538" s="74">
        <v>336.7874300968233</v>
      </c>
      <c r="R538" s="75">
        <v>153.02340194248552</v>
      </c>
      <c r="S538" s="17">
        <v>-948463.64171511703</v>
      </c>
      <c r="U538" s="73">
        <f>AVERAGE(R$6:R538)</f>
        <v>163.95829009495355</v>
      </c>
      <c r="V538" s="72">
        <f>AVERAGE(S$6:S538)</f>
        <v>791143.16979838326</v>
      </c>
    </row>
    <row r="539" spans="2:22" ht="15.75" x14ac:dyDescent="0.25">
      <c r="B539" s="13">
        <v>534</v>
      </c>
      <c r="C539" s="72">
        <v>46</v>
      </c>
      <c r="D539" s="73">
        <v>97.10158518254039</v>
      </c>
      <c r="E539" s="74">
        <v>10238.018030234416</v>
      </c>
      <c r="F539" s="75">
        <v>105.89841481745961</v>
      </c>
      <c r="G539" s="72">
        <v>84189.880274394993</v>
      </c>
      <c r="I539" s="73">
        <f>AVERAGE(F$6:F539)</f>
        <v>113.50186928973139</v>
      </c>
      <c r="J539" s="72">
        <f>AVERAGE(G$6:G539)</f>
        <v>714394.36952227273</v>
      </c>
      <c r="L539" s="6"/>
      <c r="N539" s="13">
        <v>534</v>
      </c>
      <c r="O539" s="72">
        <v>45</v>
      </c>
      <c r="P539" s="73">
        <v>96.224100166147025</v>
      </c>
      <c r="Q539" s="74">
        <v>5905.9770408202539</v>
      </c>
      <c r="R539" s="75">
        <v>157.77589983385298</v>
      </c>
      <c r="S539" s="17">
        <v>-68179.157986508217</v>
      </c>
      <c r="U539" s="73">
        <f>AVERAGE(R$6:R539)</f>
        <v>163.94671258510132</v>
      </c>
      <c r="V539" s="72">
        <f>AVERAGE(S$6:S539)</f>
        <v>789533.95195608935</v>
      </c>
    </row>
    <row r="540" spans="2:22" ht="15.75" x14ac:dyDescent="0.25">
      <c r="B540" s="13">
        <v>535</v>
      </c>
      <c r="C540" s="72">
        <v>45</v>
      </c>
      <c r="D540" s="73">
        <v>98.897650945523921</v>
      </c>
      <c r="E540" s="74">
        <v>12640.456506910679</v>
      </c>
      <c r="F540" s="75">
        <v>105.10234905447608</v>
      </c>
      <c r="G540" s="72">
        <v>328541.67199724959</v>
      </c>
      <c r="I540" s="73">
        <f>AVERAGE(F$6:F540)</f>
        <v>113.48616925190848</v>
      </c>
      <c r="J540" s="72">
        <f>AVERAGE(G$6:G540)</f>
        <v>713673.14952689887</v>
      </c>
      <c r="L540" s="6"/>
      <c r="N540" s="13">
        <v>535</v>
      </c>
      <c r="O540" s="72">
        <v>46</v>
      </c>
      <c r="P540" s="73">
        <v>80.563391453155958</v>
      </c>
      <c r="Q540" s="74">
        <v>17856.470678090674</v>
      </c>
      <c r="R540" s="75">
        <v>172.43660854684404</v>
      </c>
      <c r="S540" s="17">
        <v>2079109.2443461204</v>
      </c>
      <c r="U540" s="73">
        <f>AVERAGE(R$6:R540)</f>
        <v>163.96258154951582</v>
      </c>
      <c r="V540" s="72">
        <f>AVERAGE(S$6:S540)</f>
        <v>791944.37306336057</v>
      </c>
    </row>
    <row r="541" spans="2:22" ht="15.75" x14ac:dyDescent="0.25">
      <c r="B541" s="13">
        <v>536</v>
      </c>
      <c r="C541" s="72">
        <v>46</v>
      </c>
      <c r="D541" s="73">
        <v>88.718002626741679</v>
      </c>
      <c r="E541" s="74">
        <v>17565.546421977979</v>
      </c>
      <c r="F541" s="75">
        <v>114.28199737325832</v>
      </c>
      <c r="G541" s="72">
        <v>1007425.7300563345</v>
      </c>
      <c r="I541" s="73">
        <f>AVERAGE(F$6:F541)</f>
        <v>113.48765400586622</v>
      </c>
      <c r="J541" s="72">
        <f>AVERAGE(G$6:G541)</f>
        <v>714221.19538609555</v>
      </c>
      <c r="L541" s="6"/>
      <c r="N541" s="13">
        <v>536</v>
      </c>
      <c r="O541" s="72">
        <v>43</v>
      </c>
      <c r="P541" s="73">
        <v>88.802323926377781</v>
      </c>
      <c r="Q541" s="74">
        <v>13471.906226437015</v>
      </c>
      <c r="R541" s="75">
        <v>167.19767607362223</v>
      </c>
      <c r="S541" s="17">
        <v>1252471.4133420307</v>
      </c>
      <c r="U541" s="73">
        <f>AVERAGE(R$6:R541)</f>
        <v>163.96861717362796</v>
      </c>
      <c r="V541" s="72">
        <f>AVERAGE(S$6:S541)</f>
        <v>792803.56530268642</v>
      </c>
    </row>
    <row r="542" spans="2:22" ht="15.75" x14ac:dyDescent="0.25">
      <c r="B542" s="13">
        <v>537</v>
      </c>
      <c r="C542" s="72">
        <v>45</v>
      </c>
      <c r="D542" s="73">
        <v>93.976127949565495</v>
      </c>
      <c r="E542" s="74">
        <v>13212.007701139544</v>
      </c>
      <c r="F542" s="75">
        <v>110.02387205043451</v>
      </c>
      <c r="G542" s="72">
        <v>453636.24483953253</v>
      </c>
      <c r="I542" s="73">
        <f>AVERAGE(F$6:F542)</f>
        <v>113.48120376013915</v>
      </c>
      <c r="J542" s="72">
        <f>AVERAGE(G$6:G542)</f>
        <v>713735.93477055267</v>
      </c>
      <c r="L542" s="6"/>
      <c r="N542" s="13">
        <v>537</v>
      </c>
      <c r="O542" s="72">
        <v>43</v>
      </c>
      <c r="P542" s="73">
        <v>97.026878842860825</v>
      </c>
      <c r="Q542" s="74">
        <v>20232.663323890829</v>
      </c>
      <c r="R542" s="75">
        <v>158.97312115713919</v>
      </c>
      <c r="S542" s="17">
        <v>2216449.637920503</v>
      </c>
      <c r="U542" s="73">
        <f>AVERAGE(R$6:R542)</f>
        <v>163.95931457396969</v>
      </c>
      <c r="V542" s="72">
        <f>AVERAGE(S$6:S542)</f>
        <v>795454.67530756129</v>
      </c>
    </row>
    <row r="543" spans="2:22" ht="15.75" x14ac:dyDescent="0.25">
      <c r="B543" s="13">
        <v>538</v>
      </c>
      <c r="C543" s="72">
        <v>44</v>
      </c>
      <c r="D543" s="73">
        <v>88.606715850058919</v>
      </c>
      <c r="E543" s="74">
        <v>20776.44753317978</v>
      </c>
      <c r="F543" s="75">
        <v>116.39328414994108</v>
      </c>
      <c r="G543" s="72">
        <v>1418238.9613557365</v>
      </c>
      <c r="I543" s="73">
        <f>AVERAGE(F$6:F543)</f>
        <v>113.48661654896779</v>
      </c>
      <c r="J543" s="72">
        <f>AVERAGE(G$6:G543)</f>
        <v>715045.41995007906</v>
      </c>
      <c r="L543" s="6"/>
      <c r="N543" s="13">
        <v>538</v>
      </c>
      <c r="O543" s="72">
        <v>43</v>
      </c>
      <c r="P543" s="73">
        <v>99.274247149864024</v>
      </c>
      <c r="Q543" s="74">
        <v>14701.090780240811</v>
      </c>
      <c r="R543" s="75">
        <v>156.72575285013596</v>
      </c>
      <c r="S543" s="17">
        <v>1304039.5202514338</v>
      </c>
      <c r="U543" s="73">
        <f>AVERAGE(R$6:R543)</f>
        <v>163.94586929195512</v>
      </c>
      <c r="V543" s="72">
        <f>AVERAGE(S$6:S543)</f>
        <v>796400.00029816339</v>
      </c>
    </row>
    <row r="544" spans="2:22" ht="15.75" x14ac:dyDescent="0.25">
      <c r="B544" s="13">
        <v>539</v>
      </c>
      <c r="C544" s="72">
        <v>45</v>
      </c>
      <c r="D544" s="73">
        <v>92.818743366279065</v>
      </c>
      <c r="E544" s="74">
        <v>20837.835008473783</v>
      </c>
      <c r="F544" s="75">
        <v>111.18125663372093</v>
      </c>
      <c r="G544" s="72">
        <v>1316776.6817682581</v>
      </c>
      <c r="I544" s="73">
        <f>AVERAGE(F$6:F544)</f>
        <v>113.48233944337362</v>
      </c>
      <c r="J544" s="72">
        <f>AVERAGE(G$6:G544)</f>
        <v>716161.80448035395</v>
      </c>
      <c r="L544" s="6"/>
      <c r="N544" s="13">
        <v>539</v>
      </c>
      <c r="O544" s="72">
        <v>45</v>
      </c>
      <c r="P544" s="73">
        <v>93.76159570581838</v>
      </c>
      <c r="Q544" s="74">
        <v>7261.2100736984203</v>
      </c>
      <c r="R544" s="75">
        <v>160.23840429418163</v>
      </c>
      <c r="S544" s="17">
        <v>163524.71545427199</v>
      </c>
      <c r="U544" s="73">
        <f>AVERAGE(R$6:R544)</f>
        <v>163.93899087823013</v>
      </c>
      <c r="V544" s="72">
        <f>AVERAGE(S$6:S544)</f>
        <v>795225.83464910241</v>
      </c>
    </row>
    <row r="545" spans="2:22" ht="15.75" x14ac:dyDescent="0.25">
      <c r="B545" s="13">
        <v>540</v>
      </c>
      <c r="C545" s="72">
        <v>47</v>
      </c>
      <c r="D545" s="73">
        <v>83.10032426899437</v>
      </c>
      <c r="E545" s="74">
        <v>20189.548181291011</v>
      </c>
      <c r="F545" s="75">
        <v>118.89967573100563</v>
      </c>
      <c r="G545" s="72">
        <v>1400530.7319110157</v>
      </c>
      <c r="I545" s="73">
        <f>AVERAGE(F$6:F545)</f>
        <v>113.49237154760999</v>
      </c>
      <c r="J545" s="72">
        <f>AVERAGE(G$6:G545)</f>
        <v>717429.15434596629</v>
      </c>
      <c r="L545" s="6"/>
      <c r="N545" s="13">
        <v>540</v>
      </c>
      <c r="O545" s="72">
        <v>44</v>
      </c>
      <c r="P545" s="73">
        <v>92.276824644248137</v>
      </c>
      <c r="Q545" s="74">
        <v>6942.8085577058509</v>
      </c>
      <c r="R545" s="75">
        <v>162.72317535575186</v>
      </c>
      <c r="S545" s="17">
        <v>129755.85439698375</v>
      </c>
      <c r="U545" s="73">
        <f>AVERAGE(R$6:R545)</f>
        <v>163.93673936800332</v>
      </c>
      <c r="V545" s="72">
        <f>AVERAGE(S$6:S545)</f>
        <v>793993.48283382074</v>
      </c>
    </row>
    <row r="546" spans="2:22" ht="15.75" x14ac:dyDescent="0.25">
      <c r="B546" s="13">
        <v>541</v>
      </c>
      <c r="C546" s="72">
        <v>43</v>
      </c>
      <c r="D546" s="73">
        <v>81.325750687696356</v>
      </c>
      <c r="E546" s="74">
        <v>10933.312756338086</v>
      </c>
      <c r="F546" s="75">
        <v>124.67424931230364</v>
      </c>
      <c r="G546" s="72">
        <v>363102.56039308431</v>
      </c>
      <c r="I546" s="73">
        <f>AVERAGE(F$6:F546)</f>
        <v>113.51304045290516</v>
      </c>
      <c r="J546" s="72">
        <f>AVERAGE(G$6:G546)</f>
        <v>716774.20685252291</v>
      </c>
      <c r="L546" s="6"/>
      <c r="N546" s="13">
        <v>541</v>
      </c>
      <c r="O546" s="72">
        <v>47</v>
      </c>
      <c r="P546" s="73">
        <v>83.148131893820064</v>
      </c>
      <c r="Q546" s="74">
        <v>11886.282310390479</v>
      </c>
      <c r="R546" s="75">
        <v>168.85186810617995</v>
      </c>
      <c r="S546" s="17">
        <v>1007020.9729468732</v>
      </c>
      <c r="U546" s="73">
        <f>AVERAGE(R$6:R546)</f>
        <v>163.94582463369312</v>
      </c>
      <c r="V546" s="72">
        <f>AVERAGE(S$6:S546)</f>
        <v>794387.24898929766</v>
      </c>
    </row>
    <row r="547" spans="2:22" ht="15.75" x14ac:dyDescent="0.25">
      <c r="B547" s="13">
        <v>542</v>
      </c>
      <c r="C547" s="72">
        <v>47</v>
      </c>
      <c r="D547" s="73">
        <v>93.693936821677795</v>
      </c>
      <c r="E547" s="74">
        <v>11107.617263651293</v>
      </c>
      <c r="F547" s="75">
        <v>108.3060631783222</v>
      </c>
      <c r="G547" s="72">
        <v>203022.29711763933</v>
      </c>
      <c r="I547" s="73">
        <f>AVERAGE(F$6:F547)</f>
        <v>113.50343348376387</v>
      </c>
      <c r="J547" s="72">
        <f>AVERAGE(G$6:G547)</f>
        <v>715826.32510024449</v>
      </c>
      <c r="L547" s="6"/>
      <c r="N547" s="13">
        <v>542</v>
      </c>
      <c r="O547" s="72">
        <v>45</v>
      </c>
      <c r="P547" s="73">
        <v>92.340170400077085</v>
      </c>
      <c r="Q547" s="74">
        <v>10747.616815315532</v>
      </c>
      <c r="R547" s="75">
        <v>161.65982959992292</v>
      </c>
      <c r="S547" s="17">
        <v>737457.90296917502</v>
      </c>
      <c r="U547" s="73">
        <f>AVERAGE(R$6:R547)</f>
        <v>163.9416069306788</v>
      </c>
      <c r="V547" s="72">
        <f>AVERAGE(S$6:S547)</f>
        <v>794282.21329553367</v>
      </c>
    </row>
    <row r="548" spans="2:22" ht="15.75" x14ac:dyDescent="0.25">
      <c r="B548" s="13">
        <v>543</v>
      </c>
      <c r="C548" s="72">
        <v>43</v>
      </c>
      <c r="D548" s="73">
        <v>98.9025339551157</v>
      </c>
      <c r="E548" s="74">
        <v>18054.060662356747</v>
      </c>
      <c r="F548" s="75">
        <v>107.0974660448843</v>
      </c>
      <c r="G548" s="72">
        <v>933544.14875903307</v>
      </c>
      <c r="I548" s="73">
        <f>AVERAGE(F$6:F548)</f>
        <v>113.49163612199798</v>
      </c>
      <c r="J548" s="72">
        <f>AVERAGE(G$6:G548)</f>
        <v>716227.27873497526</v>
      </c>
      <c r="L548" s="6"/>
      <c r="N548" s="13">
        <v>543</v>
      </c>
      <c r="O548" s="72">
        <v>46</v>
      </c>
      <c r="P548" s="73">
        <v>93.552526700868469</v>
      </c>
      <c r="Q548" s="74">
        <v>11835.221090386702</v>
      </c>
      <c r="R548" s="75">
        <v>159.44747329913153</v>
      </c>
      <c r="S548" s="17">
        <v>887096.09879875206</v>
      </c>
      <c r="U548" s="73">
        <f>AVERAGE(R$6:R548)</f>
        <v>163.93333044148628</v>
      </c>
      <c r="V548" s="72">
        <f>AVERAGE(S$6:S548)</f>
        <v>794453.14126146957</v>
      </c>
    </row>
    <row r="549" spans="2:22" ht="15.75" x14ac:dyDescent="0.25">
      <c r="B549" s="13">
        <v>544</v>
      </c>
      <c r="C549" s="72">
        <v>45</v>
      </c>
      <c r="D549" s="73">
        <v>83.873270878161804</v>
      </c>
      <c r="E549" s="74">
        <v>11958.473573133004</v>
      </c>
      <c r="F549" s="75">
        <v>120.1267291218382</v>
      </c>
      <c r="G549" s="72">
        <v>436532.31563040894</v>
      </c>
      <c r="I549" s="73">
        <f>AVERAGE(F$6:F549)</f>
        <v>113.50383298413004</v>
      </c>
      <c r="J549" s="72">
        <f>AVERAGE(G$6:G549)</f>
        <v>715713.13358220947</v>
      </c>
      <c r="L549" s="6"/>
      <c r="N549" s="13">
        <v>544</v>
      </c>
      <c r="O549" s="72">
        <v>45</v>
      </c>
      <c r="P549" s="73">
        <v>97.839778588864803</v>
      </c>
      <c r="Q549" s="74">
        <v>10954.424802626057</v>
      </c>
      <c r="R549" s="75">
        <v>156.16022141113518</v>
      </c>
      <c r="S549" s="17">
        <v>710645.40260971594</v>
      </c>
      <c r="U549" s="73">
        <f>AVERAGE(R$6:R549)</f>
        <v>163.91904163812166</v>
      </c>
      <c r="V549" s="72">
        <f>AVERAGE(S$6:S549)</f>
        <v>794299.08291835978</v>
      </c>
    </row>
    <row r="550" spans="2:22" ht="15.75" x14ac:dyDescent="0.25">
      <c r="B550" s="13">
        <v>545</v>
      </c>
      <c r="C550" s="72">
        <v>45</v>
      </c>
      <c r="D550" s="73">
        <v>86.361663225699047</v>
      </c>
      <c r="E550" s="74">
        <v>12546.121604828826</v>
      </c>
      <c r="F550" s="75">
        <v>117.63833677430095</v>
      </c>
      <c r="G550" s="72">
        <v>475904.8785601866</v>
      </c>
      <c r="I550" s="73">
        <f>AVERAGE(F$6:F550)</f>
        <v>113.51141922961659</v>
      </c>
      <c r="J550" s="72">
        <f>AVERAGE(G$6:G550)</f>
        <v>715273.11843538017</v>
      </c>
      <c r="L550" s="6"/>
      <c r="N550" s="13">
        <v>545</v>
      </c>
      <c r="O550" s="72">
        <v>44</v>
      </c>
      <c r="P550" s="73">
        <v>85.535129472708775</v>
      </c>
      <c r="Q550" s="74">
        <v>10680.949579414419</v>
      </c>
      <c r="R550" s="75">
        <v>169.46487052729123</v>
      </c>
      <c r="S550" s="17">
        <v>810045.73758399021</v>
      </c>
      <c r="U550" s="73">
        <f>AVERAGE(R$6:R550)</f>
        <v>163.92921747094582</v>
      </c>
      <c r="V550" s="72">
        <f>AVERAGE(S$6:S550)</f>
        <v>794327.97586270038</v>
      </c>
    </row>
    <row r="551" spans="2:22" ht="15.75" x14ac:dyDescent="0.25">
      <c r="B551" s="13">
        <v>546</v>
      </c>
      <c r="C551" s="72">
        <v>47</v>
      </c>
      <c r="D551" s="73">
        <v>94.828430709811812</v>
      </c>
      <c r="E551" s="74">
        <v>8847.6995424040579</v>
      </c>
      <c r="F551" s="75">
        <v>107.17156929018819</v>
      </c>
      <c r="G551" s="72">
        <v>-51778.155432477244</v>
      </c>
      <c r="I551" s="73">
        <f>AVERAGE(F$6:F551)</f>
        <v>113.49980778284107</v>
      </c>
      <c r="J551" s="72">
        <f>AVERAGE(G$6:G551)</f>
        <v>713868.26262243534</v>
      </c>
      <c r="L551" s="6"/>
      <c r="N551" s="13">
        <v>546</v>
      </c>
      <c r="O551" s="72">
        <v>46</v>
      </c>
      <c r="P551" s="73">
        <v>84.952755039742826</v>
      </c>
      <c r="Q551" s="74">
        <v>7549.7721335465349</v>
      </c>
      <c r="R551" s="75">
        <v>168.04724496025716</v>
      </c>
      <c r="S551" s="17">
        <v>268718.4071202178</v>
      </c>
      <c r="U551" s="73">
        <f>AVERAGE(R$6:R551)</f>
        <v>163.93675964583466</v>
      </c>
      <c r="V551" s="72">
        <f>AVERAGE(S$6:S551)</f>
        <v>793365.32097489364</v>
      </c>
    </row>
    <row r="552" spans="2:22" ht="15.75" x14ac:dyDescent="0.25">
      <c r="B552" s="13">
        <v>547</v>
      </c>
      <c r="C552" s="72">
        <v>46</v>
      </c>
      <c r="D552" s="73">
        <v>84.958899205494546</v>
      </c>
      <c r="E552" s="74">
        <v>15995.574753019948</v>
      </c>
      <c r="F552" s="75">
        <v>118.04110079450545</v>
      </c>
      <c r="G552" s="72">
        <v>888135.25168727431</v>
      </c>
      <c r="I552" s="73">
        <f>AVERAGE(F$6:F552)</f>
        <v>113.50810996384961</v>
      </c>
      <c r="J552" s="72">
        <f>AVERAGE(G$6:G552)</f>
        <v>714186.84943973855</v>
      </c>
      <c r="L552" s="6"/>
      <c r="N552" s="13">
        <v>547</v>
      </c>
      <c r="O552" s="72">
        <v>44</v>
      </c>
      <c r="P552" s="73">
        <v>90.474519018766614</v>
      </c>
      <c r="Q552" s="74">
        <v>11985.116866385015</v>
      </c>
      <c r="R552" s="75">
        <v>164.52548098123339</v>
      </c>
      <c r="S552" s="17">
        <v>971857.11705828714</v>
      </c>
      <c r="U552" s="73">
        <f>AVERAGE(R$6:R552)</f>
        <v>163.93783591884269</v>
      </c>
      <c r="V552" s="72">
        <f>AVERAGE(S$6:S552)</f>
        <v>793691.63138820871</v>
      </c>
    </row>
    <row r="553" spans="2:22" ht="15.75" x14ac:dyDescent="0.25">
      <c r="B553" s="13">
        <v>548</v>
      </c>
      <c r="C553" s="72">
        <v>47</v>
      </c>
      <c r="D553" s="73">
        <v>88.122369729271298</v>
      </c>
      <c r="E553" s="74">
        <v>6513.0302256725117</v>
      </c>
      <c r="F553" s="75">
        <v>113.8776302707287</v>
      </c>
      <c r="G553" s="72">
        <v>-258311.55201878503</v>
      </c>
      <c r="I553" s="73">
        <f>AVERAGE(F$6:F553)</f>
        <v>113.50878427097895</v>
      </c>
      <c r="J553" s="72">
        <f>AVERAGE(G$6:G553)</f>
        <v>712412.21732028876</v>
      </c>
      <c r="L553" s="6"/>
      <c r="N553" s="13">
        <v>548</v>
      </c>
      <c r="O553" s="72">
        <v>45</v>
      </c>
      <c r="P553" s="73">
        <v>98.127589352833127</v>
      </c>
      <c r="Q553" s="74">
        <v>9533.9589270917713</v>
      </c>
      <c r="R553" s="75">
        <v>155.87241064716687</v>
      </c>
      <c r="S553" s="17">
        <v>486081.16097687115</v>
      </c>
      <c r="U553" s="73">
        <f>AVERAGE(R$6:R553)</f>
        <v>163.92311798951479</v>
      </c>
      <c r="V553" s="72">
        <f>AVERAGE(S$6:S553)</f>
        <v>793130.29841300566</v>
      </c>
    </row>
    <row r="554" spans="2:22" ht="15.75" x14ac:dyDescent="0.25">
      <c r="B554" s="13">
        <v>549</v>
      </c>
      <c r="C554" s="72">
        <v>45</v>
      </c>
      <c r="D554" s="73">
        <v>86.245659415915512</v>
      </c>
      <c r="E554" s="74">
        <v>17169.706137138593</v>
      </c>
      <c r="F554" s="75">
        <v>117.75434058408449</v>
      </c>
      <c r="G554" s="72">
        <v>1021807.4242012636</v>
      </c>
      <c r="I554" s="73">
        <f>AVERAGE(F$6:F554)</f>
        <v>113.51651752473688</v>
      </c>
      <c r="J554" s="72">
        <f>AVERAGE(G$6:G554)</f>
        <v>712975.77871715755</v>
      </c>
      <c r="L554" s="6"/>
      <c r="N554" s="13">
        <v>549</v>
      </c>
      <c r="O554" s="72">
        <v>45</v>
      </c>
      <c r="P554" s="73">
        <v>88.729442393792922</v>
      </c>
      <c r="Q554" s="74">
        <v>6160.8938632886548</v>
      </c>
      <c r="R554" s="75">
        <v>165.27055760620709</v>
      </c>
      <c r="S554" s="17">
        <v>18214.364138375386</v>
      </c>
      <c r="U554" s="73">
        <f>AVERAGE(R$6:R554)</f>
        <v>163.92557234218637</v>
      </c>
      <c r="V554" s="72">
        <f>AVERAGE(S$6:S554)</f>
        <v>791718.79397898994</v>
      </c>
    </row>
    <row r="555" spans="2:22" ht="15.75" x14ac:dyDescent="0.25">
      <c r="B555" s="13">
        <v>550</v>
      </c>
      <c r="C555" s="72">
        <v>44</v>
      </c>
      <c r="D555" s="73">
        <v>87.987756557326804</v>
      </c>
      <c r="E555" s="74">
        <v>7156.0575616786491</v>
      </c>
      <c r="F555" s="75">
        <v>117.0122434426732</v>
      </c>
      <c r="G555" s="72">
        <v>-162653.65050307557</v>
      </c>
      <c r="I555" s="73">
        <f>AVERAGE(F$6:F555)</f>
        <v>113.52287339004222</v>
      </c>
      <c r="J555" s="72">
        <f>AVERAGE(G$6:G555)</f>
        <v>711383.72520948434</v>
      </c>
      <c r="L555" s="6"/>
      <c r="N555" s="13">
        <v>550</v>
      </c>
      <c r="O555" s="72">
        <v>45</v>
      </c>
      <c r="P555" s="73">
        <v>80.268474536668407</v>
      </c>
      <c r="Q555" s="74">
        <v>7343.1396651302966</v>
      </c>
      <c r="R555" s="75">
        <v>173.73152546333159</v>
      </c>
      <c r="S555" s="17">
        <v>275734.85571338446</v>
      </c>
      <c r="U555" s="73">
        <f>AVERAGE(R$6:R555)</f>
        <v>163.94340134786117</v>
      </c>
      <c r="V555" s="72">
        <f>AVERAGE(S$6:S555)</f>
        <v>790780.64136396151</v>
      </c>
    </row>
    <row r="556" spans="2:22" ht="15.75" x14ac:dyDescent="0.25">
      <c r="B556" s="13">
        <v>551</v>
      </c>
      <c r="C556" s="72">
        <v>44</v>
      </c>
      <c r="D556" s="73">
        <v>95.116359915373778</v>
      </c>
      <c r="E556" s="74">
        <v>16123.165073248021</v>
      </c>
      <c r="F556" s="75">
        <v>109.88364008462622</v>
      </c>
      <c r="G556" s="72">
        <v>771672.06793380179</v>
      </c>
      <c r="I556" s="73">
        <f>AVERAGE(F$6:F556)</f>
        <v>113.51626861090354</v>
      </c>
      <c r="J556" s="72">
        <f>AVERAGE(G$6:G556)</f>
        <v>711493.14143947395</v>
      </c>
      <c r="L556" s="6"/>
      <c r="N556" s="13">
        <v>551</v>
      </c>
      <c r="O556" s="72">
        <v>45</v>
      </c>
      <c r="P556" s="73">
        <v>91.586917564867463</v>
      </c>
      <c r="Q556" s="74">
        <v>13767.877085447486</v>
      </c>
      <c r="R556" s="75">
        <v>162.41308243513254</v>
      </c>
      <c r="S556" s="17">
        <v>1236083.3560355548</v>
      </c>
      <c r="U556" s="73">
        <f>AVERAGE(R$6:R556)</f>
        <v>163.94062399956221</v>
      </c>
      <c r="V556" s="72">
        <f>AVERAGE(S$6:S556)</f>
        <v>791588.81325991719</v>
      </c>
    </row>
    <row r="557" spans="2:22" ht="15.75" x14ac:dyDescent="0.25">
      <c r="B557" s="13">
        <v>552</v>
      </c>
      <c r="C557" s="72">
        <v>45</v>
      </c>
      <c r="D557" s="73">
        <v>93.626511231585596</v>
      </c>
      <c r="E557" s="74">
        <v>9983.9718229638365</v>
      </c>
      <c r="F557" s="75">
        <v>110.3734887684144</v>
      </c>
      <c r="G557" s="72">
        <v>101965.80186606478</v>
      </c>
      <c r="I557" s="73">
        <f>AVERAGE(F$6:F557)</f>
        <v>113.51057516915989</v>
      </c>
      <c r="J557" s="72">
        <f>AVERAGE(G$6:G557)</f>
        <v>710388.92524459457</v>
      </c>
      <c r="L557" s="6"/>
      <c r="N557" s="13">
        <v>552</v>
      </c>
      <c r="O557" s="72">
        <v>47</v>
      </c>
      <c r="P557" s="73">
        <v>99.55548816043688</v>
      </c>
      <c r="Q557" s="74">
        <v>16323.728951213576</v>
      </c>
      <c r="R557" s="75">
        <v>152.44451183956312</v>
      </c>
      <c r="S557" s="17">
        <v>1488462.8913690974</v>
      </c>
      <c r="U557" s="73">
        <f>AVERAGE(R$6:R557)</f>
        <v>163.91979770941728</v>
      </c>
      <c r="V557" s="72">
        <f>AVERAGE(S$6:S557)</f>
        <v>792851.26629996998</v>
      </c>
    </row>
    <row r="558" spans="2:22" ht="15.75" x14ac:dyDescent="0.25">
      <c r="B558" s="13">
        <v>553</v>
      </c>
      <c r="C558" s="72">
        <v>44</v>
      </c>
      <c r="D558" s="73">
        <v>98.669997035984309</v>
      </c>
      <c r="E558" s="74">
        <v>8488.1361336291448</v>
      </c>
      <c r="F558" s="75">
        <v>106.33000296401569</v>
      </c>
      <c r="G558" s="72">
        <v>-97456.459752244409</v>
      </c>
      <c r="I558" s="73">
        <f>AVERAGE(F$6:F558)</f>
        <v>113.49759040929526</v>
      </c>
      <c r="J558" s="72">
        <f>AVERAGE(G$6:G558)</f>
        <v>708928.08368040505</v>
      </c>
      <c r="L558" s="6"/>
      <c r="N558" s="13">
        <v>553</v>
      </c>
      <c r="O558" s="72">
        <v>46</v>
      </c>
      <c r="P558" s="73">
        <v>92.627759557014102</v>
      </c>
      <c r="Q558" s="74">
        <v>10958.111666868483</v>
      </c>
      <c r="R558" s="75">
        <v>160.37224044298591</v>
      </c>
      <c r="S558" s="17">
        <v>757376.91904012137</v>
      </c>
      <c r="U558" s="73">
        <f>AVERAGE(R$6:R558)</f>
        <v>163.91338259681976</v>
      </c>
      <c r="V558" s="72">
        <f>AVERAGE(S$6:S558)</f>
        <v>792787.11738991609</v>
      </c>
    </row>
    <row r="559" spans="2:22" ht="15.75" x14ac:dyDescent="0.25">
      <c r="B559" s="13">
        <v>554</v>
      </c>
      <c r="C559" s="72">
        <v>45</v>
      </c>
      <c r="D559" s="73">
        <v>92.961835925720337</v>
      </c>
      <c r="E559" s="74">
        <v>4432.7666695009266</v>
      </c>
      <c r="F559" s="75">
        <v>111.03816407427966</v>
      </c>
      <c r="G559" s="72">
        <v>-507793.7272489579</v>
      </c>
      <c r="I559" s="73">
        <f>AVERAGE(F$6:F559)</f>
        <v>113.49315101157862</v>
      </c>
      <c r="J559" s="72">
        <f>AVERAGE(G$6:G559)</f>
        <v>706731.83492421475</v>
      </c>
      <c r="L559" s="6"/>
      <c r="N559" s="13">
        <v>554</v>
      </c>
      <c r="O559" s="72">
        <v>45</v>
      </c>
      <c r="P559" s="73">
        <v>83.703331870393711</v>
      </c>
      <c r="Q559" s="74">
        <v>14619.478881987165</v>
      </c>
      <c r="R559" s="75">
        <v>170.2966681296063</v>
      </c>
      <c r="S559" s="17">
        <v>1489648.543393556</v>
      </c>
      <c r="U559" s="73">
        <f>AVERAGE(R$6:R559)</f>
        <v>163.92490477287171</v>
      </c>
      <c r="V559" s="72">
        <f>AVERAGE(S$6:S559)</f>
        <v>794044.99000003096</v>
      </c>
    </row>
    <row r="560" spans="2:22" ht="15.75" x14ac:dyDescent="0.25">
      <c r="B560" s="13">
        <v>555</v>
      </c>
      <c r="C560" s="72">
        <v>46</v>
      </c>
      <c r="D560" s="73">
        <v>88.241549031310541</v>
      </c>
      <c r="E560" s="74">
        <v>12430.82886406887</v>
      </c>
      <c r="F560" s="75">
        <v>114.75845096868946</v>
      </c>
      <c r="G560" s="72">
        <v>426542.66469741706</v>
      </c>
      <c r="I560" s="73">
        <f>AVERAGE(F$6:F560)</f>
        <v>113.49543083132117</v>
      </c>
      <c r="J560" s="72">
        <f>AVERAGE(G$6:G560)</f>
        <v>706226.98957245483</v>
      </c>
      <c r="L560" s="6"/>
      <c r="N560" s="13">
        <v>555</v>
      </c>
      <c r="O560" s="72">
        <v>47</v>
      </c>
      <c r="P560" s="73">
        <v>89.783073153366558</v>
      </c>
      <c r="Q560" s="74">
        <v>10648.96530784236</v>
      </c>
      <c r="R560" s="75">
        <v>162.21692684663344</v>
      </c>
      <c r="S560" s="17">
        <v>727442.42633460136</v>
      </c>
      <c r="U560" s="73">
        <f>AVERAGE(R$6:R560)</f>
        <v>163.9218273351668</v>
      </c>
      <c r="V560" s="72">
        <f>AVERAGE(S$6:S560)</f>
        <v>793924.98538081395</v>
      </c>
    </row>
    <row r="561" spans="2:22" ht="15.75" x14ac:dyDescent="0.25">
      <c r="B561" s="13">
        <v>556</v>
      </c>
      <c r="C561" s="72">
        <v>44</v>
      </c>
      <c r="D561" s="73">
        <v>91.424010160564919</v>
      </c>
      <c r="E561" s="74">
        <v>17338.465029179199</v>
      </c>
      <c r="F561" s="75">
        <v>113.57598983943508</v>
      </c>
      <c r="G561" s="72">
        <v>969233.32798545714</v>
      </c>
      <c r="I561" s="73">
        <f>AVERAGE(F$6:F561)</f>
        <v>113.49557572162352</v>
      </c>
      <c r="J561" s="72">
        <f>AVERAGE(G$6:G561)</f>
        <v>706700.02255521202</v>
      </c>
      <c r="L561" s="6"/>
      <c r="N561" s="13">
        <v>556</v>
      </c>
      <c r="O561" s="72">
        <v>45</v>
      </c>
      <c r="P561" s="73">
        <v>90.623649713825969</v>
      </c>
      <c r="Q561" s="74">
        <v>16645.986150244418</v>
      </c>
      <c r="R561" s="75">
        <v>163.37635028617404</v>
      </c>
      <c r="S561" s="17">
        <v>1719560.4641411337</v>
      </c>
      <c r="U561" s="73">
        <f>AVERAGE(R$6:R561)</f>
        <v>163.92084626133766</v>
      </c>
      <c r="V561" s="72">
        <f>AVERAGE(S$6:S561)</f>
        <v>795589.79739297286</v>
      </c>
    </row>
    <row r="562" spans="2:22" ht="15.75" x14ac:dyDescent="0.25">
      <c r="B562" s="13">
        <v>557</v>
      </c>
      <c r="C562" s="72">
        <v>45</v>
      </c>
      <c r="D562" s="73">
        <v>81.774307571305499</v>
      </c>
      <c r="E562" s="74">
        <v>15022.273234573535</v>
      </c>
      <c r="F562" s="75">
        <v>122.2256924286945</v>
      </c>
      <c r="G562" s="72">
        <v>836107.74794879463</v>
      </c>
      <c r="I562" s="73">
        <f>AVERAGE(F$6:F562)</f>
        <v>113.51124918070265</v>
      </c>
      <c r="J562" s="72">
        <f>AVERAGE(G$6:G562)</f>
        <v>706932.35240331537</v>
      </c>
      <c r="L562" s="6"/>
      <c r="N562" s="13">
        <v>557</v>
      </c>
      <c r="O562" s="72">
        <v>45</v>
      </c>
      <c r="P562" s="73">
        <v>90.683644098942324</v>
      </c>
      <c r="Q562" s="74">
        <v>13771.56777037033</v>
      </c>
      <c r="R562" s="75">
        <v>163.31635590105768</v>
      </c>
      <c r="S562" s="17">
        <v>1249122.2633013362</v>
      </c>
      <c r="U562" s="73">
        <f>AVERAGE(R$6:R562)</f>
        <v>163.91976100036769</v>
      </c>
      <c r="V562" s="72">
        <f>AVERAGE(S$6:S562)</f>
        <v>796404.03880393936</v>
      </c>
    </row>
    <row r="563" spans="2:22" ht="15.75" x14ac:dyDescent="0.25">
      <c r="B563" s="13">
        <v>558</v>
      </c>
      <c r="C563" s="72">
        <v>44</v>
      </c>
      <c r="D563" s="73">
        <v>81.704436284865793</v>
      </c>
      <c r="E563" s="74">
        <v>19257.069664730534</v>
      </c>
      <c r="F563" s="75">
        <v>123.29556371513421</v>
      </c>
      <c r="G563" s="72">
        <v>1374311.2598145618</v>
      </c>
      <c r="I563" s="73">
        <f>AVERAGE(F$6:F563)</f>
        <v>113.52878379456362</v>
      </c>
      <c r="J563" s="72">
        <f>AVERAGE(G$6:G563)</f>
        <v>708128.37195064733</v>
      </c>
      <c r="L563" s="6"/>
      <c r="N563" s="13">
        <v>558</v>
      </c>
      <c r="O563" s="72">
        <v>44</v>
      </c>
      <c r="P563" s="73">
        <v>99.40551994690982</v>
      </c>
      <c r="Q563" s="74">
        <v>11017.915244336504</v>
      </c>
      <c r="R563" s="75">
        <v>155.59448005309019</v>
      </c>
      <c r="S563" s="17">
        <v>714326.79371155449</v>
      </c>
      <c r="U563" s="73">
        <f>AVERAGE(R$6:R563)</f>
        <v>163.90484114203923</v>
      </c>
      <c r="V563" s="72">
        <f>AVERAGE(S$6:S563)</f>
        <v>796256.94696685614</v>
      </c>
    </row>
    <row r="564" spans="2:22" ht="15.75" x14ac:dyDescent="0.25">
      <c r="B564" s="13">
        <v>559</v>
      </c>
      <c r="C564" s="72">
        <v>45</v>
      </c>
      <c r="D564" s="73">
        <v>85.511614454830507</v>
      </c>
      <c r="E564" s="74">
        <v>19777.630214984492</v>
      </c>
      <c r="F564" s="75">
        <v>118.48838554516949</v>
      </c>
      <c r="G564" s="72">
        <v>1343419.474082876</v>
      </c>
      <c r="I564" s="73">
        <f>AVERAGE(F$6:F564)</f>
        <v>113.53765606960944</v>
      </c>
      <c r="J564" s="72">
        <f>AVERAGE(G$6:G564)</f>
        <v>709264.849771993</v>
      </c>
      <c r="L564" s="6"/>
      <c r="N564" s="13">
        <v>559</v>
      </c>
      <c r="O564" s="72">
        <v>43</v>
      </c>
      <c r="P564" s="73">
        <v>95.243317902912082</v>
      </c>
      <c r="Q564" s="74">
        <v>7262.9091256698648</v>
      </c>
      <c r="R564" s="75">
        <v>160.75668209708792</v>
      </c>
      <c r="S564" s="17">
        <v>167561.17341534933</v>
      </c>
      <c r="U564" s="73">
        <f>AVERAGE(R$6:R564)</f>
        <v>163.89920937272802</v>
      </c>
      <c r="V564" s="72">
        <f>AVERAGE(S$6:S564)</f>
        <v>795132.26758662099</v>
      </c>
    </row>
    <row r="565" spans="2:22" ht="15.75" x14ac:dyDescent="0.25">
      <c r="B565" s="13">
        <v>560</v>
      </c>
      <c r="C565" s="72">
        <v>44</v>
      </c>
      <c r="D565" s="73">
        <v>84.369708383533606</v>
      </c>
      <c r="E565" s="74">
        <v>14877.519637098525</v>
      </c>
      <c r="F565" s="75">
        <v>120.63029161646639</v>
      </c>
      <c r="G565" s="72">
        <v>794679.53235290037</v>
      </c>
      <c r="I565" s="73">
        <f>AVERAGE(F$6:F565)</f>
        <v>113.55032149022881</v>
      </c>
      <c r="J565" s="72">
        <f>AVERAGE(G$6:G565)</f>
        <v>709417.37599088752</v>
      </c>
      <c r="L565" s="6"/>
      <c r="N565" s="13">
        <v>560</v>
      </c>
      <c r="O565" s="72">
        <v>45</v>
      </c>
      <c r="P565" s="73">
        <v>85.747402854705157</v>
      </c>
      <c r="Q565" s="74">
        <v>4315.1934758134394</v>
      </c>
      <c r="R565" s="75">
        <v>168.25259714529483</v>
      </c>
      <c r="S565" s="17">
        <v>-273957.49050995684</v>
      </c>
      <c r="U565" s="73">
        <f>AVERAGE(R$6:R565)</f>
        <v>163.90698327946475</v>
      </c>
      <c r="V565" s="72">
        <f>AVERAGE(S$6:S565)</f>
        <v>793223.17873287713</v>
      </c>
    </row>
    <row r="566" spans="2:22" ht="15.75" x14ac:dyDescent="0.25">
      <c r="B566" s="13">
        <v>561</v>
      </c>
      <c r="C566" s="72">
        <v>46</v>
      </c>
      <c r="D566" s="73">
        <v>92.463683307374836</v>
      </c>
      <c r="E566" s="74">
        <v>16411.547796358333</v>
      </c>
      <c r="F566" s="75">
        <v>110.53631669262516</v>
      </c>
      <c r="G566" s="72">
        <v>814072.04463441926</v>
      </c>
      <c r="I566" s="73">
        <f>AVERAGE(F$6:F566)</f>
        <v>113.54494893265733</v>
      </c>
      <c r="J566" s="72">
        <f>AVERAGE(G$6:G566)</f>
        <v>709603.92620237323</v>
      </c>
      <c r="L566" s="6"/>
      <c r="N566" s="13">
        <v>561</v>
      </c>
      <c r="O566" s="72">
        <v>43</v>
      </c>
      <c r="P566" s="73">
        <v>85.873726191526572</v>
      </c>
      <c r="Q566" s="74">
        <v>19132.414017636707</v>
      </c>
      <c r="R566" s="75">
        <v>170.12627380847343</v>
      </c>
      <c r="S566" s="17">
        <v>2254926.3057815377</v>
      </c>
      <c r="U566" s="73">
        <f>AVERAGE(R$6:R566)</f>
        <v>163.91806935883912</v>
      </c>
      <c r="V566" s="72">
        <f>AVERAGE(S$6:S566)</f>
        <v>795828.71015364118</v>
      </c>
    </row>
    <row r="567" spans="2:22" ht="15.75" x14ac:dyDescent="0.25">
      <c r="B567" s="13">
        <v>562</v>
      </c>
      <c r="C567" s="72">
        <v>44</v>
      </c>
      <c r="D567" s="73">
        <v>87.775264721147195</v>
      </c>
      <c r="E567" s="74">
        <v>16849.725905930853</v>
      </c>
      <c r="F567" s="75">
        <v>117.2247352788528</v>
      </c>
      <c r="G567" s="72">
        <v>975204.65884397249</v>
      </c>
      <c r="I567" s="73">
        <f>AVERAGE(F$6:F567)</f>
        <v>113.55149659519505</v>
      </c>
      <c r="J567" s="72">
        <f>AVERAGE(G$6:G567)</f>
        <v>710076.52537077479</v>
      </c>
      <c r="L567" s="6"/>
      <c r="N567" s="13">
        <v>562</v>
      </c>
      <c r="O567" s="72">
        <v>46</v>
      </c>
      <c r="P567" s="73">
        <v>82.20402403098916</v>
      </c>
      <c r="Q567" s="74">
        <v>11474.293852450737</v>
      </c>
      <c r="R567" s="75">
        <v>170.79597596901084</v>
      </c>
      <c r="S567" s="17">
        <v>959763.21708454494</v>
      </c>
      <c r="U567" s="73">
        <f>AVERAGE(R$6:R567)</f>
        <v>163.93030762682875</v>
      </c>
      <c r="V567" s="72">
        <f>AVERAGE(S$6:S567)</f>
        <v>796120.40856455034</v>
      </c>
    </row>
    <row r="568" spans="2:22" ht="15.75" x14ac:dyDescent="0.25">
      <c r="B568" s="13">
        <v>563</v>
      </c>
      <c r="C568" s="72">
        <v>44</v>
      </c>
      <c r="D568" s="73">
        <v>95.324500490435724</v>
      </c>
      <c r="E568" s="74">
        <v>10901.596087754067</v>
      </c>
      <c r="F568" s="75">
        <v>109.67549950956428</v>
      </c>
      <c r="G568" s="72">
        <v>195637.99637593911</v>
      </c>
      <c r="I568" s="73">
        <f>AVERAGE(F$6:F568)</f>
        <v>113.54461205330227</v>
      </c>
      <c r="J568" s="72">
        <f>AVERAGE(G$6:G568)</f>
        <v>709162.78020382114</v>
      </c>
      <c r="L568" s="6"/>
      <c r="N568" s="13">
        <v>563</v>
      </c>
      <c r="O568" s="72">
        <v>44</v>
      </c>
      <c r="P568" s="73">
        <v>81.685134686907304</v>
      </c>
      <c r="Q568" s="74">
        <v>17765.172396527603</v>
      </c>
      <c r="R568" s="75">
        <v>173.3148653130927</v>
      </c>
      <c r="S568" s="17">
        <v>2078968.4611680536</v>
      </c>
      <c r="U568" s="73">
        <f>AVERAGE(R$6:R568)</f>
        <v>163.94697646818977</v>
      </c>
      <c r="V568" s="72">
        <f>AVERAGE(S$6:S568)</f>
        <v>798399.00190842862</v>
      </c>
    </row>
    <row r="569" spans="2:22" ht="15.75" x14ac:dyDescent="0.25">
      <c r="B569" s="13">
        <v>564</v>
      </c>
      <c r="C569" s="72">
        <v>45</v>
      </c>
      <c r="D569" s="73">
        <v>90.253944882103809</v>
      </c>
      <c r="E569" s="74">
        <v>17444.912472531334</v>
      </c>
      <c r="F569" s="75">
        <v>113.74605511789619</v>
      </c>
      <c r="G569" s="72">
        <v>984289.97562742373</v>
      </c>
      <c r="I569" s="73">
        <f>AVERAGE(F$6:F569)</f>
        <v>113.54496922185652</v>
      </c>
      <c r="J569" s="72">
        <f>AVERAGE(G$6:G569)</f>
        <v>709650.59438010422</v>
      </c>
      <c r="L569" s="6"/>
      <c r="N569" s="13">
        <v>564</v>
      </c>
      <c r="O569" s="72">
        <v>45</v>
      </c>
      <c r="P569" s="73">
        <v>87.592091821279141</v>
      </c>
      <c r="Q569" s="74">
        <v>8476.0067148984563</v>
      </c>
      <c r="R569" s="75">
        <v>166.40790817872085</v>
      </c>
      <c r="S569" s="17">
        <v>410474.54713504366</v>
      </c>
      <c r="U569" s="73">
        <f>AVERAGE(R$6:R569)</f>
        <v>163.95133982228646</v>
      </c>
      <c r="V569" s="72">
        <f>AVERAGE(S$6:S569)</f>
        <v>797711.1925914546</v>
      </c>
    </row>
    <row r="570" spans="2:22" ht="15.75" x14ac:dyDescent="0.25">
      <c r="B570" s="13">
        <v>565</v>
      </c>
      <c r="C570" s="72">
        <v>46</v>
      </c>
      <c r="D570" s="73">
        <v>91.430266064062636</v>
      </c>
      <c r="E570" s="74">
        <v>24105.855461954481</v>
      </c>
      <c r="F570" s="75">
        <v>111.56973393593736</v>
      </c>
      <c r="G570" s="72">
        <v>1689483.8801884241</v>
      </c>
      <c r="I570" s="73">
        <f>AVERAGE(F$6:F570)</f>
        <v>113.54147323020003</v>
      </c>
      <c r="J570" s="72">
        <f>AVERAGE(G$6:G570)</f>
        <v>711384.81258507457</v>
      </c>
      <c r="L570" s="6"/>
      <c r="N570" s="13">
        <v>565</v>
      </c>
      <c r="O570" s="72">
        <v>44</v>
      </c>
      <c r="P570" s="73">
        <v>80.050688218003955</v>
      </c>
      <c r="Q570" s="74">
        <v>14428.289321529059</v>
      </c>
      <c r="R570" s="75">
        <v>174.94931178199604</v>
      </c>
      <c r="S570" s="17">
        <v>1524219.2869930314</v>
      </c>
      <c r="U570" s="73">
        <f>AVERAGE(R$6:R570)</f>
        <v>163.9708052593833</v>
      </c>
      <c r="V570" s="72">
        <f>AVERAGE(S$6:S570)</f>
        <v>798997.04762579361</v>
      </c>
    </row>
    <row r="571" spans="2:22" ht="15.75" x14ac:dyDescent="0.25">
      <c r="B571" s="13">
        <v>566</v>
      </c>
      <c r="C571" s="72">
        <v>46</v>
      </c>
      <c r="D571" s="73">
        <v>97.91601279065739</v>
      </c>
      <c r="E571" s="74">
        <v>17566.431439210231</v>
      </c>
      <c r="F571" s="75">
        <v>105.08398720934261</v>
      </c>
      <c r="G571" s="72">
        <v>845950.65667176177</v>
      </c>
      <c r="I571" s="73">
        <f>AVERAGE(F$6:F571)</f>
        <v>113.52653067539285</v>
      </c>
      <c r="J571" s="72">
        <f>AVERAGE(G$6:G571)</f>
        <v>711622.5614262172</v>
      </c>
      <c r="L571" s="6"/>
      <c r="N571" s="13">
        <v>566</v>
      </c>
      <c r="O571" s="72">
        <v>45</v>
      </c>
      <c r="P571" s="73">
        <v>98.506142061405029</v>
      </c>
      <c r="Q571" s="74">
        <v>9873.8712850038537</v>
      </c>
      <c r="R571" s="75">
        <v>155.49385793859497</v>
      </c>
      <c r="S571" s="17">
        <v>535326.3388943614</v>
      </c>
      <c r="U571" s="73">
        <f>AVERAGE(R$6:R571)</f>
        <v>163.95582832065398</v>
      </c>
      <c r="V571" s="72">
        <f>AVERAGE(S$6:S571)</f>
        <v>798531.19831708085</v>
      </c>
    </row>
    <row r="572" spans="2:22" ht="15.75" x14ac:dyDescent="0.25">
      <c r="B572" s="13">
        <v>567</v>
      </c>
      <c r="C572" s="72">
        <v>44</v>
      </c>
      <c r="D572" s="73">
        <v>96.292179942602061</v>
      </c>
      <c r="E572" s="74">
        <v>14513.41923337854</v>
      </c>
      <c r="F572" s="75">
        <v>108.70782005739794</v>
      </c>
      <c r="G572" s="72">
        <v>577722.16643969272</v>
      </c>
      <c r="I572" s="73">
        <f>AVERAGE(F$6:F572)</f>
        <v>113.51803206760097</v>
      </c>
      <c r="J572" s="72">
        <f>AVERAGE(G$6:G572)</f>
        <v>711386.40552677005</v>
      </c>
      <c r="L572" s="6"/>
      <c r="N572" s="13">
        <v>567</v>
      </c>
      <c r="O572" s="72">
        <v>47</v>
      </c>
      <c r="P572" s="73">
        <v>93.164822034516305</v>
      </c>
      <c r="Q572" s="74">
        <v>16303.024545168337</v>
      </c>
      <c r="R572" s="75">
        <v>158.83517796548369</v>
      </c>
      <c r="S572" s="17">
        <v>1589493.8050074615</v>
      </c>
      <c r="U572" s="73">
        <f>AVERAGE(R$6:R572)</f>
        <v>163.94679719127979</v>
      </c>
      <c r="V572" s="72">
        <f>AVERAGE(S$6:S572)</f>
        <v>799926.19409607619</v>
      </c>
    </row>
    <row r="573" spans="2:22" ht="15.75" x14ac:dyDescent="0.25">
      <c r="B573" s="13">
        <v>568</v>
      </c>
      <c r="C573" s="72">
        <v>44</v>
      </c>
      <c r="D573" s="73">
        <v>92.097154542157043</v>
      </c>
      <c r="E573" s="74">
        <v>12308.422125876998</v>
      </c>
      <c r="F573" s="75">
        <v>112.90284545784296</v>
      </c>
      <c r="G573" s="72">
        <v>389655.88110778551</v>
      </c>
      <c r="I573" s="73">
        <f>AVERAGE(F$6:F573)</f>
        <v>113.51694899258379</v>
      </c>
      <c r="J573" s="72">
        <f>AVERAGE(G$6:G573)</f>
        <v>710819.97854715923</v>
      </c>
      <c r="L573" s="6"/>
      <c r="N573" s="13">
        <v>568</v>
      </c>
      <c r="O573" s="72">
        <v>45</v>
      </c>
      <c r="P573" s="73">
        <v>83.967958718304089</v>
      </c>
      <c r="Q573" s="74">
        <v>14761.589694594091</v>
      </c>
      <c r="R573" s="75">
        <v>170.03204128169591</v>
      </c>
      <c r="S573" s="17">
        <v>1509943.2283346793</v>
      </c>
      <c r="U573" s="73">
        <f>AVERAGE(R$6:R573)</f>
        <v>163.95751064918542</v>
      </c>
      <c r="V573" s="72">
        <f>AVERAGE(S$6:S573)</f>
        <v>801176.22408593283</v>
      </c>
    </row>
    <row r="574" spans="2:22" ht="15.75" x14ac:dyDescent="0.25">
      <c r="B574" s="13">
        <v>569</v>
      </c>
      <c r="C574" s="72">
        <v>46</v>
      </c>
      <c r="D574" s="73">
        <v>91.757444874794828</v>
      </c>
      <c r="E574" s="74">
        <v>8979.5065237135677</v>
      </c>
      <c r="F574" s="75">
        <v>111.24255512520517</v>
      </c>
      <c r="G574" s="72">
        <v>-1096.7505386539269</v>
      </c>
      <c r="I574" s="73">
        <f>AVERAGE(F$6:F574)</f>
        <v>113.51295181531248</v>
      </c>
      <c r="J574" s="72">
        <f>AVERAGE(G$6:G574)</f>
        <v>709568.80679129669</v>
      </c>
      <c r="L574" s="6"/>
      <c r="N574" s="13">
        <v>569</v>
      </c>
      <c r="O574" s="72">
        <v>44</v>
      </c>
      <c r="P574" s="73">
        <v>89.811653719867365</v>
      </c>
      <c r="Q574" s="74">
        <v>5088.5926045246733</v>
      </c>
      <c r="R574" s="75">
        <v>165.18834628013263</v>
      </c>
      <c r="S574" s="17">
        <v>-159423.80276525626</v>
      </c>
      <c r="U574" s="73">
        <f>AVERAGE(R$6:R574)</f>
        <v>163.95967380495159</v>
      </c>
      <c r="V574" s="72">
        <f>AVERAGE(S$6:S574)</f>
        <v>799487.99908267951</v>
      </c>
    </row>
    <row r="575" spans="2:22" ht="15.75" x14ac:dyDescent="0.25">
      <c r="B575" s="13">
        <v>570</v>
      </c>
      <c r="C575" s="72">
        <v>45</v>
      </c>
      <c r="D575" s="73">
        <v>99.34181092959065</v>
      </c>
      <c r="E575" s="74">
        <v>24642.943912079678</v>
      </c>
      <c r="F575" s="75">
        <v>104.65818907040935</v>
      </c>
      <c r="G575" s="72">
        <v>1579085.8832019279</v>
      </c>
      <c r="I575" s="73">
        <f>AVERAGE(F$6:F575)</f>
        <v>113.49741714383019</v>
      </c>
      <c r="J575" s="72">
        <f>AVERAGE(G$6:G575)</f>
        <v>711094.27534640301</v>
      </c>
      <c r="L575" s="6"/>
      <c r="N575" s="13">
        <v>570</v>
      </c>
      <c r="O575" s="72">
        <v>45</v>
      </c>
      <c r="P575" s="73">
        <v>87.867787703871855</v>
      </c>
      <c r="Q575" s="74">
        <v>10784.541519693859</v>
      </c>
      <c r="R575" s="75">
        <v>166.13221229612816</v>
      </c>
      <c r="S575" s="17">
        <v>791659.74126618891</v>
      </c>
      <c r="U575" s="73">
        <f>AVERAGE(R$6:R575)</f>
        <v>163.96348527598875</v>
      </c>
      <c r="V575" s="72">
        <f>AVERAGE(S$6:S575)</f>
        <v>799474.2652970365</v>
      </c>
    </row>
    <row r="576" spans="2:22" ht="15.75" x14ac:dyDescent="0.25">
      <c r="B576" s="13">
        <v>571</v>
      </c>
      <c r="C576" s="72">
        <v>46</v>
      </c>
      <c r="D576" s="73">
        <v>94.656789619027208</v>
      </c>
      <c r="E576" s="74">
        <v>21883.939983967342</v>
      </c>
      <c r="F576" s="75">
        <v>108.34321038097279</v>
      </c>
      <c r="G576" s="72">
        <v>1370976.3136475561</v>
      </c>
      <c r="I576" s="73">
        <f>AVERAGE(F$6:F576)</f>
        <v>113.48839051202134</v>
      </c>
      <c r="J576" s="72">
        <f>AVERAGE(G$6:G576)</f>
        <v>712249.93565866433</v>
      </c>
      <c r="L576" s="6"/>
      <c r="N576" s="13">
        <v>571</v>
      </c>
      <c r="O576" s="72">
        <v>45</v>
      </c>
      <c r="P576" s="73">
        <v>81.854062366427911</v>
      </c>
      <c r="Q576" s="74">
        <v>8384.5979067392909</v>
      </c>
      <c r="R576" s="75">
        <v>172.14593763357209</v>
      </c>
      <c r="S576" s="17">
        <v>443374.46833612095</v>
      </c>
      <c r="U576" s="73">
        <f>AVERAGE(R$6:R576)</f>
        <v>163.97781531514389</v>
      </c>
      <c r="V576" s="72">
        <f>AVERAGE(S$6:S576)</f>
        <v>798850.62292057252</v>
      </c>
    </row>
    <row r="577" spans="2:22" ht="15.75" x14ac:dyDescent="0.25">
      <c r="B577" s="13">
        <v>572</v>
      </c>
      <c r="C577" s="72">
        <v>44</v>
      </c>
      <c r="D577" s="73">
        <v>86.030765896160688</v>
      </c>
      <c r="E577" s="74">
        <v>9263.972415774575</v>
      </c>
      <c r="F577" s="75">
        <v>118.96923410383931</v>
      </c>
      <c r="G577" s="72">
        <v>102127.70306379534</v>
      </c>
      <c r="I577" s="73">
        <f>AVERAGE(F$6:F577)</f>
        <v>113.49797240641263</v>
      </c>
      <c r="J577" s="72">
        <f>AVERAGE(G$6:G577)</f>
        <v>711183.28839888307</v>
      </c>
      <c r="L577" s="6"/>
      <c r="N577" s="13">
        <v>572</v>
      </c>
      <c r="O577" s="72">
        <v>45</v>
      </c>
      <c r="P577" s="73">
        <v>91.15012173294933</v>
      </c>
      <c r="Q577" s="74">
        <v>12179.752064827033</v>
      </c>
      <c r="R577" s="75">
        <v>162.84987826705066</v>
      </c>
      <c r="S577" s="17">
        <v>983471.14107994107</v>
      </c>
      <c r="U577" s="73">
        <f>AVERAGE(R$6:R577)</f>
        <v>163.97584339722764</v>
      </c>
      <c r="V577" s="72">
        <f>AVERAGE(S$6:S577)</f>
        <v>799173.38606420788</v>
      </c>
    </row>
    <row r="578" spans="2:22" ht="15.75" x14ac:dyDescent="0.25">
      <c r="B578" s="13">
        <v>573</v>
      </c>
      <c r="C578" s="72">
        <v>44</v>
      </c>
      <c r="D578" s="73">
        <v>93.838331138228199</v>
      </c>
      <c r="E578" s="74">
        <v>13656.303698186015</v>
      </c>
      <c r="F578" s="75">
        <v>111.1616688617718</v>
      </c>
      <c r="G578" s="72">
        <v>518057.50957354344</v>
      </c>
      <c r="I578" s="73">
        <f>AVERAGE(F$6:F578)</f>
        <v>113.4938950878356</v>
      </c>
      <c r="J578" s="72">
        <f>AVERAGE(G$6:G578)</f>
        <v>710846.24515485973</v>
      </c>
      <c r="L578" s="6"/>
      <c r="N578" s="13">
        <v>573</v>
      </c>
      <c r="O578" s="72">
        <v>44</v>
      </c>
      <c r="P578" s="73">
        <v>87.049386065596678</v>
      </c>
      <c r="Q578" s="74">
        <v>7840.7899299986166</v>
      </c>
      <c r="R578" s="75">
        <v>167.95061393440332</v>
      </c>
      <c r="S578" s="17">
        <v>316865.48247395479</v>
      </c>
      <c r="U578" s="73">
        <f>AVERAGE(R$6:R578)</f>
        <v>163.98278016954382</v>
      </c>
      <c r="V578" s="72">
        <f>AVERAGE(S$6:S578)</f>
        <v>798331.66197417257</v>
      </c>
    </row>
    <row r="579" spans="2:22" ht="15.75" x14ac:dyDescent="0.25">
      <c r="B579" s="13">
        <v>574</v>
      </c>
      <c r="C579" s="72">
        <v>46</v>
      </c>
      <c r="D579" s="73">
        <v>95.962452525037634</v>
      </c>
      <c r="E579" s="74">
        <v>18193.685758252854</v>
      </c>
      <c r="F579" s="75">
        <v>107.03754747496237</v>
      </c>
      <c r="G579" s="72">
        <v>947407.50309353648</v>
      </c>
      <c r="I579" s="73">
        <f>AVERAGE(F$6:F579)</f>
        <v>113.48264709547867</v>
      </c>
      <c r="J579" s="72">
        <f>AVERAGE(G$6:G579)</f>
        <v>711258.37278193061</v>
      </c>
      <c r="L579" s="6"/>
      <c r="N579" s="13">
        <v>574</v>
      </c>
      <c r="O579" s="72">
        <v>44</v>
      </c>
      <c r="P579" s="73">
        <v>88.537802514949107</v>
      </c>
      <c r="Q579" s="74">
        <v>14063.719877085041</v>
      </c>
      <c r="R579" s="75">
        <v>166.46219748505089</v>
      </c>
      <c r="S579" s="17">
        <v>1341077.7155537657</v>
      </c>
      <c r="U579" s="73">
        <f>AVERAGE(R$6:R579)</f>
        <v>163.98709971190533</v>
      </c>
      <c r="V579" s="72">
        <f>AVERAGE(S$6:S579)</f>
        <v>799277.21259016485</v>
      </c>
    </row>
    <row r="580" spans="2:22" ht="15.75" x14ac:dyDescent="0.25">
      <c r="B580" s="13">
        <v>575</v>
      </c>
      <c r="C580" s="72">
        <v>45</v>
      </c>
      <c r="D580" s="73">
        <v>91.246707656062313</v>
      </c>
      <c r="E580" s="74">
        <v>13058.20038630521</v>
      </c>
      <c r="F580" s="75">
        <v>112.75329234393769</v>
      </c>
      <c r="G580" s="72">
        <v>472355.08564279135</v>
      </c>
      <c r="I580" s="73">
        <f>AVERAGE(F$6:F580)</f>
        <v>113.48137865243251</v>
      </c>
      <c r="J580" s="72">
        <f>AVERAGE(G$6:G580)</f>
        <v>710842.88880429731</v>
      </c>
      <c r="L580" s="6"/>
      <c r="N580" s="13">
        <v>575</v>
      </c>
      <c r="O580" s="72">
        <v>46</v>
      </c>
      <c r="P580" s="73">
        <v>84.352089587506299</v>
      </c>
      <c r="Q580" s="74">
        <v>12077.597937888193</v>
      </c>
      <c r="R580" s="75">
        <v>168.6479104124937</v>
      </c>
      <c r="S580" s="17">
        <v>1036861.6550270866</v>
      </c>
      <c r="U580" s="73">
        <f>AVERAGE(R$6:R580)</f>
        <v>163.99520546964547</v>
      </c>
      <c r="V580" s="72">
        <f>AVERAGE(S$6:S580)</f>
        <v>799690.40292483778</v>
      </c>
    </row>
    <row r="581" spans="2:22" ht="15.75" x14ac:dyDescent="0.25">
      <c r="B581" s="13">
        <v>576</v>
      </c>
      <c r="C581" s="72">
        <v>45</v>
      </c>
      <c r="D581" s="73">
        <v>81.342710926362102</v>
      </c>
      <c r="E581" s="74">
        <v>24737.314631938789</v>
      </c>
      <c r="F581" s="75">
        <v>122.6572890736379</v>
      </c>
      <c r="G581" s="72">
        <v>2034211.9517152486</v>
      </c>
      <c r="I581" s="73">
        <f>AVERAGE(F$6:F581)</f>
        <v>113.49730905246932</v>
      </c>
      <c r="J581" s="72">
        <f>AVERAGE(G$6:G581)</f>
        <v>713140.4045385177</v>
      </c>
      <c r="L581" s="6"/>
      <c r="N581" s="13">
        <v>576</v>
      </c>
      <c r="O581" s="72">
        <v>44</v>
      </c>
      <c r="P581" s="73">
        <v>96.570186804364639</v>
      </c>
      <c r="Q581" s="74">
        <v>6452.4923728242484</v>
      </c>
      <c r="R581" s="75">
        <v>158.42981319563535</v>
      </c>
      <c r="S581" s="17">
        <v>22267.161272807512</v>
      </c>
      <c r="U581" s="73">
        <f>AVERAGE(R$6:R581)</f>
        <v>163.98554333028085</v>
      </c>
      <c r="V581" s="72">
        <f>AVERAGE(S$6:S581)</f>
        <v>798340.70979696966</v>
      </c>
    </row>
    <row r="582" spans="2:22" ht="15.75" x14ac:dyDescent="0.25">
      <c r="B582" s="13">
        <v>577</v>
      </c>
      <c r="C582" s="72">
        <v>46</v>
      </c>
      <c r="D582" s="73">
        <v>80.911957836996081</v>
      </c>
      <c r="E582" s="74">
        <v>14919.236046028553</v>
      </c>
      <c r="F582" s="75">
        <v>122.08804216300392</v>
      </c>
      <c r="G582" s="72">
        <v>821460.31942734192</v>
      </c>
      <c r="I582" s="73">
        <f>AVERAGE(F$6:F582)</f>
        <v>113.51219767137839</v>
      </c>
      <c r="J582" s="72">
        <f>AVERAGE(G$6:G582)</f>
        <v>713328.13402705989</v>
      </c>
      <c r="L582" s="6"/>
      <c r="N582" s="13">
        <v>577</v>
      </c>
      <c r="O582" s="72">
        <v>44</v>
      </c>
      <c r="P582" s="73">
        <v>96.766311972498514</v>
      </c>
      <c r="Q582" s="74">
        <v>12213.94261105131</v>
      </c>
      <c r="R582" s="75">
        <v>158.2336880275015</v>
      </c>
      <c r="S582" s="17">
        <v>932657.18470290024</v>
      </c>
      <c r="U582" s="73">
        <f>AVERAGE(R$6:R582)</f>
        <v>163.97557477689648</v>
      </c>
      <c r="V582" s="72">
        <f>AVERAGE(S$6:S582)</f>
        <v>798573.49398224859</v>
      </c>
    </row>
    <row r="583" spans="2:22" ht="15.75" x14ac:dyDescent="0.25">
      <c r="B583" s="13">
        <v>578</v>
      </c>
      <c r="C583" s="72">
        <v>44</v>
      </c>
      <c r="D583" s="73">
        <v>94.47850866111115</v>
      </c>
      <c r="E583" s="74">
        <v>19455.38296636875</v>
      </c>
      <c r="F583" s="75">
        <v>110.52149133888885</v>
      </c>
      <c r="G583" s="72">
        <v>1150237.9400122897</v>
      </c>
      <c r="I583" s="73">
        <f>AVERAGE(F$6:F583)</f>
        <v>113.50702343896923</v>
      </c>
      <c r="J583" s="72">
        <f>AVERAGE(G$6:G583)</f>
        <v>714084.03334537346</v>
      </c>
      <c r="L583" s="6"/>
      <c r="N583" s="13">
        <v>578</v>
      </c>
      <c r="O583" s="72">
        <v>46</v>
      </c>
      <c r="P583" s="73">
        <v>93.333270805894898</v>
      </c>
      <c r="Q583" s="74">
        <v>8815.5619205411476</v>
      </c>
      <c r="R583" s="75">
        <v>159.6667291941051</v>
      </c>
      <c r="S583" s="17">
        <v>407551.93786090845</v>
      </c>
      <c r="U583" s="73">
        <f>AVERAGE(R$6:R583)</f>
        <v>163.96812002675327</v>
      </c>
      <c r="V583" s="72">
        <f>AVERAGE(S$6:S583)</f>
        <v>797896.98609968566</v>
      </c>
    </row>
    <row r="584" spans="2:22" ht="15.75" x14ac:dyDescent="0.25">
      <c r="B584" s="13">
        <v>579</v>
      </c>
      <c r="C584" s="72">
        <v>45</v>
      </c>
      <c r="D584" s="73">
        <v>82.660750144838275</v>
      </c>
      <c r="E584" s="74">
        <v>19561.145451973134</v>
      </c>
      <c r="F584" s="75">
        <v>121.33924985516173</v>
      </c>
      <c r="G584" s="72">
        <v>1373534.7154501285</v>
      </c>
      <c r="I584" s="73">
        <f>AVERAGE(F$6:F584)</f>
        <v>113.52055060030979</v>
      </c>
      <c r="J584" s="72">
        <f>AVERAGE(G$6:G584)</f>
        <v>715222.98098286008</v>
      </c>
      <c r="L584" s="6"/>
      <c r="N584" s="13">
        <v>579</v>
      </c>
      <c r="O584" s="72">
        <v>43</v>
      </c>
      <c r="P584" s="73">
        <v>88.669100227532411</v>
      </c>
      <c r="Q584" s="74">
        <v>16503.978213118931</v>
      </c>
      <c r="R584" s="75">
        <v>167.3308997724676</v>
      </c>
      <c r="S584" s="17">
        <v>1761625.5242263931</v>
      </c>
      <c r="U584" s="73">
        <f>AVERAGE(R$6:R584)</f>
        <v>163.97392793650405</v>
      </c>
      <c r="V584" s="72">
        <f>AVERAGE(S$6:S584)</f>
        <v>799561.45680456772</v>
      </c>
    </row>
    <row r="585" spans="2:22" ht="15.75" x14ac:dyDescent="0.25">
      <c r="B585" s="13">
        <v>580</v>
      </c>
      <c r="C585" s="72">
        <v>46</v>
      </c>
      <c r="D585" s="73">
        <v>97.936038647833385</v>
      </c>
      <c r="E585" s="74">
        <v>14872.935031317122</v>
      </c>
      <c r="F585" s="75">
        <v>105.06396135216661</v>
      </c>
      <c r="G585" s="72">
        <v>562609.471323587</v>
      </c>
      <c r="I585" s="73">
        <f>AVERAGE(F$6:F585)</f>
        <v>113.50597027401989</v>
      </c>
      <c r="J585" s="72">
        <f>AVERAGE(G$6:G585)</f>
        <v>714959.85424206825</v>
      </c>
      <c r="L585" s="6"/>
      <c r="N585" s="13">
        <v>580</v>
      </c>
      <c r="O585" s="72">
        <v>45</v>
      </c>
      <c r="P585" s="73">
        <v>98.336932701464434</v>
      </c>
      <c r="Q585" s="74">
        <v>7506.9229349715088</v>
      </c>
      <c r="R585" s="75">
        <v>155.66306729853557</v>
      </c>
      <c r="S585" s="17">
        <v>168550.65003139013</v>
      </c>
      <c r="U585" s="73">
        <f>AVERAGE(R$6:R585)</f>
        <v>163.9595988664386</v>
      </c>
      <c r="V585" s="72">
        <f>AVERAGE(S$6:S585)</f>
        <v>798473.50713771733</v>
      </c>
    </row>
    <row r="586" spans="2:22" ht="15.75" x14ac:dyDescent="0.25">
      <c r="B586" s="13">
        <v>581</v>
      </c>
      <c r="C586" s="72">
        <v>46</v>
      </c>
      <c r="D586" s="73">
        <v>91.029105813667954</v>
      </c>
      <c r="E586" s="74">
        <v>17826.105694502439</v>
      </c>
      <c r="F586" s="75">
        <v>111.97089418633205</v>
      </c>
      <c r="G586" s="72">
        <v>996004.99447350367</v>
      </c>
      <c r="I586" s="73">
        <f>AVERAGE(F$6:F586)</f>
        <v>113.50332814650235</v>
      </c>
      <c r="J586" s="72">
        <f>AVERAGE(G$6:G586)</f>
        <v>715443.5808173375</v>
      </c>
      <c r="L586" s="6"/>
      <c r="N586" s="13">
        <v>581</v>
      </c>
      <c r="O586" s="72">
        <v>45</v>
      </c>
      <c r="P586" s="73">
        <v>84.098959590936488</v>
      </c>
      <c r="Q586" s="74">
        <v>18441.531216915624</v>
      </c>
      <c r="R586" s="75">
        <v>169.90104040906351</v>
      </c>
      <c r="S586" s="17">
        <v>2133235.3404901875</v>
      </c>
      <c r="U586" s="73">
        <f>AVERAGE(R$6:R586)</f>
        <v>163.96982509973054</v>
      </c>
      <c r="V586" s="72">
        <f>AVERAGE(S$6:S586)</f>
        <v>800770.85969081963</v>
      </c>
    </row>
    <row r="587" spans="2:22" ht="15.75" x14ac:dyDescent="0.25">
      <c r="B587" s="13">
        <v>582</v>
      </c>
      <c r="C587" s="72">
        <v>44</v>
      </c>
      <c r="D587" s="73">
        <v>99.410892200794819</v>
      </c>
      <c r="E587" s="74">
        <v>10392.009133389043</v>
      </c>
      <c r="F587" s="75">
        <v>105.58910779920518</v>
      </c>
      <c r="G587" s="72">
        <v>97282.972635740414</v>
      </c>
      <c r="I587" s="73">
        <f>AVERAGE(F$6:F587)</f>
        <v>113.48972982975441</v>
      </c>
      <c r="J587" s="72">
        <f>AVERAGE(G$6:G587)</f>
        <v>714381.44918815955</v>
      </c>
      <c r="L587" s="6"/>
      <c r="N587" s="13">
        <v>582</v>
      </c>
      <c r="O587" s="72">
        <v>44</v>
      </c>
      <c r="P587" s="73">
        <v>91.480247973497171</v>
      </c>
      <c r="Q587" s="74">
        <v>5933.0844401043751</v>
      </c>
      <c r="R587" s="75">
        <v>163.51975202650283</v>
      </c>
      <c r="S587" s="17">
        <v>-29823.50360183022</v>
      </c>
      <c r="U587" s="73">
        <f>AVERAGE(R$6:R587)</f>
        <v>163.9690517782989</v>
      </c>
      <c r="V587" s="72">
        <f>AVERAGE(S$6:S587)</f>
        <v>799343.72160956077</v>
      </c>
    </row>
    <row r="588" spans="2:22" ht="15.75" x14ac:dyDescent="0.25">
      <c r="B588" s="13">
        <v>583</v>
      </c>
      <c r="C588" s="72">
        <v>45</v>
      </c>
      <c r="D588" s="73">
        <v>82.148462589189805</v>
      </c>
      <c r="E588" s="74">
        <v>16123.832076005923</v>
      </c>
      <c r="F588" s="75">
        <v>121.8515374108102</v>
      </c>
      <c r="G588" s="72">
        <v>964713.72741505713</v>
      </c>
      <c r="I588" s="73">
        <f>AVERAGE(F$6:F588)</f>
        <v>113.50407255287801</v>
      </c>
      <c r="J588" s="72">
        <f>AVERAGE(G$6:G588)</f>
        <v>714810.83560021257</v>
      </c>
      <c r="L588" s="6"/>
      <c r="N588" s="13">
        <v>583</v>
      </c>
      <c r="O588" s="72">
        <v>46</v>
      </c>
      <c r="P588" s="73">
        <v>99.769889134967187</v>
      </c>
      <c r="Q588" s="74">
        <v>7912.5870710051895</v>
      </c>
      <c r="R588" s="75">
        <v>153.23011086503283</v>
      </c>
      <c r="S588" s="17">
        <v>212446.59411935066</v>
      </c>
      <c r="U588" s="73">
        <f>AVERAGE(R$6:R588)</f>
        <v>163.95063163951113</v>
      </c>
      <c r="V588" s="72">
        <f>AVERAGE(S$6:S588)</f>
        <v>798337.03699980059</v>
      </c>
    </row>
    <row r="589" spans="2:22" ht="15.75" x14ac:dyDescent="0.25">
      <c r="B589" s="13">
        <v>584</v>
      </c>
      <c r="C589" s="72">
        <v>45</v>
      </c>
      <c r="D589" s="73">
        <v>83.740394397429228</v>
      </c>
      <c r="E589" s="74">
        <v>16841.326993431729</v>
      </c>
      <c r="F589" s="75">
        <v>120.25960560257077</v>
      </c>
      <c r="G589" s="72">
        <v>1025331.3420540288</v>
      </c>
      <c r="I589" s="73">
        <f>AVERAGE(F$6:F589)</f>
        <v>113.51564024645624</v>
      </c>
      <c r="J589" s="72">
        <f>AVERAGE(G$6:G589)</f>
        <v>715342.54879619507</v>
      </c>
      <c r="L589" s="6"/>
      <c r="N589" s="13">
        <v>584</v>
      </c>
      <c r="O589" s="72">
        <v>47</v>
      </c>
      <c r="P589" s="73">
        <v>89.680479463001603</v>
      </c>
      <c r="Q589" s="74">
        <v>3427.8872869052002</v>
      </c>
      <c r="R589" s="75">
        <v>162.3195205369984</v>
      </c>
      <c r="S589" s="17">
        <v>-443586.9791346757</v>
      </c>
      <c r="U589" s="73">
        <f>AVERAGE(R$6:R589)</f>
        <v>163.94783864104792</v>
      </c>
      <c r="V589" s="72">
        <f>AVERAGE(S$6:S589)</f>
        <v>796210.45478039223</v>
      </c>
    </row>
    <row r="590" spans="2:22" ht="15.75" x14ac:dyDescent="0.25">
      <c r="B590" s="13">
        <v>585</v>
      </c>
      <c r="C590" s="72">
        <v>44</v>
      </c>
      <c r="D590" s="73">
        <v>98.639110169808575</v>
      </c>
      <c r="E590" s="74">
        <v>20994.312837254001</v>
      </c>
      <c r="F590" s="75">
        <v>106.36088983019143</v>
      </c>
      <c r="G590" s="72">
        <v>1232973.7947437465</v>
      </c>
      <c r="I590" s="73">
        <f>AVERAGE(F$6:F590)</f>
        <v>113.50340990386434</v>
      </c>
      <c r="J590" s="72">
        <f>AVERAGE(G$6:G590)</f>
        <v>716227.38853285764</v>
      </c>
      <c r="L590" s="6"/>
      <c r="N590" s="13">
        <v>585</v>
      </c>
      <c r="O590" s="72">
        <v>46</v>
      </c>
      <c r="P590" s="73">
        <v>89.372964812791679</v>
      </c>
      <c r="Q590" s="74">
        <v>9470.4457509030271</v>
      </c>
      <c r="R590" s="75">
        <v>163.62703518720832</v>
      </c>
      <c r="S590" s="17">
        <v>549620.96012155712</v>
      </c>
      <c r="U590" s="73">
        <f>AVERAGE(R$6:R590)</f>
        <v>163.94729025907554</v>
      </c>
      <c r="V590" s="72">
        <f>AVERAGE(S$6:S590)</f>
        <v>795788.934276702</v>
      </c>
    </row>
    <row r="591" spans="2:22" ht="15.75" x14ac:dyDescent="0.25">
      <c r="B591" s="13">
        <v>586</v>
      </c>
      <c r="C591" s="72">
        <v>47</v>
      </c>
      <c r="D591" s="73">
        <v>83.872518187241425</v>
      </c>
      <c r="E591" s="74">
        <v>14529.934170157661</v>
      </c>
      <c r="F591" s="75">
        <v>118.12748181275857</v>
      </c>
      <c r="G591" s="72">
        <v>716384.53442587843</v>
      </c>
      <c r="I591" s="73">
        <f>AVERAGE(F$6:F591)</f>
        <v>113.51130081155868</v>
      </c>
      <c r="J591" s="72">
        <f>AVERAGE(G$6:G591)</f>
        <v>716227.65669991053</v>
      </c>
      <c r="L591" s="6"/>
      <c r="N591" s="13">
        <v>586</v>
      </c>
      <c r="O591" s="72">
        <v>46</v>
      </c>
      <c r="P591" s="73">
        <v>94.202957624686263</v>
      </c>
      <c r="Q591" s="74">
        <v>7877.9528420824281</v>
      </c>
      <c r="R591" s="75">
        <v>158.79704237531374</v>
      </c>
      <c r="S591" s="17">
        <v>250995.61129488656</v>
      </c>
      <c r="U591" s="73">
        <f>AVERAGE(R$6:R591)</f>
        <v>163.93850144016128</v>
      </c>
      <c r="V591" s="72">
        <f>AVERAGE(S$6:S591)</f>
        <v>794859.25283816643</v>
      </c>
    </row>
    <row r="592" spans="2:22" ht="15.75" x14ac:dyDescent="0.25">
      <c r="B592" s="13">
        <v>587</v>
      </c>
      <c r="C592" s="72">
        <v>44</v>
      </c>
      <c r="D592" s="73">
        <v>86.548145684730912</v>
      </c>
      <c r="E592" s="74">
        <v>18778.814676938327</v>
      </c>
      <c r="F592" s="75">
        <v>118.45185431526909</v>
      </c>
      <c r="G592" s="72">
        <v>1224385.4203261356</v>
      </c>
      <c r="I592" s="73">
        <f>AVERAGE(F$6:F592)</f>
        <v>113.51971742740828</v>
      </c>
      <c r="J592" s="72">
        <f>AVERAGE(G$6:G592)</f>
        <v>717093.3428389671</v>
      </c>
      <c r="L592" s="6"/>
      <c r="N592" s="13">
        <v>587</v>
      </c>
      <c r="O592" s="72">
        <v>44</v>
      </c>
      <c r="P592" s="73">
        <v>92.561830556205535</v>
      </c>
      <c r="Q592" s="74">
        <v>4159.2694998457409</v>
      </c>
      <c r="R592" s="75">
        <v>162.43816944379446</v>
      </c>
      <c r="S592" s="17">
        <v>-324375.87622165133</v>
      </c>
      <c r="U592" s="73">
        <f>AVERAGE(R$6:R592)</f>
        <v>163.93594550831057</v>
      </c>
      <c r="V592" s="72">
        <f>AVERAGE(S$6:S592)</f>
        <v>792952.54904079018</v>
      </c>
    </row>
    <row r="593" spans="2:22" ht="15.75" x14ac:dyDescent="0.25">
      <c r="B593" s="13">
        <v>588</v>
      </c>
      <c r="C593" s="72">
        <v>44</v>
      </c>
      <c r="D593" s="73">
        <v>81.28909453813985</v>
      </c>
      <c r="E593" s="74">
        <v>7416.1142117347599</v>
      </c>
      <c r="F593" s="75">
        <v>123.71090546186015</v>
      </c>
      <c r="G593" s="72">
        <v>-82545.795857723569</v>
      </c>
      <c r="I593" s="73">
        <f>AVERAGE(F$6:F593)</f>
        <v>113.53704937984783</v>
      </c>
      <c r="J593" s="72">
        <f>AVERAGE(G$6:G593)</f>
        <v>715733.41233097948</v>
      </c>
      <c r="L593" s="6"/>
      <c r="N593" s="13">
        <v>588</v>
      </c>
      <c r="O593" s="72">
        <v>44</v>
      </c>
      <c r="P593" s="73">
        <v>95.797730750884256</v>
      </c>
      <c r="Q593" s="74">
        <v>13700.89922384813</v>
      </c>
      <c r="R593" s="75">
        <v>159.20226924911574</v>
      </c>
      <c r="S593" s="17">
        <v>1181214.2471900708</v>
      </c>
      <c r="U593" s="73">
        <f>AVERAGE(R$6:R593)</f>
        <v>163.92789503848201</v>
      </c>
      <c r="V593" s="72">
        <f>AVERAGE(S$6:S593)</f>
        <v>793612.85805124813</v>
      </c>
    </row>
    <row r="594" spans="2:22" ht="15.75" x14ac:dyDescent="0.25">
      <c r="B594" s="13">
        <v>589</v>
      </c>
      <c r="C594" s="72">
        <v>45</v>
      </c>
      <c r="D594" s="73">
        <v>84.964375094044001</v>
      </c>
      <c r="E594" s="74">
        <v>20687.690000039493</v>
      </c>
      <c r="F594" s="75">
        <v>119.035624905956</v>
      </c>
      <c r="G594" s="72">
        <v>1462572.1070153979</v>
      </c>
      <c r="I594" s="73">
        <f>AVERAGE(F$6:F594)</f>
        <v>113.54638482216718</v>
      </c>
      <c r="J594" s="72">
        <f>AVERAGE(G$6:G594)</f>
        <v>717001.38974130957</v>
      </c>
      <c r="L594" s="6"/>
      <c r="N594" s="13">
        <v>589</v>
      </c>
      <c r="O594" s="72">
        <v>43</v>
      </c>
      <c r="P594" s="73">
        <v>98.906326122914962</v>
      </c>
      <c r="Q594" s="74">
        <v>14917.517793335732</v>
      </c>
      <c r="R594" s="75">
        <v>157.09367387708505</v>
      </c>
      <c r="S594" s="17">
        <v>1343447.6752818967</v>
      </c>
      <c r="U594" s="73">
        <f>AVERAGE(R$6:R594)</f>
        <v>163.91629194652717</v>
      </c>
      <c r="V594" s="72">
        <f>AVERAGE(S$6:S594)</f>
        <v>794546.36368321872</v>
      </c>
    </row>
    <row r="595" spans="2:22" ht="15.75" x14ac:dyDescent="0.25">
      <c r="B595" s="13">
        <v>590</v>
      </c>
      <c r="C595" s="72">
        <v>46</v>
      </c>
      <c r="D595" s="73">
        <v>86.93933649271419</v>
      </c>
      <c r="E595" s="74">
        <v>22071.48553262325</v>
      </c>
      <c r="F595" s="75">
        <v>116.06066350728581</v>
      </c>
      <c r="G595" s="72">
        <v>1561631.2555077141</v>
      </c>
      <c r="I595" s="73">
        <f>AVERAGE(F$6:F595)</f>
        <v>113.55064631146401</v>
      </c>
      <c r="J595" s="72">
        <f>AVERAGE(G$6:G595)</f>
        <v>718432.96578498138</v>
      </c>
      <c r="L595" s="6"/>
      <c r="N595" s="13">
        <v>590</v>
      </c>
      <c r="O595" s="72">
        <v>46</v>
      </c>
      <c r="P595" s="73">
        <v>84.8518316807384</v>
      </c>
      <c r="Q595" s="74">
        <v>8025.4053338598405</v>
      </c>
      <c r="R595" s="75">
        <v>168.1481683192616</v>
      </c>
      <c r="S595" s="17">
        <v>349457.20690816431</v>
      </c>
      <c r="U595" s="73">
        <f>AVERAGE(R$6:R595)</f>
        <v>163.92346461834538</v>
      </c>
      <c r="V595" s="72">
        <f>AVERAGE(S$6:S595)</f>
        <v>793791.97528190503</v>
      </c>
    </row>
    <row r="596" spans="2:22" ht="15.75" x14ac:dyDescent="0.25">
      <c r="B596" s="13">
        <v>591</v>
      </c>
      <c r="C596" s="72">
        <v>45</v>
      </c>
      <c r="D596" s="73">
        <v>91.075747118981866</v>
      </c>
      <c r="E596" s="74">
        <v>12728.939191942314</v>
      </c>
      <c r="F596" s="75">
        <v>112.92425288101813</v>
      </c>
      <c r="G596" s="72">
        <v>437405.94821799663</v>
      </c>
      <c r="I596" s="73">
        <f>AVERAGE(F$6:F596)</f>
        <v>113.54958642410284</v>
      </c>
      <c r="J596" s="72">
        <f>AVERAGE(G$6:G596)</f>
        <v>717957.45475694921</v>
      </c>
      <c r="L596" s="6"/>
      <c r="N596" s="13">
        <v>591</v>
      </c>
      <c r="O596" s="72">
        <v>43</v>
      </c>
      <c r="P596" s="73">
        <v>95.375117112347041</v>
      </c>
      <c r="Q596" s="74">
        <v>11225.023842476963</v>
      </c>
      <c r="R596" s="75">
        <v>160.62488288765297</v>
      </c>
      <c r="S596" s="17">
        <v>803018.14010897465</v>
      </c>
      <c r="U596" s="73">
        <f>AVERAGE(R$6:R596)</f>
        <v>163.91788326177905</v>
      </c>
      <c r="V596" s="72">
        <f>AVERAGE(S$6:S596)</f>
        <v>793807.58638990344</v>
      </c>
    </row>
    <row r="597" spans="2:22" ht="15.75" x14ac:dyDescent="0.25">
      <c r="B597" s="13">
        <v>592</v>
      </c>
      <c r="C597" s="72">
        <v>45</v>
      </c>
      <c r="D597" s="73">
        <v>85.105189797826043</v>
      </c>
      <c r="E597" s="74">
        <v>16533.095761981996</v>
      </c>
      <c r="F597" s="75">
        <v>118.89481020217396</v>
      </c>
      <c r="G597" s="72">
        <v>965699.28267521597</v>
      </c>
      <c r="I597" s="73">
        <f>AVERAGE(F$6:F597)</f>
        <v>113.55861551832254</v>
      </c>
      <c r="J597" s="72">
        <f>AVERAGE(G$6:G597)</f>
        <v>718375.9375743788</v>
      </c>
      <c r="L597" s="6"/>
      <c r="N597" s="13">
        <v>592</v>
      </c>
      <c r="O597" s="72">
        <v>44</v>
      </c>
      <c r="P597" s="73">
        <v>99.402050519356294</v>
      </c>
      <c r="Q597" s="74">
        <v>10756.914626685</v>
      </c>
      <c r="R597" s="75">
        <v>155.59794948064371</v>
      </c>
      <c r="S597" s="17">
        <v>673753.85865052999</v>
      </c>
      <c r="U597" s="73">
        <f>AVERAGE(R$6:R597)</f>
        <v>163.90382931958118</v>
      </c>
      <c r="V597" s="72">
        <f>AVERAGE(S$6:S597)</f>
        <v>793604.79293088429</v>
      </c>
    </row>
    <row r="598" spans="2:22" ht="15.75" x14ac:dyDescent="0.25">
      <c r="B598" s="13">
        <v>593</v>
      </c>
      <c r="C598" s="72">
        <v>45</v>
      </c>
      <c r="D598" s="73">
        <v>92.18472903661079</v>
      </c>
      <c r="E598" s="74">
        <v>9507.6969634437301</v>
      </c>
      <c r="F598" s="75">
        <v>111.81527096338921</v>
      </c>
      <c r="G598" s="72">
        <v>63105.712205253541</v>
      </c>
      <c r="I598" s="73">
        <f>AVERAGE(F$6:F598)</f>
        <v>113.55567564554862</v>
      </c>
      <c r="J598" s="72">
        <f>AVERAGE(G$6:G598)</f>
        <v>717270.92876262637</v>
      </c>
      <c r="L598" s="6"/>
      <c r="N598" s="13">
        <v>593</v>
      </c>
      <c r="O598" s="72">
        <v>46</v>
      </c>
      <c r="P598" s="73">
        <v>89.677275870815023</v>
      </c>
      <c r="Q598" s="74">
        <v>18072.218675259915</v>
      </c>
      <c r="R598" s="75">
        <v>163.32272412918496</v>
      </c>
      <c r="S598" s="17">
        <v>1951603.9851017799</v>
      </c>
      <c r="U598" s="73">
        <f>AVERAGE(R$6:R598)</f>
        <v>163.90284937828204</v>
      </c>
      <c r="V598" s="72">
        <f>AVERAGE(S$6:S598)</f>
        <v>795557.5740306665</v>
      </c>
    </row>
    <row r="599" spans="2:22" ht="15.75" x14ac:dyDescent="0.25">
      <c r="B599" s="13">
        <v>594</v>
      </c>
      <c r="C599" s="72">
        <v>45</v>
      </c>
      <c r="D599" s="73">
        <v>99.473602422629654</v>
      </c>
      <c r="E599" s="74">
        <v>14379.495512748825</v>
      </c>
      <c r="F599" s="75">
        <v>104.52639757737035</v>
      </c>
      <c r="G599" s="72">
        <v>503036.86492759641</v>
      </c>
      <c r="I599" s="73">
        <f>AVERAGE(F$6:F599)</f>
        <v>113.54047484072004</v>
      </c>
      <c r="J599" s="72">
        <f>AVERAGE(G$6:G599)</f>
        <v>716910.26535549667</v>
      </c>
      <c r="L599" s="6"/>
      <c r="N599" s="13">
        <v>594</v>
      </c>
      <c r="O599" s="72">
        <v>46</v>
      </c>
      <c r="P599" s="73">
        <v>93.827644668935463</v>
      </c>
      <c r="Q599" s="74">
        <v>14385.182285055142</v>
      </c>
      <c r="R599" s="75">
        <v>159.17235533106452</v>
      </c>
      <c r="S599" s="17">
        <v>1289723.3461789316</v>
      </c>
      <c r="U599" s="73">
        <f>AVERAGE(R$6:R599)</f>
        <v>163.89488558358974</v>
      </c>
      <c r="V599" s="72">
        <f>AVERAGE(S$6:S599)</f>
        <v>796389.50294000702</v>
      </c>
    </row>
    <row r="600" spans="2:22" ht="15.75" x14ac:dyDescent="0.25">
      <c r="B600" s="13">
        <v>595</v>
      </c>
      <c r="C600" s="72">
        <v>45</v>
      </c>
      <c r="D600" s="73">
        <v>83.477992687311257</v>
      </c>
      <c r="E600" s="74">
        <v>10200.651164120678</v>
      </c>
      <c r="F600" s="75">
        <v>120.52200731268874</v>
      </c>
      <c r="G600" s="72">
        <v>229402.95419633924</v>
      </c>
      <c r="I600" s="73">
        <f>AVERAGE(F$6:F600)</f>
        <v>113.55220850874015</v>
      </c>
      <c r="J600" s="72">
        <f>AVERAGE(G$6:G600)</f>
        <v>716090.92533674184</v>
      </c>
      <c r="L600" s="6"/>
      <c r="N600" s="13">
        <v>595</v>
      </c>
      <c r="O600" s="72">
        <v>43</v>
      </c>
      <c r="P600" s="73">
        <v>96.240868302736118</v>
      </c>
      <c r="Q600" s="74">
        <v>17280.75279900778</v>
      </c>
      <c r="R600" s="75">
        <v>159.75913169726388</v>
      </c>
      <c r="S600" s="17">
        <v>1760758.0622445452</v>
      </c>
      <c r="U600" s="73">
        <f>AVERAGE(R$6:R600)</f>
        <v>163.88793473672197</v>
      </c>
      <c r="V600" s="72">
        <f>AVERAGE(S$6:S600)</f>
        <v>798010.29043463652</v>
      </c>
    </row>
    <row r="601" spans="2:22" ht="15.75" x14ac:dyDescent="0.25">
      <c r="B601" s="13">
        <v>596</v>
      </c>
      <c r="C601" s="72">
        <v>45</v>
      </c>
      <c r="D601" s="73">
        <v>80.873075805901664</v>
      </c>
      <c r="E601" s="74">
        <v>12910.700577641783</v>
      </c>
      <c r="F601" s="75">
        <v>123.12692419409834</v>
      </c>
      <c r="G601" s="72">
        <v>589654.8513160015</v>
      </c>
      <c r="I601" s="73">
        <f>AVERAGE(F$6:F601)</f>
        <v>113.56827346794378</v>
      </c>
      <c r="J601" s="72">
        <f>AVERAGE(G$6:G601)</f>
        <v>715878.78427294851</v>
      </c>
      <c r="L601" s="6"/>
      <c r="N601" s="13">
        <v>596</v>
      </c>
      <c r="O601" s="72">
        <v>46</v>
      </c>
      <c r="P601" s="73">
        <v>83.382886813150279</v>
      </c>
      <c r="Q601" s="74">
        <v>5811.9447303685092</v>
      </c>
      <c r="R601" s="75">
        <v>169.61711318684974</v>
      </c>
      <c r="S601" s="17">
        <v>-14194.712833369733</v>
      </c>
      <c r="U601" s="73">
        <f>AVERAGE(R$6:R601)</f>
        <v>163.89754745224232</v>
      </c>
      <c r="V601" s="72">
        <f>AVERAGE(S$6:S601)</f>
        <v>796647.53036203922</v>
      </c>
    </row>
    <row r="602" spans="2:22" ht="15.75" x14ac:dyDescent="0.25">
      <c r="B602" s="13">
        <v>597</v>
      </c>
      <c r="C602" s="72">
        <v>47</v>
      </c>
      <c r="D602" s="73">
        <v>94.948133533363105</v>
      </c>
      <c r="E602" s="74">
        <v>11987.61637949666</v>
      </c>
      <c r="F602" s="75">
        <v>107.05186646663689</v>
      </c>
      <c r="G602" s="72">
        <v>283296.70791114564</v>
      </c>
      <c r="I602" s="73">
        <f>AVERAGE(F$6:F602)</f>
        <v>113.55735821333522</v>
      </c>
      <c r="J602" s="72">
        <f>AVERAGE(G$6:G602)</f>
        <v>715154.19118021522</v>
      </c>
      <c r="L602" s="6"/>
      <c r="N602" s="13">
        <v>597</v>
      </c>
      <c r="O602" s="72">
        <v>43</v>
      </c>
      <c r="P602" s="73">
        <v>86.21384324697955</v>
      </c>
      <c r="Q602" s="74">
        <v>6898.368589896595</v>
      </c>
      <c r="R602" s="75">
        <v>169.78615675302046</v>
      </c>
      <c r="S602" s="17">
        <v>171247.490744296</v>
      </c>
      <c r="U602" s="73">
        <f>AVERAGE(R$6:R602)</f>
        <v>163.90741111941281</v>
      </c>
      <c r="V602" s="72">
        <f>AVERAGE(S$6:S602)</f>
        <v>795599.95910639805</v>
      </c>
    </row>
    <row r="603" spans="2:22" ht="15.75" x14ac:dyDescent="0.25">
      <c r="B603" s="13">
        <v>598</v>
      </c>
      <c r="C603" s="72">
        <v>46</v>
      </c>
      <c r="D603" s="73">
        <v>82.02770473792792</v>
      </c>
      <c r="E603" s="74">
        <v>15831.561868102099</v>
      </c>
      <c r="F603" s="75">
        <v>120.97229526207208</v>
      </c>
      <c r="G603" s="72">
        <v>915180.37676780857</v>
      </c>
      <c r="I603" s="73">
        <f>AVERAGE(F$6:F603)</f>
        <v>113.56975777361737</v>
      </c>
      <c r="J603" s="72">
        <f>AVERAGE(G$6:G603)</f>
        <v>715488.68312935834</v>
      </c>
      <c r="L603" s="6"/>
      <c r="N603" s="13">
        <v>598</v>
      </c>
      <c r="O603" s="72">
        <v>46</v>
      </c>
      <c r="P603" s="73">
        <v>92.427527974580372</v>
      </c>
      <c r="Q603" s="74">
        <v>11828.774864865334</v>
      </c>
      <c r="R603" s="75">
        <v>160.57247202541964</v>
      </c>
      <c r="S603" s="17">
        <v>899375.621083576</v>
      </c>
      <c r="U603" s="73">
        <f>AVERAGE(R$6:R603)</f>
        <v>163.90183429818538</v>
      </c>
      <c r="V603" s="72">
        <f>AVERAGE(S$6:S603)</f>
        <v>795773.49700268102</v>
      </c>
    </row>
    <row r="604" spans="2:22" ht="15.75" x14ac:dyDescent="0.25">
      <c r="B604" s="13">
        <v>599</v>
      </c>
      <c r="C604" s="72">
        <v>45</v>
      </c>
      <c r="D604" s="73">
        <v>81.377680595808044</v>
      </c>
      <c r="E604" s="74">
        <v>10509.814415491714</v>
      </c>
      <c r="F604" s="75">
        <v>122.62231940419196</v>
      </c>
      <c r="G604" s="72">
        <v>288737.82013520598</v>
      </c>
      <c r="I604" s="73">
        <f>AVERAGE(F$6:F604)</f>
        <v>113.5848705643195</v>
      </c>
      <c r="J604" s="72">
        <f>AVERAGE(G$6:G604)</f>
        <v>714776.24429297412</v>
      </c>
      <c r="L604" s="6"/>
      <c r="N604" s="13">
        <v>599</v>
      </c>
      <c r="O604" s="72">
        <v>45</v>
      </c>
      <c r="P604" s="73">
        <v>94.781366688345855</v>
      </c>
      <c r="Q604" s="74">
        <v>9246.4514351481648</v>
      </c>
      <c r="R604" s="75">
        <v>159.21863331165414</v>
      </c>
      <c r="S604" s="17">
        <v>472207.36048687389</v>
      </c>
      <c r="U604" s="73">
        <f>AVERAGE(R$6:R604)</f>
        <v>163.89401593259853</v>
      </c>
      <c r="V604" s="72">
        <f>AVERAGE(S$6:S604)</f>
        <v>795233.3198131721</v>
      </c>
    </row>
    <row r="605" spans="2:22" ht="15.75" x14ac:dyDescent="0.25">
      <c r="B605" s="13">
        <v>600</v>
      </c>
      <c r="C605" s="72">
        <v>45</v>
      </c>
      <c r="D605" s="73">
        <v>95.544112854867961</v>
      </c>
      <c r="E605" s="74">
        <v>17524.115629563596</v>
      </c>
      <c r="F605" s="75">
        <v>108.45588714513204</v>
      </c>
      <c r="G605" s="72">
        <v>900593.50703819375</v>
      </c>
      <c r="I605" s="73">
        <f>AVERAGE(F$6:F605)</f>
        <v>113.57632225862086</v>
      </c>
      <c r="J605" s="72">
        <f>AVERAGE(G$6:G605)</f>
        <v>715085.93973088276</v>
      </c>
      <c r="L605" s="6"/>
      <c r="N605" s="13">
        <v>600</v>
      </c>
      <c r="O605" s="72">
        <v>44</v>
      </c>
      <c r="P605" s="73">
        <v>98.298648607912824</v>
      </c>
      <c r="Q605" s="74">
        <v>11970.272041664015</v>
      </c>
      <c r="R605" s="75">
        <v>156.70135139208719</v>
      </c>
      <c r="S605" s="17">
        <v>875757.80545966979</v>
      </c>
      <c r="U605" s="73">
        <f>AVERAGE(R$6:R605)</f>
        <v>163.88202815836434</v>
      </c>
      <c r="V605" s="72">
        <f>AVERAGE(S$6:S605)</f>
        <v>795367.52728924959</v>
      </c>
    </row>
    <row r="606" spans="2:22" ht="15.75" x14ac:dyDescent="0.25">
      <c r="B606" s="13">
        <v>601</v>
      </c>
      <c r="C606" s="72">
        <v>43</v>
      </c>
      <c r="D606" s="73">
        <v>87.282519801010551</v>
      </c>
      <c r="E606" s="74">
        <v>10390.610340218274</v>
      </c>
      <c r="F606" s="75">
        <v>118.71748019898945</v>
      </c>
      <c r="G606" s="72">
        <v>233547.07732027792</v>
      </c>
      <c r="I606" s="73">
        <f>AVERAGE(F$6:F606)</f>
        <v>113.58487659795591</v>
      </c>
      <c r="J606" s="72">
        <f>AVERAGE(G$6:G606)</f>
        <v>714284.71034251235</v>
      </c>
      <c r="L606" s="6"/>
      <c r="N606" s="13">
        <v>601</v>
      </c>
      <c r="O606" s="72">
        <v>46</v>
      </c>
      <c r="P606" s="73">
        <v>88.493094019279383</v>
      </c>
      <c r="Q606" s="74">
        <v>16866.954895478761</v>
      </c>
      <c r="R606" s="75">
        <v>164.5069059807206</v>
      </c>
      <c r="S606" s="17">
        <v>1774730.5631715795</v>
      </c>
      <c r="U606" s="73">
        <f>AVERAGE(R$6:R606)</f>
        <v>163.88306788851799</v>
      </c>
      <c r="V606" s="72">
        <f>AVERAGE(S$6:S606)</f>
        <v>796997.08308938658</v>
      </c>
    </row>
    <row r="607" spans="2:22" ht="15.75" x14ac:dyDescent="0.25">
      <c r="B607" s="13">
        <v>602</v>
      </c>
      <c r="C607" s="72">
        <v>46</v>
      </c>
      <c r="D607" s="73">
        <v>98.224636369082319</v>
      </c>
      <c r="E607" s="74">
        <v>16051.961541384186</v>
      </c>
      <c r="F607" s="75">
        <v>104.77536363091768</v>
      </c>
      <c r="G607" s="72">
        <v>681850.10748803383</v>
      </c>
      <c r="I607" s="73">
        <f>AVERAGE(F$6:F607)</f>
        <v>113.57024285548576</v>
      </c>
      <c r="J607" s="72">
        <f>AVERAGE(G$6:G607)</f>
        <v>714230.832264681</v>
      </c>
      <c r="L607" s="6"/>
      <c r="N607" s="13">
        <v>602</v>
      </c>
      <c r="O607" s="72">
        <v>45</v>
      </c>
      <c r="P607" s="73">
        <v>94.319836880874689</v>
      </c>
      <c r="Q607" s="74">
        <v>11338.311023017191</v>
      </c>
      <c r="R607" s="75">
        <v>159.68016311912533</v>
      </c>
      <c r="S607" s="17">
        <v>810503.35365076177</v>
      </c>
      <c r="U607" s="73">
        <f>AVERAGE(R$6:R607)</f>
        <v>163.87608631913361</v>
      </c>
      <c r="V607" s="72">
        <f>AVERAGE(S$6:S607)</f>
        <v>797019.51875477086</v>
      </c>
    </row>
    <row r="608" spans="2:22" ht="15.75" x14ac:dyDescent="0.25">
      <c r="B608" s="13">
        <v>603</v>
      </c>
      <c r="C608" s="72">
        <v>45</v>
      </c>
      <c r="D608" s="73">
        <v>82.275049429548716</v>
      </c>
      <c r="E608" s="74">
        <v>16660.547284823198</v>
      </c>
      <c r="F608" s="75">
        <v>121.72495057045128</v>
      </c>
      <c r="G608" s="72">
        <v>1028004.2947217701</v>
      </c>
      <c r="I608" s="73">
        <f>AVERAGE(F$6:F608)</f>
        <v>113.58376641720211</v>
      </c>
      <c r="J608" s="72">
        <f>AVERAGE(G$6:G608)</f>
        <v>714751.18626543903</v>
      </c>
      <c r="L608" s="6"/>
      <c r="N608" s="13">
        <v>603</v>
      </c>
      <c r="O608" s="72">
        <v>47</v>
      </c>
      <c r="P608" s="73">
        <v>90.356363738816881</v>
      </c>
      <c r="Q608" s="74">
        <v>10734.071037256521</v>
      </c>
      <c r="R608" s="75">
        <v>161.64363626118313</v>
      </c>
      <c r="S608" s="17">
        <v>735094.27434799378</v>
      </c>
      <c r="U608" s="73">
        <f>AVERAGE(R$6:R608)</f>
        <v>163.87238408023154</v>
      </c>
      <c r="V608" s="72">
        <f>AVERAGE(S$6:S608)</f>
        <v>796916.82349041477</v>
      </c>
    </row>
    <row r="609" spans="2:22" ht="15.75" x14ac:dyDescent="0.25">
      <c r="B609" s="13">
        <v>604</v>
      </c>
      <c r="C609" s="72">
        <v>45</v>
      </c>
      <c r="D609" s="73">
        <v>83.780516300943589</v>
      </c>
      <c r="E609" s="74">
        <v>19612.861309062871</v>
      </c>
      <c r="F609" s="75">
        <v>120.21948369905641</v>
      </c>
      <c r="G609" s="72">
        <v>1357848.0604367382</v>
      </c>
      <c r="I609" s="73">
        <f>AVERAGE(F$6:F609)</f>
        <v>113.5947527040926</v>
      </c>
      <c r="J609" s="72">
        <f>AVERAGE(G$6:G609)</f>
        <v>715815.91618956369</v>
      </c>
      <c r="L609" s="6"/>
      <c r="N609" s="13">
        <v>604</v>
      </c>
      <c r="O609" s="72">
        <v>43</v>
      </c>
      <c r="P609" s="73">
        <v>83.502379148876287</v>
      </c>
      <c r="Q609" s="74">
        <v>3643.2802231075466</v>
      </c>
      <c r="R609" s="75">
        <v>172.49762085112371</v>
      </c>
      <c r="S609" s="17">
        <v>-371542.82941999706</v>
      </c>
      <c r="U609" s="73">
        <f>AVERAGE(R$6:R609)</f>
        <v>163.88666427356083</v>
      </c>
      <c r="V609" s="72">
        <f>AVERAGE(S$6:S609)</f>
        <v>794982.28764122538</v>
      </c>
    </row>
    <row r="610" spans="2:22" ht="15.75" x14ac:dyDescent="0.25">
      <c r="B610" s="13">
        <v>605</v>
      </c>
      <c r="C610" s="72">
        <v>45</v>
      </c>
      <c r="D610" s="73">
        <v>81.549264288723222</v>
      </c>
      <c r="E610" s="74">
        <v>7326.6075982672264</v>
      </c>
      <c r="F610" s="75">
        <v>122.45073571127678</v>
      </c>
      <c r="G610" s="72">
        <v>-102851.5093243476</v>
      </c>
      <c r="I610" s="73">
        <f>AVERAGE(F$6:F610)</f>
        <v>113.60939069253422</v>
      </c>
      <c r="J610" s="72">
        <f>AVERAGE(G$6:G610)</f>
        <v>714462.74689119356</v>
      </c>
      <c r="L610" s="6"/>
      <c r="N610" s="13">
        <v>605</v>
      </c>
      <c r="O610" s="72">
        <v>45</v>
      </c>
      <c r="P610" s="73">
        <v>93.242074801996509</v>
      </c>
      <c r="Q610" s="74">
        <v>11434.844312318917</v>
      </c>
      <c r="R610" s="75">
        <v>160.75792519800348</v>
      </c>
      <c r="S610" s="17">
        <v>838241.84661058011</v>
      </c>
      <c r="U610" s="73">
        <f>AVERAGE(R$6:R610)</f>
        <v>163.88149280401447</v>
      </c>
      <c r="V610" s="72">
        <f>AVERAGE(S$6:S610)</f>
        <v>795053.79104448052</v>
      </c>
    </row>
    <row r="611" spans="2:22" ht="15.75" x14ac:dyDescent="0.25">
      <c r="B611" s="13">
        <v>606</v>
      </c>
      <c r="C611" s="72">
        <v>43</v>
      </c>
      <c r="D611" s="73">
        <v>94.119209774177648</v>
      </c>
      <c r="E611" s="74">
        <v>17990.169516325761</v>
      </c>
      <c r="F611" s="75">
        <v>111.88079022582235</v>
      </c>
      <c r="G611" s="72">
        <v>1012754.3817830265</v>
      </c>
      <c r="I611" s="73">
        <f>AVERAGE(F$6:F611)</f>
        <v>113.60653821651655</v>
      </c>
      <c r="J611" s="72">
        <f>AVERAGE(G$6:G611)</f>
        <v>714954.9773118071</v>
      </c>
      <c r="L611" s="6"/>
      <c r="N611" s="13">
        <v>606</v>
      </c>
      <c r="O611" s="72">
        <v>45</v>
      </c>
      <c r="P611" s="73">
        <v>80.322576332820958</v>
      </c>
      <c r="Q611" s="74">
        <v>15919.571179677345</v>
      </c>
      <c r="R611" s="75">
        <v>173.67742366717903</v>
      </c>
      <c r="S611" s="17">
        <v>1764870.1083726352</v>
      </c>
      <c r="U611" s="73">
        <f>AVERAGE(R$6:R611)</f>
        <v>163.89765770642893</v>
      </c>
      <c r="V611" s="72">
        <f>AVERAGE(S$6:S611)</f>
        <v>796654.14800376794</v>
      </c>
    </row>
    <row r="612" spans="2:22" ht="15.75" x14ac:dyDescent="0.25">
      <c r="B612" s="13">
        <v>607</v>
      </c>
      <c r="C612" s="72">
        <v>45</v>
      </c>
      <c r="D612" s="73">
        <v>80.119156274168986</v>
      </c>
      <c r="E612" s="74">
        <v>9811.2999993055982</v>
      </c>
      <c r="F612" s="75">
        <v>123.88084372583101</v>
      </c>
      <c r="G612" s="72">
        <v>215432.12196122273</v>
      </c>
      <c r="I612" s="73">
        <f>AVERAGE(F$6:F612)</f>
        <v>113.62346458473617</v>
      </c>
      <c r="J612" s="72">
        <f>AVERAGE(G$6:G612)</f>
        <v>714132.04015307466</v>
      </c>
      <c r="L612" s="6"/>
      <c r="N612" s="13">
        <v>607</v>
      </c>
      <c r="O612" s="72">
        <v>45</v>
      </c>
      <c r="P612" s="73">
        <v>83.249180585729221</v>
      </c>
      <c r="Q612" s="74">
        <v>10202.113266893613</v>
      </c>
      <c r="R612" s="75">
        <v>170.75081941427078</v>
      </c>
      <c r="S612" s="17">
        <v>742019.2000792874</v>
      </c>
      <c r="U612" s="73">
        <f>AVERAGE(R$6:R612)</f>
        <v>163.90894792341055</v>
      </c>
      <c r="V612" s="72">
        <f>AVERAGE(S$6:S612)</f>
        <v>796564.13985232718</v>
      </c>
    </row>
    <row r="613" spans="2:22" ht="15.75" x14ac:dyDescent="0.25">
      <c r="B613" s="13">
        <v>608</v>
      </c>
      <c r="C613" s="72">
        <v>47</v>
      </c>
      <c r="D613" s="73">
        <v>90.669832460174803</v>
      </c>
      <c r="E613" s="74">
        <v>16685.914232530482</v>
      </c>
      <c r="F613" s="75">
        <v>111.3301675398252</v>
      </c>
      <c r="G613" s="72">
        <v>857645.6270627724</v>
      </c>
      <c r="I613" s="73">
        <f>AVERAGE(F$6:F613)</f>
        <v>113.61969271459652</v>
      </c>
      <c r="J613" s="72">
        <f>AVERAGE(G$6:G613)</f>
        <v>714368.08223680779</v>
      </c>
      <c r="L613" s="6"/>
      <c r="N613" s="13">
        <v>608</v>
      </c>
      <c r="O613" s="72">
        <v>46</v>
      </c>
      <c r="P613" s="73">
        <v>96.440884615763522</v>
      </c>
      <c r="Q613" s="74">
        <v>11585.149186484477</v>
      </c>
      <c r="R613" s="75">
        <v>156.55911538423646</v>
      </c>
      <c r="S613" s="17">
        <v>813760.70823041652</v>
      </c>
      <c r="U613" s="73">
        <f>AVERAGE(R$6:R613)</f>
        <v>163.89685938305007</v>
      </c>
      <c r="V613" s="72">
        <f>AVERAGE(S$6:S613)</f>
        <v>796592.42368189653</v>
      </c>
    </row>
    <row r="614" spans="2:22" ht="15.75" x14ac:dyDescent="0.25">
      <c r="B614" s="13">
        <v>609</v>
      </c>
      <c r="C614" s="72">
        <v>45</v>
      </c>
      <c r="D614" s="73">
        <v>93.245171464906633</v>
      </c>
      <c r="E614" s="74">
        <v>8706.6247696842038</v>
      </c>
      <c r="F614" s="75">
        <v>110.75482853509337</v>
      </c>
      <c r="G614" s="72">
        <v>-35699.266514229239</v>
      </c>
      <c r="I614" s="73">
        <f>AVERAGE(F$6:F614)</f>
        <v>113.61498850412114</v>
      </c>
      <c r="J614" s="72">
        <f>AVERAGE(G$6:G614)</f>
        <v>713136.4445541295</v>
      </c>
      <c r="L614" s="6"/>
      <c r="N614" s="13">
        <v>609</v>
      </c>
      <c r="O614" s="72">
        <v>45</v>
      </c>
      <c r="P614" s="73">
        <v>85.130564885420867</v>
      </c>
      <c r="Q614" s="74">
        <v>11326.570275744543</v>
      </c>
      <c r="R614" s="75">
        <v>168.86943511457912</v>
      </c>
      <c r="S614" s="17">
        <v>912711.5242505637</v>
      </c>
      <c r="U614" s="73">
        <f>AVERAGE(R$6:R614)</f>
        <v>163.9050245320345</v>
      </c>
      <c r="V614" s="72">
        <f>AVERAGE(S$6:S614)</f>
        <v>796783.09543980891</v>
      </c>
    </row>
    <row r="615" spans="2:22" ht="15.75" x14ac:dyDescent="0.25">
      <c r="B615" s="13">
        <v>610</v>
      </c>
      <c r="C615" s="72">
        <v>45</v>
      </c>
      <c r="D615" s="73">
        <v>92.56681726057009</v>
      </c>
      <c r="E615" s="74">
        <v>14375.893397865148</v>
      </c>
      <c r="F615" s="75">
        <v>111.43318273942991</v>
      </c>
      <c r="G615" s="72">
        <v>601951.556046871</v>
      </c>
      <c r="I615" s="73">
        <f>AVERAGE(F$6:F615)</f>
        <v>113.61141177335936</v>
      </c>
      <c r="J615" s="72">
        <f>AVERAGE(G$6:G615)</f>
        <v>712954.17424510117</v>
      </c>
      <c r="L615" s="6"/>
      <c r="N615" s="13">
        <v>610</v>
      </c>
      <c r="O615" s="72">
        <v>46</v>
      </c>
      <c r="P615" s="73">
        <v>98.19280361710409</v>
      </c>
      <c r="Q615" s="74">
        <v>11521.113026859206</v>
      </c>
      <c r="R615" s="75">
        <v>154.80719638289591</v>
      </c>
      <c r="S615" s="17">
        <v>783551.20689853351</v>
      </c>
      <c r="U615" s="73">
        <f>AVERAGE(R$6:R615)</f>
        <v>163.89011005965889</v>
      </c>
      <c r="V615" s="72">
        <f>AVERAGE(S$6:S615)</f>
        <v>796761.40381924936</v>
      </c>
    </row>
    <row r="616" spans="2:22" ht="15.75" x14ac:dyDescent="0.25">
      <c r="B616" s="13">
        <v>611</v>
      </c>
      <c r="C616" s="72">
        <v>46</v>
      </c>
      <c r="D616" s="73">
        <v>93.879511884442763</v>
      </c>
      <c r="E616" s="74">
        <v>14824.223782383899</v>
      </c>
      <c r="F616" s="75">
        <v>109.12048811555724</v>
      </c>
      <c r="G616" s="72">
        <v>617626.5350679832</v>
      </c>
      <c r="I616" s="73">
        <f>AVERAGE(F$6:F616)</f>
        <v>113.60406165280649</v>
      </c>
      <c r="J616" s="72">
        <f>AVERAGE(G$6:G616)</f>
        <v>712798.15519571153</v>
      </c>
      <c r="L616" s="6"/>
      <c r="N616" s="13">
        <v>611</v>
      </c>
      <c r="O616" s="72">
        <v>45</v>
      </c>
      <c r="P616" s="73">
        <v>84.847423919388092</v>
      </c>
      <c r="Q616" s="74">
        <v>19412.242434179272</v>
      </c>
      <c r="R616" s="75">
        <v>169.15257608061191</v>
      </c>
      <c r="S616" s="17">
        <v>2283630.815242792</v>
      </c>
      <c r="U616" s="73">
        <f>AVERAGE(R$6:R616)</f>
        <v>163.89872293367026</v>
      </c>
      <c r="V616" s="72">
        <f>AVERAGE(S$6:S616)</f>
        <v>799194.90531094093</v>
      </c>
    </row>
    <row r="617" spans="2:22" ht="15.75" x14ac:dyDescent="0.25">
      <c r="B617" s="13">
        <v>612</v>
      </c>
      <c r="C617" s="72">
        <v>45</v>
      </c>
      <c r="D617" s="73">
        <v>80.651784403217874</v>
      </c>
      <c r="E617" s="74">
        <v>11714.065799000507</v>
      </c>
      <c r="F617" s="75">
        <v>123.34821559678213</v>
      </c>
      <c r="G617" s="72">
        <v>444909.11369000655</v>
      </c>
      <c r="I617" s="73">
        <f>AVERAGE(F$6:F617)</f>
        <v>113.61998347297639</v>
      </c>
      <c r="J617" s="72">
        <f>AVERAGE(G$6:G617)</f>
        <v>712360.42800370872</v>
      </c>
      <c r="L617" s="6"/>
      <c r="N617" s="13">
        <v>612</v>
      </c>
      <c r="O617" s="72">
        <v>46</v>
      </c>
      <c r="P617" s="73">
        <v>92.996415857247968</v>
      </c>
      <c r="Q617" s="74">
        <v>7722.7271263207303</v>
      </c>
      <c r="R617" s="75">
        <v>160.00358414275203</v>
      </c>
      <c r="S617" s="17">
        <v>235664.01956777251</v>
      </c>
      <c r="U617" s="73">
        <f>AVERAGE(R$6:R617)</f>
        <v>163.89235832780273</v>
      </c>
      <c r="V617" s="72">
        <f>AVERAGE(S$6:S617)</f>
        <v>798274.10321005341</v>
      </c>
    </row>
    <row r="618" spans="2:22" ht="15.75" x14ac:dyDescent="0.25">
      <c r="B618" s="13">
        <v>613</v>
      </c>
      <c r="C618" s="72">
        <v>45</v>
      </c>
      <c r="D618" s="73">
        <v>94.504589653590244</v>
      </c>
      <c r="E618" s="74">
        <v>16780.88654370738</v>
      </c>
      <c r="F618" s="75">
        <v>109.49541034640976</v>
      </c>
      <c r="G618" s="72">
        <v>837430.0580797852</v>
      </c>
      <c r="I618" s="73">
        <f>AVERAGE(F$6:F618)</f>
        <v>113.61325496869162</v>
      </c>
      <c r="J618" s="72">
        <f>AVERAGE(G$6:G618)</f>
        <v>712564.45676402852</v>
      </c>
      <c r="L618" s="6"/>
      <c r="N618" s="13">
        <v>613</v>
      </c>
      <c r="O618" s="72">
        <v>46</v>
      </c>
      <c r="P618" s="73">
        <v>83.605068137901398</v>
      </c>
      <c r="Q618" s="74">
        <v>7501.906757976506</v>
      </c>
      <c r="R618" s="75">
        <v>169.39493186209859</v>
      </c>
      <c r="S618" s="17">
        <v>270784.98410324706</v>
      </c>
      <c r="U618" s="73">
        <f>AVERAGE(R$6:R618)</f>
        <v>163.90133479360094</v>
      </c>
      <c r="V618" s="72">
        <f>AVERAGE(S$6:S618)</f>
        <v>797413.59893744858</v>
      </c>
    </row>
    <row r="619" spans="2:22" ht="15.75" x14ac:dyDescent="0.25">
      <c r="B619" s="13">
        <v>614</v>
      </c>
      <c r="C619" s="72">
        <v>46</v>
      </c>
      <c r="D619" s="73">
        <v>82.069700954759185</v>
      </c>
      <c r="E619" s="74">
        <v>9005.8070443904362</v>
      </c>
      <c r="F619" s="75">
        <v>120.93029904524082</v>
      </c>
      <c r="G619" s="72">
        <v>89074.939021871891</v>
      </c>
      <c r="I619" s="73">
        <f>AVERAGE(F$6:F619)</f>
        <v>113.62517197858827</v>
      </c>
      <c r="J619" s="72">
        <f>AVERAGE(G$6:G619)</f>
        <v>711549.00152340624</v>
      </c>
      <c r="L619" s="6"/>
      <c r="N619" s="13">
        <v>614</v>
      </c>
      <c r="O619" s="72">
        <v>43</v>
      </c>
      <c r="P619" s="73">
        <v>94.091277142194741</v>
      </c>
      <c r="Q619" s="74">
        <v>11629.672747315535</v>
      </c>
      <c r="R619" s="75">
        <v>161.90872285780526</v>
      </c>
      <c r="S619" s="17">
        <v>882945.46177208168</v>
      </c>
      <c r="U619" s="73">
        <f>AVERAGE(R$6:R619)</f>
        <v>163.89808949728857</v>
      </c>
      <c r="V619" s="72">
        <f>AVERAGE(S$6:S619)</f>
        <v>797552.90164564829</v>
      </c>
    </row>
    <row r="620" spans="2:22" ht="15.75" x14ac:dyDescent="0.25">
      <c r="B620" s="13">
        <v>615</v>
      </c>
      <c r="C620" s="72">
        <v>46</v>
      </c>
      <c r="D620" s="73">
        <v>83.709768116146748</v>
      </c>
      <c r="E620" s="74">
        <v>20219.451239194907</v>
      </c>
      <c r="F620" s="75">
        <v>119.29023188385325</v>
      </c>
      <c r="G620" s="72">
        <v>1411983.0268878243</v>
      </c>
      <c r="I620" s="73">
        <f>AVERAGE(F$6:F620)</f>
        <v>113.63438345810901</v>
      </c>
      <c r="J620" s="72">
        <f>AVERAGE(G$6:G620)</f>
        <v>712687.91863781994</v>
      </c>
      <c r="L620" s="6"/>
      <c r="N620" s="13">
        <v>615</v>
      </c>
      <c r="O620" s="72">
        <v>45</v>
      </c>
      <c r="P620" s="73">
        <v>92.739368976526407</v>
      </c>
      <c r="Q620" s="74">
        <v>4159.1579738132386</v>
      </c>
      <c r="R620" s="75">
        <v>161.26063102347359</v>
      </c>
      <c r="S620" s="17">
        <v>-329291.56061656529</v>
      </c>
      <c r="U620" s="73">
        <f>AVERAGE(R$6:R620)</f>
        <v>163.89380094692461</v>
      </c>
      <c r="V620" s="72">
        <f>AVERAGE(S$6:S620)</f>
        <v>795720.63422733569</v>
      </c>
    </row>
    <row r="621" spans="2:22" ht="15.75" x14ac:dyDescent="0.25">
      <c r="B621" s="13">
        <v>616</v>
      </c>
      <c r="C621" s="72">
        <v>45</v>
      </c>
      <c r="D621" s="73">
        <v>94.080215362113364</v>
      </c>
      <c r="E621" s="74">
        <v>18844.63324668962</v>
      </c>
      <c r="F621" s="75">
        <v>109.91978463788664</v>
      </c>
      <c r="G621" s="72">
        <v>1071398.0280560814</v>
      </c>
      <c r="I621" s="73">
        <f>AVERAGE(F$6:F621)</f>
        <v>113.62835326521903</v>
      </c>
      <c r="J621" s="72">
        <f>AVERAGE(G$6:G621)</f>
        <v>713270.24024401838</v>
      </c>
      <c r="L621" s="6"/>
      <c r="N621" s="13">
        <v>616</v>
      </c>
      <c r="O621" s="72">
        <v>47</v>
      </c>
      <c r="P621" s="73">
        <v>91.704430943698881</v>
      </c>
      <c r="Q621" s="74">
        <v>9295.2494521486842</v>
      </c>
      <c r="R621" s="75">
        <v>160.29556905630113</v>
      </c>
      <c r="S621" s="17">
        <v>489987.3004524447</v>
      </c>
      <c r="U621" s="73">
        <f>AVERAGE(R$6:R621)</f>
        <v>163.8879596613879</v>
      </c>
      <c r="V621" s="72">
        <f>AVERAGE(S$6:S621)</f>
        <v>795224.31388029864</v>
      </c>
    </row>
    <row r="622" spans="2:22" ht="15.75" x14ac:dyDescent="0.25">
      <c r="B622" s="13">
        <v>617</v>
      </c>
      <c r="C622" s="72">
        <v>47</v>
      </c>
      <c r="D622" s="73">
        <v>98.151259527712256</v>
      </c>
      <c r="E622" s="74">
        <v>14686.166192771967</v>
      </c>
      <c r="F622" s="75">
        <v>103.84874047228774</v>
      </c>
      <c r="G622" s="72">
        <v>525139.86148606217</v>
      </c>
      <c r="I622" s="73">
        <f>AVERAGE(F$6:F622)</f>
        <v>113.61250300137311</v>
      </c>
      <c r="J622" s="72">
        <f>AVERAGE(G$6:G622)</f>
        <v>712965.328771153</v>
      </c>
      <c r="L622" s="6"/>
      <c r="N622" s="13">
        <v>617</v>
      </c>
      <c r="O622" s="72">
        <v>45</v>
      </c>
      <c r="P622" s="73">
        <v>82.000473914273499</v>
      </c>
      <c r="Q622" s="74">
        <v>16221.774331986147</v>
      </c>
      <c r="R622" s="75">
        <v>171.9995260857265</v>
      </c>
      <c r="S622" s="17">
        <v>1790137.49737122</v>
      </c>
      <c r="U622" s="73">
        <f>AVERAGE(R$6:R622)</f>
        <v>163.90110644651648</v>
      </c>
      <c r="V622" s="72">
        <f>AVERAGE(S$6:S622)</f>
        <v>796836.81498806342</v>
      </c>
    </row>
    <row r="623" spans="2:22" ht="15.75" x14ac:dyDescent="0.25">
      <c r="B623" s="13">
        <v>618</v>
      </c>
      <c r="C623" s="72">
        <v>45</v>
      </c>
      <c r="D623" s="73">
        <v>98.427188644557148</v>
      </c>
      <c r="E623" s="74">
        <v>19050.017072126131</v>
      </c>
      <c r="F623" s="75">
        <v>105.57281135544285</v>
      </c>
      <c r="G623" s="72">
        <v>1011163.8586735378</v>
      </c>
      <c r="I623" s="73">
        <f>AVERAGE(F$6:F623)</f>
        <v>113.59949379159005</v>
      </c>
      <c r="J623" s="72">
        <f>AVERAGE(G$6:G623)</f>
        <v>713447.85066419886</v>
      </c>
      <c r="L623" s="6"/>
      <c r="N623" s="13">
        <v>618</v>
      </c>
      <c r="O623" s="72">
        <v>45</v>
      </c>
      <c r="P623" s="73">
        <v>89.701950736740997</v>
      </c>
      <c r="Q623" s="74">
        <v>7055.8513085150007</v>
      </c>
      <c r="R623" s="75">
        <v>164.298049263259</v>
      </c>
      <c r="S623" s="17">
        <v>159262.60588062811</v>
      </c>
      <c r="U623" s="73">
        <f>AVERAGE(R$6:R623)</f>
        <v>163.90174874880896</v>
      </c>
      <c r="V623" s="72">
        <f>AVERAGE(S$6:S623)</f>
        <v>795805.1415105433</v>
      </c>
    </row>
    <row r="624" spans="2:22" ht="15.75" x14ac:dyDescent="0.25">
      <c r="B624" s="13">
        <v>619</v>
      </c>
      <c r="C624" s="72">
        <v>43</v>
      </c>
      <c r="D624" s="73">
        <v>85.488213539337536</v>
      </c>
      <c r="E624" s="74">
        <v>20782.468327275092</v>
      </c>
      <c r="F624" s="75">
        <v>120.51178646066246</v>
      </c>
      <c r="G624" s="72">
        <v>1504532.385182057</v>
      </c>
      <c r="I624" s="73">
        <f>AVERAGE(F$6:F624)</f>
        <v>113.61066066181471</v>
      </c>
      <c r="J624" s="72">
        <f>AVERAGE(G$6:G624)</f>
        <v>714725.85475873505</v>
      </c>
      <c r="L624" s="6"/>
      <c r="N624" s="13">
        <v>619</v>
      </c>
      <c r="O624" s="72">
        <v>45</v>
      </c>
      <c r="P624" s="73">
        <v>95.960075488324932</v>
      </c>
      <c r="Q624" s="74">
        <v>13588.438498395442</v>
      </c>
      <c r="R624" s="75">
        <v>158.03992451167505</v>
      </c>
      <c r="S624" s="17">
        <v>1147515.7945179548</v>
      </c>
      <c r="U624" s="73">
        <f>AVERAGE(R$6:R624)</f>
        <v>163.89227891966979</v>
      </c>
      <c r="V624" s="72">
        <f>AVERAGE(S$6:S624)</f>
        <v>796373.33319553104</v>
      </c>
    </row>
    <row r="625" spans="2:22" ht="15.75" x14ac:dyDescent="0.25">
      <c r="B625" s="13">
        <v>620</v>
      </c>
      <c r="C625" s="72">
        <v>43</v>
      </c>
      <c r="D625" s="73">
        <v>95.480701497519505</v>
      </c>
      <c r="E625" s="74">
        <v>17755.078113200652</v>
      </c>
      <c r="F625" s="75">
        <v>110.5192985024805</v>
      </c>
      <c r="G625" s="72">
        <v>962278.77792768111</v>
      </c>
      <c r="I625" s="73">
        <f>AVERAGE(F$6:F625)</f>
        <v>113.60567459381578</v>
      </c>
      <c r="J625" s="72">
        <f>AVERAGE(G$6:G625)</f>
        <v>715125.13366707205</v>
      </c>
      <c r="L625" s="6"/>
      <c r="N625" s="13">
        <v>620</v>
      </c>
      <c r="O625" s="72">
        <v>44</v>
      </c>
      <c r="P625" s="73">
        <v>83.638804449255957</v>
      </c>
      <c r="Q625" s="74">
        <v>15038.228785201609</v>
      </c>
      <c r="R625" s="75">
        <v>171.36119555074404</v>
      </c>
      <c r="S625" s="17">
        <v>1576968.8635977609</v>
      </c>
      <c r="U625" s="73">
        <f>AVERAGE(R$6:R625)</f>
        <v>163.90432555939734</v>
      </c>
      <c r="V625" s="72">
        <f>AVERAGE(S$6:S625)</f>
        <v>797632.35824456683</v>
      </c>
    </row>
    <row r="626" spans="2:22" ht="15.75" x14ac:dyDescent="0.25">
      <c r="B626" s="13">
        <v>621</v>
      </c>
      <c r="C626" s="72">
        <v>43</v>
      </c>
      <c r="D626" s="73">
        <v>88.966309888079934</v>
      </c>
      <c r="E626" s="74">
        <v>18855.997688426018</v>
      </c>
      <c r="F626" s="75">
        <v>117.03369011192007</v>
      </c>
      <c r="G626" s="72">
        <v>1206786.9902183316</v>
      </c>
      <c r="I626" s="73">
        <f>AVERAGE(F$6:F626)</f>
        <v>113.61119474762914</v>
      </c>
      <c r="J626" s="72">
        <f>AVERAGE(G$6:G626)</f>
        <v>715916.85968406289</v>
      </c>
      <c r="L626" s="6"/>
      <c r="N626" s="13">
        <v>621</v>
      </c>
      <c r="O626" s="72">
        <v>43</v>
      </c>
      <c r="P626" s="73">
        <v>92.428881306008208</v>
      </c>
      <c r="Q626" s="74">
        <v>12119.437539461886</v>
      </c>
      <c r="R626" s="75">
        <v>163.57111869399179</v>
      </c>
      <c r="S626" s="17">
        <v>982389.95627173991</v>
      </c>
      <c r="U626" s="73">
        <f>AVERAGE(R$6:R626)</f>
        <v>163.90378899439668</v>
      </c>
      <c r="V626" s="72">
        <f>AVERAGE(S$6:S626)</f>
        <v>797929.87450548017</v>
      </c>
    </row>
    <row r="627" spans="2:22" ht="15.75" x14ac:dyDescent="0.25">
      <c r="B627" s="13">
        <v>622</v>
      </c>
      <c r="C627" s="72">
        <v>45</v>
      </c>
      <c r="D627" s="73">
        <v>95.724630519135786</v>
      </c>
      <c r="E627" s="74">
        <v>15565.296492292842</v>
      </c>
      <c r="F627" s="75">
        <v>108.27536948086421</v>
      </c>
      <c r="G627" s="72">
        <v>685338.22878220724</v>
      </c>
      <c r="I627" s="73">
        <f>AVERAGE(F$6:F627)</f>
        <v>113.60261625041569</v>
      </c>
      <c r="J627" s="72">
        <f>AVERAGE(G$6:G627)</f>
        <v>715867.69789804704</v>
      </c>
      <c r="L627" s="6"/>
      <c r="N627" s="13">
        <v>622</v>
      </c>
      <c r="O627" s="72">
        <v>45</v>
      </c>
      <c r="P627" s="73">
        <v>91.923215955962931</v>
      </c>
      <c r="Q627" s="74">
        <v>14058.512882475314</v>
      </c>
      <c r="R627" s="75">
        <v>162.07678404403708</v>
      </c>
      <c r="S627" s="17">
        <v>1278558.5564332646</v>
      </c>
      <c r="U627" s="73">
        <f>AVERAGE(R$6:R627)</f>
        <v>163.90085168740254</v>
      </c>
      <c r="V627" s="72">
        <f>AVERAGE(S$6:S627)</f>
        <v>798702.58942819375</v>
      </c>
    </row>
    <row r="628" spans="2:22" ht="15.75" x14ac:dyDescent="0.25">
      <c r="B628" s="13">
        <v>623</v>
      </c>
      <c r="C628" s="72">
        <v>46</v>
      </c>
      <c r="D628" s="73">
        <v>97.17899293010872</v>
      </c>
      <c r="E628" s="74">
        <v>16438.839022588869</v>
      </c>
      <c r="F628" s="75">
        <v>105.82100706989128</v>
      </c>
      <c r="G628" s="72">
        <v>739574.50043018139</v>
      </c>
      <c r="I628" s="73">
        <f>AVERAGE(F$6:F628)</f>
        <v>113.59012570598466</v>
      </c>
      <c r="J628" s="72">
        <f>AVERAGE(G$6:G628)</f>
        <v>715905.75055058661</v>
      </c>
      <c r="L628" s="6"/>
      <c r="N628" s="13">
        <v>623</v>
      </c>
      <c r="O628" s="72">
        <v>47</v>
      </c>
      <c r="P628" s="73">
        <v>85.273678425564142</v>
      </c>
      <c r="Q628" s="74">
        <v>7873.0166593010508</v>
      </c>
      <c r="R628" s="75">
        <v>166.72632157443587</v>
      </c>
      <c r="S628" s="17">
        <v>312639.10729951784</v>
      </c>
      <c r="U628" s="73">
        <f>AVERAGE(R$6:R628)</f>
        <v>163.90538695206871</v>
      </c>
      <c r="V628" s="72">
        <f>AVERAGE(S$6:S628)</f>
        <v>797922.3912225297</v>
      </c>
    </row>
    <row r="629" spans="2:22" ht="15.75" x14ac:dyDescent="0.25">
      <c r="B629" s="13">
        <v>624</v>
      </c>
      <c r="C629" s="72">
        <v>46</v>
      </c>
      <c r="D629" s="73">
        <v>81.756875376749562</v>
      </c>
      <c r="E629" s="74">
        <v>19500.107235538318</v>
      </c>
      <c r="F629" s="75">
        <v>121.24312462325044</v>
      </c>
      <c r="G629" s="72">
        <v>1364253.9317251197</v>
      </c>
      <c r="I629" s="73">
        <f>AVERAGE(F$6:F629)</f>
        <v>113.60239012732643</v>
      </c>
      <c r="J629" s="72">
        <f>AVERAGE(G$6:G629)</f>
        <v>716944.77007169963</v>
      </c>
      <c r="L629" s="6"/>
      <c r="N629" s="13">
        <v>624</v>
      </c>
      <c r="O629" s="72">
        <v>45</v>
      </c>
      <c r="P629" s="73">
        <v>94.859592585804336</v>
      </c>
      <c r="Q629" s="74">
        <v>10964.242475350069</v>
      </c>
      <c r="R629" s="75">
        <v>159.14040741419566</v>
      </c>
      <c r="S629" s="17">
        <v>744854.01451523905</v>
      </c>
      <c r="U629" s="73">
        <f>AVERAGE(R$6:R629)</f>
        <v>163.89775076691186</v>
      </c>
      <c r="V629" s="72">
        <f>AVERAGE(S$6:S629)</f>
        <v>797837.34574703721</v>
      </c>
    </row>
    <row r="630" spans="2:22" ht="15.75" x14ac:dyDescent="0.25">
      <c r="B630" s="13">
        <v>625</v>
      </c>
      <c r="C630" s="72">
        <v>46</v>
      </c>
      <c r="D630" s="73">
        <v>90.096108382834174</v>
      </c>
      <c r="E630" s="74">
        <v>11982.437775803734</v>
      </c>
      <c r="F630" s="75">
        <v>112.90389161716583</v>
      </c>
      <c r="G630" s="72">
        <v>352863.85594877834</v>
      </c>
      <c r="I630" s="73">
        <f>AVERAGE(F$6:F630)</f>
        <v>113.60127252971017</v>
      </c>
      <c r="J630" s="72">
        <f>AVERAGE(G$6:G630)</f>
        <v>716362.240609103</v>
      </c>
      <c r="L630" s="6"/>
      <c r="N630" s="13">
        <v>625</v>
      </c>
      <c r="O630" s="72">
        <v>45</v>
      </c>
      <c r="P630" s="73">
        <v>83.250700346317473</v>
      </c>
      <c r="Q630" s="74">
        <v>12091.882339541899</v>
      </c>
      <c r="R630" s="75">
        <v>170.74929965368253</v>
      </c>
      <c r="S630" s="17">
        <v>1064680.4409715114</v>
      </c>
      <c r="U630" s="73">
        <f>AVERAGE(R$6:R630)</f>
        <v>163.90871324513071</v>
      </c>
      <c r="V630" s="72">
        <f>AVERAGE(S$6:S630)</f>
        <v>798264.29469939636</v>
      </c>
    </row>
    <row r="631" spans="2:22" ht="15.75" x14ac:dyDescent="0.25">
      <c r="B631" s="13">
        <v>626</v>
      </c>
      <c r="C631" s="72">
        <v>46</v>
      </c>
      <c r="D631" s="73">
        <v>97.488818315716443</v>
      </c>
      <c r="E631" s="74">
        <v>19158.372504716262</v>
      </c>
      <c r="F631" s="75">
        <v>105.51118168428356</v>
      </c>
      <c r="G631" s="72">
        <v>1021422.5221203002</v>
      </c>
      <c r="I631" s="73">
        <f>AVERAGE(F$6:F631)</f>
        <v>113.58834906190599</v>
      </c>
      <c r="J631" s="72">
        <f>AVERAGE(G$6:G631)</f>
        <v>716849.55735273112</v>
      </c>
      <c r="L631" s="6"/>
      <c r="N631" s="13">
        <v>626</v>
      </c>
      <c r="O631" s="72">
        <v>45</v>
      </c>
      <c r="P631" s="73">
        <v>82.895123769555184</v>
      </c>
      <c r="Q631" s="74">
        <v>17724.21864384157</v>
      </c>
      <c r="R631" s="75">
        <v>171.1048762304448</v>
      </c>
      <c r="S631" s="17">
        <v>2032700.2373358542</v>
      </c>
      <c r="U631" s="73">
        <f>AVERAGE(R$6:R631)</f>
        <v>163.92020871315836</v>
      </c>
      <c r="V631" s="72">
        <f>AVERAGE(S$6:S631)</f>
        <v>800236.23709977407</v>
      </c>
    </row>
    <row r="632" spans="2:22" ht="15.75" x14ac:dyDescent="0.25">
      <c r="B632" s="13">
        <v>627</v>
      </c>
      <c r="C632" s="72">
        <v>45</v>
      </c>
      <c r="D632" s="73">
        <v>90.620951441437697</v>
      </c>
      <c r="E632" s="74">
        <v>15318.816064450897</v>
      </c>
      <c r="F632" s="75">
        <v>113.3790485585623</v>
      </c>
      <c r="G632" s="72">
        <v>736832.79043106246</v>
      </c>
      <c r="I632" s="73">
        <f>AVERAGE(F$6:F632)</f>
        <v>113.58801524930097</v>
      </c>
      <c r="J632" s="72">
        <f>AVERAGE(G$6:G632)</f>
        <v>716881.42853786401</v>
      </c>
      <c r="L632" s="6"/>
      <c r="N632" s="13">
        <v>627</v>
      </c>
      <c r="O632" s="72">
        <v>46</v>
      </c>
      <c r="P632" s="73">
        <v>87.935163245090521</v>
      </c>
      <c r="Q632" s="74">
        <v>12081.365027074193</v>
      </c>
      <c r="R632" s="75">
        <v>165.06483675490949</v>
      </c>
      <c r="S632" s="17">
        <v>994208.54597047437</v>
      </c>
      <c r="U632" s="73">
        <f>AVERAGE(R$6:R632)</f>
        <v>163.92203427622337</v>
      </c>
      <c r="V632" s="72">
        <f>AVERAGE(S$6:S632)</f>
        <v>800545.60282365081</v>
      </c>
    </row>
    <row r="633" spans="2:22" ht="15.75" x14ac:dyDescent="0.25">
      <c r="B633" s="13">
        <v>628</v>
      </c>
      <c r="C633" s="72">
        <v>46</v>
      </c>
      <c r="D633" s="73">
        <v>83.885089058262892</v>
      </c>
      <c r="E633" s="74">
        <v>16893.445588009436</v>
      </c>
      <c r="F633" s="75">
        <v>119.11491094173711</v>
      </c>
      <c r="G633" s="72">
        <v>1012261.2667148255</v>
      </c>
      <c r="I633" s="73">
        <f>AVERAGE(F$6:F633)</f>
        <v>113.59681603862012</v>
      </c>
      <c r="J633" s="72">
        <f>AVERAGE(G$6:G633)</f>
        <v>717351.77859865536</v>
      </c>
      <c r="L633" s="6"/>
      <c r="N633" s="13">
        <v>628</v>
      </c>
      <c r="O633" s="72">
        <v>45</v>
      </c>
      <c r="P633" s="73">
        <v>81.726826573173028</v>
      </c>
      <c r="Q633" s="74">
        <v>12919.204108001759</v>
      </c>
      <c r="R633" s="75">
        <v>172.27317342682699</v>
      </c>
      <c r="S633" s="17">
        <v>1225632.2898343625</v>
      </c>
      <c r="U633" s="73">
        <f>AVERAGE(R$6:R633)</f>
        <v>163.93533226850138</v>
      </c>
      <c r="V633" s="72">
        <f>AVERAGE(S$6:S633)</f>
        <v>801222.49245264882</v>
      </c>
    </row>
    <row r="634" spans="2:22" ht="15.75" x14ac:dyDescent="0.25">
      <c r="B634" s="13">
        <v>629</v>
      </c>
      <c r="C634" s="72">
        <v>45</v>
      </c>
      <c r="D634" s="73">
        <v>88.418700092092692</v>
      </c>
      <c r="E634" s="74">
        <v>10825.330550910601</v>
      </c>
      <c r="F634" s="75">
        <v>115.58129990790731</v>
      </c>
      <c r="G634" s="72">
        <v>251205.77700702962</v>
      </c>
      <c r="I634" s="73">
        <f>AVERAGE(F$6:F634)</f>
        <v>113.59997102092424</v>
      </c>
      <c r="J634" s="72">
        <f>AVERAGE(G$6:G634)</f>
        <v>716610.68797609315</v>
      </c>
      <c r="L634" s="6"/>
      <c r="N634" s="13">
        <v>629</v>
      </c>
      <c r="O634" s="72">
        <v>45</v>
      </c>
      <c r="P634" s="73">
        <v>98.479662786210255</v>
      </c>
      <c r="Q634" s="74">
        <v>14969.670429150354</v>
      </c>
      <c r="R634" s="75">
        <v>155.52033721378973</v>
      </c>
      <c r="S634" s="17">
        <v>1328088.1931207594</v>
      </c>
      <c r="U634" s="73">
        <f>AVERAGE(R$6:R634)</f>
        <v>163.92195389798516</v>
      </c>
      <c r="V634" s="72">
        <f>AVERAGE(S$6:S634)</f>
        <v>802060.1167780353</v>
      </c>
    </row>
    <row r="635" spans="2:22" ht="15.75" x14ac:dyDescent="0.25">
      <c r="B635" s="13">
        <v>630</v>
      </c>
      <c r="C635" s="72">
        <v>44</v>
      </c>
      <c r="D635" s="73">
        <v>85.094874931974047</v>
      </c>
      <c r="E635" s="74">
        <v>21699.739952038843</v>
      </c>
      <c r="F635" s="75">
        <v>119.90512506802595</v>
      </c>
      <c r="G635" s="72">
        <v>1601910.0328928567</v>
      </c>
      <c r="I635" s="73">
        <f>AVERAGE(F$6:F635)</f>
        <v>113.60997920195138</v>
      </c>
      <c r="J635" s="72">
        <f>AVERAGE(G$6:G635)</f>
        <v>718015.9250315167</v>
      </c>
      <c r="L635" s="6"/>
      <c r="N635" s="13">
        <v>630</v>
      </c>
      <c r="O635" s="72">
        <v>44</v>
      </c>
      <c r="P635" s="73">
        <v>96.164168556277744</v>
      </c>
      <c r="Q635" s="74">
        <v>17467.042296240372</v>
      </c>
      <c r="R635" s="75">
        <v>158.83583144372227</v>
      </c>
      <c r="S635" s="17">
        <v>1774392.1859860034</v>
      </c>
      <c r="U635" s="73">
        <f>AVERAGE(R$6:R635)</f>
        <v>163.91388068774029</v>
      </c>
      <c r="V635" s="72">
        <f>AVERAGE(S$6:S635)</f>
        <v>803603.50101487339</v>
      </c>
    </row>
    <row r="636" spans="2:22" ht="15.75" x14ac:dyDescent="0.25">
      <c r="B636" s="13">
        <v>631</v>
      </c>
      <c r="C636" s="72">
        <v>45</v>
      </c>
      <c r="D636" s="73">
        <v>87.784680551754505</v>
      </c>
      <c r="E636" s="74">
        <v>14980.956783928443</v>
      </c>
      <c r="F636" s="75">
        <v>116.21531944824549</v>
      </c>
      <c r="G636" s="72">
        <v>741016.67828460434</v>
      </c>
      <c r="I636" s="73">
        <f>AVERAGE(F$6:F636)</f>
        <v>113.61410810883933</v>
      </c>
      <c r="J636" s="72">
        <f>AVERAGE(G$6:G636)</f>
        <v>718052.37630450097</v>
      </c>
      <c r="L636" s="6"/>
      <c r="N636" s="13">
        <v>631</v>
      </c>
      <c r="O636" s="72">
        <v>43</v>
      </c>
      <c r="P636" s="73">
        <v>88.604740114281213</v>
      </c>
      <c r="Q636" s="74">
        <v>11719.234668470002</v>
      </c>
      <c r="R636" s="75">
        <v>167.39525988571879</v>
      </c>
      <c r="S636" s="17">
        <v>961744.33299026149</v>
      </c>
      <c r="U636" s="73">
        <f>AVERAGE(R$6:R636)</f>
        <v>163.91939792894152</v>
      </c>
      <c r="V636" s="72">
        <f>AVERAGE(S$6:S636)</f>
        <v>803854.12039993738</v>
      </c>
    </row>
    <row r="637" spans="2:22" ht="15.75" x14ac:dyDescent="0.25">
      <c r="B637" s="13">
        <v>632</v>
      </c>
      <c r="C637" s="72">
        <v>45</v>
      </c>
      <c r="D637" s="73">
        <v>86.009467080491419</v>
      </c>
      <c r="E637" s="74">
        <v>9563.8244263953929</v>
      </c>
      <c r="F637" s="75">
        <v>117.99053291950858</v>
      </c>
      <c r="G637" s="72">
        <v>128440.74081900599</v>
      </c>
      <c r="I637" s="73">
        <f>AVERAGE(F$6:F637)</f>
        <v>113.62103283164102</v>
      </c>
      <c r="J637" s="72">
        <f>AVERAGE(G$6:G637)</f>
        <v>717119.44650151755</v>
      </c>
      <c r="L637" s="6"/>
      <c r="N637" s="13">
        <v>632</v>
      </c>
      <c r="O637" s="72">
        <v>45</v>
      </c>
      <c r="P637" s="73">
        <v>82.615123771814183</v>
      </c>
      <c r="Q637" s="74">
        <v>16650.294900765381</v>
      </c>
      <c r="R637" s="75">
        <v>171.38487622818582</v>
      </c>
      <c r="S637" s="17">
        <v>1853608.7307304684</v>
      </c>
      <c r="U637" s="73">
        <f>AVERAGE(R$6:R637)</f>
        <v>163.93121039460488</v>
      </c>
      <c r="V637" s="72">
        <f>AVERAGE(S$6:S637)</f>
        <v>805515.12453020725</v>
      </c>
    </row>
    <row r="638" spans="2:22" ht="15.75" x14ac:dyDescent="0.25">
      <c r="B638" s="13">
        <v>633</v>
      </c>
      <c r="C638" s="72">
        <v>47</v>
      </c>
      <c r="D638" s="73">
        <v>82.901821743079807</v>
      </c>
      <c r="E638" s="74">
        <v>14271.444510245459</v>
      </c>
      <c r="F638" s="75">
        <v>119.09817825692019</v>
      </c>
      <c r="G638" s="72">
        <v>699703.04226495884</v>
      </c>
      <c r="I638" s="73">
        <f>AVERAGE(F$6:F638)</f>
        <v>113.62968551003797</v>
      </c>
      <c r="J638" s="72">
        <f>AVERAGE(G$6:G638)</f>
        <v>717091.9324347931</v>
      </c>
      <c r="L638" s="6"/>
      <c r="N638" s="13">
        <v>633</v>
      </c>
      <c r="O638" s="72">
        <v>43</v>
      </c>
      <c r="P638" s="73">
        <v>90.801761169497084</v>
      </c>
      <c r="Q638" s="74">
        <v>14165.622619973572</v>
      </c>
      <c r="R638" s="75">
        <v>165.19823883050293</v>
      </c>
      <c r="S638" s="17">
        <v>1340135.9087571688</v>
      </c>
      <c r="U638" s="73">
        <f>AVERAGE(R$6:R638)</f>
        <v>163.93321201930615</v>
      </c>
      <c r="V638" s="72">
        <f>AVERAGE(S$6:S638)</f>
        <v>806359.7071277221</v>
      </c>
    </row>
    <row r="639" spans="2:22" ht="15.75" x14ac:dyDescent="0.25">
      <c r="B639" s="13">
        <v>634</v>
      </c>
      <c r="C639" s="72">
        <v>44</v>
      </c>
      <c r="D639" s="73">
        <v>83.041589048929936</v>
      </c>
      <c r="E639" s="74">
        <v>19991.834682194571</v>
      </c>
      <c r="F639" s="75">
        <v>121.95841095107006</v>
      </c>
      <c r="G639" s="72">
        <v>1438172.3898369404</v>
      </c>
      <c r="I639" s="73">
        <f>AVERAGE(F$6:F639)</f>
        <v>113.64282230095444</v>
      </c>
      <c r="J639" s="72">
        <f>AVERAGE(G$6:G639)</f>
        <v>718229.28331397625</v>
      </c>
      <c r="L639" s="6"/>
      <c r="N639" s="13">
        <v>634</v>
      </c>
      <c r="O639" s="72">
        <v>43</v>
      </c>
      <c r="P639" s="73">
        <v>82.622367107358286</v>
      </c>
      <c r="Q639" s="74">
        <v>12720.241758142558</v>
      </c>
      <c r="R639" s="75">
        <v>173.37763289264171</v>
      </c>
      <c r="S639" s="17">
        <v>1205405.4058488919</v>
      </c>
      <c r="U639" s="73">
        <f>AVERAGE(R$6:R639)</f>
        <v>163.94810858219785</v>
      </c>
      <c r="V639" s="72">
        <f>AVERAGE(S$6:S639)</f>
        <v>806989.11674715625</v>
      </c>
    </row>
    <row r="640" spans="2:22" ht="15.75" x14ac:dyDescent="0.25">
      <c r="B640" s="13">
        <v>635</v>
      </c>
      <c r="C640" s="72">
        <v>46</v>
      </c>
      <c r="D640" s="73">
        <v>85.108085543905062</v>
      </c>
      <c r="E640" s="74">
        <v>15952.328838418151</v>
      </c>
      <c r="F640" s="75">
        <v>117.89191445609494</v>
      </c>
      <c r="G640" s="72">
        <v>880650.58679428883</v>
      </c>
      <c r="I640" s="73">
        <f>AVERAGE(F$6:F640)</f>
        <v>113.64951378466331</v>
      </c>
      <c r="J640" s="72">
        <f>AVERAGE(G$6:G640)</f>
        <v>718485.06489426026</v>
      </c>
      <c r="L640" s="6"/>
      <c r="N640" s="13">
        <v>635</v>
      </c>
      <c r="O640" s="72">
        <v>45</v>
      </c>
      <c r="P640" s="73">
        <v>81.205468477437975</v>
      </c>
      <c r="Q640" s="74">
        <v>12183.017836927242</v>
      </c>
      <c r="R640" s="75">
        <v>172.79453152256201</v>
      </c>
      <c r="S640" s="17">
        <v>1105158.8596628597</v>
      </c>
      <c r="U640" s="73">
        <f>AVERAGE(R$6:R640)</f>
        <v>163.96203995690709</v>
      </c>
      <c r="V640" s="72">
        <f>AVERAGE(S$6:S640)</f>
        <v>807458.67539741716</v>
      </c>
    </row>
    <row r="641" spans="2:22" ht="15.75" x14ac:dyDescent="0.25">
      <c r="B641" s="13">
        <v>636</v>
      </c>
      <c r="C641" s="72">
        <v>46</v>
      </c>
      <c r="D641" s="73">
        <v>94.09601537402547</v>
      </c>
      <c r="E641" s="74">
        <v>18701.554684628598</v>
      </c>
      <c r="F641" s="75">
        <v>108.90398462597453</v>
      </c>
      <c r="G641" s="72">
        <v>1036673.8238566148</v>
      </c>
      <c r="I641" s="73">
        <f>AVERAGE(F$6:F641)</f>
        <v>113.64205226082889</v>
      </c>
      <c r="J641" s="72">
        <f>AVERAGE(G$6:G641)</f>
        <v>718985.36168508162</v>
      </c>
      <c r="L641" s="6"/>
      <c r="N641" s="13">
        <v>636</v>
      </c>
      <c r="O641" s="72">
        <v>45</v>
      </c>
      <c r="P641" s="73">
        <v>81.976442944086685</v>
      </c>
      <c r="Q641" s="74">
        <v>9410.7374419526277</v>
      </c>
      <c r="R641" s="75">
        <v>172.02355705591333</v>
      </c>
      <c r="S641" s="17">
        <v>618868.52928395779</v>
      </c>
      <c r="U641" s="73">
        <f>AVERAGE(R$6:R641)</f>
        <v>163.97471529825773</v>
      </c>
      <c r="V641" s="72">
        <f>AVERAGE(S$6:S641)</f>
        <v>807162.1500104462</v>
      </c>
    </row>
    <row r="642" spans="2:22" ht="15.75" x14ac:dyDescent="0.25">
      <c r="B642" s="13">
        <v>637</v>
      </c>
      <c r="C642" s="72">
        <v>45</v>
      </c>
      <c r="D642" s="73">
        <v>99.81594548402208</v>
      </c>
      <c r="E642" s="74">
        <v>9818.6184691406779</v>
      </c>
      <c r="F642" s="75">
        <v>104.18405451597792</v>
      </c>
      <c r="G642" s="72">
        <v>22943.481860540109</v>
      </c>
      <c r="I642" s="73">
        <f>AVERAGE(F$6:F642)</f>
        <v>113.62720454066429</v>
      </c>
      <c r="J642" s="72">
        <f>AVERAGE(G$6:G642)</f>
        <v>717892.67427562387</v>
      </c>
      <c r="L642" s="6"/>
      <c r="N642" s="13">
        <v>637</v>
      </c>
      <c r="O642" s="72">
        <v>43</v>
      </c>
      <c r="P642" s="73">
        <v>89.9240865024626</v>
      </c>
      <c r="Q642" s="74">
        <v>10705.960937501477</v>
      </c>
      <c r="R642" s="75">
        <v>166.07591349753739</v>
      </c>
      <c r="S642" s="17">
        <v>778002.24256450962</v>
      </c>
      <c r="U642" s="73">
        <f>AVERAGE(R$6:R642)</f>
        <v>163.97801388255803</v>
      </c>
      <c r="V642" s="72">
        <f>AVERAGE(S$6:S642)</f>
        <v>807116.37307568023</v>
      </c>
    </row>
    <row r="643" spans="2:22" ht="15.75" x14ac:dyDescent="0.25">
      <c r="B643" s="13">
        <v>638</v>
      </c>
      <c r="C643" s="72">
        <v>43</v>
      </c>
      <c r="D643" s="73">
        <v>98.989534901589394</v>
      </c>
      <c r="E643" s="74">
        <v>7773.458298210553</v>
      </c>
      <c r="F643" s="75">
        <v>107.01046509841061</v>
      </c>
      <c r="G643" s="72">
        <v>-168158.61208538932</v>
      </c>
      <c r="I643" s="73">
        <f>AVERAGE(F$6:F643)</f>
        <v>113.61683347570778</v>
      </c>
      <c r="J643" s="72">
        <f>AVERAGE(G$6:G643)</f>
        <v>716503.87915593572</v>
      </c>
      <c r="L643" s="6"/>
      <c r="N643" s="13">
        <v>638</v>
      </c>
      <c r="O643" s="72">
        <v>45</v>
      </c>
      <c r="P643" s="73">
        <v>84.032781866960477</v>
      </c>
      <c r="Q643" s="74">
        <v>9983.9259586409516</v>
      </c>
      <c r="R643" s="75">
        <v>169.96721813303952</v>
      </c>
      <c r="S643" s="17">
        <v>696940.12123644236</v>
      </c>
      <c r="U643" s="73">
        <f>AVERAGE(R$6:R643)</f>
        <v>163.98740135003527</v>
      </c>
      <c r="V643" s="72">
        <f>AVERAGE(S$6:S643)</f>
        <v>806943.68302577548</v>
      </c>
    </row>
    <row r="644" spans="2:22" ht="15.75" x14ac:dyDescent="0.25">
      <c r="B644" s="13">
        <v>639</v>
      </c>
      <c r="C644" s="72">
        <v>45</v>
      </c>
      <c r="D644" s="73">
        <v>88.220802770732561</v>
      </c>
      <c r="E644" s="74">
        <v>21086.670325436411</v>
      </c>
      <c r="F644" s="75">
        <v>115.77919722926744</v>
      </c>
      <c r="G644" s="72">
        <v>1441397.7625172432</v>
      </c>
      <c r="I644" s="73">
        <f>AVERAGE(F$6:F644)</f>
        <v>113.62021745654276</v>
      </c>
      <c r="J644" s="72">
        <f>AVERAGE(G$6:G644)</f>
        <v>717638.29837872332</v>
      </c>
      <c r="L644" s="6"/>
      <c r="N644" s="13">
        <v>639</v>
      </c>
      <c r="O644" s="72">
        <v>45</v>
      </c>
      <c r="P644" s="73">
        <v>97.666101437168507</v>
      </c>
      <c r="Q644" s="74">
        <v>9894.7957722562751</v>
      </c>
      <c r="R644" s="75">
        <v>156.33389856283151</v>
      </c>
      <c r="S644" s="17">
        <v>546891.99855984654</v>
      </c>
      <c r="U644" s="73">
        <f>AVERAGE(R$6:R644)</f>
        <v>163.97542403737924</v>
      </c>
      <c r="V644" s="72">
        <f>AVERAGE(S$6:S644)</f>
        <v>806536.71638341877</v>
      </c>
    </row>
    <row r="645" spans="2:22" ht="15.75" x14ac:dyDescent="0.25">
      <c r="B645" s="13">
        <v>640</v>
      </c>
      <c r="C645" s="72">
        <v>43</v>
      </c>
      <c r="D645" s="73">
        <v>82.183391701446666</v>
      </c>
      <c r="E645" s="74">
        <v>21607.887999372175</v>
      </c>
      <c r="F645" s="75">
        <v>123.81660829855333</v>
      </c>
      <c r="G645" s="72">
        <v>1675415.4045772757</v>
      </c>
      <c r="I645" s="73">
        <f>AVERAGE(F$6:F645)</f>
        <v>113.63614931723342</v>
      </c>
      <c r="J645" s="72">
        <f>AVERAGE(G$6:G645)</f>
        <v>719134.82510715851</v>
      </c>
      <c r="L645" s="6"/>
      <c r="N645" s="13">
        <v>640</v>
      </c>
      <c r="O645" s="72">
        <v>45</v>
      </c>
      <c r="P645" s="73">
        <v>97.936393245692315</v>
      </c>
      <c r="Q645" s="74">
        <v>6272.745064354066</v>
      </c>
      <c r="R645" s="75">
        <v>156.06360675430767</v>
      </c>
      <c r="S645" s="17">
        <v>-21052.78100662271</v>
      </c>
      <c r="U645" s="73">
        <f>AVERAGE(R$6:R645)</f>
        <v>163.96306182287444</v>
      </c>
      <c r="V645" s="72">
        <f>AVERAGE(S$6:S645)</f>
        <v>805243.60779374675</v>
      </c>
    </row>
    <row r="646" spans="2:22" ht="15.75" x14ac:dyDescent="0.25">
      <c r="B646" s="13">
        <v>641</v>
      </c>
      <c r="C646" s="72">
        <v>44</v>
      </c>
      <c r="D646" s="73">
        <v>84.513995761550575</v>
      </c>
      <c r="E646" s="74">
        <v>17480.777544997498</v>
      </c>
      <c r="F646" s="75">
        <v>120.48600423844942</v>
      </c>
      <c r="G646" s="72">
        <v>1106189.03737796</v>
      </c>
      <c r="I646" s="73">
        <f>AVERAGE(F$6:F646)</f>
        <v>113.64683551835856</v>
      </c>
      <c r="J646" s="72">
        <f>AVERAGE(G$6:G646)</f>
        <v>719738.65383144992</v>
      </c>
      <c r="L646" s="6"/>
      <c r="N646" s="13">
        <v>641</v>
      </c>
      <c r="O646" s="72">
        <v>45</v>
      </c>
      <c r="P646" s="73">
        <v>84.963441142004925</v>
      </c>
      <c r="Q646" s="74">
        <v>9200.3594692099978</v>
      </c>
      <c r="R646" s="75">
        <v>169.03655885799509</v>
      </c>
      <c r="S646" s="17">
        <v>555197.10493182833</v>
      </c>
      <c r="U646" s="73">
        <f>AVERAGE(R$6:R646)</f>
        <v>163.9709767948481</v>
      </c>
      <c r="V646" s="72">
        <f>AVERAGE(S$6:S646)</f>
        <v>804853.51964575634</v>
      </c>
    </row>
    <row r="647" spans="2:22" ht="15.75" x14ac:dyDescent="0.25">
      <c r="B647" s="13">
        <v>642</v>
      </c>
      <c r="C647" s="72">
        <v>47</v>
      </c>
      <c r="D647" s="73">
        <v>86.824335780493328</v>
      </c>
      <c r="E647" s="74">
        <v>9074.5198232650982</v>
      </c>
      <c r="F647" s="75">
        <v>115.17566421950667</v>
      </c>
      <c r="G647" s="72">
        <v>45163.84811763803</v>
      </c>
      <c r="I647" s="73">
        <f>AVERAGE(F$6:F647)</f>
        <v>113.64921687147562</v>
      </c>
      <c r="J647" s="72">
        <f>AVERAGE(G$6:G647)</f>
        <v>718687.91425868706</v>
      </c>
      <c r="L647" s="6"/>
      <c r="N647" s="13">
        <v>642</v>
      </c>
      <c r="O647" s="72">
        <v>44</v>
      </c>
      <c r="P647" s="73">
        <v>84.239035807407291</v>
      </c>
      <c r="Q647" s="74">
        <v>16836.486972591993</v>
      </c>
      <c r="R647" s="75">
        <v>170.76096419259272</v>
      </c>
      <c r="S647" s="17">
        <v>1875014.749055835</v>
      </c>
      <c r="U647" s="73">
        <f>AVERAGE(R$6:R647)</f>
        <v>163.98155309920597</v>
      </c>
      <c r="V647" s="72">
        <f>AVERAGE(S$6:S647)</f>
        <v>806520.43744857574</v>
      </c>
    </row>
    <row r="648" spans="2:22" ht="15.75" x14ac:dyDescent="0.25">
      <c r="B648" s="13">
        <v>643</v>
      </c>
      <c r="C648" s="72">
        <v>43</v>
      </c>
      <c r="D648" s="73">
        <v>84.321981220636872</v>
      </c>
      <c r="E648" s="74">
        <v>17139.72086475516</v>
      </c>
      <c r="F648" s="75">
        <v>121.67801877936313</v>
      </c>
      <c r="G648" s="72">
        <v>1085527.2772547205</v>
      </c>
      <c r="I648" s="73">
        <f>AVERAGE(F$6:F648)</f>
        <v>113.66170334411619</v>
      </c>
      <c r="J648" s="72">
        <f>AVERAGE(G$6:G648)</f>
        <v>719258.4264872967</v>
      </c>
      <c r="L648" s="6"/>
      <c r="N648" s="13">
        <v>643</v>
      </c>
      <c r="O648" s="72">
        <v>45</v>
      </c>
      <c r="P648" s="73">
        <v>95.363741923263376</v>
      </c>
      <c r="Q648" s="74">
        <v>8986.4861362047159</v>
      </c>
      <c r="R648" s="75">
        <v>158.63625807673662</v>
      </c>
      <c r="S648" s="17">
        <v>425582.53390598716</v>
      </c>
      <c r="U648" s="73">
        <f>AVERAGE(R$6:R648)</f>
        <v>163.97324004318344</v>
      </c>
      <c r="V648" s="72">
        <f>AVERAGE(S$6:S648)</f>
        <v>805927.9990293805</v>
      </c>
    </row>
    <row r="649" spans="2:22" ht="15.75" x14ac:dyDescent="0.25">
      <c r="B649" s="13">
        <v>644</v>
      </c>
      <c r="C649" s="72">
        <v>46</v>
      </c>
      <c r="D649" s="73">
        <v>94.456493454615057</v>
      </c>
      <c r="E649" s="74">
        <v>14742.629688504821</v>
      </c>
      <c r="F649" s="75">
        <v>108.54350654538494</v>
      </c>
      <c r="G649" s="72">
        <v>600216.72209040937</v>
      </c>
      <c r="I649" s="73">
        <f>AVERAGE(F$6:F649)</f>
        <v>113.65375583355915</v>
      </c>
      <c r="J649" s="72">
        <f>AVERAGE(G$6:G649)</f>
        <v>719073.57912022073</v>
      </c>
      <c r="L649" s="6"/>
      <c r="N649" s="13">
        <v>644</v>
      </c>
      <c r="O649" s="72">
        <v>45</v>
      </c>
      <c r="P649" s="73">
        <v>92.887411972726099</v>
      </c>
      <c r="Q649" s="74">
        <v>6419.3762068441592</v>
      </c>
      <c r="R649" s="75">
        <v>161.11258802727389</v>
      </c>
      <c r="S649" s="17">
        <v>34242.314205367118</v>
      </c>
      <c r="U649" s="73">
        <f>AVERAGE(R$6:R649)</f>
        <v>163.96879803694756</v>
      </c>
      <c r="V649" s="72">
        <f>AVERAGE(S$6:S649)</f>
        <v>804729.72933244868</v>
      </c>
    </row>
    <row r="650" spans="2:22" ht="15.75" x14ac:dyDescent="0.25">
      <c r="B650" s="13">
        <v>645</v>
      </c>
      <c r="C650" s="72">
        <v>44</v>
      </c>
      <c r="D650" s="73">
        <v>98.420416643582428</v>
      </c>
      <c r="E650" s="74">
        <v>22040.796709149257</v>
      </c>
      <c r="F650" s="75">
        <v>106.57958335641757</v>
      </c>
      <c r="G650" s="72">
        <v>1349098.9301046273</v>
      </c>
      <c r="I650" s="73">
        <f>AVERAGE(F$6:F650)</f>
        <v>113.64278812429227</v>
      </c>
      <c r="J650" s="72">
        <f>AVERAGE(G$6:G650)</f>
        <v>720050.36261011905</v>
      </c>
      <c r="L650" s="6"/>
      <c r="N650" s="13">
        <v>645</v>
      </c>
      <c r="O650" s="72">
        <v>45</v>
      </c>
      <c r="P650" s="73">
        <v>82.271555005705494</v>
      </c>
      <c r="Q650" s="74">
        <v>8768.6994548291259</v>
      </c>
      <c r="R650" s="75">
        <v>171.72844499429451</v>
      </c>
      <c r="S650" s="17">
        <v>505835.12200012384</v>
      </c>
      <c r="U650" s="73">
        <f>AVERAGE(R$6:R650)</f>
        <v>163.98082849734655</v>
      </c>
      <c r="V650" s="72">
        <f>AVERAGE(S$6:S650)</f>
        <v>804266.32684046053</v>
      </c>
    </row>
    <row r="651" spans="2:22" ht="15.75" x14ac:dyDescent="0.25">
      <c r="B651" s="13">
        <v>646</v>
      </c>
      <c r="C651" s="72">
        <v>46</v>
      </c>
      <c r="D651" s="73">
        <v>97.006750753583063</v>
      </c>
      <c r="E651" s="74">
        <v>15837.966581924549</v>
      </c>
      <c r="F651" s="75">
        <v>105.99324924641694</v>
      </c>
      <c r="G651" s="72">
        <v>678717.53947435087</v>
      </c>
      <c r="I651" s="73">
        <f>AVERAGE(F$6:F651)</f>
        <v>113.63094673284044</v>
      </c>
      <c r="J651" s="72">
        <f>AVERAGE(G$6:G651)</f>
        <v>719986.3799117665</v>
      </c>
      <c r="L651" s="6"/>
      <c r="N651" s="13">
        <v>646</v>
      </c>
      <c r="O651" s="72">
        <v>44</v>
      </c>
      <c r="P651" s="73">
        <v>87.860844878258774</v>
      </c>
      <c r="Q651" s="74">
        <v>12617.419701514304</v>
      </c>
      <c r="R651" s="75">
        <v>167.13915512174123</v>
      </c>
      <c r="S651" s="17">
        <v>1108864.8687275131</v>
      </c>
      <c r="U651" s="73">
        <f>AVERAGE(R$6:R651)</f>
        <v>163.98571754784871</v>
      </c>
      <c r="V651" s="72">
        <f>AVERAGE(S$6:S651)</f>
        <v>804737.8416111836</v>
      </c>
    </row>
    <row r="652" spans="2:22" ht="15.75" x14ac:dyDescent="0.25">
      <c r="B652" s="13">
        <v>647</v>
      </c>
      <c r="C652" s="72">
        <v>46</v>
      </c>
      <c r="D652" s="73">
        <v>97.925650073360373</v>
      </c>
      <c r="E652" s="74">
        <v>19507.422879378559</v>
      </c>
      <c r="F652" s="75">
        <v>105.07434992663963</v>
      </c>
      <c r="G652" s="72">
        <v>1049729.7777947586</v>
      </c>
      <c r="I652" s="73">
        <f>AVERAGE(F$6:F652)</f>
        <v>113.61772169913688</v>
      </c>
      <c r="J652" s="72">
        <f>AVERAGE(G$6:G652)</f>
        <v>720496.02967665531</v>
      </c>
      <c r="L652" s="6"/>
      <c r="N652" s="13">
        <v>647</v>
      </c>
      <c r="O652" s="72">
        <v>45</v>
      </c>
      <c r="P652" s="73">
        <v>93.954345081962458</v>
      </c>
      <c r="Q652" s="74">
        <v>10234.659197010322</v>
      </c>
      <c r="R652" s="75">
        <v>160.04565491803754</v>
      </c>
      <c r="S652" s="17">
        <v>638012.73404843314</v>
      </c>
      <c r="U652" s="73">
        <f>AVERAGE(R$6:R652)</f>
        <v>163.97962780653523</v>
      </c>
      <c r="V652" s="72">
        <f>AVERAGE(S$6:S652)</f>
        <v>804480.152109541</v>
      </c>
    </row>
    <row r="653" spans="2:22" ht="15.75" x14ac:dyDescent="0.25">
      <c r="B653" s="13">
        <v>648</v>
      </c>
      <c r="C653" s="72">
        <v>47</v>
      </c>
      <c r="D653" s="73">
        <v>81.561409447795981</v>
      </c>
      <c r="E653" s="74">
        <v>25010.828499613723</v>
      </c>
      <c r="F653" s="75">
        <v>120.43859055220402</v>
      </c>
      <c r="G653" s="72">
        <v>2012268.9330363725</v>
      </c>
      <c r="I653" s="73">
        <f>AVERAGE(F$6:F653)</f>
        <v>113.62824773131754</v>
      </c>
      <c r="J653" s="72">
        <f>AVERAGE(G$6:G653)</f>
        <v>722489.50637937093</v>
      </c>
      <c r="L653" s="6"/>
      <c r="N653" s="13">
        <v>648</v>
      </c>
      <c r="O653" s="72">
        <v>43</v>
      </c>
      <c r="P653" s="73">
        <v>86.624649520013037</v>
      </c>
      <c r="Q653" s="74">
        <v>4215.2367443439425</v>
      </c>
      <c r="R653" s="75">
        <v>169.37535047998696</v>
      </c>
      <c r="S653" s="17">
        <v>-286042.79907062557</v>
      </c>
      <c r="U653" s="73">
        <f>AVERAGE(R$6:R653)</f>
        <v>163.98795453905601</v>
      </c>
      <c r="V653" s="72">
        <f>AVERAGE(S$6:S653)</f>
        <v>802797.24632068269</v>
      </c>
    </row>
    <row r="654" spans="2:22" ht="15.75" x14ac:dyDescent="0.25">
      <c r="B654" s="13">
        <v>649</v>
      </c>
      <c r="C654" s="72">
        <v>47</v>
      </c>
      <c r="D654" s="73">
        <v>84.045690232455414</v>
      </c>
      <c r="E654" s="74">
        <v>13373.81392110124</v>
      </c>
      <c r="F654" s="75">
        <v>117.95430976754459</v>
      </c>
      <c r="G654" s="72">
        <v>577498.99002307584</v>
      </c>
      <c r="I654" s="73">
        <f>AVERAGE(F$6:F654)</f>
        <v>113.63491346635026</v>
      </c>
      <c r="J654" s="72">
        <f>AVERAGE(G$6:G654)</f>
        <v>722266.10034492356</v>
      </c>
      <c r="L654" s="6"/>
      <c r="N654" s="13">
        <v>649</v>
      </c>
      <c r="O654" s="72">
        <v>47</v>
      </c>
      <c r="P654" s="73">
        <v>80.584497270317087</v>
      </c>
      <c r="Q654" s="74">
        <v>10272.458584176562</v>
      </c>
      <c r="R654" s="75">
        <v>171.41550272968291</v>
      </c>
      <c r="S654" s="17">
        <v>760858.65247647208</v>
      </c>
      <c r="U654" s="73">
        <f>AVERAGE(R$6:R654)</f>
        <v>163.99939914335587</v>
      </c>
      <c r="V654" s="72">
        <f>AVERAGE(S$6:S654)</f>
        <v>802732.62599118473</v>
      </c>
    </row>
    <row r="655" spans="2:22" ht="15.75" x14ac:dyDescent="0.25">
      <c r="B655" s="13">
        <v>650</v>
      </c>
      <c r="C655" s="72">
        <v>44</v>
      </c>
      <c r="D655" s="73">
        <v>95.374072082484872</v>
      </c>
      <c r="E655" s="74">
        <v>7182.3496541806398</v>
      </c>
      <c r="F655" s="75">
        <v>109.62592791751513</v>
      </c>
      <c r="G655" s="72">
        <v>-212628.25453240343</v>
      </c>
      <c r="I655" s="73">
        <f>AVERAGE(F$6:F655)</f>
        <v>113.62874579627513</v>
      </c>
      <c r="J655" s="72">
        <f>AVERAGE(G$6:G655)</f>
        <v>720827.80133742001</v>
      </c>
      <c r="L655" s="6"/>
      <c r="N655" s="13">
        <v>650</v>
      </c>
      <c r="O655" s="72">
        <v>43</v>
      </c>
      <c r="P655" s="73">
        <v>81.439847743439174</v>
      </c>
      <c r="Q655" s="74">
        <v>14525.749308642904</v>
      </c>
      <c r="R655" s="75">
        <v>174.56015225656083</v>
      </c>
      <c r="S655" s="17">
        <v>1535617.0109573384</v>
      </c>
      <c r="U655" s="73">
        <f>AVERAGE(R$6:R655)</f>
        <v>164.01564645583773</v>
      </c>
      <c r="V655" s="72">
        <f>AVERAGE(S$6:S655)</f>
        <v>803860.1404295942</v>
      </c>
    </row>
    <row r="656" spans="2:22" ht="15.75" x14ac:dyDescent="0.25">
      <c r="B656" s="13">
        <v>651</v>
      </c>
      <c r="C656" s="72">
        <v>45</v>
      </c>
      <c r="D656" s="73">
        <v>85.631205758973408</v>
      </c>
      <c r="E656" s="74">
        <v>20197.757753451184</v>
      </c>
      <c r="F656" s="75">
        <v>118.36879424102659</v>
      </c>
      <c r="G656" s="72">
        <v>1390784.2316483627</v>
      </c>
      <c r="I656" s="73">
        <f>AVERAGE(F$6:F656)</f>
        <v>113.63602697668182</v>
      </c>
      <c r="J656" s="72">
        <f>AVERAGE(G$6:G656)</f>
        <v>721856.92027798982</v>
      </c>
      <c r="L656" s="6"/>
      <c r="N656" s="13">
        <v>651</v>
      </c>
      <c r="O656" s="72">
        <v>44</v>
      </c>
      <c r="P656" s="73">
        <v>93.535563427577046</v>
      </c>
      <c r="Q656" s="74">
        <v>11888.584836338203</v>
      </c>
      <c r="R656" s="75">
        <v>161.46443657242295</v>
      </c>
      <c r="S656" s="17">
        <v>919583.65224279906</v>
      </c>
      <c r="U656" s="73">
        <f>AVERAGE(R$6:R656)</f>
        <v>164.01172754664663</v>
      </c>
      <c r="V656" s="72">
        <f>AVERAGE(S$6:S656)</f>
        <v>804037.90312055149</v>
      </c>
    </row>
    <row r="657" spans="2:22" ht="15.75" x14ac:dyDescent="0.25">
      <c r="B657" s="13">
        <v>652</v>
      </c>
      <c r="C657" s="72">
        <v>44</v>
      </c>
      <c r="D657" s="73">
        <v>96.175656594390347</v>
      </c>
      <c r="E657" s="74">
        <v>16423.006777426373</v>
      </c>
      <c r="F657" s="75">
        <v>108.82434340560965</v>
      </c>
      <c r="G657" s="72">
        <v>787222.9292993024</v>
      </c>
      <c r="I657" s="73">
        <f>AVERAGE(F$6:F657)</f>
        <v>113.62864709390409</v>
      </c>
      <c r="J657" s="72">
        <f>AVERAGE(G$6:G657)</f>
        <v>721957.17489305325</v>
      </c>
      <c r="L657" s="6"/>
      <c r="N657" s="13">
        <v>652</v>
      </c>
      <c r="O657" s="72">
        <v>45</v>
      </c>
      <c r="P657" s="73">
        <v>92.219125908695446</v>
      </c>
      <c r="Q657" s="74">
        <v>10925.487674903939</v>
      </c>
      <c r="R657" s="75">
        <v>161.78087409130455</v>
      </c>
      <c r="S657" s="17">
        <v>767534.94591973396</v>
      </c>
      <c r="U657" s="73">
        <f>AVERAGE(R$6:R657)</f>
        <v>164.00830599226725</v>
      </c>
      <c r="V657" s="72">
        <f>AVERAGE(S$6:S657)</f>
        <v>803981.91698987549</v>
      </c>
    </row>
    <row r="658" spans="2:22" ht="15.75" x14ac:dyDescent="0.25">
      <c r="B658" s="13">
        <v>653</v>
      </c>
      <c r="C658" s="72">
        <v>47</v>
      </c>
      <c r="D658" s="73">
        <v>94.290885290483317</v>
      </c>
      <c r="E658" s="74">
        <v>19942.477795261344</v>
      </c>
      <c r="F658" s="75">
        <v>107.70911470951668</v>
      </c>
      <c r="G658" s="72">
        <v>1147986.6284417934</v>
      </c>
      <c r="I658" s="73">
        <f>AVERAGE(F$6:F658)</f>
        <v>113.6195819600842</v>
      </c>
      <c r="J658" s="72">
        <f>AVERAGE(G$6:G658)</f>
        <v>722609.59365805902</v>
      </c>
      <c r="L658" s="6"/>
      <c r="N658" s="13">
        <v>653</v>
      </c>
      <c r="O658" s="72">
        <v>44</v>
      </c>
      <c r="P658" s="73">
        <v>86.981723387162518</v>
      </c>
      <c r="Q658" s="74">
        <v>26613.868135463588</v>
      </c>
      <c r="R658" s="75">
        <v>168.0182766128375</v>
      </c>
      <c r="S658" s="17">
        <v>3471616.2581219031</v>
      </c>
      <c r="U658" s="73">
        <f>AVERAGE(R$6:R658)</f>
        <v>164.01444683548405</v>
      </c>
      <c r="V658" s="72">
        <f>AVERAGE(S$6:S658)</f>
        <v>808067.11506205308</v>
      </c>
    </row>
    <row r="659" spans="2:22" ht="15.75" x14ac:dyDescent="0.25">
      <c r="B659" s="13">
        <v>654</v>
      </c>
      <c r="C659" s="72">
        <v>44</v>
      </c>
      <c r="D659" s="73">
        <v>94.584498467429412</v>
      </c>
      <c r="E659" s="74">
        <v>21294.781251811375</v>
      </c>
      <c r="F659" s="75">
        <v>110.41550153257059</v>
      </c>
      <c r="G659" s="72">
        <v>1351273.9519451344</v>
      </c>
      <c r="I659" s="73">
        <f>AVERAGE(F$6:F659)</f>
        <v>113.61468275453754</v>
      </c>
      <c r="J659" s="72">
        <f>AVERAGE(G$6:G659)</f>
        <v>723570.85414473643</v>
      </c>
      <c r="L659" s="6"/>
      <c r="N659" s="13">
        <v>654</v>
      </c>
      <c r="O659" s="72">
        <v>47</v>
      </c>
      <c r="P659" s="73">
        <v>95.864511524694223</v>
      </c>
      <c r="Q659" s="74">
        <v>11607.453505190313</v>
      </c>
      <c r="R659" s="75">
        <v>156.13548847530578</v>
      </c>
      <c r="S659" s="17">
        <v>812335.42298728973</v>
      </c>
      <c r="U659" s="73">
        <f>AVERAGE(R$6:R659)</f>
        <v>164.00239949854191</v>
      </c>
      <c r="V659" s="72">
        <f>AVERAGE(S$6:S659)</f>
        <v>808073.64152677066</v>
      </c>
    </row>
    <row r="660" spans="2:22" ht="15.75" x14ac:dyDescent="0.25">
      <c r="B660" s="13">
        <v>655</v>
      </c>
      <c r="C660" s="72">
        <v>45</v>
      </c>
      <c r="D660" s="73">
        <v>87.879891298226028</v>
      </c>
      <c r="E660" s="74">
        <v>11051.708290316308</v>
      </c>
      <c r="F660" s="75">
        <v>116.12010870177397</v>
      </c>
      <c r="G660" s="72">
        <v>283325.56801182637</v>
      </c>
      <c r="I660" s="73">
        <f>AVERAGE(F$6:F660)</f>
        <v>113.61850783231958</v>
      </c>
      <c r="J660" s="72">
        <f>AVERAGE(G$6:G660)</f>
        <v>722898.72393689991</v>
      </c>
      <c r="L660" s="6"/>
      <c r="N660" s="13">
        <v>655</v>
      </c>
      <c r="O660" s="72">
        <v>45</v>
      </c>
      <c r="P660" s="73">
        <v>96.024634216979223</v>
      </c>
      <c r="Q660" s="74">
        <v>20181.335422591008</v>
      </c>
      <c r="R660" s="75">
        <v>157.97536578302078</v>
      </c>
      <c r="S660" s="17">
        <v>2188153.8453736487</v>
      </c>
      <c r="U660" s="73">
        <f>AVERAGE(R$6:R660)</f>
        <v>163.99319792035024</v>
      </c>
      <c r="V660" s="72">
        <f>AVERAGE(S$6:S660)</f>
        <v>810180.63420439942</v>
      </c>
    </row>
    <row r="661" spans="2:22" ht="15.75" x14ac:dyDescent="0.25">
      <c r="B661" s="13">
        <v>656</v>
      </c>
      <c r="C661" s="72">
        <v>43</v>
      </c>
      <c r="D661" s="73">
        <v>97.340890259822714</v>
      </c>
      <c r="E661" s="74">
        <v>8185.673450713869</v>
      </c>
      <c r="F661" s="75">
        <v>108.65910974017729</v>
      </c>
      <c r="G661" s="72">
        <v>-110552.01022162603</v>
      </c>
      <c r="I661" s="73">
        <f>AVERAGE(F$6:F661)</f>
        <v>113.6109477742523</v>
      </c>
      <c r="J661" s="72">
        <f>AVERAGE(G$6:G661)</f>
        <v>721628.2197689754</v>
      </c>
      <c r="L661" s="6"/>
      <c r="N661" s="13">
        <v>656</v>
      </c>
      <c r="O661" s="72">
        <v>45</v>
      </c>
      <c r="P661" s="73">
        <v>90.340218622638332</v>
      </c>
      <c r="Q661" s="74">
        <v>6705.4241740867374</v>
      </c>
      <c r="R661" s="75">
        <v>163.65978137736167</v>
      </c>
      <c r="S661" s="17">
        <v>97408.254373511299</v>
      </c>
      <c r="U661" s="73">
        <f>AVERAGE(R$6:R661)</f>
        <v>163.99268966342495</v>
      </c>
      <c r="V661" s="72">
        <f>AVERAGE(S$6:S661)</f>
        <v>809094.09094246209</v>
      </c>
    </row>
    <row r="662" spans="2:22" ht="15.75" x14ac:dyDescent="0.25">
      <c r="B662" s="13">
        <v>657</v>
      </c>
      <c r="C662" s="72">
        <v>44</v>
      </c>
      <c r="D662" s="73">
        <v>84.044178429496938</v>
      </c>
      <c r="E662" s="74">
        <v>14713.251214219306</v>
      </c>
      <c r="F662" s="75">
        <v>120.95582157050306</v>
      </c>
      <c r="G662" s="72">
        <v>779653.38858909789</v>
      </c>
      <c r="I662" s="73">
        <f>AVERAGE(F$6:F662)</f>
        <v>113.62212718642316</v>
      </c>
      <c r="J662" s="72">
        <f>AVERAGE(G$6:G662)</f>
        <v>721716.53813856456</v>
      </c>
      <c r="L662" s="6"/>
      <c r="N662" s="13">
        <v>657</v>
      </c>
      <c r="O662" s="72">
        <v>45</v>
      </c>
      <c r="P662" s="73">
        <v>99.028786872141751</v>
      </c>
      <c r="Q662" s="74">
        <v>12976.689132192303</v>
      </c>
      <c r="R662" s="75">
        <v>154.97121312785825</v>
      </c>
      <c r="S662" s="17">
        <v>1011013.2571989354</v>
      </c>
      <c r="U662" s="73">
        <f>AVERAGE(R$6:R662)</f>
        <v>163.97895834449716</v>
      </c>
      <c r="V662" s="72">
        <f>AVERAGE(S$6:S662)</f>
        <v>809401.42605091934</v>
      </c>
    </row>
    <row r="663" spans="2:22" ht="15.75" x14ac:dyDescent="0.25">
      <c r="B663" s="13">
        <v>658</v>
      </c>
      <c r="C663" s="72">
        <v>43</v>
      </c>
      <c r="D663" s="73">
        <v>83.786556944208826</v>
      </c>
      <c r="E663" s="74">
        <v>20179.074759775143</v>
      </c>
      <c r="F663" s="75">
        <v>122.21344305579117</v>
      </c>
      <c r="G663" s="72">
        <v>1466154.2040723325</v>
      </c>
      <c r="I663" s="73">
        <f>AVERAGE(F$6:F663)</f>
        <v>113.63518389747082</v>
      </c>
      <c r="J663" s="72">
        <f>AVERAGE(G$6:G663)</f>
        <v>722847.90237250656</v>
      </c>
      <c r="L663" s="6"/>
      <c r="N663" s="13">
        <v>658</v>
      </c>
      <c r="O663" s="72">
        <v>46</v>
      </c>
      <c r="P663" s="73">
        <v>94.021743544007293</v>
      </c>
      <c r="Q663" s="74">
        <v>9641.1018448870363</v>
      </c>
      <c r="R663" s="75">
        <v>158.97825645599272</v>
      </c>
      <c r="S663" s="17">
        <v>532725.56161479582</v>
      </c>
      <c r="U663" s="73">
        <f>AVERAGE(R$6:R663)</f>
        <v>163.97135849360276</v>
      </c>
      <c r="V663" s="72">
        <f>AVERAGE(S$6:S663)</f>
        <v>808980.94601378241</v>
      </c>
    </row>
    <row r="664" spans="2:22" ht="15.75" x14ac:dyDescent="0.25">
      <c r="B664" s="13">
        <v>659</v>
      </c>
      <c r="C664" s="72">
        <v>45</v>
      </c>
      <c r="D664" s="73">
        <v>86.098939229838535</v>
      </c>
      <c r="E664" s="74">
        <v>17058.93326279382</v>
      </c>
      <c r="F664" s="75">
        <v>117.90106077016146</v>
      </c>
      <c r="G664" s="72">
        <v>1011266.3272907829</v>
      </c>
      <c r="I664" s="73">
        <f>AVERAGE(F$6:F664)</f>
        <v>113.64165715524426</v>
      </c>
      <c r="J664" s="72">
        <f>AVERAGE(G$6:G664)</f>
        <v>723285.56310834608</v>
      </c>
      <c r="L664" s="6"/>
      <c r="N664" s="13">
        <v>659</v>
      </c>
      <c r="O664" s="72">
        <v>45</v>
      </c>
      <c r="P664" s="73">
        <v>83.262042387493906</v>
      </c>
      <c r="Q664" s="74">
        <v>11580.311348579586</v>
      </c>
      <c r="R664" s="75">
        <v>170.73795761250608</v>
      </c>
      <c r="S664" s="17">
        <v>977198.70817340445</v>
      </c>
      <c r="U664" s="73">
        <f>AVERAGE(R$6:R664)</f>
        <v>163.98162647405636</v>
      </c>
      <c r="V664" s="72">
        <f>AVERAGE(S$6:S664)</f>
        <v>809236.20817183948</v>
      </c>
    </row>
    <row r="665" spans="2:22" ht="15.75" x14ac:dyDescent="0.25">
      <c r="B665" s="13">
        <v>660</v>
      </c>
      <c r="C665" s="72">
        <v>45</v>
      </c>
      <c r="D665" s="73">
        <v>88.535637351931868</v>
      </c>
      <c r="E665" s="74">
        <v>14189.232601598313</v>
      </c>
      <c r="F665" s="75">
        <v>115.46436264806813</v>
      </c>
      <c r="G665" s="72">
        <v>638350.69880873873</v>
      </c>
      <c r="I665" s="73">
        <f>AVERAGE(F$6:F665)</f>
        <v>113.64441883023339</v>
      </c>
      <c r="J665" s="72">
        <f>AVERAGE(G$6:G665)</f>
        <v>723156.87392001331</v>
      </c>
      <c r="L665" s="6"/>
      <c r="N665" s="13">
        <v>660</v>
      </c>
      <c r="O665" s="72">
        <v>45</v>
      </c>
      <c r="P665" s="73">
        <v>94.558962489248898</v>
      </c>
      <c r="Q665" s="74">
        <v>9405.5045917352545</v>
      </c>
      <c r="R665" s="75">
        <v>159.4410375107511</v>
      </c>
      <c r="S665" s="17">
        <v>499623.4104184024</v>
      </c>
      <c r="U665" s="73">
        <f>AVERAGE(R$6:R665)</f>
        <v>163.97474679380892</v>
      </c>
      <c r="V665" s="72">
        <f>AVERAGE(S$6:S665)</f>
        <v>808767.09787221311</v>
      </c>
    </row>
    <row r="666" spans="2:22" ht="15.75" x14ac:dyDescent="0.25">
      <c r="B666" s="13">
        <v>661</v>
      </c>
      <c r="C666" s="72">
        <v>44</v>
      </c>
      <c r="D666" s="73">
        <v>95.207988870080186</v>
      </c>
      <c r="E666" s="74">
        <v>18829.213354227675</v>
      </c>
      <c r="F666" s="75">
        <v>109.79201112991981</v>
      </c>
      <c r="G666" s="72">
        <v>1067297.2021549996</v>
      </c>
      <c r="I666" s="73">
        <f>AVERAGE(F$6:F666)</f>
        <v>113.63859067940083</v>
      </c>
      <c r="J666" s="72">
        <f>AVERAGE(G$6:G666)</f>
        <v>723677.50981749443</v>
      </c>
      <c r="L666" s="6"/>
      <c r="N666" s="13">
        <v>661</v>
      </c>
      <c r="O666" s="72">
        <v>44</v>
      </c>
      <c r="P666" s="73">
        <v>80.802875531161874</v>
      </c>
      <c r="Q666" s="74">
        <v>15129.412730111584</v>
      </c>
      <c r="R666" s="75">
        <v>174.19712446883813</v>
      </c>
      <c r="S666" s="17">
        <v>1635500.1924876715</v>
      </c>
      <c r="U666" s="73">
        <f>AVERAGE(R$6:R666)</f>
        <v>163.99021181298446</v>
      </c>
      <c r="V666" s="72">
        <f>AVERAGE(S$6:S666)</f>
        <v>810017.82872639678</v>
      </c>
    </row>
    <row r="667" spans="2:22" ht="15.75" x14ac:dyDescent="0.25">
      <c r="B667" s="13">
        <v>662</v>
      </c>
      <c r="C667" s="72">
        <v>45</v>
      </c>
      <c r="D667" s="73">
        <v>81.3646881293283</v>
      </c>
      <c r="E667" s="74">
        <v>9032.3032951814166</v>
      </c>
      <c r="F667" s="75">
        <v>122.6353118706717</v>
      </c>
      <c r="G667" s="72">
        <v>107679.33151506865</v>
      </c>
      <c r="I667" s="73">
        <f>AVERAGE(F$6:F667)</f>
        <v>113.6521808926807</v>
      </c>
      <c r="J667" s="72">
        <f>AVERAGE(G$6:G667)</f>
        <v>722746.99897413724</v>
      </c>
      <c r="L667" s="6"/>
      <c r="N667" s="13">
        <v>662</v>
      </c>
      <c r="O667" s="72">
        <v>47</v>
      </c>
      <c r="P667" s="73">
        <v>97.766231836677733</v>
      </c>
      <c r="Q667" s="74">
        <v>6205.3285303321945</v>
      </c>
      <c r="R667" s="75">
        <v>154.23376816332228</v>
      </c>
      <c r="S667" s="17">
        <v>-42928.798075494939</v>
      </c>
      <c r="U667" s="73">
        <f>AVERAGE(R$6:R667)</f>
        <v>163.97547398269793</v>
      </c>
      <c r="V667" s="72">
        <f>AVERAGE(S$6:S667)</f>
        <v>808729.38971310086</v>
      </c>
    </row>
    <row r="668" spans="2:22" ht="15.75" x14ac:dyDescent="0.25">
      <c r="B668" s="13">
        <v>663</v>
      </c>
      <c r="C668" s="72">
        <v>45</v>
      </c>
      <c r="D668" s="73">
        <v>87.242273527189354</v>
      </c>
      <c r="E668" s="74">
        <v>12905.128244889325</v>
      </c>
      <c r="F668" s="75">
        <v>116.75772647281065</v>
      </c>
      <c r="G668" s="72">
        <v>506773.43371333065</v>
      </c>
      <c r="I668" s="73">
        <f>AVERAGE(F$6:F668)</f>
        <v>113.65686497349539</v>
      </c>
      <c r="J668" s="72">
        <f>AVERAGE(G$6:G668)</f>
        <v>722421.24699033506</v>
      </c>
      <c r="L668" s="6"/>
      <c r="N668" s="13">
        <v>663</v>
      </c>
      <c r="O668" s="72">
        <v>45</v>
      </c>
      <c r="P668" s="73">
        <v>88.619655137574924</v>
      </c>
      <c r="Q668" s="74">
        <v>10944.647036751772</v>
      </c>
      <c r="R668" s="75">
        <v>165.38034486242509</v>
      </c>
      <c r="S668" s="17">
        <v>810029.50133552705</v>
      </c>
      <c r="U668" s="73">
        <f>AVERAGE(R$6:R668)</f>
        <v>163.97759294330083</v>
      </c>
      <c r="V668" s="72">
        <f>AVERAGE(S$6:S668)</f>
        <v>808731.3506657742</v>
      </c>
    </row>
    <row r="669" spans="2:22" ht="15.75" x14ac:dyDescent="0.25">
      <c r="B669" s="13">
        <v>664</v>
      </c>
      <c r="C669" s="72">
        <v>46</v>
      </c>
      <c r="D669" s="73">
        <v>99.858381178921903</v>
      </c>
      <c r="E669" s="74">
        <v>17667.91310207425</v>
      </c>
      <c r="F669" s="75">
        <v>103.1416188210781</v>
      </c>
      <c r="G669" s="72">
        <v>822297.15853807377</v>
      </c>
      <c r="I669" s="73">
        <f>AVERAGE(F$6:F669)</f>
        <v>113.64102875941042</v>
      </c>
      <c r="J669" s="72">
        <f>AVERAGE(G$6:G669)</f>
        <v>722571.66251977452</v>
      </c>
      <c r="L669" s="6"/>
      <c r="N669" s="13">
        <v>664</v>
      </c>
      <c r="O669" s="72">
        <v>45</v>
      </c>
      <c r="P669" s="73">
        <v>89.754344668561387</v>
      </c>
      <c r="Q669" s="74">
        <v>13294.053709536947</v>
      </c>
      <c r="R669" s="75">
        <v>164.24565533143863</v>
      </c>
      <c r="S669" s="17">
        <v>1183490.5635342384</v>
      </c>
      <c r="U669" s="73">
        <f>AVERAGE(R$6:R669)</f>
        <v>163.97799665171672</v>
      </c>
      <c r="V669" s="72">
        <f>AVERAGE(S$6:S669)</f>
        <v>809295.74707069655</v>
      </c>
    </row>
    <row r="670" spans="2:22" ht="15.75" x14ac:dyDescent="0.25">
      <c r="B670" s="13">
        <v>665</v>
      </c>
      <c r="C670" s="72">
        <v>44</v>
      </c>
      <c r="D670" s="73">
        <v>88.438273856278371</v>
      </c>
      <c r="E670" s="74">
        <v>11243.630926411854</v>
      </c>
      <c r="F670" s="75">
        <v>116.56172614372163</v>
      </c>
      <c r="G670" s="72">
        <v>310577.02890549763</v>
      </c>
      <c r="I670" s="73">
        <f>AVERAGE(F$6:F670)</f>
        <v>113.64542078555223</v>
      </c>
      <c r="J670" s="72">
        <f>AVERAGE(G$6:G670)</f>
        <v>721952.12171734706</v>
      </c>
      <c r="L670" s="6"/>
      <c r="N670" s="13">
        <v>665</v>
      </c>
      <c r="O670" s="72">
        <v>44</v>
      </c>
      <c r="P670" s="73">
        <v>87.818033013235393</v>
      </c>
      <c r="Q670" s="74">
        <v>14614.626233432315</v>
      </c>
      <c r="R670" s="75">
        <v>167.18196698676462</v>
      </c>
      <c r="S670" s="17">
        <v>1443301.9604815855</v>
      </c>
      <c r="U670" s="73">
        <f>AVERAGE(R$6:R670)</f>
        <v>163.98281465222055</v>
      </c>
      <c r="V670" s="72">
        <f>AVERAGE(S$6:S670)</f>
        <v>810249.13987281825</v>
      </c>
    </row>
    <row r="671" spans="2:22" ht="15.75" x14ac:dyDescent="0.25">
      <c r="B671" s="13">
        <v>666</v>
      </c>
      <c r="C671" s="72">
        <v>45</v>
      </c>
      <c r="D671" s="73">
        <v>90.702111453046783</v>
      </c>
      <c r="E671" s="74">
        <v>7819.7125439372758</v>
      </c>
      <c r="F671" s="75">
        <v>113.29788854695322</v>
      </c>
      <c r="G671" s="72">
        <v>-114043.07972778252</v>
      </c>
      <c r="I671" s="73">
        <f>AVERAGE(F$6:F671)</f>
        <v>113.64489896537414</v>
      </c>
      <c r="J671" s="72">
        <f>AVERAGE(G$6:G671)</f>
        <v>720696.8736671292</v>
      </c>
      <c r="L671" s="6"/>
      <c r="N671" s="13">
        <v>666</v>
      </c>
      <c r="O671" s="72">
        <v>45</v>
      </c>
      <c r="P671" s="73">
        <v>99.376415371761354</v>
      </c>
      <c r="Q671" s="74">
        <v>16939.756375015717</v>
      </c>
      <c r="R671" s="75">
        <v>154.62358462823863</v>
      </c>
      <c r="S671" s="17">
        <v>1619285.8534339876</v>
      </c>
      <c r="U671" s="73">
        <f>AVERAGE(R$6:R671)</f>
        <v>163.96876175428665</v>
      </c>
      <c r="V671" s="72">
        <f>AVERAGE(S$6:S671)</f>
        <v>811463.90971300018</v>
      </c>
    </row>
    <row r="672" spans="2:22" ht="15.75" x14ac:dyDescent="0.25">
      <c r="B672" s="13">
        <v>667</v>
      </c>
      <c r="C672" s="72">
        <v>44</v>
      </c>
      <c r="D672" s="73">
        <v>86.978570045642826</v>
      </c>
      <c r="E672" s="74">
        <v>13585.060922715496</v>
      </c>
      <c r="F672" s="75">
        <v>118.02142995435717</v>
      </c>
      <c r="G672" s="72">
        <v>603328.31611594185</v>
      </c>
      <c r="I672" s="73">
        <f>AVERAGE(F$6:F672)</f>
        <v>113.65146048109976</v>
      </c>
      <c r="J672" s="72">
        <f>AVERAGE(G$6:G672)</f>
        <v>720520.9088132293</v>
      </c>
      <c r="L672" s="6"/>
      <c r="N672" s="13">
        <v>667</v>
      </c>
      <c r="O672" s="72">
        <v>44</v>
      </c>
      <c r="P672" s="73">
        <v>94.372915192286655</v>
      </c>
      <c r="Q672" s="74">
        <v>2748.4787147054212</v>
      </c>
      <c r="R672" s="75">
        <v>160.62708480771335</v>
      </c>
      <c r="S672" s="17">
        <v>-558519.87640081742</v>
      </c>
      <c r="U672" s="73">
        <f>AVERAGE(R$6:R672)</f>
        <v>163.963751743872</v>
      </c>
      <c r="V672" s="72">
        <f>AVERAGE(S$6:S672)</f>
        <v>809409.9610081818</v>
      </c>
    </row>
    <row r="673" spans="2:22" ht="15.75" x14ac:dyDescent="0.25">
      <c r="B673" s="13">
        <v>668</v>
      </c>
      <c r="C673" s="72">
        <v>45</v>
      </c>
      <c r="D673" s="73">
        <v>96.833176419855988</v>
      </c>
      <c r="E673" s="74">
        <v>12161.406019293663</v>
      </c>
      <c r="F673" s="75">
        <v>107.16682358014401</v>
      </c>
      <c r="G673" s="72">
        <v>303299.25335614546</v>
      </c>
      <c r="I673" s="73">
        <f>AVERAGE(F$6:F673)</f>
        <v>113.64175294082888</v>
      </c>
      <c r="J673" s="72">
        <f>AVERAGE(G$6:G673)</f>
        <v>719896.32549667684</v>
      </c>
      <c r="L673" s="6"/>
      <c r="N673" s="13">
        <v>668</v>
      </c>
      <c r="O673" s="72">
        <v>45</v>
      </c>
      <c r="P673" s="73">
        <v>97.36381418164153</v>
      </c>
      <c r="Q673" s="74">
        <v>21592.311749609038</v>
      </c>
      <c r="R673" s="75">
        <v>156.63618581835846</v>
      </c>
      <c r="S673" s="17">
        <v>2382137.3554596859</v>
      </c>
      <c r="U673" s="73">
        <f>AVERAGE(R$6:R673)</f>
        <v>163.95278233380384</v>
      </c>
      <c r="V673" s="72">
        <f>AVERAGE(S$6:S673)</f>
        <v>811764.34333520499</v>
      </c>
    </row>
    <row r="674" spans="2:22" ht="15.75" x14ac:dyDescent="0.25">
      <c r="B674" s="13">
        <v>669</v>
      </c>
      <c r="C674" s="72">
        <v>45</v>
      </c>
      <c r="D674" s="73">
        <v>81.35044721526755</v>
      </c>
      <c r="E674" s="74">
        <v>16716.7891315835</v>
      </c>
      <c r="F674" s="75">
        <v>122.64955278473245</v>
      </c>
      <c r="G674" s="72">
        <v>1050306.7109853923</v>
      </c>
      <c r="I674" s="73">
        <f>AVERAGE(F$6:F674)</f>
        <v>113.65521751458657</v>
      </c>
      <c r="J674" s="72">
        <f>AVERAGE(G$6:G674)</f>
        <v>720390.21247050154</v>
      </c>
      <c r="L674" s="6"/>
      <c r="N674" s="13">
        <v>669</v>
      </c>
      <c r="O674" s="72">
        <v>46</v>
      </c>
      <c r="P674" s="73">
        <v>96.117813030665715</v>
      </c>
      <c r="Q674" s="74">
        <v>7200.6421466570719</v>
      </c>
      <c r="R674" s="75">
        <v>156.88218696933427</v>
      </c>
      <c r="S674" s="17">
        <v>129652.48755112314</v>
      </c>
      <c r="U674" s="73">
        <f>AVERAGE(R$6:R674)</f>
        <v>163.94221343191376</v>
      </c>
      <c r="V674" s="72">
        <f>AVERAGE(S$6:S674)</f>
        <v>810744.74414868164</v>
      </c>
    </row>
    <row r="675" spans="2:22" ht="15.75" x14ac:dyDescent="0.25">
      <c r="B675" s="13">
        <v>670</v>
      </c>
      <c r="C675" s="72">
        <v>44</v>
      </c>
      <c r="D675" s="73">
        <v>98.618971778364468</v>
      </c>
      <c r="E675" s="74">
        <v>13894.461752299683</v>
      </c>
      <c r="F675" s="75">
        <v>106.38102822163553</v>
      </c>
      <c r="G675" s="72">
        <v>478107.12779582804</v>
      </c>
      <c r="I675" s="73">
        <f>AVERAGE(F$6:F675)</f>
        <v>113.64436051564186</v>
      </c>
      <c r="J675" s="72">
        <f>AVERAGE(G$6:G675)</f>
        <v>720028.59592621098</v>
      </c>
      <c r="L675" s="6"/>
      <c r="N675" s="13">
        <v>670</v>
      </c>
      <c r="O675" s="72">
        <v>45</v>
      </c>
      <c r="P675" s="73">
        <v>95.777173197284554</v>
      </c>
      <c r="Q675" s="74">
        <v>1063.864061049173</v>
      </c>
      <c r="R675" s="75">
        <v>158.22282680271545</v>
      </c>
      <c r="S675" s="17">
        <v>-831672.42092698324</v>
      </c>
      <c r="U675" s="73">
        <f>AVERAGE(R$6:R675)</f>
        <v>163.93367703395973</v>
      </c>
      <c r="V675" s="72">
        <f>AVERAGE(S$6:S675)</f>
        <v>808293.37524558383</v>
      </c>
    </row>
    <row r="676" spans="2:22" ht="15.75" x14ac:dyDescent="0.25">
      <c r="B676" s="13">
        <v>671</v>
      </c>
      <c r="C676" s="72">
        <v>45</v>
      </c>
      <c r="D676" s="73">
        <v>92.139772883061823</v>
      </c>
      <c r="E676" s="74">
        <v>22109.479911755636</v>
      </c>
      <c r="F676" s="75">
        <v>111.86022711693818</v>
      </c>
      <c r="G676" s="72">
        <v>1473171.4443663675</v>
      </c>
      <c r="I676" s="73">
        <f>AVERAGE(F$6:F676)</f>
        <v>113.64170159850519</v>
      </c>
      <c r="J676" s="72">
        <f>AVERAGE(G$6:G676)</f>
        <v>721151.01447828277</v>
      </c>
      <c r="L676" s="6"/>
      <c r="N676" s="13">
        <v>671</v>
      </c>
      <c r="O676" s="72">
        <v>44</v>
      </c>
      <c r="P676" s="73">
        <v>95.990411178391241</v>
      </c>
      <c r="Q676" s="74">
        <v>8893.0379680160404</v>
      </c>
      <c r="R676" s="75">
        <v>159.00958882160876</v>
      </c>
      <c r="S676" s="17">
        <v>414078.31066918559</v>
      </c>
      <c r="U676" s="73">
        <f>AVERAGE(R$6:R676)</f>
        <v>163.9263386014525</v>
      </c>
      <c r="V676" s="72">
        <f>AVERAGE(S$6:S676)</f>
        <v>807705.87142356229</v>
      </c>
    </row>
    <row r="677" spans="2:22" ht="15.75" x14ac:dyDescent="0.25">
      <c r="B677" s="13">
        <v>672</v>
      </c>
      <c r="C677" s="72">
        <v>45</v>
      </c>
      <c r="D677" s="73">
        <v>87.001639452675391</v>
      </c>
      <c r="E677" s="74">
        <v>16968.039850784389</v>
      </c>
      <c r="F677" s="75">
        <v>116.99836054732461</v>
      </c>
      <c r="G677" s="72">
        <v>985232.84424344404</v>
      </c>
      <c r="I677" s="73">
        <f>AVERAGE(F$6:F677)</f>
        <v>113.64669662670283</v>
      </c>
      <c r="J677" s="72">
        <f>AVERAGE(G$6:G677)</f>
        <v>721543.99339162384</v>
      </c>
      <c r="L677" s="6"/>
      <c r="N677" s="13">
        <v>672</v>
      </c>
      <c r="O677" s="72">
        <v>43</v>
      </c>
      <c r="P677" s="73">
        <v>98.311061968462013</v>
      </c>
      <c r="Q677" s="74">
        <v>11024.957519271517</v>
      </c>
      <c r="R677" s="75">
        <v>157.68893803153799</v>
      </c>
      <c r="S677" s="17">
        <v>738513.8430567449</v>
      </c>
      <c r="U677" s="73">
        <f>AVERAGE(R$6:R677)</f>
        <v>163.9170567553663</v>
      </c>
      <c r="V677" s="72">
        <f>AVERAGE(S$6:S677)</f>
        <v>807602.90709563554</v>
      </c>
    </row>
    <row r="678" spans="2:22" ht="15.75" x14ac:dyDescent="0.25">
      <c r="B678" s="13">
        <v>673</v>
      </c>
      <c r="C678" s="72">
        <v>46</v>
      </c>
      <c r="D678" s="73">
        <v>85.874386221542281</v>
      </c>
      <c r="E678" s="74">
        <v>16625.657813815953</v>
      </c>
      <c r="F678" s="75">
        <v>117.12561377845772</v>
      </c>
      <c r="G678" s="72">
        <v>947290.3759138051</v>
      </c>
      <c r="I678" s="73">
        <f>AVERAGE(F$6:F678)</f>
        <v>113.65186589438746</v>
      </c>
      <c r="J678" s="72">
        <f>AVERAGE(G$6:G678)</f>
        <v>721879.42635228077</v>
      </c>
      <c r="L678" s="6"/>
      <c r="N678" s="13">
        <v>673</v>
      </c>
      <c r="O678" s="72">
        <v>45</v>
      </c>
      <c r="P678" s="73">
        <v>86.693229018355055</v>
      </c>
      <c r="Q678" s="74">
        <v>4750.0400235408924</v>
      </c>
      <c r="R678" s="75">
        <v>167.30677098164495</v>
      </c>
      <c r="S678" s="17">
        <v>-205286.14162779658</v>
      </c>
      <c r="U678" s="73">
        <f>AVERAGE(R$6:R678)</f>
        <v>163.9220934778422</v>
      </c>
      <c r="V678" s="72">
        <f>AVERAGE(S$6:S678)</f>
        <v>806097.8713620198</v>
      </c>
    </row>
    <row r="679" spans="2:22" ht="15.75" x14ac:dyDescent="0.25">
      <c r="B679" s="13">
        <v>674</v>
      </c>
      <c r="C679" s="72">
        <v>45</v>
      </c>
      <c r="D679" s="73">
        <v>99.801720036430865</v>
      </c>
      <c r="E679" s="74">
        <v>16453.263590988561</v>
      </c>
      <c r="F679" s="75">
        <v>104.19827996356914</v>
      </c>
      <c r="G679" s="72">
        <v>714401.76596822497</v>
      </c>
      <c r="I679" s="73">
        <f>AVERAGE(F$6:F679)</f>
        <v>113.63783980250197</v>
      </c>
      <c r="J679" s="72">
        <f>AVERAGE(G$6:G679)</f>
        <v>721868.33190067241</v>
      </c>
      <c r="L679" s="6"/>
      <c r="N679" s="13">
        <v>674</v>
      </c>
      <c r="O679" s="72">
        <v>46</v>
      </c>
      <c r="P679" s="73">
        <v>91.177791548860228</v>
      </c>
      <c r="Q679" s="74">
        <v>18283.260829751507</v>
      </c>
      <c r="R679" s="75">
        <v>161.82220845113977</v>
      </c>
      <c r="S679" s="17">
        <v>1958637.645158607</v>
      </c>
      <c r="U679" s="73">
        <f>AVERAGE(R$6:R679)</f>
        <v>163.91897792142274</v>
      </c>
      <c r="V679" s="72">
        <f>AVERAGE(S$6:S679)</f>
        <v>807807.87102640653</v>
      </c>
    </row>
    <row r="680" spans="2:22" ht="15.75" x14ac:dyDescent="0.25">
      <c r="B680" s="13">
        <v>675</v>
      </c>
      <c r="C680" s="72">
        <v>43</v>
      </c>
      <c r="D680" s="73">
        <v>90.277103721788819</v>
      </c>
      <c r="E680" s="74">
        <v>13802.762551050839</v>
      </c>
      <c r="F680" s="75">
        <v>115.72289627821118</v>
      </c>
      <c r="G680" s="72">
        <v>597295.65904803388</v>
      </c>
      <c r="I680" s="73">
        <f>AVERAGE(F$6:F680)</f>
        <v>113.64092877505858</v>
      </c>
      <c r="J680" s="72">
        <f>AVERAGE(G$6:G680)</f>
        <v>721683.77979274257</v>
      </c>
      <c r="L680" s="6"/>
      <c r="N680" s="13">
        <v>675</v>
      </c>
      <c r="O680" s="72">
        <v>43</v>
      </c>
      <c r="P680" s="73">
        <v>85.35813367105419</v>
      </c>
      <c r="Q680" s="74">
        <v>9149.7075190504511</v>
      </c>
      <c r="R680" s="75">
        <v>170.64186632894581</v>
      </c>
      <c r="S680" s="17">
        <v>561323.16741475742</v>
      </c>
      <c r="U680" s="73">
        <f>AVERAGE(R$6:R680)</f>
        <v>163.92893775610057</v>
      </c>
      <c r="V680" s="72">
        <f>AVERAGE(S$6:S680)</f>
        <v>807442.70850253745</v>
      </c>
    </row>
    <row r="681" spans="2:22" ht="15.75" x14ac:dyDescent="0.25">
      <c r="B681" s="13">
        <v>676</v>
      </c>
      <c r="C681" s="72">
        <v>46</v>
      </c>
      <c r="D681" s="73">
        <v>89.007786905791676</v>
      </c>
      <c r="E681" s="74">
        <v>16904.67685624865</v>
      </c>
      <c r="F681" s="75">
        <v>113.99221309420832</v>
      </c>
      <c r="G681" s="72">
        <v>927001.52648622775</v>
      </c>
      <c r="I681" s="73">
        <f>AVERAGE(F$6:F681)</f>
        <v>113.64144842641828</v>
      </c>
      <c r="J681" s="72">
        <f>AVERAGE(G$6:G681)</f>
        <v>721987.5042700998</v>
      </c>
      <c r="L681" s="6"/>
      <c r="N681" s="13">
        <v>676</v>
      </c>
      <c r="O681" s="72">
        <v>43</v>
      </c>
      <c r="P681" s="73">
        <v>93.845732124540206</v>
      </c>
      <c r="Q681" s="74">
        <v>12344.724501164879</v>
      </c>
      <c r="R681" s="75">
        <v>162.15426787545979</v>
      </c>
      <c r="S681" s="17">
        <v>1001749.7636106417</v>
      </c>
      <c r="U681" s="73">
        <f>AVERAGE(R$6:R681)</f>
        <v>163.92631250479786</v>
      </c>
      <c r="V681" s="72">
        <f>AVERAGE(S$6:S681)</f>
        <v>807730.14497459074</v>
      </c>
    </row>
    <row r="682" spans="2:22" ht="15.75" x14ac:dyDescent="0.25">
      <c r="B682" s="13">
        <v>677</v>
      </c>
      <c r="C682" s="72">
        <v>46</v>
      </c>
      <c r="D682" s="73">
        <v>84.099897526625185</v>
      </c>
      <c r="E682" s="74">
        <v>18983.513948037456</v>
      </c>
      <c r="F682" s="75">
        <v>118.90010247337482</v>
      </c>
      <c r="G682" s="72">
        <v>1257141.7537263935</v>
      </c>
      <c r="I682" s="73">
        <f>AVERAGE(F$6:F682)</f>
        <v>113.64921600994406</v>
      </c>
      <c r="J682" s="72">
        <f>AVERAGE(G$6:G682)</f>
        <v>722777.98322055221</v>
      </c>
      <c r="L682" s="6"/>
      <c r="N682" s="13">
        <v>677</v>
      </c>
      <c r="O682" s="72">
        <v>44</v>
      </c>
      <c r="P682" s="73">
        <v>88.021065081726732</v>
      </c>
      <c r="Q682" s="74">
        <v>5648.2202181848843</v>
      </c>
      <c r="R682" s="75">
        <v>166.97893491827327</v>
      </c>
      <c r="S682" s="17">
        <v>-56866.203783630976</v>
      </c>
      <c r="U682" s="73">
        <f>AVERAGE(R$6:R682)</f>
        <v>163.93082154824464</v>
      </c>
      <c r="V682" s="72">
        <f>AVERAGE(S$6:S682)</f>
        <v>806453.04549341172</v>
      </c>
    </row>
    <row r="683" spans="2:22" ht="15.75" x14ac:dyDescent="0.25">
      <c r="B683" s="13">
        <v>678</v>
      </c>
      <c r="C683" s="72">
        <v>44</v>
      </c>
      <c r="D683" s="73">
        <v>95.679258579522198</v>
      </c>
      <c r="E683" s="74">
        <v>19065.507267964829</v>
      </c>
      <c r="F683" s="75">
        <v>109.3207414204778</v>
      </c>
      <c r="G683" s="72">
        <v>1084255.3900914232</v>
      </c>
      <c r="I683" s="73">
        <f>AVERAGE(F$6:F683)</f>
        <v>113.64283182913364</v>
      </c>
      <c r="J683" s="72">
        <f>AVERAGE(G$6:G683)</f>
        <v>723311.13573806093</v>
      </c>
      <c r="L683" s="6"/>
      <c r="N683" s="13">
        <v>678</v>
      </c>
      <c r="O683" s="72">
        <v>44</v>
      </c>
      <c r="P683" s="73">
        <v>82.127982830645067</v>
      </c>
      <c r="Q683" s="74">
        <v>16052.45987107265</v>
      </c>
      <c r="R683" s="75">
        <v>172.87201716935493</v>
      </c>
      <c r="S683" s="17">
        <v>1775021.118442452</v>
      </c>
      <c r="U683" s="73">
        <f>AVERAGE(R$6:R683)</f>
        <v>163.94400915240556</v>
      </c>
      <c r="V683" s="72">
        <f>AVERAGE(S$6:S683)</f>
        <v>807881.61197268753</v>
      </c>
    </row>
    <row r="684" spans="2:22" ht="15.75" x14ac:dyDescent="0.25">
      <c r="B684" s="13">
        <v>679</v>
      </c>
      <c r="C684" s="72">
        <v>46</v>
      </c>
      <c r="D684" s="73">
        <v>93.574949348989222</v>
      </c>
      <c r="E684" s="74">
        <v>10665.795247420749</v>
      </c>
      <c r="F684" s="75">
        <v>109.42505065101078</v>
      </c>
      <c r="G684" s="72">
        <v>167105.18518232554</v>
      </c>
      <c r="I684" s="73">
        <f>AVERAGE(F$6:F684)</f>
        <v>113.63662007482124</v>
      </c>
      <c r="J684" s="72">
        <f>AVERAGE(G$6:G684)</f>
        <v>722491.98117170483</v>
      </c>
      <c r="L684" s="6"/>
      <c r="N684" s="13">
        <v>679</v>
      </c>
      <c r="O684" s="72">
        <v>44</v>
      </c>
      <c r="P684" s="73">
        <v>81.777881083965198</v>
      </c>
      <c r="Q684" s="74">
        <v>6380.6281114622025</v>
      </c>
      <c r="R684" s="75">
        <v>173.22211891603479</v>
      </c>
      <c r="S684" s="17">
        <v>105265.92148270016</v>
      </c>
      <c r="U684" s="73">
        <f>AVERAGE(R$6:R684)</f>
        <v>163.95767352613697</v>
      </c>
      <c r="V684" s="72">
        <f>AVERAGE(S$6:S684)</f>
        <v>806846.83186887309</v>
      </c>
    </row>
    <row r="685" spans="2:22" ht="15.75" x14ac:dyDescent="0.25">
      <c r="B685" s="13">
        <v>680</v>
      </c>
      <c r="C685" s="72">
        <v>46</v>
      </c>
      <c r="D685" s="73">
        <v>96.988840807024872</v>
      </c>
      <c r="E685" s="74">
        <v>22508.359136886891</v>
      </c>
      <c r="F685" s="75">
        <v>106.01115919297513</v>
      </c>
      <c r="G685" s="72">
        <v>1386137.2436331725</v>
      </c>
      <c r="I685" s="73">
        <f>AVERAGE(F$6:F685)</f>
        <v>113.6254061617597</v>
      </c>
      <c r="J685" s="72">
        <f>AVERAGE(G$6:G685)</f>
        <v>723467.93008708931</v>
      </c>
      <c r="L685" s="6"/>
      <c r="N685" s="13">
        <v>680</v>
      </c>
      <c r="O685" s="72">
        <v>46</v>
      </c>
      <c r="P685" s="73">
        <v>96.656362147101319</v>
      </c>
      <c r="Q685" s="74">
        <v>5909.5093032408158</v>
      </c>
      <c r="R685" s="75">
        <v>156.34363785289867</v>
      </c>
      <c r="S685" s="17">
        <v>-76085.817605782417</v>
      </c>
      <c r="U685" s="73">
        <f>AVERAGE(R$6:R685)</f>
        <v>163.94647641485281</v>
      </c>
      <c r="V685" s="72">
        <f>AVERAGE(S$6:S685)</f>
        <v>805548.40150199865</v>
      </c>
    </row>
    <row r="686" spans="2:22" ht="15.75" x14ac:dyDescent="0.25">
      <c r="B686" s="13">
        <v>681</v>
      </c>
      <c r="C686" s="72">
        <v>44</v>
      </c>
      <c r="D686" s="73">
        <v>82.718413851582667</v>
      </c>
      <c r="E686" s="74">
        <v>12764.270277853255</v>
      </c>
      <c r="F686" s="75">
        <v>122.28158614841733</v>
      </c>
      <c r="G686" s="72">
        <v>560835.21560299559</v>
      </c>
      <c r="I686" s="73">
        <f>AVERAGE(F$6:F686)</f>
        <v>113.63811714558739</v>
      </c>
      <c r="J686" s="72">
        <f>AVERAGE(G$6:G686)</f>
        <v>723229.11552837561</v>
      </c>
      <c r="L686" s="6"/>
      <c r="N686" s="13">
        <v>681</v>
      </c>
      <c r="O686" s="72">
        <v>46</v>
      </c>
      <c r="P686" s="73">
        <v>81.072558669859788</v>
      </c>
      <c r="Q686" s="74">
        <v>4823.2943477766803</v>
      </c>
      <c r="R686" s="75">
        <v>171.9274413301402</v>
      </c>
      <c r="S686" s="17">
        <v>-170743.34400462802</v>
      </c>
      <c r="U686" s="73">
        <f>AVERAGE(R$6:R686)</f>
        <v>163.9581958934362</v>
      </c>
      <c r="V686" s="72">
        <f>AVERAGE(S$6:S686)</f>
        <v>804114.78660404473</v>
      </c>
    </row>
    <row r="687" spans="2:22" ht="15.75" x14ac:dyDescent="0.25">
      <c r="B687" s="13">
        <v>682</v>
      </c>
      <c r="C687" s="72">
        <v>45</v>
      </c>
      <c r="D687" s="73">
        <v>98.351683421493988</v>
      </c>
      <c r="E687" s="74">
        <v>20069.590398258064</v>
      </c>
      <c r="F687" s="75">
        <v>105.64831657850601</v>
      </c>
      <c r="G687" s="72">
        <v>1120318.4399961126</v>
      </c>
      <c r="I687" s="73">
        <f>AVERAGE(F$6:F687)</f>
        <v>113.62640189548902</v>
      </c>
      <c r="J687" s="72">
        <f>AVERAGE(G$6:G687)</f>
        <v>723811.35793961864</v>
      </c>
      <c r="L687" s="6"/>
      <c r="N687" s="13">
        <v>682</v>
      </c>
      <c r="O687" s="72">
        <v>46</v>
      </c>
      <c r="P687" s="73">
        <v>89.202019106113482</v>
      </c>
      <c r="Q687" s="74">
        <v>6451.9112645408786</v>
      </c>
      <c r="R687" s="75">
        <v>163.79798089388652</v>
      </c>
      <c r="S687" s="17">
        <v>56810.038038318045</v>
      </c>
      <c r="U687" s="73">
        <f>AVERAGE(R$6:R687)</f>
        <v>163.95796097408203</v>
      </c>
      <c r="V687" s="72">
        <f>AVERAGE(S$6:S687)</f>
        <v>803019.031840752</v>
      </c>
    </row>
    <row r="688" spans="2:22" ht="15.75" x14ac:dyDescent="0.25">
      <c r="B688" s="13">
        <v>683</v>
      </c>
      <c r="C688" s="72">
        <v>44</v>
      </c>
      <c r="D688" s="73">
        <v>82.621571101209497</v>
      </c>
      <c r="E688" s="74">
        <v>18016.734245682834</v>
      </c>
      <c r="F688" s="75">
        <v>122.3784288987905</v>
      </c>
      <c r="G688" s="72">
        <v>1204859.6308737006</v>
      </c>
      <c r="I688" s="73">
        <f>AVERAGE(F$6:F688)</f>
        <v>113.63921599066224</v>
      </c>
      <c r="J688" s="72">
        <f>AVERAGE(G$6:G688)</f>
        <v>724515.67459105945</v>
      </c>
      <c r="L688" s="6"/>
      <c r="N688" s="13">
        <v>683</v>
      </c>
      <c r="O688" s="72">
        <v>45</v>
      </c>
      <c r="P688" s="73">
        <v>86.994556337233206</v>
      </c>
      <c r="Q688" s="74">
        <v>2157.5672238715943</v>
      </c>
      <c r="R688" s="75">
        <v>167.00544366276679</v>
      </c>
      <c r="S688" s="17">
        <v>-639674.52854508033</v>
      </c>
      <c r="U688" s="73">
        <f>AVERAGE(R$6:R688)</f>
        <v>163.96242288138609</v>
      </c>
      <c r="V688" s="72">
        <f>AVERAGE(S$6:S688)</f>
        <v>800906.7425868928</v>
      </c>
    </row>
    <row r="689" spans="2:22" ht="15.75" x14ac:dyDescent="0.25">
      <c r="B689" s="13">
        <v>684</v>
      </c>
      <c r="C689" s="72">
        <v>47</v>
      </c>
      <c r="D689" s="73">
        <v>86.607358889453835</v>
      </c>
      <c r="E689" s="74">
        <v>19081.341423721497</v>
      </c>
      <c r="F689" s="75">
        <v>115.39264111054617</v>
      </c>
      <c r="G689" s="72">
        <v>1201846.3828152926</v>
      </c>
      <c r="I689" s="73">
        <f>AVERAGE(F$6:F689)</f>
        <v>113.64177947767962</v>
      </c>
      <c r="J689" s="72">
        <f>AVERAGE(G$6:G689)</f>
        <v>725213.52650366793</v>
      </c>
      <c r="L689" s="6"/>
      <c r="N689" s="13">
        <v>684</v>
      </c>
      <c r="O689" s="72">
        <v>47</v>
      </c>
      <c r="P689" s="73">
        <v>98.669231343457739</v>
      </c>
      <c r="Q689" s="74">
        <v>14223.317721546036</v>
      </c>
      <c r="R689" s="75">
        <v>153.33076865654226</v>
      </c>
      <c r="S689" s="17">
        <v>1180872.2390908729</v>
      </c>
      <c r="U689" s="73">
        <f>AVERAGE(R$6:R689)</f>
        <v>163.94687952725621</v>
      </c>
      <c r="V689" s="72">
        <f>AVERAGE(S$6:S689)</f>
        <v>801462.2476987408</v>
      </c>
    </row>
    <row r="690" spans="2:22" ht="15.75" x14ac:dyDescent="0.25">
      <c r="B690" s="13">
        <v>685</v>
      </c>
      <c r="C690" s="72">
        <v>47</v>
      </c>
      <c r="D690" s="73">
        <v>92.453843191862873</v>
      </c>
      <c r="E690" s="74">
        <v>13760.427795819105</v>
      </c>
      <c r="F690" s="75">
        <v>109.54615680813713</v>
      </c>
      <c r="G690" s="72">
        <v>507401.98106784839</v>
      </c>
      <c r="I690" s="73">
        <f>AVERAGE(F$6:F690)</f>
        <v>113.6358004664832</v>
      </c>
      <c r="J690" s="72">
        <f>AVERAGE(G$6:G690)</f>
        <v>724895.55344463757</v>
      </c>
      <c r="L690" s="6"/>
      <c r="N690" s="13">
        <v>685</v>
      </c>
      <c r="O690" s="72">
        <v>45</v>
      </c>
      <c r="P690" s="73">
        <v>89.834407277700478</v>
      </c>
      <c r="Q690" s="74">
        <v>11058.48153093086</v>
      </c>
      <c r="R690" s="75">
        <v>164.16559272229952</v>
      </c>
      <c r="S690" s="17">
        <v>815422.17513386672</v>
      </c>
      <c r="U690" s="73">
        <f>AVERAGE(R$6:R690)</f>
        <v>163.94719881659205</v>
      </c>
      <c r="V690" s="72">
        <f>AVERAGE(S$6:S690)</f>
        <v>801482.6271548504</v>
      </c>
    </row>
    <row r="691" spans="2:22" ht="15.75" x14ac:dyDescent="0.25">
      <c r="B691" s="13">
        <v>686</v>
      </c>
      <c r="C691" s="72">
        <v>45</v>
      </c>
      <c r="D691" s="73">
        <v>92.94048253372938</v>
      </c>
      <c r="E691" s="74">
        <v>11839.00482939183</v>
      </c>
      <c r="F691" s="75">
        <v>111.05951746627062</v>
      </c>
      <c r="G691" s="72">
        <v>314834.16363310418</v>
      </c>
      <c r="I691" s="73">
        <f>AVERAGE(F$6:F691)</f>
        <v>113.63204495190564</v>
      </c>
      <c r="J691" s="72">
        <f>AVERAGE(G$6:G691)</f>
        <v>724297.79631663242</v>
      </c>
      <c r="L691" s="6"/>
      <c r="N691" s="13">
        <v>686</v>
      </c>
      <c r="O691" s="72">
        <v>46</v>
      </c>
      <c r="P691" s="73">
        <v>96.860958285697976</v>
      </c>
      <c r="Q691" s="74">
        <v>11350.695723384913</v>
      </c>
      <c r="R691" s="75">
        <v>156.13904171430204</v>
      </c>
      <c r="S691" s="17">
        <v>772286.75303994678</v>
      </c>
      <c r="U691" s="73">
        <f>AVERAGE(R$6:R691)</f>
        <v>163.9358166633817</v>
      </c>
      <c r="V691" s="72">
        <f>AVERAGE(S$6:S691)</f>
        <v>801440.06757159252</v>
      </c>
    </row>
    <row r="692" spans="2:22" ht="15.75" x14ac:dyDescent="0.25">
      <c r="B692" s="13">
        <v>687</v>
      </c>
      <c r="C692" s="72">
        <v>46</v>
      </c>
      <c r="D692" s="73">
        <v>80.459033669871431</v>
      </c>
      <c r="E692" s="74">
        <v>16421.754045029142</v>
      </c>
      <c r="F692" s="75">
        <v>122.54096633012857</v>
      </c>
      <c r="G692" s="72">
        <v>1012337.6095135687</v>
      </c>
      <c r="I692" s="73">
        <f>AVERAGE(F$6:F692)</f>
        <v>113.6450128141738</v>
      </c>
      <c r="J692" s="72">
        <f>AVERAGE(G$6:G692)</f>
        <v>724717.06824268319</v>
      </c>
      <c r="L692" s="6"/>
      <c r="N692" s="13">
        <v>687</v>
      </c>
      <c r="O692" s="72">
        <v>45</v>
      </c>
      <c r="P692" s="73">
        <v>92.308091735413925</v>
      </c>
      <c r="Q692" s="74">
        <v>14922.94010452459</v>
      </c>
      <c r="R692" s="75">
        <v>161.69190826458606</v>
      </c>
      <c r="S692" s="17">
        <v>1412918.6624187026</v>
      </c>
      <c r="U692" s="73">
        <f>AVERAGE(R$6:R692)</f>
        <v>163.93255042117093</v>
      </c>
      <c r="V692" s="72">
        <f>AVERAGE(S$6:S692)</f>
        <v>802330.1383064501</v>
      </c>
    </row>
    <row r="693" spans="2:22" ht="15.75" x14ac:dyDescent="0.25">
      <c r="B693" s="13">
        <v>688</v>
      </c>
      <c r="C693" s="72">
        <v>46</v>
      </c>
      <c r="D693" s="73">
        <v>81.765930858099622</v>
      </c>
      <c r="E693" s="74">
        <v>14194.011881527795</v>
      </c>
      <c r="F693" s="75">
        <v>121.23406914190038</v>
      </c>
      <c r="G693" s="72">
        <v>720797.81784609612</v>
      </c>
      <c r="I693" s="73">
        <f>AVERAGE(F$6:F693)</f>
        <v>113.6560434193013</v>
      </c>
      <c r="J693" s="72">
        <f>AVERAGE(G$6:G693)</f>
        <v>724711.37165780447</v>
      </c>
      <c r="L693" s="6"/>
      <c r="N693" s="13">
        <v>688</v>
      </c>
      <c r="O693" s="72">
        <v>45</v>
      </c>
      <c r="P693" s="73">
        <v>82.644553928066344</v>
      </c>
      <c r="Q693" s="74">
        <v>18843.832022413935</v>
      </c>
      <c r="R693" s="75">
        <v>171.35544607193367</v>
      </c>
      <c r="S693" s="17">
        <v>2228993.2419053279</v>
      </c>
      <c r="U693" s="73">
        <f>AVERAGE(R$6:R693)</f>
        <v>163.9433395136866</v>
      </c>
      <c r="V693" s="72">
        <f>AVERAGE(S$6:S693)</f>
        <v>804403.77653842524</v>
      </c>
    </row>
    <row r="694" spans="2:22" ht="15.75" x14ac:dyDescent="0.25">
      <c r="B694" s="13">
        <v>689</v>
      </c>
      <c r="C694" s="72">
        <v>45</v>
      </c>
      <c r="D694" s="73">
        <v>94.897716215745078</v>
      </c>
      <c r="E694" s="74">
        <v>14587.736262244216</v>
      </c>
      <c r="F694" s="75">
        <v>109.10228378425492</v>
      </c>
      <c r="G694" s="72">
        <v>591555.34145323467</v>
      </c>
      <c r="I694" s="73">
        <f>AVERAGE(F$6:F694)</f>
        <v>113.64943418906175</v>
      </c>
      <c r="J694" s="72">
        <f>AVERAGE(G$6:G694)</f>
        <v>724518.11181715934</v>
      </c>
      <c r="L694" s="6"/>
      <c r="N694" s="13">
        <v>689</v>
      </c>
      <c r="O694" s="72">
        <v>44</v>
      </c>
      <c r="P694" s="73">
        <v>91.548404191234681</v>
      </c>
      <c r="Q694" s="74">
        <v>15081.986075550467</v>
      </c>
      <c r="R694" s="75">
        <v>163.45159580876532</v>
      </c>
      <c r="S694" s="17">
        <v>1465174.6920143017</v>
      </c>
      <c r="U694" s="73">
        <f>AVERAGE(R$6:R694)</f>
        <v>163.94262580729338</v>
      </c>
      <c r="V694" s="72">
        <f>AVERAGE(S$6:S694)</f>
        <v>805362.80544332496</v>
      </c>
    </row>
    <row r="695" spans="2:22" ht="15.75" x14ac:dyDescent="0.25">
      <c r="B695" s="13">
        <v>690</v>
      </c>
      <c r="C695" s="72">
        <v>45</v>
      </c>
      <c r="D695" s="73">
        <v>93.209456996129603</v>
      </c>
      <c r="E695" s="74">
        <v>7547.4460432714459</v>
      </c>
      <c r="F695" s="75">
        <v>110.7905430038704</v>
      </c>
      <c r="G695" s="72">
        <v>-163814.35457354342</v>
      </c>
      <c r="I695" s="73">
        <f>AVERAGE(F$6:F695)</f>
        <v>113.64529086850351</v>
      </c>
      <c r="J695" s="72">
        <f>AVERAGE(G$6:G695)</f>
        <v>723230.67346007132</v>
      </c>
      <c r="L695" s="6"/>
      <c r="N695" s="13">
        <v>690</v>
      </c>
      <c r="O695" s="72">
        <v>46</v>
      </c>
      <c r="P695" s="73">
        <v>97.979324638829524</v>
      </c>
      <c r="Q695" s="74">
        <v>14250.921459169449</v>
      </c>
      <c r="R695" s="75">
        <v>155.02067536117048</v>
      </c>
      <c r="S695" s="17">
        <v>1209187.469119445</v>
      </c>
      <c r="U695" s="73">
        <f>AVERAGE(R$6:R695)</f>
        <v>163.92969544432799</v>
      </c>
      <c r="V695" s="72">
        <f>AVERAGE(S$6:S695)</f>
        <v>805948.05857908737</v>
      </c>
    </row>
    <row r="696" spans="2:22" ht="15.75" x14ac:dyDescent="0.25">
      <c r="B696" s="13">
        <v>691</v>
      </c>
      <c r="C696" s="72">
        <v>45</v>
      </c>
      <c r="D696" s="73">
        <v>96.723282815577363</v>
      </c>
      <c r="E696" s="74">
        <v>19316.59007498782</v>
      </c>
      <c r="F696" s="75">
        <v>107.27671718442264</v>
      </c>
      <c r="G696" s="72">
        <v>1072220.3704418936</v>
      </c>
      <c r="I696" s="73">
        <f>AVERAGE(F$6:F696)</f>
        <v>113.63607440875808</v>
      </c>
      <c r="J696" s="72">
        <f>AVERAGE(G$6:G696)</f>
        <v>723735.72367278021</v>
      </c>
      <c r="L696" s="6"/>
      <c r="N696" s="13">
        <v>691</v>
      </c>
      <c r="O696" s="72">
        <v>44</v>
      </c>
      <c r="P696" s="73">
        <v>90.140212120644662</v>
      </c>
      <c r="Q696" s="74">
        <v>13764.738291478468</v>
      </c>
      <c r="R696" s="75">
        <v>164.85978787935534</v>
      </c>
      <c r="S696" s="17">
        <v>1269251.8349479805</v>
      </c>
      <c r="U696" s="73">
        <f>AVERAGE(R$6:R696)</f>
        <v>163.9310414536406</v>
      </c>
      <c r="V696" s="72">
        <f>AVERAGE(S$6:S696)</f>
        <v>806618.54161290638</v>
      </c>
    </row>
    <row r="697" spans="2:22" ht="15.75" x14ac:dyDescent="0.25">
      <c r="B697" s="13">
        <v>692</v>
      </c>
      <c r="C697" s="72">
        <v>47</v>
      </c>
      <c r="D697" s="73">
        <v>80.49095106021062</v>
      </c>
      <c r="E697" s="74">
        <v>21879.181638168422</v>
      </c>
      <c r="F697" s="75">
        <v>121.50904893978938</v>
      </c>
      <c r="G697" s="72">
        <v>1658518.552434748</v>
      </c>
      <c r="I697" s="73">
        <f>AVERAGE(F$6:F697)</f>
        <v>113.64745153958326</v>
      </c>
      <c r="J697" s="72">
        <f>AVERAGE(G$6:G697)</f>
        <v>725086.56591087556</v>
      </c>
      <c r="L697" s="6"/>
      <c r="N697" s="13">
        <v>692</v>
      </c>
      <c r="O697" s="72">
        <v>43</v>
      </c>
      <c r="P697" s="73">
        <v>84.139575199267796</v>
      </c>
      <c r="Q697" s="74">
        <v>15974.250272043697</v>
      </c>
      <c r="R697" s="75">
        <v>171.8604248007322</v>
      </c>
      <c r="S697" s="17">
        <v>1745341.4376266417</v>
      </c>
      <c r="U697" s="73">
        <f>AVERAGE(R$6:R697)</f>
        <v>163.94250010009594</v>
      </c>
      <c r="V697" s="72">
        <f>AVERAGE(S$6:S697)</f>
        <v>807975.07758980477</v>
      </c>
    </row>
    <row r="698" spans="2:22" ht="15.75" x14ac:dyDescent="0.25">
      <c r="B698" s="13">
        <v>693</v>
      </c>
      <c r="C698" s="72">
        <v>45</v>
      </c>
      <c r="D698" s="73">
        <v>80.361000050401884</v>
      </c>
      <c r="E698" s="74">
        <v>12945.34122846858</v>
      </c>
      <c r="F698" s="75">
        <v>123.63899994959812</v>
      </c>
      <c r="G698" s="72">
        <v>600549.04349415726</v>
      </c>
      <c r="I698" s="73">
        <f>AVERAGE(F$6:F698)</f>
        <v>113.66186935835674</v>
      </c>
      <c r="J698" s="72">
        <f>AVERAGE(G$6:G698)</f>
        <v>724906.85808632046</v>
      </c>
      <c r="L698" s="6"/>
      <c r="N698" s="13">
        <v>693</v>
      </c>
      <c r="O698" s="72">
        <v>45</v>
      </c>
      <c r="P698" s="73">
        <v>83.494744627745305</v>
      </c>
      <c r="Q698" s="74">
        <v>7231.1454935148686</v>
      </c>
      <c r="R698" s="75">
        <v>170.50525537225468</v>
      </c>
      <c r="S698" s="17">
        <v>232948.30900568119</v>
      </c>
      <c r="U698" s="73">
        <f>AVERAGE(R$6:R698)</f>
        <v>163.95197016542372</v>
      </c>
      <c r="V698" s="72">
        <f>AVERAGE(S$6:S698)</f>
        <v>807145.3131329735</v>
      </c>
    </row>
    <row r="699" spans="2:22" ht="15.75" x14ac:dyDescent="0.25">
      <c r="B699" s="13">
        <v>694</v>
      </c>
      <c r="C699" s="72">
        <v>45</v>
      </c>
      <c r="D699" s="73">
        <v>85.328246813147743</v>
      </c>
      <c r="E699" s="74">
        <v>8415.7134335389128</v>
      </c>
      <c r="F699" s="75">
        <v>118.67175318685226</v>
      </c>
      <c r="G699" s="72">
        <v>-1292.5325237931684</v>
      </c>
      <c r="I699" s="73">
        <f>AVERAGE(F$6:F699)</f>
        <v>113.66908821113554</v>
      </c>
      <c r="J699" s="72">
        <f>AVERAGE(G$6:G699)</f>
        <v>723860.46126987925</v>
      </c>
      <c r="L699" s="6"/>
      <c r="N699" s="13">
        <v>694</v>
      </c>
      <c r="O699" s="72">
        <v>46</v>
      </c>
      <c r="P699" s="73">
        <v>97.317064659512994</v>
      </c>
      <c r="Q699" s="74">
        <v>11939.53046129703</v>
      </c>
      <c r="R699" s="75">
        <v>155.68293534048701</v>
      </c>
      <c r="S699" s="17">
        <v>858781.14880188066</v>
      </c>
      <c r="U699" s="73">
        <f>AVERAGE(R$6:R699)</f>
        <v>163.94005512965293</v>
      </c>
      <c r="V699" s="72">
        <f>AVERAGE(S$6:S699)</f>
        <v>807219.71635439841</v>
      </c>
    </row>
    <row r="700" spans="2:22" ht="15.75" x14ac:dyDescent="0.25">
      <c r="B700" s="13">
        <v>695</v>
      </c>
      <c r="C700" s="72">
        <v>45</v>
      </c>
      <c r="D700" s="73">
        <v>87.28500653886428</v>
      </c>
      <c r="E700" s="74">
        <v>8205.8200948059894</v>
      </c>
      <c r="F700" s="75">
        <v>116.71499346113572</v>
      </c>
      <c r="G700" s="72">
        <v>-42257.761291462812</v>
      </c>
      <c r="I700" s="73">
        <f>AVERAGE(F$6:F700)</f>
        <v>113.67347080861757</v>
      </c>
      <c r="J700" s="72">
        <f>AVERAGE(G$6:G700)</f>
        <v>722758.13289209316</v>
      </c>
      <c r="L700" s="6"/>
      <c r="N700" s="13">
        <v>695</v>
      </c>
      <c r="O700" s="72">
        <v>45</v>
      </c>
      <c r="P700" s="73">
        <v>97.786276999750967</v>
      </c>
      <c r="Q700" s="74">
        <v>8290.1403142770923</v>
      </c>
      <c r="R700" s="75">
        <v>156.21372300024905</v>
      </c>
      <c r="S700" s="17">
        <v>295033.68268767931</v>
      </c>
      <c r="U700" s="73">
        <f>AVERAGE(R$6:R700)</f>
        <v>163.92893810500632</v>
      </c>
      <c r="V700" s="72">
        <f>AVERAGE(S$6:S700)</f>
        <v>806482.75803257583</v>
      </c>
    </row>
    <row r="701" spans="2:22" ht="15.75" x14ac:dyDescent="0.25">
      <c r="B701" s="13">
        <v>696</v>
      </c>
      <c r="C701" s="72">
        <v>47</v>
      </c>
      <c r="D701" s="73">
        <v>97.857253020666633</v>
      </c>
      <c r="E701" s="74">
        <v>4215.3307689524863</v>
      </c>
      <c r="F701" s="75">
        <v>104.14274697933337</v>
      </c>
      <c r="G701" s="72">
        <v>-561003.87429478252</v>
      </c>
      <c r="I701" s="73">
        <f>AVERAGE(F$6:F701)</f>
        <v>113.65977723989732</v>
      </c>
      <c r="J701" s="72">
        <f>AVERAGE(G$6:G701)</f>
        <v>720913.64724958339</v>
      </c>
      <c r="L701" s="6"/>
      <c r="N701" s="13">
        <v>696</v>
      </c>
      <c r="O701" s="72">
        <v>43</v>
      </c>
      <c r="P701" s="73">
        <v>80.08023685343268</v>
      </c>
      <c r="Q701" s="74">
        <v>11889.92009182754</v>
      </c>
      <c r="R701" s="75">
        <v>175.91976314656733</v>
      </c>
      <c r="S701" s="17">
        <v>1091671.926385913</v>
      </c>
      <c r="U701" s="73">
        <f>AVERAGE(R$6:R701)</f>
        <v>163.94616630190509</v>
      </c>
      <c r="V701" s="72">
        <f>AVERAGE(S$6:S701)</f>
        <v>806892.51258480758</v>
      </c>
    </row>
    <row r="702" spans="2:22" ht="15.75" x14ac:dyDescent="0.25">
      <c r="B702" s="13">
        <v>697</v>
      </c>
      <c r="C702" s="72">
        <v>45</v>
      </c>
      <c r="D702" s="73">
        <v>86.447527950501623</v>
      </c>
      <c r="E702" s="74">
        <v>18004.873283795012</v>
      </c>
      <c r="F702" s="75">
        <v>117.55247204949838</v>
      </c>
      <c r="G702" s="72">
        <v>1116517.3634480732</v>
      </c>
      <c r="I702" s="73">
        <f>AVERAGE(F$6:F702)</f>
        <v>113.66536216788815</v>
      </c>
      <c r="J702" s="72">
        <f>AVERAGE(G$6:G702)</f>
        <v>721481.22790410055</v>
      </c>
      <c r="L702" s="6"/>
      <c r="N702" s="13">
        <v>697</v>
      </c>
      <c r="O702" s="72">
        <v>45</v>
      </c>
      <c r="P702" s="73">
        <v>89.229475279088376</v>
      </c>
      <c r="Q702" s="74">
        <v>9215.2050669211058</v>
      </c>
      <c r="R702" s="75">
        <v>164.77052472091162</v>
      </c>
      <c r="S702" s="17">
        <v>518394.17428739415</v>
      </c>
      <c r="U702" s="73">
        <f>AVERAGE(R$6:R702)</f>
        <v>163.94734902560526</v>
      </c>
      <c r="V702" s="72">
        <f>AVERAGE(S$6:S702)</f>
        <v>806478.59818265925</v>
      </c>
    </row>
    <row r="703" spans="2:22" ht="15.75" x14ac:dyDescent="0.25">
      <c r="B703" s="13">
        <v>698</v>
      </c>
      <c r="C703" s="72">
        <v>43</v>
      </c>
      <c r="D703" s="73">
        <v>86.44690985748943</v>
      </c>
      <c r="E703" s="74">
        <v>8443.2216044490087</v>
      </c>
      <c r="F703" s="75">
        <v>119.55309014251057</v>
      </c>
      <c r="G703" s="72">
        <v>9413.233569885022</v>
      </c>
      <c r="I703" s="73">
        <f>AVERAGE(F$6:F703)</f>
        <v>113.67379730825293</v>
      </c>
      <c r="J703" s="72">
        <f>AVERAGE(G$6:G703)</f>
        <v>720461.07318442408</v>
      </c>
      <c r="L703" s="6"/>
      <c r="N703" s="13">
        <v>698</v>
      </c>
      <c r="O703" s="72">
        <v>43</v>
      </c>
      <c r="P703" s="73">
        <v>92.905032328306689</v>
      </c>
      <c r="Q703" s="74">
        <v>20578.886195228275</v>
      </c>
      <c r="R703" s="75">
        <v>163.09496767169333</v>
      </c>
      <c r="S703" s="17">
        <v>2356312.7787302118</v>
      </c>
      <c r="U703" s="73">
        <f>AVERAGE(R$6:R703)</f>
        <v>163.94612784888045</v>
      </c>
      <c r="V703" s="72">
        <f>AVERAGE(S$6:S703)</f>
        <v>808698.99099146656</v>
      </c>
    </row>
    <row r="704" spans="2:22" ht="15.75" x14ac:dyDescent="0.25">
      <c r="B704" s="13">
        <v>699</v>
      </c>
      <c r="C704" s="72">
        <v>46</v>
      </c>
      <c r="D704" s="73">
        <v>85.300730206840541</v>
      </c>
      <c r="E704" s="74">
        <v>10254.780974621064</v>
      </c>
      <c r="F704" s="75">
        <v>117.69926979315946</v>
      </c>
      <c r="G704" s="72">
        <v>206980.23260168335</v>
      </c>
      <c r="I704" s="73">
        <f>AVERAGE(F$6:F704)</f>
        <v>113.6795562102342</v>
      </c>
      <c r="J704" s="72">
        <f>AVERAGE(G$6:G704)</f>
        <v>719726.47970719554</v>
      </c>
      <c r="L704" s="6"/>
      <c r="N704" s="13">
        <v>699</v>
      </c>
      <c r="O704" s="72">
        <v>43</v>
      </c>
      <c r="P704" s="73">
        <v>86.169264979615207</v>
      </c>
      <c r="Q704" s="74">
        <v>15218.55722908707</v>
      </c>
      <c r="R704" s="75">
        <v>169.83073502038479</v>
      </c>
      <c r="S704" s="17">
        <v>1584578.7601656476</v>
      </c>
      <c r="U704" s="73">
        <f>AVERAGE(R$6:R704)</f>
        <v>163.95454645713727</v>
      </c>
      <c r="V704" s="72">
        <f>AVERAGE(S$6:S704)</f>
        <v>809808.97635509202</v>
      </c>
    </row>
    <row r="705" spans="2:22" ht="15.75" x14ac:dyDescent="0.25">
      <c r="B705" s="13">
        <v>700</v>
      </c>
      <c r="C705" s="72">
        <v>45</v>
      </c>
      <c r="D705" s="73">
        <v>99.306719265693744</v>
      </c>
      <c r="E705" s="74">
        <v>23207.297704648117</v>
      </c>
      <c r="F705" s="75">
        <v>104.69328073430626</v>
      </c>
      <c r="G705" s="72">
        <v>1429648.1336773466</v>
      </c>
      <c r="I705" s="73">
        <f>AVERAGE(F$6:F705)</f>
        <v>113.66671867384001</v>
      </c>
      <c r="J705" s="72">
        <f>AVERAGE(G$6:G705)</f>
        <v>720740.65349858149</v>
      </c>
      <c r="L705" s="6"/>
      <c r="N705" s="13">
        <v>700</v>
      </c>
      <c r="O705" s="72">
        <v>46</v>
      </c>
      <c r="P705" s="73">
        <v>80.609193078003372</v>
      </c>
      <c r="Q705" s="74">
        <v>15495.146931534629</v>
      </c>
      <c r="R705" s="75">
        <v>172.39080692199661</v>
      </c>
      <c r="S705" s="17">
        <v>1671220.8829021547</v>
      </c>
      <c r="U705" s="73">
        <f>AVERAGE(R$6:R705)</f>
        <v>163.96659825780134</v>
      </c>
      <c r="V705" s="72">
        <f>AVERAGE(S$6:S705)</f>
        <v>811039.56479301641</v>
      </c>
    </row>
    <row r="706" spans="2:22" ht="15.75" x14ac:dyDescent="0.25">
      <c r="B706" s="13">
        <v>701</v>
      </c>
      <c r="C706" s="72">
        <v>45</v>
      </c>
      <c r="D706" s="73">
        <v>87.495258926959963</v>
      </c>
      <c r="E706" s="74">
        <v>16612.307401551756</v>
      </c>
      <c r="F706" s="75">
        <v>116.50474107304004</v>
      </c>
      <c r="G706" s="72">
        <v>935412.57244353392</v>
      </c>
      <c r="I706" s="73">
        <f>AVERAGE(F$6:F706)</f>
        <v>113.67076720793301</v>
      </c>
      <c r="J706" s="72">
        <f>AVERAGE(G$6:G706)</f>
        <v>721046.89018751867</v>
      </c>
      <c r="L706" s="6"/>
      <c r="N706" s="13">
        <v>701</v>
      </c>
      <c r="O706" s="72">
        <v>44</v>
      </c>
      <c r="P706" s="73">
        <v>86.0397321873983</v>
      </c>
      <c r="Q706" s="74">
        <v>12963.055478938915</v>
      </c>
      <c r="R706" s="75">
        <v>168.9602678126017</v>
      </c>
      <c r="S706" s="17">
        <v>1190241.3253911329</v>
      </c>
      <c r="U706" s="73">
        <f>AVERAGE(R$6:R706)</f>
        <v>163.97372189482672</v>
      </c>
      <c r="V706" s="72">
        <f>AVERAGE(S$6:S706)</f>
        <v>811580.50881669426</v>
      </c>
    </row>
    <row r="707" spans="2:22" ht="15.75" x14ac:dyDescent="0.25">
      <c r="B707" s="13">
        <v>702</v>
      </c>
      <c r="C707" s="72">
        <v>46</v>
      </c>
      <c r="D707" s="73">
        <v>88.071673029810029</v>
      </c>
      <c r="E707" s="74">
        <v>10186.538519995105</v>
      </c>
      <c r="F707" s="75">
        <v>114.92832697018997</v>
      </c>
      <c r="G707" s="72">
        <v>170721.8297204324</v>
      </c>
      <c r="I707" s="73">
        <f>AVERAGE(F$6:F707)</f>
        <v>113.67255860360574</v>
      </c>
      <c r="J707" s="72">
        <f>AVERAGE(G$6:G707)</f>
        <v>720262.9513549445</v>
      </c>
      <c r="L707" s="6"/>
      <c r="N707" s="13">
        <v>702</v>
      </c>
      <c r="O707" s="72">
        <v>46</v>
      </c>
      <c r="P707" s="73">
        <v>83.565113439256947</v>
      </c>
      <c r="Q707" s="74">
        <v>81.017335963659207</v>
      </c>
      <c r="R707" s="75">
        <v>169.43488656074305</v>
      </c>
      <c r="S707" s="17">
        <v>-986272.83687154378</v>
      </c>
      <c r="U707" s="73">
        <f>AVERAGE(R$6:R707)</f>
        <v>163.98150133167277</v>
      </c>
      <c r="V707" s="72">
        <f>AVERAGE(S$6:S707)</f>
        <v>809019.46416471677</v>
      </c>
    </row>
    <row r="708" spans="2:22" ht="15.75" x14ac:dyDescent="0.25">
      <c r="B708" s="13">
        <v>703</v>
      </c>
      <c r="C708" s="72">
        <v>45</v>
      </c>
      <c r="D708" s="73">
        <v>81.237736309119001</v>
      </c>
      <c r="E708" s="74">
        <v>7033.8993957715293</v>
      </c>
      <c r="F708" s="75">
        <v>122.762263690881</v>
      </c>
      <c r="G708" s="72">
        <v>-136502.58760116703</v>
      </c>
      <c r="I708" s="73">
        <f>AVERAGE(F$6:F708)</f>
        <v>113.68548848281949</v>
      </c>
      <c r="J708" s="72">
        <f>AVERAGE(G$6:G708)</f>
        <v>719044.22370351327</v>
      </c>
      <c r="L708" s="6"/>
      <c r="N708" s="13">
        <v>703</v>
      </c>
      <c r="O708" s="72">
        <v>45</v>
      </c>
      <c r="P708" s="73">
        <v>88.080187180034358</v>
      </c>
      <c r="Q708" s="74">
        <v>11955.869660427699</v>
      </c>
      <c r="R708" s="75">
        <v>165.91981281996564</v>
      </c>
      <c r="S708" s="17">
        <v>983715.65615807008</v>
      </c>
      <c r="U708" s="73">
        <f>AVERAGE(R$6:R708)</f>
        <v>163.98425853151386</v>
      </c>
      <c r="V708" s="72">
        <f>AVERAGE(S$6:S708)</f>
        <v>809267.96514906012</v>
      </c>
    </row>
    <row r="709" spans="2:22" ht="15.75" x14ac:dyDescent="0.25">
      <c r="B709" s="13">
        <v>704</v>
      </c>
      <c r="C709" s="72">
        <v>46</v>
      </c>
      <c r="D709" s="73">
        <v>84.412300017241947</v>
      </c>
      <c r="E709" s="74">
        <v>22068.633783910944</v>
      </c>
      <c r="F709" s="75">
        <v>118.58769998275805</v>
      </c>
      <c r="G709" s="72">
        <v>1617068.5221957895</v>
      </c>
      <c r="I709" s="73">
        <f>AVERAGE(F$6:F709)</f>
        <v>113.69245185142736</v>
      </c>
      <c r="J709" s="72">
        <f>AVERAGE(G$6:G709)</f>
        <v>720319.8264002353</v>
      </c>
      <c r="L709" s="6"/>
      <c r="N709" s="13">
        <v>704</v>
      </c>
      <c r="O709" s="72">
        <v>44</v>
      </c>
      <c r="P709" s="73">
        <v>84.914192539391266</v>
      </c>
      <c r="Q709" s="74">
        <v>11209.874906452149</v>
      </c>
      <c r="R709" s="75">
        <v>170.08580746060875</v>
      </c>
      <c r="S709" s="17">
        <v>906640.62499632966</v>
      </c>
      <c r="U709" s="73">
        <f>AVERAGE(R$6:R709)</f>
        <v>163.99292550442451</v>
      </c>
      <c r="V709" s="72">
        <f>AVERAGE(S$6:S709)</f>
        <v>809406.27858634305</v>
      </c>
    </row>
    <row r="710" spans="2:22" ht="15.75" x14ac:dyDescent="0.25">
      <c r="B710" s="13">
        <v>705</v>
      </c>
      <c r="C710" s="72">
        <v>45</v>
      </c>
      <c r="D710" s="73">
        <v>85.216253933089433</v>
      </c>
      <c r="E710" s="74">
        <v>12037.300789503168</v>
      </c>
      <c r="F710" s="75">
        <v>118.78374606691057</v>
      </c>
      <c r="G710" s="72">
        <v>429835.68031136645</v>
      </c>
      <c r="I710" s="73">
        <f>AVERAGE(F$6:F710)</f>
        <v>113.69967354535004</v>
      </c>
      <c r="J710" s="72">
        <f>AVERAGE(G$6:G710)</f>
        <v>719907.79215046391</v>
      </c>
      <c r="L710" s="6"/>
      <c r="N710" s="13">
        <v>705</v>
      </c>
      <c r="O710" s="72">
        <v>45</v>
      </c>
      <c r="P710" s="73">
        <v>86.071908464357975</v>
      </c>
      <c r="Q710" s="74">
        <v>6718.5985998982133</v>
      </c>
      <c r="R710" s="75">
        <v>167.92809153564201</v>
      </c>
      <c r="S710" s="17">
        <v>128241.44067494338</v>
      </c>
      <c r="U710" s="73">
        <f>AVERAGE(R$6:R710)</f>
        <v>163.99850730021345</v>
      </c>
      <c r="V710" s="72">
        <f>AVERAGE(S$6:S710)</f>
        <v>808440.08732689428</v>
      </c>
    </row>
    <row r="711" spans="2:22" ht="15.75" x14ac:dyDescent="0.25">
      <c r="B711" s="13">
        <v>706</v>
      </c>
      <c r="C711" s="72">
        <v>46</v>
      </c>
      <c r="D711" s="73">
        <v>92.093087495409776</v>
      </c>
      <c r="E711" s="74">
        <v>13033.889406110813</v>
      </c>
      <c r="F711" s="75">
        <v>110.90691250459022</v>
      </c>
      <c r="G711" s="72">
        <v>445548.43195803743</v>
      </c>
      <c r="I711" s="73">
        <f>AVERAGE(F$6:F711)</f>
        <v>113.69571779316766</v>
      </c>
      <c r="J711" s="72">
        <f>AVERAGE(G$6:G711)</f>
        <v>719519.1811586899</v>
      </c>
      <c r="L711" s="6"/>
      <c r="N711" s="13">
        <v>706</v>
      </c>
      <c r="O711" s="72">
        <v>44</v>
      </c>
      <c r="P711" s="73">
        <v>86.594931154508188</v>
      </c>
      <c r="Q711" s="74">
        <v>10769.747545421988</v>
      </c>
      <c r="R711" s="75">
        <v>168.40506884549183</v>
      </c>
      <c r="S711" s="17">
        <v>813680.07683535642</v>
      </c>
      <c r="U711" s="73">
        <f>AVERAGE(R$6:R711)</f>
        <v>164.0047488888045</v>
      </c>
      <c r="V711" s="72">
        <f>AVERAGE(S$6:S711)</f>
        <v>808447.50940835103</v>
      </c>
    </row>
    <row r="712" spans="2:22" ht="15.75" x14ac:dyDescent="0.25">
      <c r="B712" s="13">
        <v>707</v>
      </c>
      <c r="C712" s="72">
        <v>45</v>
      </c>
      <c r="D712" s="73">
        <v>92.15321681061576</v>
      </c>
      <c r="E712" s="74">
        <v>12121.04348072772</v>
      </c>
      <c r="F712" s="75">
        <v>111.84678318938424</v>
      </c>
      <c r="G712" s="72">
        <v>355699.72221805248</v>
      </c>
      <c r="I712" s="73">
        <f>AVERAGE(F$6:F712)</f>
        <v>113.69310260985255</v>
      </c>
      <c r="J712" s="72">
        <f>AVERAGE(G$6:G712)</f>
        <v>719004.58503571863</v>
      </c>
      <c r="L712" s="6"/>
      <c r="N712" s="13">
        <v>707</v>
      </c>
      <c r="O712" s="72">
        <v>46</v>
      </c>
      <c r="P712" s="73">
        <v>90.274385440217387</v>
      </c>
      <c r="Q712" s="74">
        <v>12920.092710187415</v>
      </c>
      <c r="R712" s="75">
        <v>162.72561455978263</v>
      </c>
      <c r="S712" s="17">
        <v>1102430.0264346148</v>
      </c>
      <c r="U712" s="73">
        <f>AVERAGE(R$6:R712)</f>
        <v>164.00293964647207</v>
      </c>
      <c r="V712" s="72">
        <f>AVERAGE(S$6:S712)</f>
        <v>808863.32626411668</v>
      </c>
    </row>
    <row r="713" spans="2:22" ht="15.75" x14ac:dyDescent="0.25">
      <c r="B713" s="13">
        <v>708</v>
      </c>
      <c r="C713" s="72">
        <v>46</v>
      </c>
      <c r="D713" s="73">
        <v>97.683696565834794</v>
      </c>
      <c r="E713" s="74">
        <v>8743.6051819907589</v>
      </c>
      <c r="F713" s="75">
        <v>105.31630343416521</v>
      </c>
      <c r="G713" s="72">
        <v>-79155.823544921936</v>
      </c>
      <c r="I713" s="73">
        <f>AVERAGE(F$6:F713)</f>
        <v>113.68127097259875</v>
      </c>
      <c r="J713" s="72">
        <f>AVERAGE(G$6:G713)</f>
        <v>717877.23982585897</v>
      </c>
      <c r="L713" s="6"/>
      <c r="N713" s="13">
        <v>708</v>
      </c>
      <c r="O713" s="72">
        <v>46</v>
      </c>
      <c r="P713" s="73">
        <v>89.200292200776289</v>
      </c>
      <c r="Q713" s="74">
        <v>13595.941992145834</v>
      </c>
      <c r="R713" s="75">
        <v>163.79970779922371</v>
      </c>
      <c r="S713" s="17">
        <v>1227011.325568683</v>
      </c>
      <c r="U713" s="73">
        <f>AVERAGE(R$6:R713)</f>
        <v>164.00265259584035</v>
      </c>
      <c r="V713" s="72">
        <f>AVERAGE(S$6:S713)</f>
        <v>809453.93078290846</v>
      </c>
    </row>
    <row r="714" spans="2:22" ht="15.75" x14ac:dyDescent="0.25">
      <c r="B714" s="13">
        <v>709</v>
      </c>
      <c r="C714" s="72">
        <v>46</v>
      </c>
      <c r="D714" s="73">
        <v>97.026881924658625</v>
      </c>
      <c r="E714" s="74">
        <v>8543.3816460204143</v>
      </c>
      <c r="F714" s="75">
        <v>105.97311807534138</v>
      </c>
      <c r="G714" s="72">
        <v>-94631.208063574275</v>
      </c>
      <c r="I714" s="73">
        <f>AVERAGE(F$6:F714)</f>
        <v>113.67039910673522</v>
      </c>
      <c r="J714" s="72">
        <f>AVERAGE(G$6:G714)</f>
        <v>716731.24765676248</v>
      </c>
      <c r="L714" s="6"/>
      <c r="N714" s="13">
        <v>709</v>
      </c>
      <c r="O714" s="72">
        <v>45</v>
      </c>
      <c r="P714" s="73">
        <v>80.563748862549517</v>
      </c>
      <c r="Q714" s="74">
        <v>16390.638959102213</v>
      </c>
      <c r="R714" s="75">
        <v>173.43625113745048</v>
      </c>
      <c r="S714" s="17">
        <v>1842730.9748141314</v>
      </c>
      <c r="U714" s="73">
        <f>AVERAGE(R$6:R714)</f>
        <v>164.01595809448861</v>
      </c>
      <c r="V714" s="72">
        <f>AVERAGE(S$6:S714)</f>
        <v>810911.30320044199</v>
      </c>
    </row>
    <row r="715" spans="2:22" ht="15.75" x14ac:dyDescent="0.25">
      <c r="B715" s="13">
        <v>710</v>
      </c>
      <c r="C715" s="72">
        <v>45</v>
      </c>
      <c r="D715" s="73">
        <v>89.400243075021891</v>
      </c>
      <c r="E715" s="74">
        <v>12417.692654970788</v>
      </c>
      <c r="F715" s="75">
        <v>114.59975692497811</v>
      </c>
      <c r="G715" s="72">
        <v>423064.55982873845</v>
      </c>
      <c r="I715" s="73">
        <f>AVERAGE(F$6:F715)</f>
        <v>113.67170806140879</v>
      </c>
      <c r="J715" s="72">
        <f>AVERAGE(G$6:G715)</f>
        <v>716317.63260348351</v>
      </c>
      <c r="L715" s="6"/>
      <c r="N715" s="13">
        <v>710</v>
      </c>
      <c r="O715" s="72">
        <v>46</v>
      </c>
      <c r="P715" s="73">
        <v>96.964702389273356</v>
      </c>
      <c r="Q715" s="74">
        <v>8794.7390942867351</v>
      </c>
      <c r="R715" s="75">
        <v>156.03529761072664</v>
      </c>
      <c r="S715" s="17">
        <v>372289.73198572313</v>
      </c>
      <c r="U715" s="73">
        <f>AVERAGE(R$6:R715)</f>
        <v>164.00471772761006</v>
      </c>
      <c r="V715" s="72">
        <f>AVERAGE(S$6:S715)</f>
        <v>810293.52633957611</v>
      </c>
    </row>
    <row r="716" spans="2:22" ht="15.75" x14ac:dyDescent="0.25">
      <c r="B716" s="13">
        <v>711</v>
      </c>
      <c r="C716" s="72">
        <v>44</v>
      </c>
      <c r="D716" s="73">
        <v>98.297229289870671</v>
      </c>
      <c r="E716" s="74">
        <v>17489.962228483429</v>
      </c>
      <c r="F716" s="75">
        <v>106.70277071012933</v>
      </c>
      <c r="G716" s="72">
        <v>866227.42939468985</v>
      </c>
      <c r="I716" s="73">
        <f>AVERAGE(F$6:F716)</f>
        <v>113.66190646175859</v>
      </c>
      <c r="J716" s="72">
        <f>AVERAGE(G$6:G716)</f>
        <v>716528.47619953298</v>
      </c>
      <c r="L716" s="6"/>
      <c r="N716" s="13">
        <v>711</v>
      </c>
      <c r="O716" s="72">
        <v>43</v>
      </c>
      <c r="P716" s="73">
        <v>87.637412398250575</v>
      </c>
      <c r="Q716" s="74">
        <v>9722.5632501401997</v>
      </c>
      <c r="R716" s="75">
        <v>168.36258760174942</v>
      </c>
      <c r="S716" s="17">
        <v>636915.90691527887</v>
      </c>
      <c r="U716" s="73">
        <f>AVERAGE(R$6:R716)</f>
        <v>164.01084693980997</v>
      </c>
      <c r="V716" s="72">
        <f>AVERAGE(S$6:S716)</f>
        <v>810049.67596063903</v>
      </c>
    </row>
    <row r="717" spans="2:22" ht="15.75" x14ac:dyDescent="0.25">
      <c r="B717" s="13">
        <v>712</v>
      </c>
      <c r="C717" s="72">
        <v>46</v>
      </c>
      <c r="D717" s="73">
        <v>87.052831576350229</v>
      </c>
      <c r="E717" s="74">
        <v>16412.4850395225</v>
      </c>
      <c r="F717" s="75">
        <v>115.94716842364977</v>
      </c>
      <c r="G717" s="72">
        <v>902981.16712814756</v>
      </c>
      <c r="I717" s="73">
        <f>AVERAGE(F$6:F717)</f>
        <v>113.66511609934552</v>
      </c>
      <c r="J717" s="72">
        <f>AVERAGE(G$6:G717)</f>
        <v>716790.3479564552</v>
      </c>
      <c r="L717" s="6"/>
      <c r="N717" s="13">
        <v>712</v>
      </c>
      <c r="O717" s="72">
        <v>46</v>
      </c>
      <c r="P717" s="73">
        <v>93.949221779212351</v>
      </c>
      <c r="Q717" s="74">
        <v>4613.080804122339</v>
      </c>
      <c r="R717" s="75">
        <v>159.05077822078766</v>
      </c>
      <c r="S717" s="17">
        <v>-266285.90810896503</v>
      </c>
      <c r="U717" s="73">
        <f>AVERAGE(R$6:R717)</f>
        <v>164.00388055115965</v>
      </c>
      <c r="V717" s="72">
        <f>AVERAGE(S$6:S717)</f>
        <v>808537.96867964242</v>
      </c>
    </row>
    <row r="718" spans="2:22" ht="15.75" x14ac:dyDescent="0.25">
      <c r="B718" s="13">
        <v>713</v>
      </c>
      <c r="C718" s="72">
        <v>47</v>
      </c>
      <c r="D718" s="73">
        <v>92.484106722269686</v>
      </c>
      <c r="E718" s="74">
        <v>20004.496522105808</v>
      </c>
      <c r="F718" s="75">
        <v>109.51589327773031</v>
      </c>
      <c r="G718" s="72">
        <v>1190810.306189667</v>
      </c>
      <c r="I718" s="73">
        <f>AVERAGE(F$6:F718)</f>
        <v>113.65929671249893</v>
      </c>
      <c r="J718" s="72">
        <f>AVERAGE(G$6:G718)</f>
        <v>717455.1725823083</v>
      </c>
      <c r="L718" s="6"/>
      <c r="N718" s="13">
        <v>713</v>
      </c>
      <c r="O718" s="72">
        <v>45</v>
      </c>
      <c r="P718" s="73">
        <v>99.836022185217445</v>
      </c>
      <c r="Q718" s="74">
        <v>12484.266161352818</v>
      </c>
      <c r="R718" s="75">
        <v>154.16397781478256</v>
      </c>
      <c r="S718" s="17">
        <v>924624.13153263647</v>
      </c>
      <c r="U718" s="73">
        <f>AVERAGE(R$6:R718)</f>
        <v>163.99007984605956</v>
      </c>
      <c r="V718" s="72">
        <f>AVERAGE(S$6:S718)</f>
        <v>808700.7823722834</v>
      </c>
    </row>
    <row r="719" spans="2:22" ht="15.75" x14ac:dyDescent="0.25">
      <c r="B719" s="13">
        <v>714</v>
      </c>
      <c r="C719" s="72">
        <v>47</v>
      </c>
      <c r="D719" s="73">
        <v>91.902219122027532</v>
      </c>
      <c r="E719" s="74">
        <v>10651.312992504463</v>
      </c>
      <c r="F719" s="75">
        <v>110.09778087797247</v>
      </c>
      <c r="G719" s="72">
        <v>172685.92391145765</v>
      </c>
      <c r="I719" s="73">
        <f>AVERAGE(F$6:F719)</f>
        <v>113.65430859508362</v>
      </c>
      <c r="J719" s="72">
        <f>AVERAGE(G$6:G719)</f>
        <v>716692.19044131262</v>
      </c>
      <c r="L719" s="6"/>
      <c r="N719" s="13">
        <v>714</v>
      </c>
      <c r="O719" s="72">
        <v>45</v>
      </c>
      <c r="P719" s="73">
        <v>89.543812933822451</v>
      </c>
      <c r="Q719" s="74">
        <v>14801.9608856292</v>
      </c>
      <c r="R719" s="75">
        <v>164.45618706617756</v>
      </c>
      <c r="S719" s="17">
        <v>1434274.048353279</v>
      </c>
      <c r="U719" s="73">
        <f>AVERAGE(R$6:R719)</f>
        <v>163.9907326572922</v>
      </c>
      <c r="V719" s="72">
        <f>AVERAGE(S$6:S719)</f>
        <v>809576.93540587032</v>
      </c>
    </row>
    <row r="720" spans="2:22" ht="15.75" x14ac:dyDescent="0.25">
      <c r="B720" s="13">
        <v>715</v>
      </c>
      <c r="C720" s="72">
        <v>44</v>
      </c>
      <c r="D720" s="73">
        <v>81.412341048968202</v>
      </c>
      <c r="E720" s="74">
        <v>9492.3988586696578</v>
      </c>
      <c r="F720" s="75">
        <v>123.5876589510318</v>
      </c>
      <c r="G720" s="72">
        <v>173143.35277242912</v>
      </c>
      <c r="I720" s="73">
        <f>AVERAGE(F$6:F720)</f>
        <v>113.66820139278425</v>
      </c>
      <c r="J720" s="72">
        <f>AVERAGE(G$6:G720)</f>
        <v>715931.98227674072</v>
      </c>
      <c r="L720" s="6"/>
      <c r="N720" s="13">
        <v>715</v>
      </c>
      <c r="O720" s="72">
        <v>46</v>
      </c>
      <c r="P720" s="73">
        <v>97.989487131280043</v>
      </c>
      <c r="Q720" s="74">
        <v>9992.3401144251457</v>
      </c>
      <c r="R720" s="75">
        <v>155.01051286871996</v>
      </c>
      <c r="S720" s="17">
        <v>548917.76589572569</v>
      </c>
      <c r="U720" s="73">
        <f>AVERAGE(R$6:R720)</f>
        <v>163.97817290933614</v>
      </c>
      <c r="V720" s="72">
        <f>AVERAGE(S$6:S720)</f>
        <v>809212.37712683505</v>
      </c>
    </row>
    <row r="721" spans="2:22" ht="15.75" x14ac:dyDescent="0.25">
      <c r="B721" s="13">
        <v>716</v>
      </c>
      <c r="C721" s="72">
        <v>44</v>
      </c>
      <c r="D721" s="73">
        <v>93.882881796482948</v>
      </c>
      <c r="E721" s="74">
        <v>18649.115121685736</v>
      </c>
      <c r="F721" s="75">
        <v>111.11711820351705</v>
      </c>
      <c r="G721" s="72">
        <v>1072235.9293673511</v>
      </c>
      <c r="I721" s="73">
        <f>AVERAGE(F$6:F721)</f>
        <v>113.66463842743612</v>
      </c>
      <c r="J721" s="72">
        <f>AVERAGE(G$6:G721)</f>
        <v>716429.61348776123</v>
      </c>
      <c r="L721" s="6"/>
      <c r="N721" s="13">
        <v>716</v>
      </c>
      <c r="O721" s="72">
        <v>47</v>
      </c>
      <c r="P721" s="73">
        <v>80.542751295949103</v>
      </c>
      <c r="Q721" s="74">
        <v>18912.133526236412</v>
      </c>
      <c r="R721" s="75">
        <v>171.4572487040509</v>
      </c>
      <c r="S721" s="17">
        <v>2242622.3815321354</v>
      </c>
      <c r="U721" s="73">
        <f>AVERAGE(R$6:R721)</f>
        <v>163.98861854592096</v>
      </c>
      <c r="V721" s="72">
        <f>AVERAGE(S$6:S721)</f>
        <v>811214.34640673082</v>
      </c>
    </row>
    <row r="722" spans="2:22" ht="15.75" x14ac:dyDescent="0.25">
      <c r="B722" s="13">
        <v>717</v>
      </c>
      <c r="C722" s="72">
        <v>46</v>
      </c>
      <c r="D722" s="73">
        <v>99.349828681856422</v>
      </c>
      <c r="E722" s="74">
        <v>14914.52052861337</v>
      </c>
      <c r="F722" s="75">
        <v>103.65017131814358</v>
      </c>
      <c r="G722" s="72">
        <v>545892.60791874514</v>
      </c>
      <c r="I722" s="73">
        <f>AVERAGE(F$6:F722)</f>
        <v>113.65067124876207</v>
      </c>
      <c r="J722" s="72">
        <f>AVERAGE(G$6:G722)</f>
        <v>716191.76550230931</v>
      </c>
      <c r="L722" s="6"/>
      <c r="N722" s="13">
        <v>717</v>
      </c>
      <c r="O722" s="72">
        <v>46</v>
      </c>
      <c r="P722" s="73">
        <v>82.886673647431209</v>
      </c>
      <c r="Q722" s="74">
        <v>9527.0969846005792</v>
      </c>
      <c r="R722" s="75">
        <v>170.11332635256878</v>
      </c>
      <c r="S722" s="17">
        <v>620686.15853393218</v>
      </c>
      <c r="U722" s="73">
        <f>AVERAGE(R$6:R722)</f>
        <v>163.99716067675308</v>
      </c>
      <c r="V722" s="72">
        <f>AVERAGE(S$6:S722)</f>
        <v>810948.61671653169</v>
      </c>
    </row>
    <row r="723" spans="2:22" ht="15.75" x14ac:dyDescent="0.25">
      <c r="B723" s="13">
        <v>718</v>
      </c>
      <c r="C723" s="72">
        <v>44</v>
      </c>
      <c r="D723" s="73">
        <v>82.744667703491331</v>
      </c>
      <c r="E723" s="74">
        <v>17307.891030734201</v>
      </c>
      <c r="F723" s="75">
        <v>122.25533229650867</v>
      </c>
      <c r="G723" s="72">
        <v>1115981.9693141719</v>
      </c>
      <c r="I723" s="73">
        <f>AVERAGE(F$6:F723)</f>
        <v>113.66265545634947</v>
      </c>
      <c r="J723" s="72">
        <f>AVERAGE(G$6:G723)</f>
        <v>716748.57637112797</v>
      </c>
      <c r="L723" s="6"/>
      <c r="N723" s="13">
        <v>718</v>
      </c>
      <c r="O723" s="72">
        <v>46</v>
      </c>
      <c r="P723" s="73">
        <v>80.208072408099838</v>
      </c>
      <c r="Q723" s="74">
        <v>9345.1386316746157</v>
      </c>
      <c r="R723" s="75">
        <v>172.79192759190016</v>
      </c>
      <c r="S723" s="17">
        <v>614764.51778058917</v>
      </c>
      <c r="U723" s="73">
        <f>AVERAGE(R$6:R723)</f>
        <v>164.00940965574355</v>
      </c>
      <c r="V723" s="72">
        <f>AVERAGE(S$6:S723)</f>
        <v>810675.37980993558</v>
      </c>
    </row>
    <row r="724" spans="2:22" ht="15.75" x14ac:dyDescent="0.25">
      <c r="B724" s="13">
        <v>719</v>
      </c>
      <c r="C724" s="72">
        <v>46</v>
      </c>
      <c r="D724" s="73">
        <v>96.581765496210835</v>
      </c>
      <c r="E724" s="74">
        <v>19511.700629381961</v>
      </c>
      <c r="F724" s="75">
        <v>106.41823450378917</v>
      </c>
      <c r="G724" s="72">
        <v>1076400.7331453003</v>
      </c>
      <c r="I724" s="73">
        <f>AVERAGE(F$6:F724)</f>
        <v>113.65257976656842</v>
      </c>
      <c r="J724" s="72">
        <f>AVERAGE(G$6:G724)</f>
        <v>717248.78799390153</v>
      </c>
      <c r="L724" s="6"/>
      <c r="N724" s="13">
        <v>719</v>
      </c>
      <c r="O724" s="72">
        <v>45</v>
      </c>
      <c r="P724" s="73">
        <v>98.515861029694165</v>
      </c>
      <c r="Q724" s="74">
        <v>11245.085394012687</v>
      </c>
      <c r="R724" s="75">
        <v>155.48413897030582</v>
      </c>
      <c r="S724" s="17">
        <v>748432.42013562494</v>
      </c>
      <c r="U724" s="73">
        <f>AVERAGE(R$6:R724)</f>
        <v>163.99755253378885</v>
      </c>
      <c r="V724" s="72">
        <f>AVERAGE(S$6:S724)</f>
        <v>810588.81102040247</v>
      </c>
    </row>
    <row r="725" spans="2:22" ht="15.75" x14ac:dyDescent="0.25">
      <c r="B725" s="13">
        <v>720</v>
      </c>
      <c r="C725" s="72">
        <v>45</v>
      </c>
      <c r="D725" s="73">
        <v>88.560994724263381</v>
      </c>
      <c r="E725" s="74">
        <v>11942.074253122693</v>
      </c>
      <c r="F725" s="75">
        <v>115.43900527573662</v>
      </c>
      <c r="G725" s="72">
        <v>378581.17270946898</v>
      </c>
      <c r="I725" s="73">
        <f>AVERAGE(F$6:F725)</f>
        <v>113.65506091310894</v>
      </c>
      <c r="J725" s="72">
        <f>AVERAGE(G$6:G725)</f>
        <v>716778.41630600649</v>
      </c>
      <c r="L725" s="6"/>
      <c r="N725" s="13">
        <v>720</v>
      </c>
      <c r="O725" s="72">
        <v>45</v>
      </c>
      <c r="P725" s="73">
        <v>90.695979014870574</v>
      </c>
      <c r="Q725" s="74">
        <v>4681.4104465918899</v>
      </c>
      <c r="R725" s="75">
        <v>163.30402098512943</v>
      </c>
      <c r="S725" s="17">
        <v>-235506.85018975392</v>
      </c>
      <c r="U725" s="73">
        <f>AVERAGE(R$6:R725)</f>
        <v>163.9965892955268</v>
      </c>
      <c r="V725" s="72">
        <f>AVERAGE(S$6:S725)</f>
        <v>809135.90037983272</v>
      </c>
    </row>
    <row r="726" spans="2:22" ht="15.75" x14ac:dyDescent="0.25">
      <c r="B726" s="13">
        <v>721</v>
      </c>
      <c r="C726" s="72">
        <v>47</v>
      </c>
      <c r="D726" s="73">
        <v>96.516453240480431</v>
      </c>
      <c r="E726" s="74">
        <v>16592.721299748231</v>
      </c>
      <c r="F726" s="75">
        <v>105.48354675951957</v>
      </c>
      <c r="G726" s="72">
        <v>750259.09308966878</v>
      </c>
      <c r="I726" s="73">
        <f>AVERAGE(F$6:F726)</f>
        <v>113.6437273289847</v>
      </c>
      <c r="J726" s="72">
        <f>AVERAGE(G$6:G726)</f>
        <v>716824.85275092139</v>
      </c>
      <c r="L726" s="6"/>
      <c r="N726" s="13">
        <v>721</v>
      </c>
      <c r="O726" s="72">
        <v>45</v>
      </c>
      <c r="P726" s="73">
        <v>83.721930000649607</v>
      </c>
      <c r="Q726" s="74">
        <v>9520.5306928488244</v>
      </c>
      <c r="R726" s="75">
        <v>170.27806999935041</v>
      </c>
      <c r="S726" s="17">
        <v>621137.59174787626</v>
      </c>
      <c r="U726" s="73">
        <f>AVERAGE(R$6:R726)</f>
        <v>164.00530147403418</v>
      </c>
      <c r="V726" s="72">
        <f>AVERAGE(S$6:S726)</f>
        <v>808875.1537659188</v>
      </c>
    </row>
    <row r="727" spans="2:22" ht="15.75" x14ac:dyDescent="0.25">
      <c r="B727" s="13">
        <v>722</v>
      </c>
      <c r="C727" s="72">
        <v>46</v>
      </c>
      <c r="D727" s="73">
        <v>85.823903445207691</v>
      </c>
      <c r="E727" s="74">
        <v>15239.68958238668</v>
      </c>
      <c r="F727" s="75">
        <v>117.17609655479231</v>
      </c>
      <c r="G727" s="72">
        <v>785727.33797080419</v>
      </c>
      <c r="I727" s="73">
        <f>AVERAGE(F$6:F727)</f>
        <v>113.64861980713677</v>
      </c>
      <c r="J727" s="72">
        <f>AVERAGE(G$6:G727)</f>
        <v>716920.285555935</v>
      </c>
      <c r="L727" s="6"/>
      <c r="N727" s="13">
        <v>722</v>
      </c>
      <c r="O727" s="72">
        <v>45</v>
      </c>
      <c r="P727" s="73">
        <v>84.711852473435812</v>
      </c>
      <c r="Q727" s="74">
        <v>8590.7550036659813</v>
      </c>
      <c r="R727" s="75">
        <v>169.28814752656419</v>
      </c>
      <c r="S727" s="17">
        <v>454313.00042517623</v>
      </c>
      <c r="U727" s="73">
        <f>AVERAGE(R$6:R727)</f>
        <v>164.01261843532578</v>
      </c>
      <c r="V727" s="72">
        <f>AVERAGE(S$6:S727)</f>
        <v>808384.0704510425</v>
      </c>
    </row>
    <row r="728" spans="2:22" ht="15.75" x14ac:dyDescent="0.25">
      <c r="B728" s="13">
        <v>723</v>
      </c>
      <c r="C728" s="72">
        <v>46</v>
      </c>
      <c r="D728" s="73">
        <v>88.133914333994753</v>
      </c>
      <c r="E728" s="74">
        <v>20624.048106812334</v>
      </c>
      <c r="F728" s="75">
        <v>114.86608566600525</v>
      </c>
      <c r="G728" s="72">
        <v>1369003.6766169188</v>
      </c>
      <c r="I728" s="73">
        <f>AVERAGE(F$6:F728)</f>
        <v>113.65030371565526</v>
      </c>
      <c r="J728" s="72">
        <f>AVERAGE(G$6:G728)</f>
        <v>717822.19895989215</v>
      </c>
      <c r="L728" s="6"/>
      <c r="N728" s="13">
        <v>723</v>
      </c>
      <c r="O728" s="72">
        <v>46</v>
      </c>
      <c r="P728" s="73">
        <v>83.576284011156361</v>
      </c>
      <c r="Q728" s="74">
        <v>11033.505917009385</v>
      </c>
      <c r="R728" s="75">
        <v>169.42371598884364</v>
      </c>
      <c r="S728" s="17">
        <v>869337.57284462382</v>
      </c>
      <c r="U728" s="73">
        <f>AVERAGE(R$6:R728)</f>
        <v>164.02010266430713</v>
      </c>
      <c r="V728" s="72">
        <f>AVERAGE(S$6:S728)</f>
        <v>808468.37681673211</v>
      </c>
    </row>
    <row r="729" spans="2:22" ht="15.75" x14ac:dyDescent="0.25">
      <c r="B729" s="13">
        <v>724</v>
      </c>
      <c r="C729" s="72">
        <v>45</v>
      </c>
      <c r="D729" s="73">
        <v>82.748092851748325</v>
      </c>
      <c r="E729" s="74">
        <v>16939.775183187579</v>
      </c>
      <c r="F729" s="75">
        <v>121.25190714825168</v>
      </c>
      <c r="G729" s="72">
        <v>1053980.0476241184</v>
      </c>
      <c r="I729" s="73">
        <f>AVERAGE(F$6:F729)</f>
        <v>113.66080316791023</v>
      </c>
      <c r="J729" s="72">
        <f>AVERAGE(G$6:G729)</f>
        <v>718286.50538069906</v>
      </c>
      <c r="L729" s="6"/>
      <c r="N729" s="13">
        <v>724</v>
      </c>
      <c r="O729" s="72">
        <v>45</v>
      </c>
      <c r="P729" s="73">
        <v>82.794155332136071</v>
      </c>
      <c r="Q729" s="74">
        <v>7855.0025477721201</v>
      </c>
      <c r="R729" s="75">
        <v>171.20584466786391</v>
      </c>
      <c r="S729" s="17">
        <v>344822.3460595489</v>
      </c>
      <c r="U729" s="73">
        <f>AVERAGE(R$6:R729)</f>
        <v>164.0300277223231</v>
      </c>
      <c r="V729" s="72">
        <f>AVERAGE(S$6:S729)</f>
        <v>807827.9817466255</v>
      </c>
    </row>
    <row r="730" spans="2:22" ht="15.75" x14ac:dyDescent="0.25">
      <c r="B730" s="13">
        <v>725</v>
      </c>
      <c r="C730" s="72">
        <v>46</v>
      </c>
      <c r="D730" s="73">
        <v>92.624078716232063</v>
      </c>
      <c r="E730" s="74">
        <v>23972.784151323023</v>
      </c>
      <c r="F730" s="75">
        <v>110.37592128376794</v>
      </c>
      <c r="G730" s="72">
        <v>1646018.1364391898</v>
      </c>
      <c r="I730" s="73">
        <f>AVERAGE(F$6:F730)</f>
        <v>113.65627229634588</v>
      </c>
      <c r="J730" s="72">
        <f>AVERAGE(G$6:G730)</f>
        <v>719566.13521664182</v>
      </c>
      <c r="L730" s="6"/>
      <c r="N730" s="13">
        <v>725</v>
      </c>
      <c r="O730" s="72">
        <v>43</v>
      </c>
      <c r="P730" s="73">
        <v>93.263581040066683</v>
      </c>
      <c r="Q730" s="74">
        <v>21234.060584957184</v>
      </c>
      <c r="R730" s="75">
        <v>162.7364189599333</v>
      </c>
      <c r="S730" s="17">
        <v>2455554.9795741988</v>
      </c>
      <c r="U730" s="73">
        <f>AVERAGE(R$6:R730)</f>
        <v>164.02824343437499</v>
      </c>
      <c r="V730" s="72">
        <f>AVERAGE(S$6:S730)</f>
        <v>810100.70864018076</v>
      </c>
    </row>
    <row r="731" spans="2:22" ht="15.75" x14ac:dyDescent="0.25">
      <c r="B731" s="13">
        <v>726</v>
      </c>
      <c r="C731" s="72">
        <v>45</v>
      </c>
      <c r="D731" s="73">
        <v>86.450052409789649</v>
      </c>
      <c r="E731" s="74">
        <v>10866.757657237515</v>
      </c>
      <c r="F731" s="75">
        <v>117.54994759021035</v>
      </c>
      <c r="G731" s="72">
        <v>277386.79308378696</v>
      </c>
      <c r="I731" s="73">
        <f>AVERAGE(F$6:F731)</f>
        <v>113.66163548545588</v>
      </c>
      <c r="J731" s="72">
        <f>AVERAGE(G$6:G731)</f>
        <v>718957.07276191341</v>
      </c>
      <c r="L731" s="6"/>
      <c r="N731" s="13">
        <v>726</v>
      </c>
      <c r="O731" s="72">
        <v>44</v>
      </c>
      <c r="P731" s="73">
        <v>93.591736639126367</v>
      </c>
      <c r="Q731" s="74">
        <v>10662.744686658672</v>
      </c>
      <c r="R731" s="75">
        <v>161.40826336087363</v>
      </c>
      <c r="S731" s="17">
        <v>721055.10253395909</v>
      </c>
      <c r="U731" s="73">
        <f>AVERAGE(R$6:R731)</f>
        <v>164.02463464639496</v>
      </c>
      <c r="V731" s="72">
        <f>AVERAGE(S$6:S731)</f>
        <v>809978.05629017216</v>
      </c>
    </row>
    <row r="732" spans="2:22" ht="15.75" x14ac:dyDescent="0.25">
      <c r="B732" s="13">
        <v>727</v>
      </c>
      <c r="C732" s="72">
        <v>45</v>
      </c>
      <c r="D732" s="73">
        <v>83.006191133802574</v>
      </c>
      <c r="E732" s="74">
        <v>19305.601224894213</v>
      </c>
      <c r="F732" s="75">
        <v>120.99380886619743</v>
      </c>
      <c r="G732" s="72">
        <v>1335858.2246518773</v>
      </c>
      <c r="I732" s="73">
        <f>AVERAGE(F$6:F732)</f>
        <v>113.67172100592458</v>
      </c>
      <c r="J732" s="72">
        <f>AVERAGE(G$6:G732)</f>
        <v>719805.63005474687</v>
      </c>
      <c r="L732" s="6"/>
      <c r="N732" s="13">
        <v>727</v>
      </c>
      <c r="O732" s="72">
        <v>44</v>
      </c>
      <c r="P732" s="73">
        <v>89.02233344632586</v>
      </c>
      <c r="Q732" s="74">
        <v>8631.9347801127769</v>
      </c>
      <c r="R732" s="75">
        <v>165.97766655367414</v>
      </c>
      <c r="S732" s="17">
        <v>432708.39264662098</v>
      </c>
      <c r="U732" s="73">
        <f>AVERAGE(R$6:R732)</f>
        <v>164.02732107267732</v>
      </c>
      <c r="V732" s="72">
        <f>AVERAGE(S$6:S732)</f>
        <v>809459.11590001604</v>
      </c>
    </row>
    <row r="733" spans="2:22" ht="15.75" x14ac:dyDescent="0.25">
      <c r="B733" s="13">
        <v>728</v>
      </c>
      <c r="C733" s="72">
        <v>46</v>
      </c>
      <c r="D733" s="73">
        <v>85.25458533028322</v>
      </c>
      <c r="E733" s="74">
        <v>15038.127711332454</v>
      </c>
      <c r="F733" s="75">
        <v>117.74541466971678</v>
      </c>
      <c r="G733" s="72">
        <v>770670.5832269988</v>
      </c>
      <c r="I733" s="73">
        <f>AVERAGE(F$6:F733)</f>
        <v>113.67731673897923</v>
      </c>
      <c r="J733" s="72">
        <f>AVERAGE(G$6:G733)</f>
        <v>719875.49949591758</v>
      </c>
      <c r="L733" s="6"/>
      <c r="N733" s="13">
        <v>728</v>
      </c>
      <c r="O733" s="72">
        <v>47</v>
      </c>
      <c r="P733" s="73">
        <v>97.877287808875707</v>
      </c>
      <c r="Q733" s="74">
        <v>10787.328567085588</v>
      </c>
      <c r="R733" s="75">
        <v>154.12271219112429</v>
      </c>
      <c r="S733" s="17">
        <v>662572.33605602523</v>
      </c>
      <c r="U733" s="73">
        <f>AVERAGE(R$6:R733)</f>
        <v>164.01371584069716</v>
      </c>
      <c r="V733" s="72">
        <f>AVERAGE(S$6:S733)</f>
        <v>809257.34834528528</v>
      </c>
    </row>
    <row r="734" spans="2:22" ht="15.75" x14ac:dyDescent="0.25">
      <c r="B734" s="13">
        <v>729</v>
      </c>
      <c r="C734" s="72">
        <v>46</v>
      </c>
      <c r="D734" s="73">
        <v>92.044345249805446</v>
      </c>
      <c r="E734" s="74">
        <v>17551.748091283127</v>
      </c>
      <c r="F734" s="75">
        <v>110.95565475019455</v>
      </c>
      <c r="G734" s="72">
        <v>947465.70147879701</v>
      </c>
      <c r="I734" s="73">
        <f>AVERAGE(F$6:F734)</f>
        <v>113.67358332061328</v>
      </c>
      <c r="J734" s="72">
        <f>AVERAGE(G$6:G734)</f>
        <v>720187.69456036587</v>
      </c>
      <c r="L734" s="6"/>
      <c r="N734" s="13">
        <v>729</v>
      </c>
      <c r="O734" s="72">
        <v>44</v>
      </c>
      <c r="P734" s="73">
        <v>95.705610645426546</v>
      </c>
      <c r="Q734" s="74">
        <v>13114.780613636871</v>
      </c>
      <c r="R734" s="75">
        <v>159.29438935457347</v>
      </c>
      <c r="S734" s="17">
        <v>1089110.9693684836</v>
      </c>
      <c r="U734" s="73">
        <f>AVERAGE(R$6:R734)</f>
        <v>164.00724214181358</v>
      </c>
      <c r="V734" s="72">
        <f>AVERAGE(S$6:S734)</f>
        <v>809641.23534257361</v>
      </c>
    </row>
    <row r="735" spans="2:22" ht="15.75" x14ac:dyDescent="0.25">
      <c r="B735" s="13">
        <v>730</v>
      </c>
      <c r="C735" s="72">
        <v>47</v>
      </c>
      <c r="D735" s="73">
        <v>85.158863328727406</v>
      </c>
      <c r="E735" s="74">
        <v>23123.659725809353</v>
      </c>
      <c r="F735" s="75">
        <v>116.84113667127259</v>
      </c>
      <c r="G735" s="72">
        <v>1701794.6863632924</v>
      </c>
      <c r="I735" s="73">
        <f>AVERAGE(F$6:F735)</f>
        <v>113.67792243479226</v>
      </c>
      <c r="J735" s="72">
        <f>AVERAGE(G$6:G735)</f>
        <v>721532.36167242471</v>
      </c>
      <c r="L735" s="6"/>
      <c r="N735" s="13">
        <v>730</v>
      </c>
      <c r="O735" s="72">
        <v>45</v>
      </c>
      <c r="P735" s="73">
        <v>90.935387343263528</v>
      </c>
      <c r="Q735" s="74">
        <v>16189.349241239464</v>
      </c>
      <c r="R735" s="75">
        <v>163.06461265673647</v>
      </c>
      <c r="S735" s="17">
        <v>1639909.9631873439</v>
      </c>
      <c r="U735" s="73">
        <f>AVERAGE(R$6:R735)</f>
        <v>164.00595086854636</v>
      </c>
      <c r="V735" s="72">
        <f>AVERAGE(S$6:S735)</f>
        <v>810778.58976427873</v>
      </c>
    </row>
    <row r="736" spans="2:22" ht="15.75" x14ac:dyDescent="0.25">
      <c r="B736" s="13">
        <v>731</v>
      </c>
      <c r="C736" s="72">
        <v>47</v>
      </c>
      <c r="D736" s="73">
        <v>82.340835373795485</v>
      </c>
      <c r="E736" s="74">
        <v>20988.885781704528</v>
      </c>
      <c r="F736" s="75">
        <v>119.65916462620451</v>
      </c>
      <c r="G736" s="72">
        <v>1511512.5390735855</v>
      </c>
      <c r="I736" s="73">
        <f>AVERAGE(F$6:F736)</f>
        <v>113.68610470865192</v>
      </c>
      <c r="J736" s="72">
        <f>AVERAGE(G$6:G736)</f>
        <v>722613.04590963561</v>
      </c>
      <c r="L736" s="6"/>
      <c r="N736" s="13">
        <v>731</v>
      </c>
      <c r="O736" s="72">
        <v>47</v>
      </c>
      <c r="P736" s="73">
        <v>96.764253405707279</v>
      </c>
      <c r="Q736" s="74">
        <v>9781.2743868186735</v>
      </c>
      <c r="R736" s="75">
        <v>155.23574659429272</v>
      </c>
      <c r="S736" s="17">
        <v>518403.43208142952</v>
      </c>
      <c r="U736" s="73">
        <f>AVERAGE(R$6:R736)</f>
        <v>163.99395332507953</v>
      </c>
      <c r="V736" s="72">
        <f>AVERAGE(S$6:S736)</f>
        <v>810378.62374829676</v>
      </c>
    </row>
    <row r="737" spans="2:22" ht="15.75" x14ac:dyDescent="0.25">
      <c r="B737" s="13">
        <v>732</v>
      </c>
      <c r="C737" s="72">
        <v>45</v>
      </c>
      <c r="D737" s="73">
        <v>80.80699935258292</v>
      </c>
      <c r="E737" s="74">
        <v>9752.1130672424952</v>
      </c>
      <c r="F737" s="75">
        <v>123.19300064741708</v>
      </c>
      <c r="G737" s="72">
        <v>201392.07140648924</v>
      </c>
      <c r="I737" s="73">
        <f>AVERAGE(F$6:F737)</f>
        <v>113.6990922714098</v>
      </c>
      <c r="J737" s="72">
        <f>AVERAGE(G$6:G737)</f>
        <v>721900.99539801921</v>
      </c>
      <c r="L737" s="6"/>
      <c r="N737" s="13">
        <v>732</v>
      </c>
      <c r="O737" s="72">
        <v>44</v>
      </c>
      <c r="P737" s="73">
        <v>96.459740943714266</v>
      </c>
      <c r="Q737" s="74">
        <v>3821.042526051102</v>
      </c>
      <c r="R737" s="75">
        <v>158.54025905628572</v>
      </c>
      <c r="S737" s="17">
        <v>-394210.92805477395</v>
      </c>
      <c r="U737" s="73">
        <f>AVERAGE(R$6:R737)</f>
        <v>163.98650292307298</v>
      </c>
      <c r="V737" s="72">
        <f>AVERAGE(S$6:S737)</f>
        <v>808733.00960648921</v>
      </c>
    </row>
    <row r="738" spans="2:22" ht="15.75" x14ac:dyDescent="0.25">
      <c r="B738" s="13">
        <v>733</v>
      </c>
      <c r="C738" s="72">
        <v>46</v>
      </c>
      <c r="D738" s="73">
        <v>87.202911150358901</v>
      </c>
      <c r="E738" s="74">
        <v>15894.369857022877</v>
      </c>
      <c r="F738" s="75">
        <v>115.7970888496411</v>
      </c>
      <c r="G738" s="72">
        <v>840521.75854273536</v>
      </c>
      <c r="I738" s="73">
        <f>AVERAGE(F$6:F738)</f>
        <v>113.70195447683712</v>
      </c>
      <c r="J738" s="72">
        <f>AVERAGE(G$6:G738)</f>
        <v>722062.8245428279</v>
      </c>
      <c r="L738" s="6"/>
      <c r="N738" s="13">
        <v>733</v>
      </c>
      <c r="O738" s="72">
        <v>45</v>
      </c>
      <c r="P738" s="73">
        <v>93.243320590851795</v>
      </c>
      <c r="Q738" s="74">
        <v>10155.842092324812</v>
      </c>
      <c r="R738" s="75">
        <v>160.75667940914821</v>
      </c>
      <c r="S738" s="17">
        <v>632619.45136579266</v>
      </c>
      <c r="U738" s="73">
        <f>AVERAGE(R$6:R738)</f>
        <v>163.98209661541415</v>
      </c>
      <c r="V738" s="72">
        <f>AVERAGE(S$6:S738)</f>
        <v>808492.74554340506</v>
      </c>
    </row>
    <row r="739" spans="2:22" ht="15.75" x14ac:dyDescent="0.25">
      <c r="B739" s="13">
        <v>734</v>
      </c>
      <c r="C739" s="72">
        <v>45</v>
      </c>
      <c r="D739" s="73">
        <v>81.526423962194727</v>
      </c>
      <c r="E739" s="74">
        <v>20204.779957537765</v>
      </c>
      <c r="F739" s="75">
        <v>122.47357603780527</v>
      </c>
      <c r="G739" s="72">
        <v>1474551.6544566252</v>
      </c>
      <c r="I739" s="73">
        <f>AVERAGE(F$6:F739)</f>
        <v>113.71390491493109</v>
      </c>
      <c r="J739" s="72">
        <f>AVERAGE(G$6:G739)</f>
        <v>723088.01368439978</v>
      </c>
      <c r="L739" s="6"/>
      <c r="N739" s="13">
        <v>734</v>
      </c>
      <c r="O739" s="72">
        <v>47</v>
      </c>
      <c r="P739" s="73">
        <v>98.96371798635758</v>
      </c>
      <c r="Q739" s="74">
        <v>16445.088970966932</v>
      </c>
      <c r="R739" s="75">
        <v>153.03628201364242</v>
      </c>
      <c r="S739" s="17">
        <v>1516695.2735003359</v>
      </c>
      <c r="U739" s="73">
        <f>AVERAGE(R$6:R739)</f>
        <v>163.96718406146078</v>
      </c>
      <c r="V739" s="72">
        <f>AVERAGE(S$6:S739)</f>
        <v>809457.59912372788</v>
      </c>
    </row>
    <row r="740" spans="2:22" ht="15.75" x14ac:dyDescent="0.25">
      <c r="B740" s="13">
        <v>735</v>
      </c>
      <c r="C740" s="72">
        <v>46</v>
      </c>
      <c r="D740" s="73">
        <v>99.254084854849708</v>
      </c>
      <c r="E740" s="74">
        <v>14979.930724937123</v>
      </c>
      <c r="F740" s="75">
        <v>103.74591514515029</v>
      </c>
      <c r="G740" s="72">
        <v>554106.62186955637</v>
      </c>
      <c r="I740" s="73">
        <f>AVERAGE(F$6:F740)</f>
        <v>113.70034302408784</v>
      </c>
      <c r="J740" s="72">
        <f>AVERAGE(G$6:G740)</f>
        <v>722858.10702886933</v>
      </c>
      <c r="L740" s="6"/>
      <c r="N740" s="13">
        <v>735</v>
      </c>
      <c r="O740" s="72">
        <v>45</v>
      </c>
      <c r="P740" s="73">
        <v>98.900268553969383</v>
      </c>
      <c r="Q740" s="74">
        <v>11500.810895940982</v>
      </c>
      <c r="R740" s="75">
        <v>155.0997314460306</v>
      </c>
      <c r="S740" s="17">
        <v>783772.68137202901</v>
      </c>
      <c r="U740" s="73">
        <f>AVERAGE(R$6:R740)</f>
        <v>163.95511950007923</v>
      </c>
      <c r="V740" s="72">
        <f>AVERAGE(S$6:S740)</f>
        <v>809422.65365739912</v>
      </c>
    </row>
    <row r="741" spans="2:22" ht="15.75" x14ac:dyDescent="0.25">
      <c r="B741" s="13">
        <v>736</v>
      </c>
      <c r="C741" s="72">
        <v>44</v>
      </c>
      <c r="D741" s="73">
        <v>96.929592099979189</v>
      </c>
      <c r="E741" s="74">
        <v>8244.4120291337858</v>
      </c>
      <c r="F741" s="75">
        <v>108.07040790002081</v>
      </c>
      <c r="G741" s="72">
        <v>-109023.0291156735</v>
      </c>
      <c r="I741" s="73">
        <f>AVERAGE(F$6:F741)</f>
        <v>113.69269365571276</v>
      </c>
      <c r="J741" s="72">
        <f>AVERAGE(G$6:G741)</f>
        <v>721727.83374606434</v>
      </c>
      <c r="L741" s="6"/>
      <c r="N741" s="13">
        <v>736</v>
      </c>
      <c r="O741" s="72">
        <v>45</v>
      </c>
      <c r="P741" s="73">
        <v>81.850428080814567</v>
      </c>
      <c r="Q741" s="74">
        <v>5907.3656707033597</v>
      </c>
      <c r="R741" s="75">
        <v>172.14957191918543</v>
      </c>
      <c r="S741" s="17">
        <v>16950.471381675103</v>
      </c>
      <c r="U741" s="73">
        <f>AVERAGE(R$6:R741)</f>
        <v>163.96625326695303</v>
      </c>
      <c r="V741" s="72">
        <f>AVERAGE(S$6:S741)</f>
        <v>808345.92514887231</v>
      </c>
    </row>
    <row r="742" spans="2:22" ht="15.75" x14ac:dyDescent="0.25">
      <c r="B742" s="13">
        <v>737</v>
      </c>
      <c r="C742" s="72">
        <v>45</v>
      </c>
      <c r="D742" s="73">
        <v>88.716804851401037</v>
      </c>
      <c r="E742" s="74">
        <v>12663.781260531197</v>
      </c>
      <c r="F742" s="75">
        <v>115.28319514859896</v>
      </c>
      <c r="G742" s="72">
        <v>459921.16637698864</v>
      </c>
      <c r="I742" s="73">
        <f>AVERAGE(F$6:F742)</f>
        <v>113.6948517310084</v>
      </c>
      <c r="J742" s="72">
        <f>AVERAGE(G$6:G742)</f>
        <v>721372.60081883357</v>
      </c>
      <c r="L742" s="6"/>
      <c r="N742" s="13">
        <v>737</v>
      </c>
      <c r="O742" s="72">
        <v>46</v>
      </c>
      <c r="P742" s="73">
        <v>86.084473292552161</v>
      </c>
      <c r="Q742" s="74">
        <v>13176.156997278307</v>
      </c>
      <c r="R742" s="75">
        <v>166.91552670744784</v>
      </c>
      <c r="S742" s="17">
        <v>1199305.185180733</v>
      </c>
      <c r="U742" s="73">
        <f>AVERAGE(R$6:R742)</f>
        <v>163.97025499482345</v>
      </c>
      <c r="V742" s="72">
        <f>AVERAGE(S$6:S742)</f>
        <v>808876.3990430811</v>
      </c>
    </row>
    <row r="743" spans="2:22" ht="15.75" x14ac:dyDescent="0.25">
      <c r="B743" s="13">
        <v>738</v>
      </c>
      <c r="C743" s="72">
        <v>46</v>
      </c>
      <c r="D743" s="73">
        <v>85.179612162977818</v>
      </c>
      <c r="E743" s="74">
        <v>18644.819538259388</v>
      </c>
      <c r="F743" s="75">
        <v>117.82038783702218</v>
      </c>
      <c r="G743" s="72">
        <v>1196739.8691490097</v>
      </c>
      <c r="I743" s="73">
        <f>AVERAGE(F$6:F743)</f>
        <v>113.70044188833363</v>
      </c>
      <c r="J743" s="72">
        <f>AVERAGE(G$6:G743)</f>
        <v>722016.72990871186</v>
      </c>
      <c r="L743" s="6"/>
      <c r="N743" s="13">
        <v>738</v>
      </c>
      <c r="O743" s="72">
        <v>45</v>
      </c>
      <c r="P743" s="73">
        <v>87.164207693720186</v>
      </c>
      <c r="Q743" s="74">
        <v>13317.602406097307</v>
      </c>
      <c r="R743" s="75">
        <v>166.83579230627981</v>
      </c>
      <c r="S743" s="17">
        <v>1221852.7490412625</v>
      </c>
      <c r="U743" s="73">
        <f>AVERAGE(R$6:R743)</f>
        <v>163.97413783670888</v>
      </c>
      <c r="V743" s="72">
        <f>AVERAGE(S$6:S743)</f>
        <v>809435.98759321414</v>
      </c>
    </row>
    <row r="744" spans="2:22" ht="15.75" x14ac:dyDescent="0.25">
      <c r="B744" s="13">
        <v>739</v>
      </c>
      <c r="C744" s="72">
        <v>45</v>
      </c>
      <c r="D744" s="73">
        <v>81.132148282762358</v>
      </c>
      <c r="E744" s="74">
        <v>17586.580711405124</v>
      </c>
      <c r="F744" s="75">
        <v>122.86785171723764</v>
      </c>
      <c r="G744" s="72">
        <v>1160825.3910621563</v>
      </c>
      <c r="I744" s="73">
        <f>AVERAGE(F$6:F744)</f>
        <v>113.7128470437178</v>
      </c>
      <c r="J744" s="72">
        <f>AVERAGE(G$6:G744)</f>
        <v>722610.51700093574</v>
      </c>
      <c r="L744" s="6"/>
      <c r="N744" s="13">
        <v>739</v>
      </c>
      <c r="O744" s="72">
        <v>47</v>
      </c>
      <c r="P744" s="73">
        <v>85.287642932649447</v>
      </c>
      <c r="Q744" s="74">
        <v>12497.514841524238</v>
      </c>
      <c r="R744" s="75">
        <v>166.71235706735055</v>
      </c>
      <c r="S744" s="17">
        <v>1083490.1567147018</v>
      </c>
      <c r="U744" s="73">
        <f>AVERAGE(R$6:R744)</f>
        <v>163.9778431401333</v>
      </c>
      <c r="V744" s="72">
        <f>AVERAGE(S$6:S744)</f>
        <v>809806.83220636914</v>
      </c>
    </row>
    <row r="745" spans="2:22" ht="15.75" x14ac:dyDescent="0.25">
      <c r="B745" s="13">
        <v>740</v>
      </c>
      <c r="C745" s="72">
        <v>45</v>
      </c>
      <c r="D745" s="73">
        <v>83.552663160677142</v>
      </c>
      <c r="E745" s="74">
        <v>11819.279843117047</v>
      </c>
      <c r="F745" s="75">
        <v>120.44733683932286</v>
      </c>
      <c r="G745" s="72">
        <v>423600.78046213789</v>
      </c>
      <c r="I745" s="73">
        <f>AVERAGE(F$6:F745)</f>
        <v>113.72194770560375</v>
      </c>
      <c r="J745" s="72">
        <f>AVERAGE(G$6:G745)</f>
        <v>722206.44978939684</v>
      </c>
      <c r="L745" s="6"/>
      <c r="N745" s="13">
        <v>740</v>
      </c>
      <c r="O745" s="72">
        <v>44</v>
      </c>
      <c r="P745" s="73">
        <v>99.591257644280873</v>
      </c>
      <c r="Q745" s="74">
        <v>17113.129747397124</v>
      </c>
      <c r="R745" s="75">
        <v>155.40874235571914</v>
      </c>
      <c r="S745" s="17">
        <v>1659529.9718132326</v>
      </c>
      <c r="U745" s="73">
        <f>AVERAGE(R$6:R745)</f>
        <v>163.96626327420844</v>
      </c>
      <c r="V745" s="72">
        <f>AVERAGE(S$6:S745)</f>
        <v>810955.10671935126</v>
      </c>
    </row>
    <row r="746" spans="2:22" ht="15.75" x14ac:dyDescent="0.25">
      <c r="B746" s="13">
        <v>741</v>
      </c>
      <c r="C746" s="72">
        <v>45</v>
      </c>
      <c r="D746" s="73">
        <v>97.30301991273609</v>
      </c>
      <c r="E746" s="74">
        <v>19207.973781979807</v>
      </c>
      <c r="F746" s="75">
        <v>106.69698008726391</v>
      </c>
      <c r="G746" s="72">
        <v>1049432.7961325867</v>
      </c>
      <c r="I746" s="73">
        <f>AVERAGE(F$6:F746)</f>
        <v>113.71246731745485</v>
      </c>
      <c r="J746" s="72">
        <f>AVERAGE(G$6:G746)</f>
        <v>722648.05079660751</v>
      </c>
      <c r="L746" s="6"/>
      <c r="N746" s="13">
        <v>741</v>
      </c>
      <c r="O746" s="72">
        <v>44</v>
      </c>
      <c r="P746" s="73">
        <v>91.448186902340765</v>
      </c>
      <c r="Q746" s="74">
        <v>16787.871251075303</v>
      </c>
      <c r="R746" s="75">
        <v>163.55181309765925</v>
      </c>
      <c r="S746" s="17">
        <v>1745686.781163435</v>
      </c>
      <c r="U746" s="73">
        <f>AVERAGE(R$6:R746)</f>
        <v>163.96570396222927</v>
      </c>
      <c r="V746" s="72">
        <f>AVERAGE(S$6:S746)</f>
        <v>812216.5529736618</v>
      </c>
    </row>
    <row r="747" spans="2:22" ht="15.75" x14ac:dyDescent="0.25">
      <c r="B747" s="13">
        <v>742</v>
      </c>
      <c r="C747" s="72">
        <v>45</v>
      </c>
      <c r="D747" s="73">
        <v>88.952442852767376</v>
      </c>
      <c r="E747" s="74">
        <v>10766.137364859109</v>
      </c>
      <c r="F747" s="75">
        <v>115.04755714723262</v>
      </c>
      <c r="G747" s="72">
        <v>238617.80373858474</v>
      </c>
      <c r="I747" s="73">
        <f>AVERAGE(F$6:F747)</f>
        <v>113.7142666298939</v>
      </c>
      <c r="J747" s="72">
        <f>AVERAGE(G$6:G747)</f>
        <v>721995.71892725711</v>
      </c>
      <c r="L747" s="6"/>
      <c r="N747" s="13">
        <v>742</v>
      </c>
      <c r="O747" s="72">
        <v>46</v>
      </c>
      <c r="P747" s="73">
        <v>87.041178631879077</v>
      </c>
      <c r="Q747" s="74">
        <v>18596.985689558474</v>
      </c>
      <c r="R747" s="75">
        <v>165.95882136812094</v>
      </c>
      <c r="S747" s="17">
        <v>2086333.8260389362</v>
      </c>
      <c r="U747" s="73">
        <f>AVERAGE(R$6:R747)</f>
        <v>163.96839010428576</v>
      </c>
      <c r="V747" s="72">
        <f>AVERAGE(S$6:S747)</f>
        <v>813933.69215569051</v>
      </c>
    </row>
    <row r="748" spans="2:22" ht="15.75" x14ac:dyDescent="0.25">
      <c r="B748" s="13">
        <v>743</v>
      </c>
      <c r="C748" s="72">
        <v>45</v>
      </c>
      <c r="D748" s="73">
        <v>92.86344830209157</v>
      </c>
      <c r="E748" s="74">
        <v>8967.0900029588665</v>
      </c>
      <c r="F748" s="75">
        <v>111.13655169790843</v>
      </c>
      <c r="G748" s="72">
        <v>-3428.5383063640911</v>
      </c>
      <c r="I748" s="73">
        <f>AVERAGE(F$6:F748)</f>
        <v>113.71079729620348</v>
      </c>
      <c r="J748" s="72">
        <f>AVERAGE(G$6:G748)</f>
        <v>721019.37403192255</v>
      </c>
      <c r="L748" s="6"/>
      <c r="N748" s="13">
        <v>743</v>
      </c>
      <c r="O748" s="72">
        <v>47</v>
      </c>
      <c r="P748" s="73">
        <v>84.93196604539267</v>
      </c>
      <c r="Q748" s="74">
        <v>9156.5589651109003</v>
      </c>
      <c r="R748" s="75">
        <v>167.06803395460733</v>
      </c>
      <c r="S748" s="17">
        <v>529768.30409051199</v>
      </c>
      <c r="U748" s="73">
        <f>AVERAGE(R$6:R748)</f>
        <v>163.97256189950826</v>
      </c>
      <c r="V748" s="72">
        <f>AVERAGE(S$6:S748)</f>
        <v>813551.23537498363</v>
      </c>
    </row>
    <row r="749" spans="2:22" ht="15.75" x14ac:dyDescent="0.25">
      <c r="B749" s="13">
        <v>744</v>
      </c>
      <c r="C749" s="72">
        <v>46</v>
      </c>
      <c r="D749" s="73">
        <v>86.514097784164917</v>
      </c>
      <c r="E749" s="74">
        <v>18406.809888693871</v>
      </c>
      <c r="F749" s="75">
        <v>116.48590221583508</v>
      </c>
      <c r="G749" s="72">
        <v>1144133.8567998605</v>
      </c>
      <c r="I749" s="73">
        <f>AVERAGE(F$6:F749)</f>
        <v>113.71452727593417</v>
      </c>
      <c r="J749" s="72">
        <f>AVERAGE(G$6:G749)</f>
        <v>721588.07629370736</v>
      </c>
      <c r="L749" s="6"/>
      <c r="N749" s="13">
        <v>744</v>
      </c>
      <c r="O749" s="72">
        <v>43</v>
      </c>
      <c r="P749" s="73">
        <v>82.49111681477352</v>
      </c>
      <c r="Q749" s="74">
        <v>10192.218259579653</v>
      </c>
      <c r="R749" s="75">
        <v>173.50888318522647</v>
      </c>
      <c r="S749" s="17">
        <v>768440.40739973821</v>
      </c>
      <c r="U749" s="73">
        <f>AVERAGE(R$6:R749)</f>
        <v>163.985379535645</v>
      </c>
      <c r="V749" s="72">
        <f>AVERAGE(S$6:S749)</f>
        <v>813490.60254168371</v>
      </c>
    </row>
    <row r="750" spans="2:22" ht="15.75" x14ac:dyDescent="0.25">
      <c r="B750" s="13">
        <v>745</v>
      </c>
      <c r="C750" s="72">
        <v>44</v>
      </c>
      <c r="D750" s="73">
        <v>84.737524324609211</v>
      </c>
      <c r="E750" s="74">
        <v>16069.104884519442</v>
      </c>
      <c r="F750" s="75">
        <v>120.26247567539079</v>
      </c>
      <c r="G750" s="72">
        <v>932510.33529982273</v>
      </c>
      <c r="I750" s="73">
        <f>AVERAGE(F$6:F750)</f>
        <v>113.72331646841667</v>
      </c>
      <c r="J750" s="72">
        <f>AVERAGE(G$6:G750)</f>
        <v>721871.19341989013</v>
      </c>
      <c r="L750" s="6"/>
      <c r="N750" s="13">
        <v>745</v>
      </c>
      <c r="O750" s="72">
        <v>45</v>
      </c>
      <c r="P750" s="73">
        <v>91.58916438532151</v>
      </c>
      <c r="Q750" s="74">
        <v>11037.316146906707</v>
      </c>
      <c r="R750" s="75">
        <v>162.41083561467849</v>
      </c>
      <c r="S750" s="17">
        <v>792579.73836250184</v>
      </c>
      <c r="U750" s="73">
        <f>AVERAGE(R$6:R750)</f>
        <v>163.98326605387186</v>
      </c>
      <c r="V750" s="72">
        <f>AVERAGE(S$6:S750)</f>
        <v>813462.53426761774</v>
      </c>
    </row>
    <row r="751" spans="2:22" ht="15.75" x14ac:dyDescent="0.25">
      <c r="B751" s="13">
        <v>746</v>
      </c>
      <c r="C751" s="72">
        <v>45</v>
      </c>
      <c r="D751" s="73">
        <v>88.288154090773332</v>
      </c>
      <c r="E751" s="74">
        <v>7264.7215931665987</v>
      </c>
      <c r="F751" s="75">
        <v>115.71184590922667</v>
      </c>
      <c r="G751" s="72">
        <v>-159385.65443807491</v>
      </c>
      <c r="I751" s="73">
        <f>AVERAGE(F$6:F751)</f>
        <v>113.72598205747943</v>
      </c>
      <c r="J751" s="72">
        <f>AVERAGE(G$6:G751)</f>
        <v>720689.88397235936</v>
      </c>
      <c r="L751" s="6"/>
      <c r="N751" s="13">
        <v>746</v>
      </c>
      <c r="O751" s="72">
        <v>45</v>
      </c>
      <c r="P751" s="73">
        <v>98.037054539575621</v>
      </c>
      <c r="Q751" s="74">
        <v>12093.078665536359</v>
      </c>
      <c r="R751" s="75">
        <v>155.96294546042438</v>
      </c>
      <c r="S751" s="17">
        <v>886072.16836166871</v>
      </c>
      <c r="U751" s="73">
        <f>AVERAGE(R$6:R751)</f>
        <v>163.97251495388065</v>
      </c>
      <c r="V751" s="72">
        <f>AVERAGE(S$6:S751)</f>
        <v>813559.86621680541</v>
      </c>
    </row>
    <row r="752" spans="2:22" ht="15.75" x14ac:dyDescent="0.25">
      <c r="B752" s="13">
        <v>747</v>
      </c>
      <c r="C752" s="72">
        <v>43</v>
      </c>
      <c r="D752" s="73">
        <v>94.317408598926193</v>
      </c>
      <c r="E752" s="74">
        <v>10052.24885898038</v>
      </c>
      <c r="F752" s="75">
        <v>111.68259140107381</v>
      </c>
      <c r="G752" s="72">
        <v>122661.20197941619</v>
      </c>
      <c r="I752" s="73">
        <f>AVERAGE(F$6:F752)</f>
        <v>113.72324659475331</v>
      </c>
      <c r="J752" s="72">
        <f>AVERAGE(G$6:G752)</f>
        <v>719889.3101008829</v>
      </c>
      <c r="L752" s="6"/>
      <c r="N752" s="13">
        <v>747</v>
      </c>
      <c r="O752" s="72">
        <v>46</v>
      </c>
      <c r="P752" s="73">
        <v>80.186975717382523</v>
      </c>
      <c r="Q752" s="74">
        <v>16109.129849225465</v>
      </c>
      <c r="R752" s="75">
        <v>172.81302428261748</v>
      </c>
      <c r="S752" s="17">
        <v>1783867.4478060384</v>
      </c>
      <c r="U752" s="73">
        <f>AVERAGE(R$6:R752)</f>
        <v>163.98434963839034</v>
      </c>
      <c r="V752" s="72">
        <f>AVERAGE(S$6:S752)</f>
        <v>814858.80541571998</v>
      </c>
    </row>
    <row r="753" spans="2:22" ht="15.75" x14ac:dyDescent="0.25">
      <c r="B753" s="13">
        <v>748</v>
      </c>
      <c r="C753" s="72">
        <v>46</v>
      </c>
      <c r="D753" s="73">
        <v>97.998560900561159</v>
      </c>
      <c r="E753" s="74">
        <v>21980.231297984417</v>
      </c>
      <c r="F753" s="75">
        <v>105.00143909943884</v>
      </c>
      <c r="G753" s="72">
        <v>1307955.9180268901</v>
      </c>
      <c r="I753" s="73">
        <f>AVERAGE(F$6:F753)</f>
        <v>113.71158642430501</v>
      </c>
      <c r="J753" s="72">
        <f>AVERAGE(G$6:G753)</f>
        <v>720675.4954055968</v>
      </c>
      <c r="L753" s="6"/>
      <c r="N753" s="13">
        <v>748</v>
      </c>
      <c r="O753" s="72">
        <v>46</v>
      </c>
      <c r="P753" s="73">
        <v>96.607187307898556</v>
      </c>
      <c r="Q753" s="74">
        <v>14381.674400173921</v>
      </c>
      <c r="R753" s="75">
        <v>156.39281269210144</v>
      </c>
      <c r="S753" s="17">
        <v>1249190.5106651904</v>
      </c>
      <c r="U753" s="73">
        <f>AVERAGE(R$6:R753)</f>
        <v>163.97420052482579</v>
      </c>
      <c r="V753" s="72">
        <f>AVERAGE(S$6:S753)</f>
        <v>815439.46277567919</v>
      </c>
    </row>
    <row r="754" spans="2:22" ht="15.75" x14ac:dyDescent="0.25">
      <c r="B754" s="13">
        <v>749</v>
      </c>
      <c r="C754" s="72">
        <v>47</v>
      </c>
      <c r="D754" s="73">
        <v>87.95586655025788</v>
      </c>
      <c r="E754" s="74">
        <v>14137.405938896411</v>
      </c>
      <c r="F754" s="75">
        <v>114.04413344974212</v>
      </c>
      <c r="G754" s="72">
        <v>612288.20952867903</v>
      </c>
      <c r="I754" s="73">
        <f>AVERAGE(F$6:F754)</f>
        <v>113.71203041232296</v>
      </c>
      <c r="J754" s="72">
        <f>AVERAGE(G$6:G754)</f>
        <v>720530.78607865842</v>
      </c>
      <c r="L754" s="6"/>
      <c r="N754" s="13">
        <v>749</v>
      </c>
      <c r="O754" s="72">
        <v>46</v>
      </c>
      <c r="P754" s="73">
        <v>87.872618664629272</v>
      </c>
      <c r="Q754" s="74">
        <v>9081.5535139800595</v>
      </c>
      <c r="R754" s="75">
        <v>165.12738133537073</v>
      </c>
      <c r="S754" s="17">
        <v>499613.15022056131</v>
      </c>
      <c r="U754" s="73">
        <f>AVERAGE(R$6:R754)</f>
        <v>163.97574015207618</v>
      </c>
      <c r="V754" s="72">
        <f>AVERAGE(S$6:S754)</f>
        <v>815017.79880698072</v>
      </c>
    </row>
    <row r="755" spans="2:22" ht="15.75" x14ac:dyDescent="0.25">
      <c r="B755" s="13">
        <v>750</v>
      </c>
      <c r="C755" s="72">
        <v>45</v>
      </c>
      <c r="D755" s="73">
        <v>90.975900495721433</v>
      </c>
      <c r="E755" s="74">
        <v>8797.9393416037565</v>
      </c>
      <c r="F755" s="75">
        <v>113.02409950427857</v>
      </c>
      <c r="G755" s="72">
        <v>-5620.8284219700145</v>
      </c>
      <c r="I755" s="73">
        <f>AVERAGE(F$6:F755)</f>
        <v>113.71111317111225</v>
      </c>
      <c r="J755" s="72">
        <f>AVERAGE(G$6:G755)</f>
        <v>719562.58392599085</v>
      </c>
      <c r="L755" s="6"/>
      <c r="N755" s="13">
        <v>750</v>
      </c>
      <c r="O755" s="72">
        <v>44</v>
      </c>
      <c r="P755" s="73">
        <v>88.992509890247774</v>
      </c>
      <c r="Q755" s="74">
        <v>9310.4768891349286</v>
      </c>
      <c r="R755" s="75">
        <v>166.00749010975221</v>
      </c>
      <c r="S755" s="17">
        <v>545608.90009014308</v>
      </c>
      <c r="U755" s="73">
        <f>AVERAGE(R$6:R755)</f>
        <v>163.97844915201975</v>
      </c>
      <c r="V755" s="72">
        <f>AVERAGE(S$6:S755)</f>
        <v>814658.58694202488</v>
      </c>
    </row>
    <row r="756" spans="2:22" ht="15.75" x14ac:dyDescent="0.25">
      <c r="B756" s="13">
        <v>751</v>
      </c>
      <c r="C756" s="72">
        <v>45</v>
      </c>
      <c r="D756" s="73">
        <v>81.853065424025715</v>
      </c>
      <c r="E756" s="74">
        <v>15817.449377080557</v>
      </c>
      <c r="F756" s="75">
        <v>122.14693457597429</v>
      </c>
      <c r="G756" s="72">
        <v>932052.95422104397</v>
      </c>
      <c r="I756" s="73">
        <f>AVERAGE(F$6:F756)</f>
        <v>113.72234595593895</v>
      </c>
      <c r="J756" s="72">
        <f>AVERAGE(G$6:G756)</f>
        <v>719845.52716206945</v>
      </c>
      <c r="L756" s="6"/>
      <c r="N756" s="13">
        <v>751</v>
      </c>
      <c r="O756" s="72">
        <v>45</v>
      </c>
      <c r="P756" s="73">
        <v>82.807614499563698</v>
      </c>
      <c r="Q756" s="74">
        <v>12398.881846407927</v>
      </c>
      <c r="R756" s="75">
        <v>171.1923855004363</v>
      </c>
      <c r="S756" s="17">
        <v>1122594.1608246271</v>
      </c>
      <c r="U756" s="73">
        <f>AVERAGE(R$6:R756)</f>
        <v>163.98805492611885</v>
      </c>
      <c r="V756" s="72">
        <f>AVERAGE(S$6:S756)</f>
        <v>815068.62099513086</v>
      </c>
    </row>
    <row r="757" spans="2:22" ht="15.75" x14ac:dyDescent="0.25">
      <c r="B757" s="13">
        <v>752</v>
      </c>
      <c r="C757" s="72">
        <v>45</v>
      </c>
      <c r="D757" s="73">
        <v>97.001244782508564</v>
      </c>
      <c r="E757" s="74">
        <v>22182.852296381556</v>
      </c>
      <c r="F757" s="75">
        <v>106.99875521749144</v>
      </c>
      <c r="G757" s="72">
        <v>1373537.5828862977</v>
      </c>
      <c r="I757" s="73">
        <f>AVERAGE(F$6:F757)</f>
        <v>113.71340501080802</v>
      </c>
      <c r="J757" s="72">
        <f>AVERAGE(G$6:G757)</f>
        <v>720714.7985127666</v>
      </c>
      <c r="L757" s="6"/>
      <c r="N757" s="13">
        <v>752</v>
      </c>
      <c r="O757" s="72">
        <v>45</v>
      </c>
      <c r="P757" s="73">
        <v>84.820388592495746</v>
      </c>
      <c r="Q757" s="74">
        <v>16569.480724641362</v>
      </c>
      <c r="R757" s="75">
        <v>169.17961140750424</v>
      </c>
      <c r="S757" s="17">
        <v>1803218.3102189573</v>
      </c>
      <c r="U757" s="73">
        <f>AVERAGE(R$6:R757)</f>
        <v>163.99495859165262</v>
      </c>
      <c r="V757" s="72">
        <f>AVERAGE(S$6:S757)</f>
        <v>816382.64983718388</v>
      </c>
    </row>
    <row r="758" spans="2:22" ht="15.75" x14ac:dyDescent="0.25">
      <c r="B758" s="13">
        <v>753</v>
      </c>
      <c r="C758" s="72">
        <v>45</v>
      </c>
      <c r="D758" s="73">
        <v>94.613930631699176</v>
      </c>
      <c r="E758" s="74">
        <v>25346.632411943021</v>
      </c>
      <c r="F758" s="75">
        <v>109.38606936830082</v>
      </c>
      <c r="G758" s="72">
        <v>1772568.4912656215</v>
      </c>
      <c r="I758" s="73">
        <f>AVERAGE(F$6:F758)</f>
        <v>113.70765821712607</v>
      </c>
      <c r="J758" s="72">
        <f>AVERAGE(G$6:G758)</f>
        <v>722111.68256688735</v>
      </c>
      <c r="L758" s="6"/>
      <c r="N758" s="13">
        <v>753</v>
      </c>
      <c r="O758" s="72">
        <v>46</v>
      </c>
      <c r="P758" s="73">
        <v>80.053871162128303</v>
      </c>
      <c r="Q758" s="74">
        <v>12672.525441697564</v>
      </c>
      <c r="R758" s="75">
        <v>172.9461288378717</v>
      </c>
      <c r="S758" s="17">
        <v>1191664.217741034</v>
      </c>
      <c r="U758" s="73">
        <f>AVERAGE(R$6:R758)</f>
        <v>164.00684593593709</v>
      </c>
      <c r="V758" s="72">
        <f>AVERAGE(S$6:S758)</f>
        <v>816881.0317334705</v>
      </c>
    </row>
    <row r="759" spans="2:22" ht="15.75" x14ac:dyDescent="0.25">
      <c r="B759" s="13">
        <v>754</v>
      </c>
      <c r="C759" s="72">
        <v>43</v>
      </c>
      <c r="D759" s="73">
        <v>94.52786025240286</v>
      </c>
      <c r="E759" s="74">
        <v>10304.252732628254</v>
      </c>
      <c r="F759" s="75">
        <v>111.47213974759714</v>
      </c>
      <c r="G759" s="72">
        <v>148637.10060609644</v>
      </c>
      <c r="I759" s="73">
        <f>AVERAGE(F$6:F759)</f>
        <v>113.70469333851926</v>
      </c>
      <c r="J759" s="72">
        <f>AVERAGE(G$6:G759)</f>
        <v>721351.10619823902</v>
      </c>
      <c r="L759" s="6"/>
      <c r="N759" s="13">
        <v>754</v>
      </c>
      <c r="O759" s="72">
        <v>46</v>
      </c>
      <c r="P759" s="73">
        <v>99.97506521734428</v>
      </c>
      <c r="Q759" s="74">
        <v>5682.6747130876574</v>
      </c>
      <c r="R759" s="75">
        <v>153.02493478265572</v>
      </c>
      <c r="S759" s="17">
        <v>-130409.07263871445</v>
      </c>
      <c r="U759" s="73">
        <f>AVERAGE(R$6:R759)</f>
        <v>163.99228106703353</v>
      </c>
      <c r="V759" s="72">
        <f>AVERAGE(S$6:S759)</f>
        <v>815624.67880989984</v>
      </c>
    </row>
    <row r="760" spans="2:22" ht="15.75" x14ac:dyDescent="0.25">
      <c r="B760" s="13">
        <v>755</v>
      </c>
      <c r="C760" s="72">
        <v>47</v>
      </c>
      <c r="D760" s="73">
        <v>85.842853740607566</v>
      </c>
      <c r="E760" s="74">
        <v>7934.0554259324854</v>
      </c>
      <c r="F760" s="75">
        <v>116.15714625939243</v>
      </c>
      <c r="G760" s="72">
        <v>-78402.763459834154</v>
      </c>
      <c r="I760" s="73">
        <f>AVERAGE(F$6:F760)</f>
        <v>113.70794162053366</v>
      </c>
      <c r="J760" s="72">
        <f>AVERAGE(G$6:G760)</f>
        <v>720291.82954968535</v>
      </c>
      <c r="L760" s="6"/>
      <c r="N760" s="13">
        <v>755</v>
      </c>
      <c r="O760" s="72">
        <v>44</v>
      </c>
      <c r="P760" s="73">
        <v>95.456338197444865</v>
      </c>
      <c r="Q760" s="74">
        <v>10121.944861067324</v>
      </c>
      <c r="R760" s="75">
        <v>159.54366180255514</v>
      </c>
      <c r="S760" s="17">
        <v>614892.14769823616</v>
      </c>
      <c r="U760" s="73">
        <f>AVERAGE(R$6:R760)</f>
        <v>163.98638885608722</v>
      </c>
      <c r="V760" s="72">
        <f>AVERAGE(S$6:S760)</f>
        <v>815358.80790776527</v>
      </c>
    </row>
    <row r="761" spans="2:22" ht="15.75" x14ac:dyDescent="0.25">
      <c r="B761" s="13">
        <v>756</v>
      </c>
      <c r="C761" s="72">
        <v>45</v>
      </c>
      <c r="D761" s="73">
        <v>80.694942677541277</v>
      </c>
      <c r="E761" s="74">
        <v>11984.748128337091</v>
      </c>
      <c r="F761" s="75">
        <v>123.30505732245872</v>
      </c>
      <c r="G761" s="72">
        <v>477780.05495983479</v>
      </c>
      <c r="I761" s="73">
        <f>AVERAGE(F$6:F761)</f>
        <v>113.72063621802297</v>
      </c>
      <c r="J761" s="72">
        <f>AVERAGE(G$6:G761)</f>
        <v>719971.046779064</v>
      </c>
      <c r="L761" s="6"/>
      <c r="N761" s="13">
        <v>756</v>
      </c>
      <c r="O761" s="72">
        <v>46</v>
      </c>
      <c r="P761" s="73">
        <v>94.670368326752012</v>
      </c>
      <c r="Q761" s="74">
        <v>4571.968319204103</v>
      </c>
      <c r="R761" s="75">
        <v>158.329631673248</v>
      </c>
      <c r="S761" s="17">
        <v>-276121.93999865558</v>
      </c>
      <c r="U761" s="73">
        <f>AVERAGE(R$6:R761)</f>
        <v>163.97890637304113</v>
      </c>
      <c r="V761" s="72">
        <f>AVERAGE(S$6:S761)</f>
        <v>813915.05030471447</v>
      </c>
    </row>
    <row r="762" spans="2:22" ht="15.75" x14ac:dyDescent="0.25">
      <c r="B762" s="13">
        <v>757</v>
      </c>
      <c r="C762" s="72">
        <v>43</v>
      </c>
      <c r="D762" s="73">
        <v>90.815515458225192</v>
      </c>
      <c r="E762" s="74">
        <v>9828.2134504431051</v>
      </c>
      <c r="F762" s="75">
        <v>115.18448454177481</v>
      </c>
      <c r="G762" s="72">
        <v>132057.70025582705</v>
      </c>
      <c r="I762" s="73">
        <f>AVERAGE(F$6:F762)</f>
        <v>113.7225699674599</v>
      </c>
      <c r="J762" s="72">
        <f>AVERAGE(G$6:G762)</f>
        <v>719194.41091839923</v>
      </c>
      <c r="L762" s="6"/>
      <c r="N762" s="13">
        <v>757</v>
      </c>
      <c r="O762" s="72">
        <v>45</v>
      </c>
      <c r="P762" s="73">
        <v>93.267429011842793</v>
      </c>
      <c r="Q762" s="74">
        <v>8253.868601792652</v>
      </c>
      <c r="R762" s="75">
        <v>160.73257098815719</v>
      </c>
      <c r="S762" s="17">
        <v>326665.52096455917</v>
      </c>
      <c r="U762" s="73">
        <f>AVERAGE(R$6:R762)</f>
        <v>163.97461795113242</v>
      </c>
      <c r="V762" s="72">
        <f>AVERAGE(S$6:S762)</f>
        <v>813271.39174548036</v>
      </c>
    </row>
    <row r="763" spans="2:22" ht="15.75" x14ac:dyDescent="0.25">
      <c r="B763" s="13">
        <v>758</v>
      </c>
      <c r="C763" s="72">
        <v>45</v>
      </c>
      <c r="D763" s="73">
        <v>95.672721952678572</v>
      </c>
      <c r="E763" s="74">
        <v>15696.355634477666</v>
      </c>
      <c r="F763" s="75">
        <v>108.32727804732143</v>
      </c>
      <c r="G763" s="72">
        <v>700343.48114570254</v>
      </c>
      <c r="I763" s="73">
        <f>AVERAGE(F$6:F763)</f>
        <v>113.71545216809297</v>
      </c>
      <c r="J763" s="72">
        <f>AVERAGE(G$6:G763)</f>
        <v>719169.54161790758</v>
      </c>
      <c r="L763" s="6"/>
      <c r="N763" s="13">
        <v>758</v>
      </c>
      <c r="O763" s="72">
        <v>45</v>
      </c>
      <c r="P763" s="73">
        <v>93.604882730804192</v>
      </c>
      <c r="Q763" s="74">
        <v>9163.2751690444256</v>
      </c>
      <c r="R763" s="75">
        <v>160.39511726919579</v>
      </c>
      <c r="S763" s="17">
        <v>469744.59530879045</v>
      </c>
      <c r="U763" s="73">
        <f>AVERAGE(R$6:R763)</f>
        <v>163.96989565471824</v>
      </c>
      <c r="V763" s="72">
        <f>AVERAGE(S$6:S763)</f>
        <v>812818.19016706781</v>
      </c>
    </row>
    <row r="764" spans="2:22" ht="15.75" x14ac:dyDescent="0.25">
      <c r="B764" s="13">
        <v>759</v>
      </c>
      <c r="C764" s="72">
        <v>46</v>
      </c>
      <c r="D764" s="73">
        <v>90.876021180088784</v>
      </c>
      <c r="E764" s="74">
        <v>10539.857808075365</v>
      </c>
      <c r="F764" s="75">
        <v>112.12397881991122</v>
      </c>
      <c r="G764" s="72">
        <v>181770.79363751807</v>
      </c>
      <c r="I764" s="73">
        <f>AVERAGE(F$6:F764)</f>
        <v>113.7133553652627</v>
      </c>
      <c r="J764" s="72">
        <f>AVERAGE(G$6:G764)</f>
        <v>718461.50637682667</v>
      </c>
      <c r="L764" s="6"/>
      <c r="N764" s="13">
        <v>759</v>
      </c>
      <c r="O764" s="72">
        <v>47</v>
      </c>
      <c r="P764" s="73">
        <v>80.636252977586906</v>
      </c>
      <c r="Q764" s="74">
        <v>12646.742045920404</v>
      </c>
      <c r="R764" s="75">
        <v>171.36374702241309</v>
      </c>
      <c r="S764" s="17">
        <v>1167193.1046148189</v>
      </c>
      <c r="U764" s="73">
        <f>AVERAGE(R$6:R764)</f>
        <v>163.97963722437268</v>
      </c>
      <c r="V764" s="72">
        <f>AVERAGE(S$6:S764)</f>
        <v>813285.08728755242</v>
      </c>
    </row>
    <row r="765" spans="2:22" ht="15.75" x14ac:dyDescent="0.25">
      <c r="B765" s="13">
        <v>760</v>
      </c>
      <c r="C765" s="72">
        <v>44</v>
      </c>
      <c r="D765" s="73">
        <v>81.422120901219486</v>
      </c>
      <c r="E765" s="74">
        <v>14423.159726008946</v>
      </c>
      <c r="F765" s="75">
        <v>123.57787909878051</v>
      </c>
      <c r="G765" s="72">
        <v>782383.48884313367</v>
      </c>
      <c r="I765" s="73">
        <f>AVERAGE(F$6:F765)</f>
        <v>113.72633500175417</v>
      </c>
      <c r="J765" s="72">
        <f>AVERAGE(G$6:G765)</f>
        <v>718545.61424849287</v>
      </c>
      <c r="L765" s="6"/>
      <c r="N765" s="13">
        <v>760</v>
      </c>
      <c r="O765" s="72">
        <v>46</v>
      </c>
      <c r="P765" s="73">
        <v>89.631318947052804</v>
      </c>
      <c r="Q765" s="74">
        <v>8897.9971821784929</v>
      </c>
      <c r="R765" s="75">
        <v>163.36868105294718</v>
      </c>
      <c r="S765" s="17">
        <v>453654.06366534089</v>
      </c>
      <c r="U765" s="73">
        <f>AVERAGE(R$6:R765)</f>
        <v>163.97883333467342</v>
      </c>
      <c r="V765" s="72">
        <f>AVERAGE(S$6:S765)</f>
        <v>812811.88857226016</v>
      </c>
    </row>
    <row r="766" spans="2:22" ht="15.75" x14ac:dyDescent="0.25">
      <c r="B766" s="13">
        <v>761</v>
      </c>
      <c r="C766" s="72">
        <v>44</v>
      </c>
      <c r="D766" s="73">
        <v>81.221464786512684</v>
      </c>
      <c r="E766" s="74">
        <v>18787.344491820175</v>
      </c>
      <c r="F766" s="75">
        <v>123.77853521348732</v>
      </c>
      <c r="G766" s="72">
        <v>1325469.9817486806</v>
      </c>
      <c r="I766" s="73">
        <f>AVERAGE(F$6:F766)</f>
        <v>113.73954420045553</v>
      </c>
      <c r="J766" s="72">
        <f>AVERAGE(G$6:G766)</f>
        <v>719343.14955401223</v>
      </c>
      <c r="L766" s="6"/>
      <c r="N766" s="13">
        <v>761</v>
      </c>
      <c r="O766" s="72">
        <v>45</v>
      </c>
      <c r="P766" s="73">
        <v>99.553796130329175</v>
      </c>
      <c r="Q766" s="74">
        <v>4443.2997154765008</v>
      </c>
      <c r="R766" s="75">
        <v>154.44620386967082</v>
      </c>
      <c r="S766" s="17">
        <v>-313749.22628946602</v>
      </c>
      <c r="U766" s="73">
        <f>AVERAGE(R$6:R766)</f>
        <v>163.96630688333966</v>
      </c>
      <c r="V766" s="72">
        <f>AVERAGE(S$6:S766)</f>
        <v>811331.51917033922</v>
      </c>
    </row>
    <row r="767" spans="2:22" ht="15.75" x14ac:dyDescent="0.25">
      <c r="B767" s="13">
        <v>762</v>
      </c>
      <c r="C767" s="72">
        <v>44</v>
      </c>
      <c r="D767" s="73">
        <v>97.730525707818884</v>
      </c>
      <c r="E767" s="74">
        <v>16997.819619763915</v>
      </c>
      <c r="F767" s="75">
        <v>107.26947429218112</v>
      </c>
      <c r="G767" s="72">
        <v>823347.17472539702</v>
      </c>
      <c r="I767" s="73">
        <f>AVERAGE(F$6:F767)</f>
        <v>113.73105329506407</v>
      </c>
      <c r="J767" s="72">
        <f>AVERAGE(G$6:G767)</f>
        <v>719479.63777602185</v>
      </c>
      <c r="L767" s="6"/>
      <c r="N767" s="13">
        <v>762</v>
      </c>
      <c r="O767" s="72">
        <v>43</v>
      </c>
      <c r="P767" s="73">
        <v>80.449914711634321</v>
      </c>
      <c r="Q767" s="74">
        <v>11094.566069050372</v>
      </c>
      <c r="R767" s="75">
        <v>175.55008528836566</v>
      </c>
      <c r="S767" s="17">
        <v>947652.01965920068</v>
      </c>
      <c r="U767" s="73">
        <f>AVERAGE(R$6:R767)</f>
        <v>163.98150869227013</v>
      </c>
      <c r="V767" s="72">
        <f>AVERAGE(S$6:S767)</f>
        <v>811510.41746494395</v>
      </c>
    </row>
    <row r="768" spans="2:22" ht="15.75" x14ac:dyDescent="0.25">
      <c r="B768" s="13">
        <v>763</v>
      </c>
      <c r="C768" s="72">
        <v>44</v>
      </c>
      <c r="D768" s="73">
        <v>83.483778472423893</v>
      </c>
      <c r="E768" s="74">
        <v>14299.285834061484</v>
      </c>
      <c r="F768" s="75">
        <v>121.51622152757611</v>
      </c>
      <c r="G768" s="72">
        <v>737595.18509794609</v>
      </c>
      <c r="I768" s="73">
        <f>AVERAGE(F$6:F768)</f>
        <v>113.74125666103068</v>
      </c>
      <c r="J768" s="72">
        <f>AVERAGE(G$6:G768)</f>
        <v>719503.38030200079</v>
      </c>
      <c r="L768" s="6"/>
      <c r="N768" s="13">
        <v>763</v>
      </c>
      <c r="O768" s="72">
        <v>44</v>
      </c>
      <c r="P768" s="73">
        <v>92.687793778831917</v>
      </c>
      <c r="Q768" s="74">
        <v>1993.3982627211408</v>
      </c>
      <c r="R768" s="75">
        <v>162.31220622116808</v>
      </c>
      <c r="S768" s="17">
        <v>-676447.13010028796</v>
      </c>
      <c r="U768" s="73">
        <f>AVERAGE(R$6:R768)</f>
        <v>163.97932087776016</v>
      </c>
      <c r="V768" s="72">
        <f>AVERAGE(S$6:S768)</f>
        <v>809560.27651138545</v>
      </c>
    </row>
    <row r="769" spans="2:22" ht="15.75" x14ac:dyDescent="0.25">
      <c r="B769" s="13">
        <v>764</v>
      </c>
      <c r="C769" s="72">
        <v>43</v>
      </c>
      <c r="D769" s="73">
        <v>96.72224610877268</v>
      </c>
      <c r="E769" s="74">
        <v>22738.885761127523</v>
      </c>
      <c r="F769" s="75">
        <v>109.27775389122732</v>
      </c>
      <c r="G769" s="72">
        <v>1484854.3619652269</v>
      </c>
      <c r="I769" s="73">
        <f>AVERAGE(F$6:F769)</f>
        <v>113.73541437991837</v>
      </c>
      <c r="J769" s="72">
        <f>AVERAGE(G$6:G769)</f>
        <v>720505.14860260708</v>
      </c>
      <c r="L769" s="6"/>
      <c r="N769" s="13">
        <v>764</v>
      </c>
      <c r="O769" s="72">
        <v>45</v>
      </c>
      <c r="P769" s="73">
        <v>86.495836774833435</v>
      </c>
      <c r="Q769" s="74">
        <v>7350.1553622893844</v>
      </c>
      <c r="R769" s="75">
        <v>167.50416322516656</v>
      </c>
      <c r="S769" s="17">
        <v>231181.62353525427</v>
      </c>
      <c r="U769" s="73">
        <f>AVERAGE(R$6:R769)</f>
        <v>163.98393454575415</v>
      </c>
      <c r="V769" s="72">
        <f>AVERAGE(S$6:S769)</f>
        <v>808803.23638968891</v>
      </c>
    </row>
    <row r="770" spans="2:22" ht="15.75" x14ac:dyDescent="0.25">
      <c r="B770" s="13">
        <v>765</v>
      </c>
      <c r="C770" s="72">
        <v>46</v>
      </c>
      <c r="D770" s="73">
        <v>92.183996505952138</v>
      </c>
      <c r="E770" s="74">
        <v>9326.6720038029653</v>
      </c>
      <c r="F770" s="75">
        <v>110.81600349404786</v>
      </c>
      <c r="G770" s="72">
        <v>33544.517361267819</v>
      </c>
      <c r="I770" s="73">
        <f>AVERAGE(F$6:F770)</f>
        <v>113.73159815653815</v>
      </c>
      <c r="J770" s="72">
        <f>AVERAGE(G$6:G770)</f>
        <v>719607.16084935039</v>
      </c>
      <c r="L770" s="6"/>
      <c r="N770" s="13">
        <v>765</v>
      </c>
      <c r="O770" s="72">
        <v>47</v>
      </c>
      <c r="P770" s="73">
        <v>95.277831352500073</v>
      </c>
      <c r="Q770" s="74">
        <v>6932.8977573528764</v>
      </c>
      <c r="R770" s="75">
        <v>156.72216864749993</v>
      </c>
      <c r="S770" s="17">
        <v>86538.771543731447</v>
      </c>
      <c r="U770" s="73">
        <f>AVERAGE(R$6:R770)</f>
        <v>163.97444204131199</v>
      </c>
      <c r="V770" s="72">
        <f>AVERAGE(S$6:S770)</f>
        <v>807859.0998343348</v>
      </c>
    </row>
    <row r="771" spans="2:22" ht="15.75" x14ac:dyDescent="0.25">
      <c r="B771" s="13">
        <v>766</v>
      </c>
      <c r="C771" s="72">
        <v>45</v>
      </c>
      <c r="D771" s="73">
        <v>91.534840782970491</v>
      </c>
      <c r="E771" s="74">
        <v>15789.290055256846</v>
      </c>
      <c r="F771" s="75">
        <v>112.46515921702951</v>
      </c>
      <c r="G771" s="72">
        <v>775745.01998832193</v>
      </c>
      <c r="I771" s="73">
        <f>AVERAGE(F$6:F771)</f>
        <v>113.72994484199572</v>
      </c>
      <c r="J771" s="72">
        <f>AVERAGE(G$6:G771)</f>
        <v>719680.44787172507</v>
      </c>
      <c r="L771" s="6"/>
      <c r="N771" s="13">
        <v>766</v>
      </c>
      <c r="O771" s="72">
        <v>45</v>
      </c>
      <c r="P771" s="73">
        <v>93.138428391577634</v>
      </c>
      <c r="Q771" s="74">
        <v>22012.608557332402</v>
      </c>
      <c r="R771" s="75">
        <v>160.86157160842237</v>
      </c>
      <c r="S771" s="17">
        <v>2540982.8077334971</v>
      </c>
      <c r="U771" s="73">
        <f>AVERAGE(R$6:R771)</f>
        <v>163.97037824179122</v>
      </c>
      <c r="V771" s="72">
        <f>AVERAGE(S$6:S771)</f>
        <v>810121.66342167056</v>
      </c>
    </row>
    <row r="772" spans="2:22" ht="15.75" x14ac:dyDescent="0.25">
      <c r="B772" s="13">
        <v>767</v>
      </c>
      <c r="C772" s="72">
        <v>46</v>
      </c>
      <c r="D772" s="73">
        <v>82.43855253995936</v>
      </c>
      <c r="E772" s="74">
        <v>16866.942472468552</v>
      </c>
      <c r="F772" s="75">
        <v>120.56144746004064</v>
      </c>
      <c r="G772" s="72">
        <v>1033502.9987060453</v>
      </c>
      <c r="I772" s="73">
        <f>AVERAGE(F$6:F772)</f>
        <v>113.73885162507008</v>
      </c>
      <c r="J772" s="72">
        <f>AVERAGE(G$6:G772)</f>
        <v>720089.60373982717</v>
      </c>
      <c r="L772" s="6"/>
      <c r="N772" s="13">
        <v>767</v>
      </c>
      <c r="O772" s="72">
        <v>47</v>
      </c>
      <c r="P772" s="73">
        <v>90.527060312658392</v>
      </c>
      <c r="Q772" s="74">
        <v>11031.185908544421</v>
      </c>
      <c r="R772" s="75">
        <v>161.47293968734161</v>
      </c>
      <c r="S772" s="17">
        <v>781238.01689024596</v>
      </c>
      <c r="U772" s="73">
        <f>AVERAGE(R$6:R772)</f>
        <v>163.9671221289432</v>
      </c>
      <c r="V772" s="72">
        <f>AVERAGE(S$6:S772)</f>
        <v>810084.00547312899</v>
      </c>
    </row>
    <row r="773" spans="2:22" ht="15.75" x14ac:dyDescent="0.25">
      <c r="B773" s="13">
        <v>768</v>
      </c>
      <c r="C773" s="72">
        <v>44</v>
      </c>
      <c r="D773" s="73">
        <v>88.878947133985861</v>
      </c>
      <c r="E773" s="74">
        <v>19221.325556147618</v>
      </c>
      <c r="F773" s="75">
        <v>116.12105286601414</v>
      </c>
      <c r="G773" s="72">
        <v>1232000.5610602861</v>
      </c>
      <c r="I773" s="73">
        <f>AVERAGE(F$6:F773)</f>
        <v>113.74195344960258</v>
      </c>
      <c r="J773" s="72">
        <f>AVERAGE(G$6:G773)</f>
        <v>720756.15446550492</v>
      </c>
      <c r="L773" s="6"/>
      <c r="N773" s="13">
        <v>768</v>
      </c>
      <c r="O773" s="72">
        <v>46</v>
      </c>
      <c r="P773" s="73">
        <v>88.129982345218011</v>
      </c>
      <c r="Q773" s="74">
        <v>12785.965420150671</v>
      </c>
      <c r="R773" s="75">
        <v>164.87001765478198</v>
      </c>
      <c r="S773" s="17">
        <v>1108022.3445536732</v>
      </c>
      <c r="U773" s="73">
        <f>AVERAGE(R$6:R773)</f>
        <v>163.96829777415914</v>
      </c>
      <c r="V773" s="72">
        <f>AVERAGE(S$6:S773)</f>
        <v>810471.94601880678</v>
      </c>
    </row>
    <row r="774" spans="2:22" ht="15.75" x14ac:dyDescent="0.25">
      <c r="B774" s="13">
        <v>769</v>
      </c>
      <c r="C774" s="72">
        <v>45</v>
      </c>
      <c r="D774" s="73">
        <v>86.690904191730965</v>
      </c>
      <c r="E774" s="74">
        <v>12122.562636205221</v>
      </c>
      <c r="F774" s="75">
        <v>117.30909580826903</v>
      </c>
      <c r="G774" s="72">
        <v>422086.86173234065</v>
      </c>
      <c r="I774" s="73">
        <f>AVERAGE(F$6:F774)</f>
        <v>113.74659212627185</v>
      </c>
      <c r="J774" s="72">
        <f>AVERAGE(G$6:G774)</f>
        <v>720367.76786897285</v>
      </c>
      <c r="L774" s="6"/>
      <c r="N774" s="13">
        <v>769</v>
      </c>
      <c r="O774" s="72">
        <v>45</v>
      </c>
      <c r="P774" s="73">
        <v>87.330238571082958</v>
      </c>
      <c r="Q774" s="74">
        <v>8582.5827201747925</v>
      </c>
      <c r="R774" s="75">
        <v>166.66976142891704</v>
      </c>
      <c r="S774" s="17">
        <v>430457.01441547857</v>
      </c>
      <c r="U774" s="73">
        <f>AVERAGE(R$6:R774)</f>
        <v>163.9718107307973</v>
      </c>
      <c r="V774" s="72">
        <f>AVERAGE(S$6:S774)</f>
        <v>809977.77835742407</v>
      </c>
    </row>
    <row r="775" spans="2:22" ht="15.75" x14ac:dyDescent="0.25">
      <c r="B775" s="13">
        <v>770</v>
      </c>
      <c r="C775" s="72">
        <v>45</v>
      </c>
      <c r="D775" s="73">
        <v>89.299554650511709</v>
      </c>
      <c r="E775" s="74">
        <v>11465.181545003168</v>
      </c>
      <c r="F775" s="75">
        <v>114.70044534948829</v>
      </c>
      <c r="G775" s="72">
        <v>315061.42922459752</v>
      </c>
      <c r="I775" s="73">
        <f>AVERAGE(F$6:F775)</f>
        <v>113.74783089669161</v>
      </c>
      <c r="J775" s="72">
        <f>AVERAGE(G$6:G775)</f>
        <v>719841.39600060356</v>
      </c>
      <c r="L775" s="6"/>
      <c r="N775" s="13">
        <v>770</v>
      </c>
      <c r="O775" s="72">
        <v>44</v>
      </c>
      <c r="P775" s="73">
        <v>88.723087156993401</v>
      </c>
      <c r="Q775" s="74">
        <v>15972.725117997739</v>
      </c>
      <c r="R775" s="75">
        <v>166.27691284300658</v>
      </c>
      <c r="S775" s="17">
        <v>1655895.4223106122</v>
      </c>
      <c r="U775" s="73">
        <f>AVERAGE(R$6:R775)</f>
        <v>163.97480436990406</v>
      </c>
      <c r="V775" s="72">
        <f>AVERAGE(S$6:S775)</f>
        <v>811076.37270022044</v>
      </c>
    </row>
    <row r="776" spans="2:22" ht="15.75" x14ac:dyDescent="0.25">
      <c r="B776" s="13">
        <v>771</v>
      </c>
      <c r="C776" s="72">
        <v>45</v>
      </c>
      <c r="D776" s="73">
        <v>88.283862229650623</v>
      </c>
      <c r="E776" s="74">
        <v>8897.6189971905005</v>
      </c>
      <c r="F776" s="75">
        <v>115.71613777034938</v>
      </c>
      <c r="G776" s="72">
        <v>29598.105706973816</v>
      </c>
      <c r="I776" s="73">
        <f>AVERAGE(F$6:F776)</f>
        <v>113.75038382389479</v>
      </c>
      <c r="J776" s="72">
        <f>AVERAGE(G$6:G776)</f>
        <v>718946.13881474931</v>
      </c>
      <c r="L776" s="6"/>
      <c r="N776" s="13">
        <v>771</v>
      </c>
      <c r="O776" s="72">
        <v>45</v>
      </c>
      <c r="P776" s="73">
        <v>98.002048027490957</v>
      </c>
      <c r="Q776" s="74">
        <v>15825.085893686992</v>
      </c>
      <c r="R776" s="75">
        <v>155.99795197250904</v>
      </c>
      <c r="S776" s="17">
        <v>1468680.9892042135</v>
      </c>
      <c r="U776" s="73">
        <f>AVERAGE(R$6:R776)</f>
        <v>163.96445825784519</v>
      </c>
      <c r="V776" s="72">
        <f>AVERAGE(S$6:S776)</f>
        <v>811929.29697584163</v>
      </c>
    </row>
    <row r="777" spans="2:22" ht="15.75" x14ac:dyDescent="0.25">
      <c r="B777" s="13">
        <v>772</v>
      </c>
      <c r="C777" s="72">
        <v>45</v>
      </c>
      <c r="D777" s="73">
        <v>90.457427257324724</v>
      </c>
      <c r="E777" s="74">
        <v>8268.6484386347165</v>
      </c>
      <c r="F777" s="75">
        <v>113.54257274267528</v>
      </c>
      <c r="G777" s="72">
        <v>-61156.383172709378</v>
      </c>
      <c r="I777" s="73">
        <f>AVERAGE(F$6:F777)</f>
        <v>113.75011463855643</v>
      </c>
      <c r="J777" s="72">
        <f>AVERAGE(G$6:G777)</f>
        <v>717935.64331994683</v>
      </c>
      <c r="L777" s="6"/>
      <c r="N777" s="13">
        <v>772</v>
      </c>
      <c r="O777" s="72">
        <v>44</v>
      </c>
      <c r="P777" s="73">
        <v>89.383148088467365</v>
      </c>
      <c r="Q777" s="74">
        <v>11019.718858487058</v>
      </c>
      <c r="R777" s="75">
        <v>165.61685191153265</v>
      </c>
      <c r="S777" s="17">
        <v>825051.14629277471</v>
      </c>
      <c r="U777" s="73">
        <f>AVERAGE(R$6:R777)</f>
        <v>163.96659866413233</v>
      </c>
      <c r="V777" s="72">
        <f>AVERAGE(S$6:S777)</f>
        <v>811946.29418998281</v>
      </c>
    </row>
    <row r="778" spans="2:22" ht="15.75" x14ac:dyDescent="0.25">
      <c r="B778" s="13">
        <v>773</v>
      </c>
      <c r="C778" s="72">
        <v>45</v>
      </c>
      <c r="D778" s="73">
        <v>98.032233532297369</v>
      </c>
      <c r="E778" s="74">
        <v>8660.3383421323269</v>
      </c>
      <c r="F778" s="75">
        <v>105.96776646770263</v>
      </c>
      <c r="G778" s="72">
        <v>-82283.2890296306</v>
      </c>
      <c r="I778" s="73">
        <f>AVERAGE(F$6:F778)</f>
        <v>113.74004691776618</v>
      </c>
      <c r="J778" s="72">
        <f>AVERAGE(G$6:G778)</f>
        <v>716900.43124704959</v>
      </c>
      <c r="L778" s="6"/>
      <c r="N778" s="13">
        <v>773</v>
      </c>
      <c r="O778" s="72">
        <v>46</v>
      </c>
      <c r="P778" s="73">
        <v>88.026164792938872</v>
      </c>
      <c r="Q778" s="74">
        <v>15841.846430854275</v>
      </c>
      <c r="R778" s="75">
        <v>164.97383520706114</v>
      </c>
      <c r="S778" s="17">
        <v>1613490.1624593227</v>
      </c>
      <c r="U778" s="73">
        <f>AVERAGE(R$6:R778)</f>
        <v>163.96790168682693</v>
      </c>
      <c r="V778" s="72">
        <f>AVERAGE(S$6:S778)</f>
        <v>812983.22028088756</v>
      </c>
    </row>
    <row r="779" spans="2:22" ht="15.75" x14ac:dyDescent="0.25">
      <c r="B779" s="13">
        <v>774</v>
      </c>
      <c r="C779" s="72">
        <v>44</v>
      </c>
      <c r="D779" s="73">
        <v>92.067485819393909</v>
      </c>
      <c r="E779" s="74">
        <v>14512.06776901159</v>
      </c>
      <c r="F779" s="75">
        <v>112.93251418060609</v>
      </c>
      <c r="G779" s="72">
        <v>638884.29911381798</v>
      </c>
      <c r="I779" s="73">
        <f>AVERAGE(F$6:F779)</f>
        <v>113.73900359381636</v>
      </c>
      <c r="J779" s="72">
        <f>AVERAGE(G$6:G779)</f>
        <v>716799.63521070185</v>
      </c>
      <c r="L779" s="6"/>
      <c r="N779" s="13">
        <v>774</v>
      </c>
      <c r="O779" s="72">
        <v>44</v>
      </c>
      <c r="P779" s="73">
        <v>83.256180075539262</v>
      </c>
      <c r="Q779" s="74">
        <v>11328.78150576736</v>
      </c>
      <c r="R779" s="75">
        <v>171.74381992446075</v>
      </c>
      <c r="S779" s="17">
        <v>945648.21089007077</v>
      </c>
      <c r="U779" s="73">
        <f>AVERAGE(R$6:R779)</f>
        <v>163.97794809281871</v>
      </c>
      <c r="V779" s="72">
        <f>AVERAGE(S$6:S779)</f>
        <v>813154.62207754026</v>
      </c>
    </row>
    <row r="780" spans="2:22" ht="15.75" x14ac:dyDescent="0.25">
      <c r="B780" s="13">
        <v>775</v>
      </c>
      <c r="C780" s="72">
        <v>44</v>
      </c>
      <c r="D780" s="73">
        <v>86.583324794761879</v>
      </c>
      <c r="E780" s="74">
        <v>8980.605554364789</v>
      </c>
      <c r="F780" s="75">
        <v>118.41667520523812</v>
      </c>
      <c r="G780" s="72">
        <v>63453.451077572769</v>
      </c>
      <c r="I780" s="73">
        <f>AVERAGE(F$6:F780)</f>
        <v>113.74503929912143</v>
      </c>
      <c r="J780" s="72">
        <f>AVERAGE(G$6:G780)</f>
        <v>715956.60787633655</v>
      </c>
      <c r="L780" s="6"/>
      <c r="N780" s="13">
        <v>775</v>
      </c>
      <c r="O780" s="72">
        <v>45</v>
      </c>
      <c r="P780" s="73">
        <v>81.27917490361888</v>
      </c>
      <c r="Q780" s="74">
        <v>8862.408180451197</v>
      </c>
      <c r="R780" s="75">
        <v>172.72082509638113</v>
      </c>
      <c r="S780" s="17">
        <v>530722.45326844859</v>
      </c>
      <c r="U780" s="73">
        <f>AVERAGE(R$6:R780)</f>
        <v>163.9892292244362</v>
      </c>
      <c r="V780" s="72">
        <f>AVERAGE(S$6:S780)</f>
        <v>812790.19347262522</v>
      </c>
    </row>
    <row r="781" spans="2:22" ht="15.75" x14ac:dyDescent="0.25">
      <c r="B781" s="13">
        <v>776</v>
      </c>
      <c r="C781" s="72">
        <v>46</v>
      </c>
      <c r="D781" s="73">
        <v>97.900845163741934</v>
      </c>
      <c r="E781" s="74">
        <v>18929.65302256932</v>
      </c>
      <c r="F781" s="75">
        <v>105.09915483625807</v>
      </c>
      <c r="G781" s="72">
        <v>989490.53401565342</v>
      </c>
      <c r="I781" s="73">
        <f>AVERAGE(F$6:F781)</f>
        <v>113.73389769543216</v>
      </c>
      <c r="J781" s="72">
        <f>AVERAGE(G$6:G781)</f>
        <v>716309.10004919639</v>
      </c>
      <c r="L781" s="6"/>
      <c r="N781" s="13">
        <v>776</v>
      </c>
      <c r="O781" s="72">
        <v>44</v>
      </c>
      <c r="P781" s="73">
        <v>82.779491099225012</v>
      </c>
      <c r="Q781" s="74">
        <v>9691.5754685711981</v>
      </c>
      <c r="R781" s="75">
        <v>172.22050890077497</v>
      </c>
      <c r="S781" s="17">
        <v>669088.05924759852</v>
      </c>
      <c r="U781" s="73">
        <f>AVERAGE(R$6:R781)</f>
        <v>163.99983654360676</v>
      </c>
      <c r="V781" s="72">
        <f>AVERAGE(S$6:S781)</f>
        <v>812605.01030996407</v>
      </c>
    </row>
    <row r="782" spans="2:22" ht="15.75" x14ac:dyDescent="0.25">
      <c r="B782" s="13">
        <v>777</v>
      </c>
      <c r="C782" s="72">
        <v>46</v>
      </c>
      <c r="D782" s="73">
        <v>97.193054107915316</v>
      </c>
      <c r="E782" s="74">
        <v>11193.023481391485</v>
      </c>
      <c r="F782" s="75">
        <v>105.80694589208468</v>
      </c>
      <c r="G782" s="72">
        <v>184299.62986442214</v>
      </c>
      <c r="I782" s="73">
        <f>AVERAGE(F$6:F782)</f>
        <v>113.72369569825925</v>
      </c>
      <c r="J782" s="72">
        <f>AVERAGE(G$6:G782)</f>
        <v>715624.40317637182</v>
      </c>
      <c r="L782" s="6"/>
      <c r="N782" s="13">
        <v>777</v>
      </c>
      <c r="O782" s="72">
        <v>45</v>
      </c>
      <c r="P782" s="73">
        <v>86.158792322991019</v>
      </c>
      <c r="Q782" s="74">
        <v>9930.7104052701452</v>
      </c>
      <c r="R782" s="75">
        <v>167.84120767700898</v>
      </c>
      <c r="S782" s="17">
        <v>666782.42751118052</v>
      </c>
      <c r="U782" s="73">
        <f>AVERAGE(R$6:R782)</f>
        <v>164.0047803931993</v>
      </c>
      <c r="V782" s="72">
        <f>AVERAGE(S$6:S782)</f>
        <v>812417.3364582283</v>
      </c>
    </row>
    <row r="783" spans="2:22" ht="15.75" x14ac:dyDescent="0.25">
      <c r="B783" s="13">
        <v>778</v>
      </c>
      <c r="C783" s="72">
        <v>45</v>
      </c>
      <c r="D783" s="73">
        <v>90.355345520502183</v>
      </c>
      <c r="E783" s="74">
        <v>14237.154156826413</v>
      </c>
      <c r="F783" s="75">
        <v>113.64465447949782</v>
      </c>
      <c r="G783" s="72">
        <v>617976.46492388379</v>
      </c>
      <c r="I783" s="73">
        <f>AVERAGE(F$6:F783)</f>
        <v>113.72359410286239</v>
      </c>
      <c r="J783" s="72">
        <f>AVERAGE(G$6:G783)</f>
        <v>715498.89168761531</v>
      </c>
      <c r="L783" s="6"/>
      <c r="N783" s="13">
        <v>778</v>
      </c>
      <c r="O783" s="72">
        <v>45</v>
      </c>
      <c r="P783" s="73">
        <v>90.528899628399202</v>
      </c>
      <c r="Q783" s="74">
        <v>17349.771491237294</v>
      </c>
      <c r="R783" s="75">
        <v>163.47110037160081</v>
      </c>
      <c r="S783" s="17">
        <v>1836186.2368683899</v>
      </c>
      <c r="U783" s="73">
        <f>AVERAGE(R$6:R783)</f>
        <v>164.00409442916126</v>
      </c>
      <c r="V783" s="72">
        <f>AVERAGE(S$6:S783)</f>
        <v>813733.23478780431</v>
      </c>
    </row>
    <row r="784" spans="2:22" ht="15.75" x14ac:dyDescent="0.25">
      <c r="B784" s="13">
        <v>779</v>
      </c>
      <c r="C784" s="72">
        <v>45</v>
      </c>
      <c r="D784" s="73">
        <v>86.096380281125107</v>
      </c>
      <c r="E784" s="74">
        <v>13250.127387851489</v>
      </c>
      <c r="F784" s="75">
        <v>117.90361971887489</v>
      </c>
      <c r="G784" s="72">
        <v>562237.98076389125</v>
      </c>
      <c r="I784" s="73">
        <f>AVERAGE(F$6:F784)</f>
        <v>113.72895998940412</v>
      </c>
      <c r="J784" s="72">
        <f>AVERAGE(G$6:G784)</f>
        <v>715302.15110876597</v>
      </c>
      <c r="L784" s="6"/>
      <c r="N784" s="13">
        <v>779</v>
      </c>
      <c r="O784" s="72">
        <v>44</v>
      </c>
      <c r="P784" s="73">
        <v>99.436974025748498</v>
      </c>
      <c r="Q784" s="74">
        <v>7854.350885812466</v>
      </c>
      <c r="R784" s="75">
        <v>155.5630259742515</v>
      </c>
      <c r="S784" s="17">
        <v>221846.59086053004</v>
      </c>
      <c r="U784" s="73">
        <f>AVERAGE(R$6:R784)</f>
        <v>163.99325865450797</v>
      </c>
      <c r="V784" s="72">
        <f>AVERAGE(S$6:S784)</f>
        <v>812973.43165054207</v>
      </c>
    </row>
    <row r="785" spans="2:22" ht="15.75" x14ac:dyDescent="0.25">
      <c r="B785" s="13">
        <v>780</v>
      </c>
      <c r="C785" s="72">
        <v>45</v>
      </c>
      <c r="D785" s="73">
        <v>86.392149521657018</v>
      </c>
      <c r="E785" s="74">
        <v>15839.484129309853</v>
      </c>
      <c r="F785" s="75">
        <v>117.60785047834298</v>
      </c>
      <c r="G785" s="72">
        <v>862847.68113395991</v>
      </c>
      <c r="I785" s="73">
        <f>AVERAGE(F$6:F785)</f>
        <v>113.73393292592839</v>
      </c>
      <c r="J785" s="72">
        <f>AVERAGE(G$6:G785)</f>
        <v>715491.31204469572</v>
      </c>
      <c r="L785" s="6"/>
      <c r="N785" s="13">
        <v>780</v>
      </c>
      <c r="O785" s="72">
        <v>45</v>
      </c>
      <c r="P785" s="73">
        <v>90.828357695801515</v>
      </c>
      <c r="Q785" s="74">
        <v>2911.6268353790147</v>
      </c>
      <c r="R785" s="75">
        <v>163.17164230419849</v>
      </c>
      <c r="S785" s="17">
        <v>-524905.06749423</v>
      </c>
      <c r="U785" s="73">
        <f>AVERAGE(R$6:R785)</f>
        <v>163.99220530021267</v>
      </c>
      <c r="V785" s="72">
        <f>AVERAGE(S$6:S785)</f>
        <v>811258.20280548453</v>
      </c>
    </row>
    <row r="786" spans="2:22" ht="15.75" x14ac:dyDescent="0.25">
      <c r="B786" s="13">
        <v>781</v>
      </c>
      <c r="C786" s="72">
        <v>45</v>
      </c>
      <c r="D786" s="73">
        <v>85.086109040889127</v>
      </c>
      <c r="E786" s="74">
        <v>18468.415924594097</v>
      </c>
      <c r="F786" s="75">
        <v>118.91389095911087</v>
      </c>
      <c r="G786" s="72">
        <v>1196151.1974446895</v>
      </c>
      <c r="I786" s="73">
        <f>AVERAGE(F$6:F786)</f>
        <v>113.74056539460085</v>
      </c>
      <c r="J786" s="72">
        <f>AVERAGE(G$6:G786)</f>
        <v>716106.75363931793</v>
      </c>
      <c r="L786" s="6"/>
      <c r="N786" s="13">
        <v>781</v>
      </c>
      <c r="O786" s="72">
        <v>47</v>
      </c>
      <c r="P786" s="73">
        <v>82.173570945190235</v>
      </c>
      <c r="Q786" s="74">
        <v>8711.2633136824588</v>
      </c>
      <c r="R786" s="75">
        <v>169.82642905480975</v>
      </c>
      <c r="S786" s="17">
        <v>479402.7411188609</v>
      </c>
      <c r="U786" s="73">
        <f>AVERAGE(R$6:R786)</f>
        <v>163.99967549708157</v>
      </c>
      <c r="V786" s="72">
        <f>AVERAGE(S$6:S786)</f>
        <v>810833.2918430178</v>
      </c>
    </row>
    <row r="787" spans="2:22" ht="15.75" x14ac:dyDescent="0.25">
      <c r="B787" s="13">
        <v>782</v>
      </c>
      <c r="C787" s="72">
        <v>46</v>
      </c>
      <c r="D787" s="73">
        <v>84.119640146002013</v>
      </c>
      <c r="E787" s="74">
        <v>18967.853934358209</v>
      </c>
      <c r="F787" s="75">
        <v>118.88035985399799</v>
      </c>
      <c r="G787" s="72">
        <v>1254905.3013745756</v>
      </c>
      <c r="I787" s="73">
        <f>AVERAGE(F$6:F787)</f>
        <v>113.74713802178677</v>
      </c>
      <c r="J787" s="72">
        <f>AVERAGE(G$6:G787)</f>
        <v>716795.75433974667</v>
      </c>
      <c r="L787" s="6"/>
      <c r="N787" s="13">
        <v>782</v>
      </c>
      <c r="O787" s="72">
        <v>46</v>
      </c>
      <c r="P787" s="73">
        <v>85.115684823289484</v>
      </c>
      <c r="Q787" s="74">
        <v>16625.049814188256</v>
      </c>
      <c r="R787" s="75">
        <v>167.88431517671052</v>
      </c>
      <c r="S787" s="17">
        <v>1791085.1028336938</v>
      </c>
      <c r="U787" s="73">
        <f>AVERAGE(R$6:R787)</f>
        <v>164.00464306700437</v>
      </c>
      <c r="V787" s="72">
        <f>AVERAGE(S$6:S787)</f>
        <v>812086.81078290357</v>
      </c>
    </row>
    <row r="788" spans="2:22" ht="15.75" x14ac:dyDescent="0.25">
      <c r="B788" s="13">
        <v>783</v>
      </c>
      <c r="C788" s="72">
        <v>46</v>
      </c>
      <c r="D788" s="73">
        <v>94.186140819099435</v>
      </c>
      <c r="E788" s="74">
        <v>15966.160305143148</v>
      </c>
      <c r="F788" s="75">
        <v>108.81385918090056</v>
      </c>
      <c r="G788" s="72">
        <v>737339.51910353103</v>
      </c>
      <c r="I788" s="73">
        <f>AVERAGE(F$6:F788)</f>
        <v>113.74083753795422</v>
      </c>
      <c r="J788" s="72">
        <f>AVERAGE(G$6:G788)</f>
        <v>716821.99158720998</v>
      </c>
      <c r="L788" s="6"/>
      <c r="N788" s="13">
        <v>783</v>
      </c>
      <c r="O788" s="72">
        <v>46</v>
      </c>
      <c r="P788" s="73">
        <v>96.702876347859558</v>
      </c>
      <c r="Q788" s="74">
        <v>9696.6415466821436</v>
      </c>
      <c r="R788" s="75">
        <v>156.29712365214044</v>
      </c>
      <c r="S788" s="17">
        <v>515557.18283226131</v>
      </c>
      <c r="U788" s="73">
        <f>AVERAGE(R$6:R788)</f>
        <v>163.99479949176188</v>
      </c>
      <c r="V788" s="72">
        <f>AVERAGE(S$6:S788)</f>
        <v>811708.10116866266</v>
      </c>
    </row>
    <row r="789" spans="2:22" ht="15.75" x14ac:dyDescent="0.25">
      <c r="B789" s="13">
        <v>784</v>
      </c>
      <c r="C789" s="72">
        <v>46</v>
      </c>
      <c r="D789" s="73">
        <v>90.369891085132849</v>
      </c>
      <c r="E789" s="74">
        <v>12033.479491597345</v>
      </c>
      <c r="F789" s="75">
        <v>112.63010891486715</v>
      </c>
      <c r="G789" s="72">
        <v>355332.10576342908</v>
      </c>
      <c r="I789" s="73">
        <f>AVERAGE(F$6:F789)</f>
        <v>113.7394207922615</v>
      </c>
      <c r="J789" s="72">
        <f>AVERAGE(G$6:G789)</f>
        <v>716360.9075491695</v>
      </c>
      <c r="L789" s="6"/>
      <c r="N789" s="13">
        <v>784</v>
      </c>
      <c r="O789" s="72">
        <v>45</v>
      </c>
      <c r="P789" s="73">
        <v>96.981226955720643</v>
      </c>
      <c r="Q789" s="74">
        <v>11396.639182698817</v>
      </c>
      <c r="R789" s="75">
        <v>157.01877304427936</v>
      </c>
      <c r="S789" s="17">
        <v>789486.30129572679</v>
      </c>
      <c r="U789" s="73">
        <f>AVERAGE(R$6:R789)</f>
        <v>163.98590149884419</v>
      </c>
      <c r="V789" s="72">
        <f>AVERAGE(S$6:S789)</f>
        <v>811679.75703617174</v>
      </c>
    </row>
    <row r="790" spans="2:22" ht="15.75" x14ac:dyDescent="0.25">
      <c r="B790" s="13">
        <v>785</v>
      </c>
      <c r="C790" s="72">
        <v>45</v>
      </c>
      <c r="D790" s="73">
        <v>89.875551928994824</v>
      </c>
      <c r="E790" s="74">
        <v>9028.4767214281746</v>
      </c>
      <c r="F790" s="75">
        <v>114.12444807100518</v>
      </c>
      <c r="G790" s="72">
        <v>30369.922754908795</v>
      </c>
      <c r="I790" s="73">
        <f>AVERAGE(F$6:F790)</f>
        <v>113.73991127287135</v>
      </c>
      <c r="J790" s="72">
        <f>AVERAGE(G$6:G790)</f>
        <v>715487.03368318942</v>
      </c>
      <c r="L790" s="6"/>
      <c r="N790" s="13">
        <v>785</v>
      </c>
      <c r="O790" s="72">
        <v>45</v>
      </c>
      <c r="P790" s="73">
        <v>84.390462245108111</v>
      </c>
      <c r="Q790" s="74">
        <v>15093.24998815387</v>
      </c>
      <c r="R790" s="75">
        <v>169.6095377548919</v>
      </c>
      <c r="S790" s="17">
        <v>1559959.1537098056</v>
      </c>
      <c r="U790" s="73">
        <f>AVERAGE(R$6:R790)</f>
        <v>163.99306536668627</v>
      </c>
      <c r="V790" s="72">
        <f>AVERAGE(S$6:S790)</f>
        <v>812632.97919753939</v>
      </c>
    </row>
    <row r="791" spans="2:22" ht="15.75" x14ac:dyDescent="0.25">
      <c r="B791" s="13">
        <v>786</v>
      </c>
      <c r="C791" s="72">
        <v>46</v>
      </c>
      <c r="D791" s="73">
        <v>99.670156537520683</v>
      </c>
      <c r="E791" s="74">
        <v>15391.462051013583</v>
      </c>
      <c r="F791" s="75">
        <v>103.32984346247932</v>
      </c>
      <c r="G791" s="72">
        <v>590397.36438992433</v>
      </c>
      <c r="I791" s="73">
        <f>AVERAGE(F$6:F791)</f>
        <v>113.72666691178942</v>
      </c>
      <c r="J791" s="72">
        <f>AVERAGE(G$6:G791)</f>
        <v>715327.88652123872</v>
      </c>
      <c r="L791" s="6"/>
      <c r="N791" s="13">
        <v>786</v>
      </c>
      <c r="O791" s="72">
        <v>47</v>
      </c>
      <c r="P791" s="73">
        <v>95.712656192060521</v>
      </c>
      <c r="Q791" s="74">
        <v>10710.041160429897</v>
      </c>
      <c r="R791" s="75">
        <v>156.28734380793946</v>
      </c>
      <c r="S791" s="17">
        <v>673843.88503729017</v>
      </c>
      <c r="U791" s="73">
        <f>AVERAGE(R$6:R791)</f>
        <v>163.98326164969041</v>
      </c>
      <c r="V791" s="72">
        <f>AVERAGE(S$6:S791)</f>
        <v>812456.40274186479</v>
      </c>
    </row>
    <row r="792" spans="2:22" ht="15.75" x14ac:dyDescent="0.25">
      <c r="B792" s="13">
        <v>787</v>
      </c>
      <c r="C792" s="72">
        <v>45</v>
      </c>
      <c r="D792" s="73">
        <v>84.993154952217139</v>
      </c>
      <c r="E792" s="74">
        <v>11216.264287308062</v>
      </c>
      <c r="F792" s="75">
        <v>119.00684504778286</v>
      </c>
      <c r="G792" s="72">
        <v>334812.2260546512</v>
      </c>
      <c r="I792" s="73">
        <f>AVERAGE(F$6:F792)</f>
        <v>113.7333761597386</v>
      </c>
      <c r="J792" s="72">
        <f>AVERAGE(G$6:G792)</f>
        <v>714844.38504669419</v>
      </c>
      <c r="L792" s="6"/>
      <c r="N792" s="13">
        <v>787</v>
      </c>
      <c r="O792" s="72">
        <v>46</v>
      </c>
      <c r="P792" s="73">
        <v>87.106177258682976</v>
      </c>
      <c r="Q792" s="74">
        <v>11286.640626986409</v>
      </c>
      <c r="R792" s="75">
        <v>165.89382274131702</v>
      </c>
      <c r="S792" s="17">
        <v>872383.95951823052</v>
      </c>
      <c r="U792" s="73">
        <f>AVERAGE(R$6:R792)</f>
        <v>163.98568930037862</v>
      </c>
      <c r="V792" s="72">
        <f>AVERAGE(S$6:S792)</f>
        <v>812532.54957385501</v>
      </c>
    </row>
    <row r="793" spans="2:22" ht="15.75" x14ac:dyDescent="0.25">
      <c r="B793" s="13">
        <v>788</v>
      </c>
      <c r="C793" s="72">
        <v>46</v>
      </c>
      <c r="D793" s="73">
        <v>87.843608974466747</v>
      </c>
      <c r="E793" s="74">
        <v>15864.23883173017</v>
      </c>
      <c r="F793" s="75">
        <v>115.15639102553325</v>
      </c>
      <c r="G793" s="72">
        <v>826868.49022916821</v>
      </c>
      <c r="I793" s="73">
        <f>AVERAGE(F$6:F793)</f>
        <v>113.73518201616727</v>
      </c>
      <c r="J793" s="72">
        <f>AVERAGE(G$6:G793)</f>
        <v>714986.54761672264</v>
      </c>
      <c r="L793" s="6"/>
      <c r="N793" s="13">
        <v>788</v>
      </c>
      <c r="O793" s="72">
        <v>47</v>
      </c>
      <c r="P793" s="73">
        <v>80.152247335663745</v>
      </c>
      <c r="Q793" s="74">
        <v>10707.108368485602</v>
      </c>
      <c r="R793" s="75">
        <v>171.84775266433627</v>
      </c>
      <c r="S793" s="17">
        <v>839992.51065775868</v>
      </c>
      <c r="U793" s="73">
        <f>AVERAGE(R$6:R793)</f>
        <v>163.99566653815015</v>
      </c>
      <c r="V793" s="72">
        <f>AVERAGE(S$6:S793)</f>
        <v>812567.3972402052</v>
      </c>
    </row>
    <row r="794" spans="2:22" ht="15.75" x14ac:dyDescent="0.25">
      <c r="B794" s="13">
        <v>789</v>
      </c>
      <c r="C794" s="72">
        <v>46</v>
      </c>
      <c r="D794" s="73">
        <v>83.590340911429777</v>
      </c>
      <c r="E794" s="74">
        <v>18758.455619985165</v>
      </c>
      <c r="F794" s="75">
        <v>119.40965908857022</v>
      </c>
      <c r="G794" s="72">
        <v>1239940.7906105029</v>
      </c>
      <c r="I794" s="73">
        <f>AVERAGE(F$6:F794)</f>
        <v>113.74237400231735</v>
      </c>
      <c r="J794" s="72">
        <f>AVERAGE(G$6:G794)</f>
        <v>715651.88886259566</v>
      </c>
      <c r="L794" s="6"/>
      <c r="N794" s="13">
        <v>789</v>
      </c>
      <c r="O794" s="72">
        <v>45</v>
      </c>
      <c r="P794" s="73">
        <v>93.072313730130219</v>
      </c>
      <c r="Q794" s="74">
        <v>4237.6344055710651</v>
      </c>
      <c r="R794" s="75">
        <v>160.92768626986978</v>
      </c>
      <c r="S794" s="17">
        <v>-318047.29985385353</v>
      </c>
      <c r="U794" s="73">
        <f>AVERAGE(R$6:R794)</f>
        <v>163.99177809674549</v>
      </c>
      <c r="V794" s="72">
        <f>AVERAGE(S$6:S794)</f>
        <v>811134.42550751311</v>
      </c>
    </row>
    <row r="795" spans="2:22" ht="15.75" x14ac:dyDescent="0.25">
      <c r="B795" s="13">
        <v>790</v>
      </c>
      <c r="C795" s="72">
        <v>46</v>
      </c>
      <c r="D795" s="73">
        <v>98.261100311223643</v>
      </c>
      <c r="E795" s="74">
        <v>15780.128411340263</v>
      </c>
      <c r="F795" s="75">
        <v>104.73889968877636</v>
      </c>
      <c r="G795" s="72">
        <v>652793.28675137763</v>
      </c>
      <c r="I795" s="73">
        <f>AVERAGE(F$6:F795)</f>
        <v>113.7309771993888</v>
      </c>
      <c r="J795" s="72">
        <f>AVERAGE(G$6:G795)</f>
        <v>715572.32101182197</v>
      </c>
      <c r="L795" s="6"/>
      <c r="N795" s="13">
        <v>790</v>
      </c>
      <c r="O795" s="72">
        <v>46</v>
      </c>
      <c r="P795" s="73">
        <v>96.9071696977106</v>
      </c>
      <c r="Q795" s="74">
        <v>16986.561787498289</v>
      </c>
      <c r="R795" s="75">
        <v>156.0928303022894</v>
      </c>
      <c r="S795" s="17">
        <v>1651480.5065153241</v>
      </c>
      <c r="U795" s="73">
        <f>AVERAGE(R$6:R795)</f>
        <v>163.98177942865127</v>
      </c>
      <c r="V795" s="72">
        <f>AVERAGE(S$6:S795)</f>
        <v>812198.1547239786</v>
      </c>
    </row>
    <row r="796" spans="2:22" ht="15.75" x14ac:dyDescent="0.25">
      <c r="B796" s="13">
        <v>791</v>
      </c>
      <c r="C796" s="72">
        <v>46</v>
      </c>
      <c r="D796" s="73">
        <v>86.431299974843114</v>
      </c>
      <c r="E796" s="74">
        <v>11149.755423017716</v>
      </c>
      <c r="F796" s="75">
        <v>116.56870002515689</v>
      </c>
      <c r="G796" s="72">
        <v>299712.49525961839</v>
      </c>
      <c r="I796" s="73">
        <f>AVERAGE(F$6:F796)</f>
        <v>113.73456471244289</v>
      </c>
      <c r="J796" s="72">
        <f>AVERAGE(G$6:G796)</f>
        <v>715046.58166194567</v>
      </c>
      <c r="L796" s="6"/>
      <c r="N796" s="13">
        <v>791</v>
      </c>
      <c r="O796" s="72">
        <v>47</v>
      </c>
      <c r="P796" s="73">
        <v>86.898017248118805</v>
      </c>
      <c r="Q796" s="74">
        <v>4884.6159831991363</v>
      </c>
      <c r="R796" s="75">
        <v>165.1019827518812</v>
      </c>
      <c r="S796" s="17">
        <v>-193540.21619229298</v>
      </c>
      <c r="U796" s="73">
        <f>AVERAGE(R$6:R796)</f>
        <v>163.98319561490058</v>
      </c>
      <c r="V796" s="72">
        <f>AVERAGE(S$6:S796)</f>
        <v>810926.67764317431</v>
      </c>
    </row>
    <row r="797" spans="2:22" ht="15.75" x14ac:dyDescent="0.25">
      <c r="B797" s="13">
        <v>792</v>
      </c>
      <c r="C797" s="72">
        <v>45</v>
      </c>
      <c r="D797" s="73">
        <v>92.109927403731547</v>
      </c>
      <c r="E797" s="74">
        <v>24434.745682345376</v>
      </c>
      <c r="F797" s="75">
        <v>111.89007259626845</v>
      </c>
      <c r="G797" s="72">
        <v>1734005.4682689812</v>
      </c>
      <c r="I797" s="73">
        <f>AVERAGE(F$6:F797)</f>
        <v>113.73223580825581</v>
      </c>
      <c r="J797" s="72">
        <f>AVERAGE(G$6:G797)</f>
        <v>716333.14591271209</v>
      </c>
      <c r="L797" s="6"/>
      <c r="N797" s="13">
        <v>792</v>
      </c>
      <c r="O797" s="72">
        <v>44</v>
      </c>
      <c r="P797" s="73">
        <v>95.089480886277386</v>
      </c>
      <c r="Q797" s="74">
        <v>18594.812526593523</v>
      </c>
      <c r="R797" s="75">
        <v>159.91051911372261</v>
      </c>
      <c r="S797" s="17">
        <v>1973506.1239499222</v>
      </c>
      <c r="U797" s="73">
        <f>AVERAGE(R$6:R797)</f>
        <v>163.97805334659103</v>
      </c>
      <c r="V797" s="72">
        <f>AVERAGE(S$6:S797)</f>
        <v>812394.58098447067</v>
      </c>
    </row>
    <row r="798" spans="2:22" ht="15.75" x14ac:dyDescent="0.25">
      <c r="B798" s="13">
        <v>793</v>
      </c>
      <c r="C798" s="72">
        <v>46</v>
      </c>
      <c r="D798" s="73">
        <v>91.460107392106352</v>
      </c>
      <c r="E798" s="74">
        <v>13420.402423122401</v>
      </c>
      <c r="F798" s="75">
        <v>111.53989260789365</v>
      </c>
      <c r="G798" s="72">
        <v>496910.24502978823</v>
      </c>
      <c r="I798" s="73">
        <f>AVERAGE(F$6:F798)</f>
        <v>113.72947118883542</v>
      </c>
      <c r="J798" s="72">
        <f>AVERAGE(G$6:G798)</f>
        <v>716056.44616380555</v>
      </c>
      <c r="L798" s="6"/>
      <c r="N798" s="13">
        <v>793</v>
      </c>
      <c r="O798" s="72">
        <v>43</v>
      </c>
      <c r="P798" s="73">
        <v>87.647483441183539</v>
      </c>
      <c r="Q798" s="74">
        <v>11460.511742336419</v>
      </c>
      <c r="R798" s="75">
        <v>168.35251655881646</v>
      </c>
      <c r="S798" s="17">
        <v>929405.99287420255</v>
      </c>
      <c r="U798" s="73">
        <f>AVERAGE(R$6:R798)</f>
        <v>163.98356969364301</v>
      </c>
      <c r="V798" s="72">
        <f>AVERAGE(S$6:S798)</f>
        <v>812542.13635885867</v>
      </c>
    </row>
    <row r="799" spans="2:22" ht="15.75" x14ac:dyDescent="0.25">
      <c r="B799" s="13">
        <v>794</v>
      </c>
      <c r="C799" s="72">
        <v>43</v>
      </c>
      <c r="D799" s="73">
        <v>83.633630444492709</v>
      </c>
      <c r="E799" s="74">
        <v>18916.794391042524</v>
      </c>
      <c r="F799" s="75">
        <v>122.36636955550729</v>
      </c>
      <c r="G799" s="72">
        <v>1314779.4532598569</v>
      </c>
      <c r="I799" s="73">
        <f>AVERAGE(F$6:F799)</f>
        <v>113.74034889458689</v>
      </c>
      <c r="J799" s="72">
        <f>AVERAGE(G$6:G799)</f>
        <v>716810.50536669733</v>
      </c>
      <c r="L799" s="6"/>
      <c r="N799" s="13">
        <v>794</v>
      </c>
      <c r="O799" s="72">
        <v>46</v>
      </c>
      <c r="P799" s="73">
        <v>82.111913076147104</v>
      </c>
      <c r="Q799" s="74">
        <v>10277.412755090569</v>
      </c>
      <c r="R799" s="75">
        <v>170.88808692385288</v>
      </c>
      <c r="S799" s="17">
        <v>756287.40424423153</v>
      </c>
      <c r="U799" s="73">
        <f>AVERAGE(R$6:R799)</f>
        <v>163.99226555917224</v>
      </c>
      <c r="V799" s="72">
        <f>AVERAGE(S$6:S799)</f>
        <v>812471.28657030116</v>
      </c>
    </row>
    <row r="800" spans="2:22" ht="15.75" x14ac:dyDescent="0.25">
      <c r="B800" s="13">
        <v>795</v>
      </c>
      <c r="C800" s="72">
        <v>45</v>
      </c>
      <c r="D800" s="73">
        <v>97.811656114442783</v>
      </c>
      <c r="E800" s="74">
        <v>20334.947556420721</v>
      </c>
      <c r="F800" s="75">
        <v>106.18834388555722</v>
      </c>
      <c r="G800" s="72">
        <v>1159334.4040159751</v>
      </c>
      <c r="I800" s="73">
        <f>AVERAGE(F$6:F800)</f>
        <v>113.73084951721704</v>
      </c>
      <c r="J800" s="72">
        <f>AVERAGE(G$6:G800)</f>
        <v>717367.13920147624</v>
      </c>
      <c r="L800" s="6"/>
      <c r="N800" s="13">
        <v>795</v>
      </c>
      <c r="O800" s="72">
        <v>45</v>
      </c>
      <c r="P800" s="73">
        <v>92.068012810760649</v>
      </c>
      <c r="Q800" s="74">
        <v>8343.1997674245085</v>
      </c>
      <c r="R800" s="75">
        <v>161.93198718923935</v>
      </c>
      <c r="S800" s="17">
        <v>351030.91785585019</v>
      </c>
      <c r="U800" s="73">
        <f>AVERAGE(R$6:R800)</f>
        <v>163.98967401405284</v>
      </c>
      <c r="V800" s="72">
        <f>AVERAGE(S$6:S800)</f>
        <v>811890.85843355337</v>
      </c>
    </row>
    <row r="801" spans="2:22" ht="15.75" x14ac:dyDescent="0.25">
      <c r="B801" s="13">
        <v>796</v>
      </c>
      <c r="C801" s="72">
        <v>44</v>
      </c>
      <c r="D801" s="73">
        <v>83.786657624647319</v>
      </c>
      <c r="E801" s="74">
        <v>16401.163094967338</v>
      </c>
      <c r="F801" s="75">
        <v>121.21334237535268</v>
      </c>
      <c r="G801" s="72">
        <v>988039.79758427502</v>
      </c>
      <c r="I801" s="73">
        <f>AVERAGE(F$6:F801)</f>
        <v>113.74024963387299</v>
      </c>
      <c r="J801" s="72">
        <f>AVERAGE(G$6:G801)</f>
        <v>717707.1802295954</v>
      </c>
      <c r="L801" s="6"/>
      <c r="N801" s="13">
        <v>796</v>
      </c>
      <c r="O801" s="72">
        <v>45</v>
      </c>
      <c r="P801" s="73">
        <v>92.074344943226663</v>
      </c>
      <c r="Q801" s="74">
        <v>7634.1534004878558</v>
      </c>
      <c r="R801" s="75">
        <v>161.92565505677334</v>
      </c>
      <c r="S801" s="17">
        <v>236165.29017788963</v>
      </c>
      <c r="U801" s="73">
        <f>AVERAGE(R$6:R801)</f>
        <v>163.98708102541303</v>
      </c>
      <c r="V801" s="72">
        <f>AVERAGE(S$6:S801)</f>
        <v>811167.58510659914</v>
      </c>
    </row>
    <row r="802" spans="2:22" ht="15.75" x14ac:dyDescent="0.25">
      <c r="B802" s="13">
        <v>797</v>
      </c>
      <c r="C802" s="72">
        <v>47</v>
      </c>
      <c r="D802" s="73">
        <v>83.081242109213591</v>
      </c>
      <c r="E802" s="74">
        <v>14873.472453587214</v>
      </c>
      <c r="F802" s="75">
        <v>118.91875789078641</v>
      </c>
      <c r="G802" s="72">
        <v>768734.86970341881</v>
      </c>
      <c r="I802" s="73">
        <f>AVERAGE(F$6:F802)</f>
        <v>113.7467471348227</v>
      </c>
      <c r="J802" s="72">
        <f>AVERAGE(G$6:G802)</f>
        <v>717771.20493407955</v>
      </c>
      <c r="L802" s="6"/>
      <c r="N802" s="13">
        <v>797</v>
      </c>
      <c r="O802" s="72">
        <v>47</v>
      </c>
      <c r="P802" s="73">
        <v>98.353333156902707</v>
      </c>
      <c r="Q802" s="74">
        <v>6256.9564356453948</v>
      </c>
      <c r="R802" s="75">
        <v>153.64666684309731</v>
      </c>
      <c r="S802" s="17">
        <v>-38639.499080618378</v>
      </c>
      <c r="U802" s="73">
        <f>AVERAGE(R$6:R802)</f>
        <v>163.97410685454437</v>
      </c>
      <c r="V802" s="72">
        <f>AVERAGE(S$6:S802)</f>
        <v>810101.3277864143</v>
      </c>
    </row>
    <row r="803" spans="2:22" ht="15.75" x14ac:dyDescent="0.25">
      <c r="B803" s="13">
        <v>798</v>
      </c>
      <c r="C803" s="72">
        <v>47</v>
      </c>
      <c r="D803" s="73">
        <v>91.449265410918542</v>
      </c>
      <c r="E803" s="74">
        <v>10767.896234595952</v>
      </c>
      <c r="F803" s="75">
        <v>110.55073458908146</v>
      </c>
      <c r="G803" s="72">
        <v>190398.83871358656</v>
      </c>
      <c r="I803" s="73">
        <f>AVERAGE(F$6:F803)</f>
        <v>113.74274210656989</v>
      </c>
      <c r="J803" s="72">
        <f>AVERAGE(G$6:G803)</f>
        <v>717110.33730723686</v>
      </c>
      <c r="L803" s="6"/>
      <c r="N803" s="13">
        <v>798</v>
      </c>
      <c r="O803" s="72">
        <v>45</v>
      </c>
      <c r="P803" s="73">
        <v>98.115948358456961</v>
      </c>
      <c r="Q803" s="74">
        <v>6771.5904859164029</v>
      </c>
      <c r="R803" s="75">
        <v>155.88405164154304</v>
      </c>
      <c r="S803" s="17">
        <v>55582.961001974065</v>
      </c>
      <c r="U803" s="73">
        <f>AVERAGE(R$6:R803)</f>
        <v>163.9639689407436</v>
      </c>
      <c r="V803" s="72">
        <f>AVERAGE(S$6:S803)</f>
        <v>809155.8160485893</v>
      </c>
    </row>
    <row r="804" spans="2:22" ht="15.75" x14ac:dyDescent="0.25">
      <c r="B804" s="13">
        <v>799</v>
      </c>
      <c r="C804" s="72">
        <v>45</v>
      </c>
      <c r="D804" s="73">
        <v>96.514327395916325</v>
      </c>
      <c r="E804" s="74">
        <v>16293.164809657157</v>
      </c>
      <c r="F804" s="75">
        <v>107.48567260408367</v>
      </c>
      <c r="G804" s="72">
        <v>751281.77841518656</v>
      </c>
      <c r="I804" s="73">
        <f>AVERAGE(F$6:F804)</f>
        <v>113.73491098078455</v>
      </c>
      <c r="J804" s="72">
        <f>AVERAGE(G$6:G804)</f>
        <v>717153.1050683232</v>
      </c>
      <c r="L804" s="6"/>
      <c r="N804" s="13">
        <v>799</v>
      </c>
      <c r="O804" s="72">
        <v>44</v>
      </c>
      <c r="P804" s="73">
        <v>93.967483213546203</v>
      </c>
      <c r="Q804" s="74">
        <v>16694.886472157305</v>
      </c>
      <c r="R804" s="75">
        <v>161.03251678645381</v>
      </c>
      <c r="S804" s="17">
        <v>1688419.5860756119</v>
      </c>
      <c r="U804" s="73">
        <f>AVERAGE(R$6:R804)</f>
        <v>163.96030003942408</v>
      </c>
      <c r="V804" s="72">
        <f>AVERAGE(S$6:S804)</f>
        <v>810256.27133022517</v>
      </c>
    </row>
    <row r="805" spans="2:22" ht="15.75" x14ac:dyDescent="0.25">
      <c r="B805" s="13">
        <v>800</v>
      </c>
      <c r="C805" s="72">
        <v>44</v>
      </c>
      <c r="D805" s="73">
        <v>95.120952488726417</v>
      </c>
      <c r="E805" s="74">
        <v>9957.2469093800282</v>
      </c>
      <c r="F805" s="75">
        <v>109.87904751127358</v>
      </c>
      <c r="G805" s="72">
        <v>94092.806237250101</v>
      </c>
      <c r="I805" s="73">
        <f>AVERAGE(F$6:F805)</f>
        <v>113.73009115144767</v>
      </c>
      <c r="J805" s="72">
        <f>AVERAGE(G$6:G805)</f>
        <v>716374.27969478432</v>
      </c>
      <c r="L805" s="6"/>
      <c r="N805" s="13">
        <v>800</v>
      </c>
      <c r="O805" s="72">
        <v>45</v>
      </c>
      <c r="P805" s="73">
        <v>93.432760109478878</v>
      </c>
      <c r="Q805" s="74">
        <v>11964.492658876396</v>
      </c>
      <c r="R805" s="75">
        <v>160.56723989052114</v>
      </c>
      <c r="S805" s="17">
        <v>921105.56292618532</v>
      </c>
      <c r="U805" s="73">
        <f>AVERAGE(R$6:R805)</f>
        <v>163.95605871423794</v>
      </c>
      <c r="V805" s="72">
        <f>AVERAGE(S$6:S805)</f>
        <v>810394.83294472005</v>
      </c>
    </row>
    <row r="806" spans="2:22" ht="15.75" x14ac:dyDescent="0.25">
      <c r="B806" s="13">
        <v>801</v>
      </c>
      <c r="C806" s="72">
        <v>46</v>
      </c>
      <c r="D806" s="73">
        <v>93.420094044348062</v>
      </c>
      <c r="E806" s="74">
        <v>18499.072436225899</v>
      </c>
      <c r="F806" s="75">
        <v>109.57990595565194</v>
      </c>
      <c r="G806" s="72">
        <v>1027126.6178284269</v>
      </c>
      <c r="I806" s="73">
        <f>AVERAGE(F$6:F806)</f>
        <v>113.72490989652157</v>
      </c>
      <c r="J806" s="72">
        <f>AVERAGE(G$6:G806)</f>
        <v>716762.2351731034</v>
      </c>
      <c r="L806" s="6"/>
      <c r="N806" s="13">
        <v>801</v>
      </c>
      <c r="O806" s="72">
        <v>46</v>
      </c>
      <c r="P806" s="73">
        <v>96.719868851251547</v>
      </c>
      <c r="Q806" s="74">
        <v>8012.2402069610234</v>
      </c>
      <c r="R806" s="75">
        <v>156.28013114874847</v>
      </c>
      <c r="S806" s="17">
        <v>252153.95033914433</v>
      </c>
      <c r="U806" s="73">
        <f>AVERAGE(R$6:R806)</f>
        <v>163.94647578344458</v>
      </c>
      <c r="V806" s="72">
        <f>AVERAGE(S$6:S806)</f>
        <v>809697.90300388925</v>
      </c>
    </row>
    <row r="807" spans="2:22" ht="15.75" x14ac:dyDescent="0.25">
      <c r="B807" s="13">
        <v>802</v>
      </c>
      <c r="C807" s="72">
        <v>45</v>
      </c>
      <c r="D807" s="73">
        <v>91.336829312860445</v>
      </c>
      <c r="E807" s="74">
        <v>14393.844886312876</v>
      </c>
      <c r="F807" s="75">
        <v>112.66317068713956</v>
      </c>
      <c r="G807" s="72">
        <v>621656.20327087841</v>
      </c>
      <c r="I807" s="73">
        <f>AVERAGE(F$6:F807)</f>
        <v>113.72358603217073</v>
      </c>
      <c r="J807" s="72">
        <f>AVERAGE(G$6:G807)</f>
        <v>716643.64909841237</v>
      </c>
      <c r="L807" s="6"/>
      <c r="N807" s="13">
        <v>802</v>
      </c>
      <c r="O807" s="72">
        <v>45</v>
      </c>
      <c r="P807" s="73">
        <v>97.391448194057773</v>
      </c>
      <c r="Q807" s="74">
        <v>5261.9634336706904</v>
      </c>
      <c r="R807" s="75">
        <v>156.60855180594223</v>
      </c>
      <c r="S807" s="17">
        <v>-175931.52699700999</v>
      </c>
      <c r="U807" s="73">
        <f>AVERAGE(R$6:R807)</f>
        <v>163.93732625230058</v>
      </c>
      <c r="V807" s="72">
        <f>AVERAGE(S$6:S807)</f>
        <v>808468.93862732954</v>
      </c>
    </row>
    <row r="808" spans="2:22" ht="15.75" x14ac:dyDescent="0.25">
      <c r="B808" s="13">
        <v>803</v>
      </c>
      <c r="C808" s="72">
        <v>46</v>
      </c>
      <c r="D808" s="73">
        <v>89.798046679289953</v>
      </c>
      <c r="E808" s="74">
        <v>21078.588287047412</v>
      </c>
      <c r="F808" s="75">
        <v>113.20195332071005</v>
      </c>
      <c r="G808" s="72">
        <v>1386137.3673368068</v>
      </c>
      <c r="I808" s="73">
        <f>AVERAGE(F$6:F808)</f>
        <v>113.72293642729966</v>
      </c>
      <c r="J808" s="72">
        <f>AVERAGE(G$6:G808)</f>
        <v>717477.38971888355</v>
      </c>
      <c r="L808" s="6"/>
      <c r="N808" s="13">
        <v>803</v>
      </c>
      <c r="O808" s="72">
        <v>43</v>
      </c>
      <c r="P808" s="73">
        <v>80.615723455607096</v>
      </c>
      <c r="Q808" s="74">
        <v>12243.386771658637</v>
      </c>
      <c r="R808" s="75">
        <v>175.38427654439289</v>
      </c>
      <c r="S808" s="17">
        <v>1147297.5314005399</v>
      </c>
      <c r="U808" s="73">
        <f>AVERAGE(R$6:R808)</f>
        <v>163.95158148305038</v>
      </c>
      <c r="V808" s="72">
        <f>AVERAGE(S$6:S808)</f>
        <v>808890.8920429874</v>
      </c>
    </row>
    <row r="809" spans="2:22" ht="15.75" x14ac:dyDescent="0.25">
      <c r="B809" s="13">
        <v>804</v>
      </c>
      <c r="C809" s="72">
        <v>45</v>
      </c>
      <c r="D809" s="73">
        <v>93.304139242762304</v>
      </c>
      <c r="E809" s="74">
        <v>8803.7439108836097</v>
      </c>
      <c r="F809" s="75">
        <v>110.6958607572377</v>
      </c>
      <c r="G809" s="72">
        <v>-25461.989898448694</v>
      </c>
      <c r="I809" s="73">
        <f>AVERAGE(F$6:F809)</f>
        <v>113.71917140780953</v>
      </c>
      <c r="J809" s="72">
        <f>AVERAGE(G$6:G809)</f>
        <v>716553.33576413558</v>
      </c>
      <c r="L809" s="6"/>
      <c r="N809" s="13">
        <v>804</v>
      </c>
      <c r="O809" s="72">
        <v>45</v>
      </c>
      <c r="P809" s="73">
        <v>84.797195598221833</v>
      </c>
      <c r="Q809" s="74">
        <v>16529.404917675925</v>
      </c>
      <c r="R809" s="75">
        <v>169.20280440177817</v>
      </c>
      <c r="S809" s="17">
        <v>1796821.6671633096</v>
      </c>
      <c r="U809" s="73">
        <f>AVERAGE(R$6:R809)</f>
        <v>163.95811285483984</v>
      </c>
      <c r="V809" s="72">
        <f>AVERAGE(S$6:S809)</f>
        <v>810119.66166378371</v>
      </c>
    </row>
    <row r="810" spans="2:22" ht="15.75" x14ac:dyDescent="0.25">
      <c r="B810" s="13">
        <v>805</v>
      </c>
      <c r="C810" s="72">
        <v>46</v>
      </c>
      <c r="D810" s="73">
        <v>80.646993912408306</v>
      </c>
      <c r="E810" s="74">
        <v>19422.482415015373</v>
      </c>
      <c r="F810" s="75">
        <v>122.35300608759169</v>
      </c>
      <c r="G810" s="72">
        <v>1376399.1091605187</v>
      </c>
      <c r="I810" s="73">
        <f>AVERAGE(F$6:F810)</f>
        <v>113.7298966682813</v>
      </c>
      <c r="J810" s="72">
        <f>AVERAGE(G$6:G810)</f>
        <v>717373.01995469013</v>
      </c>
      <c r="L810" s="6"/>
      <c r="N810" s="13">
        <v>805</v>
      </c>
      <c r="O810" s="72">
        <v>44</v>
      </c>
      <c r="P810" s="73">
        <v>88.486811990211805</v>
      </c>
      <c r="Q810" s="74">
        <v>12484.063172378126</v>
      </c>
      <c r="R810" s="75">
        <v>166.51318800978819</v>
      </c>
      <c r="S810" s="17">
        <v>1078761.1581482717</v>
      </c>
      <c r="U810" s="73">
        <f>AVERAGE(R$6:R810)</f>
        <v>163.96128686124351</v>
      </c>
      <c r="V810" s="72">
        <f>AVERAGE(S$6:S810)</f>
        <v>810453.37780848495</v>
      </c>
    </row>
    <row r="811" spans="2:22" ht="15.75" x14ac:dyDescent="0.25">
      <c r="B811" s="13">
        <v>806</v>
      </c>
      <c r="C811" s="72">
        <v>46</v>
      </c>
      <c r="D811" s="73">
        <v>85.544487135883799</v>
      </c>
      <c r="E811" s="74">
        <v>11526.60342105275</v>
      </c>
      <c r="F811" s="75">
        <v>117.4555128641162</v>
      </c>
      <c r="G811" s="72">
        <v>353863.11640102719</v>
      </c>
      <c r="I811" s="73">
        <f>AVERAGE(F$6:F811)</f>
        <v>113.73451902088161</v>
      </c>
      <c r="J811" s="72">
        <f>AVERAGE(G$6:G811)</f>
        <v>716922.01511157153</v>
      </c>
      <c r="L811" s="6"/>
      <c r="N811" s="13">
        <v>806</v>
      </c>
      <c r="O811" s="72">
        <v>46</v>
      </c>
      <c r="P811" s="73">
        <v>90.476507129181016</v>
      </c>
      <c r="Q811" s="74">
        <v>9658.1086642194514</v>
      </c>
      <c r="R811" s="75">
        <v>162.52349287081898</v>
      </c>
      <c r="S811" s="17">
        <v>569669.55463486514</v>
      </c>
      <c r="U811" s="73">
        <f>AVERAGE(R$6:R811)</f>
        <v>163.95950299773182</v>
      </c>
      <c r="V811" s="72">
        <f>AVERAGE(S$6:S811)</f>
        <v>810154.63857377821</v>
      </c>
    </row>
    <row r="812" spans="2:22" ht="15.75" x14ac:dyDescent="0.25">
      <c r="B812" s="13">
        <v>807</v>
      </c>
      <c r="C812" s="72">
        <v>45</v>
      </c>
      <c r="D812" s="73">
        <v>86.594719384518115</v>
      </c>
      <c r="E812" s="74">
        <v>14325.806225467479</v>
      </c>
      <c r="F812" s="75">
        <v>117.40528061548189</v>
      </c>
      <c r="G812" s="72">
        <v>681925.29994402663</v>
      </c>
      <c r="I812" s="73">
        <f>AVERAGE(F$6:F812)</f>
        <v>113.73906767217602</v>
      </c>
      <c r="J812" s="72">
        <f>AVERAGE(G$6:G812)</f>
        <v>716878.64867394138</v>
      </c>
      <c r="L812" s="6"/>
      <c r="N812" s="13">
        <v>807</v>
      </c>
      <c r="O812" s="72">
        <v>45</v>
      </c>
      <c r="P812" s="73">
        <v>81.242671337551215</v>
      </c>
      <c r="Q812" s="74">
        <v>4583.5118654410417</v>
      </c>
      <c r="R812" s="75">
        <v>172.7573286624488</v>
      </c>
      <c r="S812" s="17">
        <v>-208164.73423376819</v>
      </c>
      <c r="U812" s="73">
        <f>AVERAGE(R$6:R812)</f>
        <v>163.97040488827051</v>
      </c>
      <c r="V812" s="72">
        <f>AVERAGE(S$6:S812)</f>
        <v>808892.7806149089</v>
      </c>
    </row>
    <row r="813" spans="2:22" ht="15.75" x14ac:dyDescent="0.25">
      <c r="B813" s="13">
        <v>808</v>
      </c>
      <c r="C813" s="72">
        <v>45</v>
      </c>
      <c r="D813" s="73">
        <v>96.435487210196953</v>
      </c>
      <c r="E813" s="74">
        <v>18625.441645882616</v>
      </c>
      <c r="F813" s="75">
        <v>107.56451278980305</v>
      </c>
      <c r="G813" s="72">
        <v>1003436.556134271</v>
      </c>
      <c r="I813" s="73">
        <f>AVERAGE(F$6:F813)</f>
        <v>113.7314258963315</v>
      </c>
      <c r="J813" s="72">
        <f>AVERAGE(G$6:G813)</f>
        <v>717233.29954951105</v>
      </c>
      <c r="L813" s="6"/>
      <c r="N813" s="13">
        <v>808</v>
      </c>
      <c r="O813" s="72">
        <v>45</v>
      </c>
      <c r="P813" s="73">
        <v>98.117785934401937</v>
      </c>
      <c r="Q813" s="74">
        <v>14934.438912492511</v>
      </c>
      <c r="R813" s="75">
        <v>155.88221406559808</v>
      </c>
      <c r="S813" s="17">
        <v>1328013.4035067554</v>
      </c>
      <c r="U813" s="73">
        <f>AVERAGE(R$6:R813)</f>
        <v>163.96039475111374</v>
      </c>
      <c r="V813" s="72">
        <f>AVERAGE(S$6:S813)</f>
        <v>809535.25663333945</v>
      </c>
    </row>
    <row r="814" spans="2:22" ht="15.75" x14ac:dyDescent="0.25">
      <c r="B814" s="13">
        <v>809</v>
      </c>
      <c r="C814" s="72">
        <v>44</v>
      </c>
      <c r="D814" s="73">
        <v>85.850704086651703</v>
      </c>
      <c r="E814" s="74">
        <v>21011.951338151943</v>
      </c>
      <c r="F814" s="75">
        <v>119.1492959133483</v>
      </c>
      <c r="G814" s="72">
        <v>1503559.2077063406</v>
      </c>
      <c r="I814" s="73">
        <f>AVERAGE(F$6:F814)</f>
        <v>113.73812289264426</v>
      </c>
      <c r="J814" s="72">
        <f>AVERAGE(G$6:G814)</f>
        <v>718205.27224191744</v>
      </c>
      <c r="L814" s="6"/>
      <c r="N814" s="13">
        <v>809</v>
      </c>
      <c r="O814" s="72">
        <v>44</v>
      </c>
      <c r="P814" s="73">
        <v>89.752654687621543</v>
      </c>
      <c r="Q814" s="74">
        <v>15413.925483481988</v>
      </c>
      <c r="R814" s="75">
        <v>165.24734531237846</v>
      </c>
      <c r="S814" s="17">
        <v>1547110.2669882178</v>
      </c>
      <c r="U814" s="73">
        <f>AVERAGE(R$6:R814)</f>
        <v>163.96198554290766</v>
      </c>
      <c r="V814" s="72">
        <f>AVERAGE(S$6:S814)</f>
        <v>810446.96863625012</v>
      </c>
    </row>
    <row r="815" spans="2:22" ht="15.75" x14ac:dyDescent="0.25">
      <c r="B815" s="13">
        <v>810</v>
      </c>
      <c r="C815" s="72">
        <v>47</v>
      </c>
      <c r="D815" s="73">
        <v>97.924713875044688</v>
      </c>
      <c r="E815" s="74">
        <v>10668.424226241419</v>
      </c>
      <c r="F815" s="75">
        <v>104.07528612495531</v>
      </c>
      <c r="G815" s="72">
        <v>110319.30384848057</v>
      </c>
      <c r="I815" s="73">
        <f>AVERAGE(F$6:F815)</f>
        <v>113.72619346453598</v>
      </c>
      <c r="J815" s="72">
        <f>AVERAGE(G$6:G815)</f>
        <v>717454.79573772813</v>
      </c>
      <c r="L815" s="6"/>
      <c r="N815" s="13">
        <v>810</v>
      </c>
      <c r="O815" s="72">
        <v>44</v>
      </c>
      <c r="P815" s="73">
        <v>80.82921472446121</v>
      </c>
      <c r="Q815" s="74">
        <v>14484.403755867606</v>
      </c>
      <c r="R815" s="75">
        <v>174.17078527553878</v>
      </c>
      <c r="S815" s="17">
        <v>1522759.9764074241</v>
      </c>
      <c r="U815" s="73">
        <f>AVERAGE(R$6:R815)</f>
        <v>163.97458899936768</v>
      </c>
      <c r="V815" s="72">
        <f>AVERAGE(S$6:S815)</f>
        <v>811326.36741127633</v>
      </c>
    </row>
    <row r="816" spans="2:22" ht="15.75" x14ac:dyDescent="0.25">
      <c r="B816" s="13">
        <v>811</v>
      </c>
      <c r="C816" s="72">
        <v>45</v>
      </c>
      <c r="D816" s="73">
        <v>81.711176490594482</v>
      </c>
      <c r="E816" s="74">
        <v>13073.949563545604</v>
      </c>
      <c r="F816" s="75">
        <v>122.28882350940552</v>
      </c>
      <c r="G816" s="72">
        <v>598797.91074729757</v>
      </c>
      <c r="I816" s="73">
        <f>AVERAGE(F$6:F816)</f>
        <v>113.7367515780315</v>
      </c>
      <c r="J816" s="72">
        <f>AVERAGE(G$6:G816)</f>
        <v>717308.48638508876</v>
      </c>
      <c r="L816" s="6"/>
      <c r="N816" s="13">
        <v>811</v>
      </c>
      <c r="O816" s="72">
        <v>43</v>
      </c>
      <c r="P816" s="73">
        <v>89.016503328648099</v>
      </c>
      <c r="Q816" s="74">
        <v>8956.7900058179093</v>
      </c>
      <c r="R816" s="75">
        <v>166.9834966713519</v>
      </c>
      <c r="S816" s="17">
        <v>495636.11412249273</v>
      </c>
      <c r="U816" s="73">
        <f>AVERAGE(R$6:R816)</f>
        <v>163.9782991198017</v>
      </c>
      <c r="V816" s="72">
        <f>AVERAGE(S$6:S816)</f>
        <v>810937.10692633328</v>
      </c>
    </row>
    <row r="817" spans="2:22" ht="15.75" x14ac:dyDescent="0.25">
      <c r="B817" s="13">
        <v>812</v>
      </c>
      <c r="C817" s="72">
        <v>45</v>
      </c>
      <c r="D817" s="73">
        <v>97.205885397835289</v>
      </c>
      <c r="E817" s="74">
        <v>16045.454429574365</v>
      </c>
      <c r="F817" s="75">
        <v>106.79411460216471</v>
      </c>
      <c r="G817" s="72">
        <v>713560.09919577627</v>
      </c>
      <c r="I817" s="73">
        <f>AVERAGE(F$6:F817)</f>
        <v>113.72820153249472</v>
      </c>
      <c r="J817" s="72">
        <f>AVERAGE(G$6:G817)</f>
        <v>717303.87014470785</v>
      </c>
      <c r="L817" s="6"/>
      <c r="N817" s="13">
        <v>812</v>
      </c>
      <c r="O817" s="72">
        <v>43</v>
      </c>
      <c r="P817" s="73">
        <v>89.903556458036618</v>
      </c>
      <c r="Q817" s="74">
        <v>18195.18776001942</v>
      </c>
      <c r="R817" s="75">
        <v>166.09644354196337</v>
      </c>
      <c r="S817" s="17">
        <v>2022155.9765174887</v>
      </c>
      <c r="U817" s="73">
        <f>AVERAGE(R$6:R817)</f>
        <v>163.98090767204573</v>
      </c>
      <c r="V817" s="72">
        <f>AVERAGE(S$6:S817)</f>
        <v>812428.75578050956</v>
      </c>
    </row>
    <row r="818" spans="2:22" ht="15.75" x14ac:dyDescent="0.25">
      <c r="B818" s="13">
        <v>813</v>
      </c>
      <c r="C818" s="72">
        <v>45</v>
      </c>
      <c r="D818" s="73">
        <v>97.525184842073358</v>
      </c>
      <c r="E818" s="74">
        <v>12047.970205983491</v>
      </c>
      <c r="F818" s="75">
        <v>106.47481515792664</v>
      </c>
      <c r="G818" s="72">
        <v>282805.40071029961</v>
      </c>
      <c r="I818" s="73">
        <f>AVERAGE(F$6:F818)</f>
        <v>113.71927977803645</v>
      </c>
      <c r="J818" s="72">
        <f>AVERAGE(G$6:G818)</f>
        <v>716769.43168291892</v>
      </c>
      <c r="L818" s="6"/>
      <c r="N818" s="13">
        <v>813</v>
      </c>
      <c r="O818" s="72">
        <v>45</v>
      </c>
      <c r="P818" s="73">
        <v>88.99378361976899</v>
      </c>
      <c r="Q818" s="74">
        <v>17343.336018878686</v>
      </c>
      <c r="R818" s="75">
        <v>165.00621638023102</v>
      </c>
      <c r="S818" s="17">
        <v>1861758.255886151</v>
      </c>
      <c r="U818" s="73">
        <f>AVERAGE(R$6:R818)</f>
        <v>163.98216881436821</v>
      </c>
      <c r="V818" s="72">
        <f>AVERAGE(S$6:S818)</f>
        <v>813719.44397252146</v>
      </c>
    </row>
    <row r="819" spans="2:22" ht="15.75" x14ac:dyDescent="0.25">
      <c r="B819" s="13">
        <v>814</v>
      </c>
      <c r="C819" s="72">
        <v>47</v>
      </c>
      <c r="D819" s="73">
        <v>81.126838022854216</v>
      </c>
      <c r="E819" s="74">
        <v>15384.059316544748</v>
      </c>
      <c r="F819" s="75">
        <v>120.87316197714578</v>
      </c>
      <c r="G819" s="72">
        <v>859519.89363473211</v>
      </c>
      <c r="I819" s="73">
        <f>AVERAGE(F$6:F819)</f>
        <v>113.72806833110661</v>
      </c>
      <c r="J819" s="72">
        <f>AVERAGE(G$6:G819)</f>
        <v>716944.80080079578</v>
      </c>
      <c r="L819" s="6"/>
      <c r="N819" s="13">
        <v>814</v>
      </c>
      <c r="O819" s="72">
        <v>46</v>
      </c>
      <c r="P819" s="73">
        <v>97.76131690234908</v>
      </c>
      <c r="Q819" s="74">
        <v>9572.5595727347663</v>
      </c>
      <c r="R819" s="75">
        <v>155.23868309765092</v>
      </c>
      <c r="S819" s="17">
        <v>486031.54194515711</v>
      </c>
      <c r="U819" s="73">
        <f>AVERAGE(R$6:R819)</f>
        <v>163.97142743142382</v>
      </c>
      <c r="V819" s="72">
        <f>AVERAGE(S$6:S819)</f>
        <v>813316.87898231577</v>
      </c>
    </row>
    <row r="820" spans="2:22" ht="15.75" x14ac:dyDescent="0.25">
      <c r="B820" s="13">
        <v>815</v>
      </c>
      <c r="C820" s="72">
        <v>45</v>
      </c>
      <c r="D820" s="73">
        <v>98.229862007227609</v>
      </c>
      <c r="E820" s="74">
        <v>10545.522702541675</v>
      </c>
      <c r="F820" s="75">
        <v>105.77013799277239</v>
      </c>
      <c r="G820" s="72">
        <v>115401.39145374694</v>
      </c>
      <c r="I820" s="73">
        <f>AVERAGE(F$6:F820)</f>
        <v>113.71830399940313</v>
      </c>
      <c r="J820" s="72">
        <f>AVERAGE(G$6:G820)</f>
        <v>716206.71072797733</v>
      </c>
      <c r="L820" s="6"/>
      <c r="N820" s="13">
        <v>815</v>
      </c>
      <c r="O820" s="72">
        <v>47</v>
      </c>
      <c r="P820" s="73">
        <v>96.270693983726545</v>
      </c>
      <c r="Q820" s="74">
        <v>10381.12693735822</v>
      </c>
      <c r="R820" s="75">
        <v>155.72930601627345</v>
      </c>
      <c r="S820" s="17">
        <v>616645.69362163777</v>
      </c>
      <c r="U820" s="73">
        <f>AVERAGE(R$6:R820)</f>
        <v>163.96131439901259</v>
      </c>
      <c r="V820" s="72">
        <f>AVERAGE(S$6:S820)</f>
        <v>813075.56464444986</v>
      </c>
    </row>
    <row r="821" spans="2:22" ht="15.75" x14ac:dyDescent="0.25">
      <c r="B821" s="13">
        <v>816</v>
      </c>
      <c r="C821" s="72">
        <v>47</v>
      </c>
      <c r="D821" s="73">
        <v>85.898281179272828</v>
      </c>
      <c r="E821" s="74">
        <v>7367.4465265651361</v>
      </c>
      <c r="F821" s="75">
        <v>116.10171882072717</v>
      </c>
      <c r="G821" s="72">
        <v>-144626.79494599148</v>
      </c>
      <c r="I821" s="73">
        <f>AVERAGE(F$6:F821)</f>
        <v>113.72122485089986</v>
      </c>
      <c r="J821" s="72">
        <f>AVERAGE(G$6:G821)</f>
        <v>715151.76770631806</v>
      </c>
      <c r="L821" s="6"/>
      <c r="N821" s="13">
        <v>816</v>
      </c>
      <c r="O821" s="72">
        <v>46</v>
      </c>
      <c r="P821" s="73">
        <v>81.24571029729313</v>
      </c>
      <c r="Q821" s="74">
        <v>10630.217165264365</v>
      </c>
      <c r="R821" s="75">
        <v>171.75428970270687</v>
      </c>
      <c r="S821" s="17">
        <v>825785.39860550314</v>
      </c>
      <c r="U821" s="73">
        <f>AVERAGE(R$6:R821)</f>
        <v>163.97086461384555</v>
      </c>
      <c r="V821" s="72">
        <f>AVERAGE(S$6:S821)</f>
        <v>813091.14042136294</v>
      </c>
    </row>
    <row r="822" spans="2:22" ht="15.75" x14ac:dyDescent="0.25">
      <c r="B822" s="13">
        <v>817</v>
      </c>
      <c r="C822" s="72">
        <v>45</v>
      </c>
      <c r="D822" s="73">
        <v>86.350056308569947</v>
      </c>
      <c r="E822" s="74">
        <v>12554.878190713891</v>
      </c>
      <c r="F822" s="75">
        <v>117.64994369143005</v>
      </c>
      <c r="G822" s="72">
        <v>477080.7121902525</v>
      </c>
      <c r="I822" s="73">
        <f>AVERAGE(F$6:F822)</f>
        <v>113.72603356429097</v>
      </c>
      <c r="J822" s="72">
        <f>AVERAGE(G$6:G822)</f>
        <v>714860.37106553954</v>
      </c>
      <c r="L822" s="6"/>
      <c r="N822" s="13">
        <v>817</v>
      </c>
      <c r="O822" s="72">
        <v>45</v>
      </c>
      <c r="P822" s="73">
        <v>86.331441356745614</v>
      </c>
      <c r="Q822" s="74">
        <v>12976.062101825242</v>
      </c>
      <c r="R822" s="75">
        <v>167.66855864325439</v>
      </c>
      <c r="S822" s="17">
        <v>1175677.6294783964</v>
      </c>
      <c r="U822" s="73">
        <f>AVERAGE(R$6:R822)</f>
        <v>163.97539055513002</v>
      </c>
      <c r="V822" s="72">
        <f>AVERAGE(S$6:S822)</f>
        <v>813534.94273355033</v>
      </c>
    </row>
    <row r="823" spans="2:22" ht="15.75" x14ac:dyDescent="0.25">
      <c r="B823" s="13">
        <v>818</v>
      </c>
      <c r="C823" s="72">
        <v>47</v>
      </c>
      <c r="D823" s="73">
        <v>90.90199249734259</v>
      </c>
      <c r="E823" s="74">
        <v>9592.8430830388206</v>
      </c>
      <c r="F823" s="75">
        <v>111.09800750265741</v>
      </c>
      <c r="G823" s="72">
        <v>65745.752811262151</v>
      </c>
      <c r="I823" s="73">
        <f>AVERAGE(F$6:F823)</f>
        <v>113.72282081849436</v>
      </c>
      <c r="J823" s="72">
        <f>AVERAGE(G$6:G823)</f>
        <v>714066.83241241705</v>
      </c>
      <c r="L823" s="6"/>
      <c r="N823" s="13">
        <v>818</v>
      </c>
      <c r="O823" s="72">
        <v>43</v>
      </c>
      <c r="P823" s="73">
        <v>81.408656736104689</v>
      </c>
      <c r="Q823" s="74">
        <v>12348.952494437162</v>
      </c>
      <c r="R823" s="75">
        <v>174.59134326389531</v>
      </c>
      <c r="S823" s="17">
        <v>1156020.2039058148</v>
      </c>
      <c r="U823" s="73">
        <f>AVERAGE(R$6:R823)</f>
        <v>163.98836849242682</v>
      </c>
      <c r="V823" s="72">
        <f>AVERAGE(S$6:S823)</f>
        <v>813953.62887190271</v>
      </c>
    </row>
    <row r="824" spans="2:22" ht="15.75" x14ac:dyDescent="0.25">
      <c r="B824" s="13">
        <v>819</v>
      </c>
      <c r="C824" s="72">
        <v>44</v>
      </c>
      <c r="D824" s="73">
        <v>80.253116997320816</v>
      </c>
      <c r="E824" s="74">
        <v>12902.285214579961</v>
      </c>
      <c r="F824" s="75">
        <v>124.74688300267918</v>
      </c>
      <c r="G824" s="72">
        <v>609519.86413040385</v>
      </c>
      <c r="I824" s="73">
        <f>AVERAGE(F$6:F824)</f>
        <v>113.73628121188163</v>
      </c>
      <c r="J824" s="72">
        <f>AVERAGE(G$6:G824)</f>
        <v>713939.18043649266</v>
      </c>
      <c r="L824" s="6"/>
      <c r="N824" s="13">
        <v>819</v>
      </c>
      <c r="O824" s="72">
        <v>43</v>
      </c>
      <c r="P824" s="73">
        <v>91.906434897662095</v>
      </c>
      <c r="Q824" s="74">
        <v>8023.1092571099653</v>
      </c>
      <c r="R824" s="75">
        <v>164.09356510233789</v>
      </c>
      <c r="S824" s="17">
        <v>316540.60120474384</v>
      </c>
      <c r="U824" s="73">
        <f>AVERAGE(R$6:R824)</f>
        <v>163.98849693761596</v>
      </c>
      <c r="V824" s="72">
        <f>AVERAGE(S$6:S824)</f>
        <v>813346.2869577792</v>
      </c>
    </row>
    <row r="825" spans="2:22" ht="15.75" x14ac:dyDescent="0.25">
      <c r="B825" s="13">
        <v>820</v>
      </c>
      <c r="C825" s="72">
        <v>44</v>
      </c>
      <c r="D825" s="73">
        <v>86.963231709408376</v>
      </c>
      <c r="E825" s="74">
        <v>12432.869143732743</v>
      </c>
      <c r="F825" s="75">
        <v>118.03676829059162</v>
      </c>
      <c r="G825" s="72">
        <v>467535.69430602808</v>
      </c>
      <c r="I825" s="73">
        <f>AVERAGE(F$6:F825)</f>
        <v>113.74152570831909</v>
      </c>
      <c r="J825" s="72">
        <f>AVERAGE(G$6:G825)</f>
        <v>713638.68838023604</v>
      </c>
      <c r="L825" s="6"/>
      <c r="N825" s="13">
        <v>820</v>
      </c>
      <c r="O825" s="72">
        <v>46</v>
      </c>
      <c r="P825" s="73">
        <v>84.999881423880964</v>
      </c>
      <c r="Q825" s="74">
        <v>8628.2224779289936</v>
      </c>
      <c r="R825" s="75">
        <v>168.00011857611904</v>
      </c>
      <c r="S825" s="17">
        <v>449542.39939320646</v>
      </c>
      <c r="U825" s="73">
        <f>AVERAGE(R$6:R825)</f>
        <v>163.99338915912631</v>
      </c>
      <c r="V825" s="72">
        <f>AVERAGE(S$6:S825)</f>
        <v>812902.62368026143</v>
      </c>
    </row>
    <row r="826" spans="2:22" ht="15.75" x14ac:dyDescent="0.25">
      <c r="B826" s="13">
        <v>821</v>
      </c>
      <c r="C826" s="72">
        <v>44</v>
      </c>
      <c r="D826" s="73">
        <v>81.503210906911463</v>
      </c>
      <c r="E826" s="74">
        <v>25223.137819489995</v>
      </c>
      <c r="F826" s="75">
        <v>123.49678909308854</v>
      </c>
      <c r="G826" s="72">
        <v>2114976.5315594613</v>
      </c>
      <c r="I826" s="73">
        <f>AVERAGE(F$6:F826)</f>
        <v>113.75340788052952</v>
      </c>
      <c r="J826" s="72">
        <f>AVERAGE(G$6:G826)</f>
        <v>715345.55542430328</v>
      </c>
      <c r="L826" s="6"/>
      <c r="N826" s="13">
        <v>821</v>
      </c>
      <c r="O826" s="72">
        <v>47</v>
      </c>
      <c r="P826" s="73">
        <v>93.662421690830882</v>
      </c>
      <c r="Q826" s="74">
        <v>14888.76231055332</v>
      </c>
      <c r="R826" s="75">
        <v>158.33757830916912</v>
      </c>
      <c r="S826" s="17">
        <v>1357450.5682738419</v>
      </c>
      <c r="U826" s="73">
        <f>AVERAGE(R$6:R826)</f>
        <v>163.98650022995463</v>
      </c>
      <c r="V826" s="72">
        <f>AVERAGE(S$6:S826)</f>
        <v>813565.89766880404</v>
      </c>
    </row>
    <row r="827" spans="2:22" ht="15.75" x14ac:dyDescent="0.25">
      <c r="B827" s="13">
        <v>822</v>
      </c>
      <c r="C827" s="72">
        <v>44</v>
      </c>
      <c r="D827" s="73">
        <v>87.469924670322584</v>
      </c>
      <c r="E827" s="74">
        <v>10183.694210231017</v>
      </c>
      <c r="F827" s="75">
        <v>117.53007532967742</v>
      </c>
      <c r="G827" s="72">
        <v>196890.34766285121</v>
      </c>
      <c r="I827" s="73">
        <f>AVERAGE(F$6:F827)</f>
        <v>113.75800236647738</v>
      </c>
      <c r="J827" s="72">
        <f>AVERAGE(G$6:G827)</f>
        <v>714714.83132726979</v>
      </c>
      <c r="L827" s="6"/>
      <c r="N827" s="13">
        <v>822</v>
      </c>
      <c r="O827" s="72">
        <v>46</v>
      </c>
      <c r="P827" s="73">
        <v>85.324242721985911</v>
      </c>
      <c r="Q827" s="74">
        <v>15608.87029645377</v>
      </c>
      <c r="R827" s="75">
        <v>167.67575727801409</v>
      </c>
      <c r="S827" s="17">
        <v>1617229.1472121859</v>
      </c>
      <c r="U827" s="73">
        <f>AVERAGE(R$6:R827)</f>
        <v>163.99098837721505</v>
      </c>
      <c r="V827" s="72">
        <f>AVERAGE(S$6:S827)</f>
        <v>814543.59018649673</v>
      </c>
    </row>
    <row r="828" spans="2:22" ht="15.75" x14ac:dyDescent="0.25">
      <c r="B828" s="13">
        <v>823</v>
      </c>
      <c r="C828" s="72">
        <v>44</v>
      </c>
      <c r="D828" s="73">
        <v>85.579574283479431</v>
      </c>
      <c r="E828" s="74">
        <v>11969.669891449845</v>
      </c>
      <c r="F828" s="75">
        <v>119.42042571652057</v>
      </c>
      <c r="G828" s="72">
        <v>429423.07412315905</v>
      </c>
      <c r="I828" s="73">
        <f>AVERAGE(F$6:F828)</f>
        <v>113.76488258925995</v>
      </c>
      <c r="J828" s="72">
        <f>AVERAGE(G$6:G828)</f>
        <v>714368.18277659651</v>
      </c>
      <c r="L828" s="6"/>
      <c r="N828" s="13">
        <v>823</v>
      </c>
      <c r="O828" s="72">
        <v>47</v>
      </c>
      <c r="P828" s="73">
        <v>99.257239310725495</v>
      </c>
      <c r="Q828" s="74">
        <v>7944.49824286482</v>
      </c>
      <c r="R828" s="75">
        <v>152.74276068927452</v>
      </c>
      <c r="S828" s="17">
        <v>213464.59390626312</v>
      </c>
      <c r="U828" s="73">
        <f>AVERAGE(R$6:R828)</f>
        <v>163.97732102887008</v>
      </c>
      <c r="V828" s="72">
        <f>AVERAGE(S$6:S828)</f>
        <v>813813.23903670302</v>
      </c>
    </row>
    <row r="829" spans="2:22" ht="15.75" x14ac:dyDescent="0.25">
      <c r="B829" s="13">
        <v>824</v>
      </c>
      <c r="C829" s="72">
        <v>46</v>
      </c>
      <c r="D829" s="73">
        <v>86.082665094109643</v>
      </c>
      <c r="E829" s="74">
        <v>14542.306718708971</v>
      </c>
      <c r="F829" s="75">
        <v>116.91733490589036</v>
      </c>
      <c r="G829" s="72">
        <v>700247.74493547622</v>
      </c>
      <c r="I829" s="73">
        <f>AVERAGE(F$6:F829)</f>
        <v>113.76870838090633</v>
      </c>
      <c r="J829" s="72">
        <f>AVERAGE(G$6:G829)</f>
        <v>714351.04632290592</v>
      </c>
      <c r="L829" s="6"/>
      <c r="N829" s="13">
        <v>824</v>
      </c>
      <c r="O829" s="72">
        <v>45</v>
      </c>
      <c r="P829" s="73">
        <v>84.598976993232668</v>
      </c>
      <c r="Q829" s="74">
        <v>18729.686751614605</v>
      </c>
      <c r="R829" s="75">
        <v>169.40102300676733</v>
      </c>
      <c r="S829" s="17">
        <v>2172828.096319811</v>
      </c>
      <c r="U829" s="73">
        <f>AVERAGE(R$6:R829)</f>
        <v>163.98390319146461</v>
      </c>
      <c r="V829" s="72">
        <f>AVERAGE(S$6:S829)</f>
        <v>815462.52891204657</v>
      </c>
    </row>
    <row r="830" spans="2:22" ht="15.75" x14ac:dyDescent="0.25">
      <c r="B830" s="13">
        <v>825</v>
      </c>
      <c r="C830" s="72">
        <v>45</v>
      </c>
      <c r="D830" s="73">
        <v>83.131048177626269</v>
      </c>
      <c r="E830" s="74">
        <v>15265.419287471797</v>
      </c>
      <c r="F830" s="75">
        <v>120.86895182237373</v>
      </c>
      <c r="G830" s="72">
        <v>845115.2284057634</v>
      </c>
      <c r="I830" s="73">
        <f>AVERAGE(F$6:F830)</f>
        <v>113.77731473659296</v>
      </c>
      <c r="J830" s="72">
        <f>AVERAGE(G$6:G830)</f>
        <v>714509.54836179421</v>
      </c>
      <c r="L830" s="6"/>
      <c r="N830" s="13">
        <v>825</v>
      </c>
      <c r="O830" s="72">
        <v>44</v>
      </c>
      <c r="P830" s="73">
        <v>82.809518388691785</v>
      </c>
      <c r="Q830" s="74">
        <v>12870.493996115121</v>
      </c>
      <c r="R830" s="75">
        <v>172.1904816113082</v>
      </c>
      <c r="S830" s="17">
        <v>1216176.5597665133</v>
      </c>
      <c r="U830" s="73">
        <f>AVERAGE(R$6:R830)</f>
        <v>163.9938505592462</v>
      </c>
      <c r="V830" s="72">
        <f>AVERAGE(S$6:S830)</f>
        <v>815948.24288883992</v>
      </c>
    </row>
    <row r="831" spans="2:22" ht="15.75" x14ac:dyDescent="0.25">
      <c r="B831" s="13">
        <v>826</v>
      </c>
      <c r="C831" s="72">
        <v>44</v>
      </c>
      <c r="D831" s="73">
        <v>88.337158456582827</v>
      </c>
      <c r="E831" s="74">
        <v>14934.482532187247</v>
      </c>
      <c r="F831" s="75">
        <v>116.66284154341717</v>
      </c>
      <c r="G831" s="72">
        <v>742299.16918549244</v>
      </c>
      <c r="I831" s="73">
        <f>AVERAGE(F$6:F831)</f>
        <v>113.7808081104511</v>
      </c>
      <c r="J831" s="72">
        <f>AVERAGE(G$6:G831)</f>
        <v>714543.19197053963</v>
      </c>
      <c r="L831" s="6"/>
      <c r="N831" s="13">
        <v>826</v>
      </c>
      <c r="O831" s="72">
        <v>47</v>
      </c>
      <c r="P831" s="73">
        <v>98.565094198331778</v>
      </c>
      <c r="Q831" s="74">
        <v>19576.574156233168</v>
      </c>
      <c r="R831" s="75">
        <v>153.43490580166821</v>
      </c>
      <c r="S831" s="17">
        <v>2003729.8115810086</v>
      </c>
      <c r="U831" s="73">
        <f>AVERAGE(R$6:R831)</f>
        <v>163.98106733314745</v>
      </c>
      <c r="V831" s="72">
        <f>AVERAGE(S$6:S831)</f>
        <v>817386.23510275292</v>
      </c>
    </row>
    <row r="832" spans="2:22" ht="15.75" x14ac:dyDescent="0.25">
      <c r="B832" s="13">
        <v>827</v>
      </c>
      <c r="C832" s="72">
        <v>44</v>
      </c>
      <c r="D832" s="73">
        <v>85.234803306933586</v>
      </c>
      <c r="E832" s="74">
        <v>16558.479446312467</v>
      </c>
      <c r="F832" s="75">
        <v>119.76519669306641</v>
      </c>
      <c r="G832" s="72">
        <v>983129.54782571015</v>
      </c>
      <c r="I832" s="73">
        <f>AVERAGE(F$6:F832)</f>
        <v>113.78804437234061</v>
      </c>
      <c r="J832" s="72">
        <f>AVERAGE(G$6:G832)</f>
        <v>714867.96386395569</v>
      </c>
      <c r="L832" s="6"/>
      <c r="N832" s="13">
        <v>827</v>
      </c>
      <c r="O832" s="72">
        <v>44</v>
      </c>
      <c r="P832" s="73">
        <v>91.769812854006091</v>
      </c>
      <c r="Q832" s="74">
        <v>9655.8281499529403</v>
      </c>
      <c r="R832" s="75">
        <v>163.23018714599391</v>
      </c>
      <c r="S832" s="17">
        <v>576122.63596637454</v>
      </c>
      <c r="U832" s="73">
        <f>AVERAGE(R$6:R832)</f>
        <v>163.98015937645198</v>
      </c>
      <c r="V832" s="72">
        <f>AVERAGE(S$6:S832)</f>
        <v>817094.50160923868</v>
      </c>
    </row>
    <row r="833" spans="2:22" ht="15.75" x14ac:dyDescent="0.25">
      <c r="B833" s="13">
        <v>828</v>
      </c>
      <c r="C833" s="72">
        <v>44</v>
      </c>
      <c r="D833" s="73">
        <v>83.690998691841529</v>
      </c>
      <c r="E833" s="74">
        <v>20994.082282689993</v>
      </c>
      <c r="F833" s="75">
        <v>121.30900130815847</v>
      </c>
      <c r="G833" s="72">
        <v>1546771.1550944271</v>
      </c>
      <c r="I833" s="73">
        <f>AVERAGE(F$6:F833)</f>
        <v>113.79712765366406</v>
      </c>
      <c r="J833" s="72">
        <f>AVERAGE(G$6:G833)</f>
        <v>715872.67786302627</v>
      </c>
      <c r="L833" s="6"/>
      <c r="N833" s="13">
        <v>828</v>
      </c>
      <c r="O833" s="72">
        <v>45</v>
      </c>
      <c r="P833" s="73">
        <v>86.016607153840994</v>
      </c>
      <c r="Q833" s="74">
        <v>13445.860785210114</v>
      </c>
      <c r="R833" s="75">
        <v>167.98339284615901</v>
      </c>
      <c r="S833" s="17">
        <v>1258681.3144367146</v>
      </c>
      <c r="U833" s="73">
        <f>AVERAGE(R$6:R833)</f>
        <v>163.98499419948303</v>
      </c>
      <c r="V833" s="72">
        <f>AVERAGE(S$6:S833)</f>
        <v>817627.81901603506</v>
      </c>
    </row>
    <row r="834" spans="2:22" ht="15.75" x14ac:dyDescent="0.25">
      <c r="B834" s="13">
        <v>829</v>
      </c>
      <c r="C834" s="72">
        <v>43</v>
      </c>
      <c r="D834" s="73">
        <v>83.276949538355282</v>
      </c>
      <c r="E834" s="74">
        <v>10098.176063317931</v>
      </c>
      <c r="F834" s="75">
        <v>122.72305046164472</v>
      </c>
      <c r="G834" s="72">
        <v>239278.97058913927</v>
      </c>
      <c r="I834" s="73">
        <f>AVERAGE(F$6:F834)</f>
        <v>113.80789474993423</v>
      </c>
      <c r="J834" s="72">
        <f>AVERAGE(G$6:G834)</f>
        <v>715297.77592421579</v>
      </c>
      <c r="L834" s="6"/>
      <c r="N834" s="13">
        <v>829</v>
      </c>
      <c r="O834" s="72">
        <v>47</v>
      </c>
      <c r="P834" s="73">
        <v>96.600365034160745</v>
      </c>
      <c r="Q834" s="74">
        <v>13761.583644683365</v>
      </c>
      <c r="R834" s="75">
        <v>155.39963496583925</v>
      </c>
      <c r="S834" s="17">
        <v>1138545.0749356588</v>
      </c>
      <c r="U834" s="73">
        <f>AVERAGE(R$6:R834)</f>
        <v>163.97463791572713</v>
      </c>
      <c r="V834" s="72">
        <f>AVERAGE(S$6:S834)</f>
        <v>818014.93271436996</v>
      </c>
    </row>
    <row r="835" spans="2:22" ht="15.75" x14ac:dyDescent="0.25">
      <c r="B835" s="13">
        <v>830</v>
      </c>
      <c r="C835" s="72">
        <v>44</v>
      </c>
      <c r="D835" s="73">
        <v>87.889783026105619</v>
      </c>
      <c r="E835" s="74">
        <v>11717.719343163684</v>
      </c>
      <c r="F835" s="75">
        <v>117.11021697389438</v>
      </c>
      <c r="G835" s="72">
        <v>372264.65471709822</v>
      </c>
      <c r="I835" s="73">
        <f>AVERAGE(F$6:F835)</f>
        <v>113.81187345140889</v>
      </c>
      <c r="J835" s="72">
        <f>AVERAGE(G$6:G835)</f>
        <v>714884.48300709878</v>
      </c>
      <c r="L835" s="6"/>
      <c r="N835" s="13">
        <v>830</v>
      </c>
      <c r="O835" s="72">
        <v>47</v>
      </c>
      <c r="P835" s="73">
        <v>86.525151790095094</v>
      </c>
      <c r="Q835" s="74">
        <v>12319.749546413665</v>
      </c>
      <c r="R835" s="75">
        <v>165.47484820990491</v>
      </c>
      <c r="S835" s="17">
        <v>1038608.686176846</v>
      </c>
      <c r="U835" s="73">
        <f>AVERAGE(R$6:R835)</f>
        <v>163.97644539800928</v>
      </c>
      <c r="V835" s="72">
        <f>AVERAGE(S$6:S835)</f>
        <v>818280.70832095132</v>
      </c>
    </row>
    <row r="836" spans="2:22" ht="15.75" x14ac:dyDescent="0.25">
      <c r="B836" s="13">
        <v>831</v>
      </c>
      <c r="C836" s="72">
        <v>45</v>
      </c>
      <c r="D836" s="73">
        <v>80.501548364272097</v>
      </c>
      <c r="E836" s="74">
        <v>17164.308257660938</v>
      </c>
      <c r="F836" s="75">
        <v>123.4984516357279</v>
      </c>
      <c r="G836" s="72">
        <v>1119765.4932194646</v>
      </c>
      <c r="I836" s="73">
        <f>AVERAGE(F$6:F836)</f>
        <v>113.82352998351996</v>
      </c>
      <c r="J836" s="72">
        <f>AVERAGE(G$6:G836)</f>
        <v>715371.70443936402</v>
      </c>
      <c r="L836" s="6"/>
      <c r="N836" s="13">
        <v>831</v>
      </c>
      <c r="O836" s="72">
        <v>43</v>
      </c>
      <c r="P836" s="73">
        <v>84.989921127331797</v>
      </c>
      <c r="Q836" s="74">
        <v>16318.777882671107</v>
      </c>
      <c r="R836" s="75">
        <v>171.0100788726682</v>
      </c>
      <c r="S836" s="17">
        <v>1790675.4928211393</v>
      </c>
      <c r="U836" s="73">
        <f>AVERAGE(R$6:R836)</f>
        <v>163.98490945754557</v>
      </c>
      <c r="V836" s="72">
        <f>AVERAGE(S$6:S836)</f>
        <v>819450.85848280473</v>
      </c>
    </row>
    <row r="837" spans="2:22" ht="15.75" x14ac:dyDescent="0.25">
      <c r="B837" s="13">
        <v>832</v>
      </c>
      <c r="C837" s="72">
        <v>44</v>
      </c>
      <c r="D837" s="73">
        <v>88.934244354168058</v>
      </c>
      <c r="E837" s="74">
        <v>20772.467150107615</v>
      </c>
      <c r="F837" s="75">
        <v>116.06575564583194</v>
      </c>
      <c r="G837" s="72">
        <v>1410972.0964054614</v>
      </c>
      <c r="I837" s="73">
        <f>AVERAGE(F$6:F837)</f>
        <v>113.82622496628717</v>
      </c>
      <c r="J837" s="72">
        <f>AVERAGE(G$6:G837)</f>
        <v>716207.7626027849</v>
      </c>
      <c r="L837" s="6"/>
      <c r="N837" s="13">
        <v>832</v>
      </c>
      <c r="O837" s="72">
        <v>46</v>
      </c>
      <c r="P837" s="73">
        <v>99.902824113242829</v>
      </c>
      <c r="Q837" s="74">
        <v>17389.294098855455</v>
      </c>
      <c r="R837" s="75">
        <v>153.09717588675716</v>
      </c>
      <c r="S837" s="17">
        <v>1662251.817199022</v>
      </c>
      <c r="U837" s="73">
        <f>AVERAGE(R$6:R837)</f>
        <v>163.97182323931145</v>
      </c>
      <c r="V837" s="72">
        <f>AVERAGE(S$6:S837)</f>
        <v>820463.84040433855</v>
      </c>
    </row>
    <row r="838" spans="2:22" ht="15.75" x14ac:dyDescent="0.25">
      <c r="B838" s="13">
        <v>833</v>
      </c>
      <c r="C838" s="72">
        <v>44</v>
      </c>
      <c r="D838" s="73">
        <v>84.962965357329836</v>
      </c>
      <c r="E838" s="74">
        <v>15375.152044885896</v>
      </c>
      <c r="F838" s="75">
        <v>120.03703464267016</v>
      </c>
      <c r="G838" s="72">
        <v>845587.65864828927</v>
      </c>
      <c r="I838" s="73">
        <f>AVERAGE(F$6:F838)</f>
        <v>113.83368092028041</v>
      </c>
      <c r="J838" s="72">
        <f>AVERAGE(G$6:G838)</f>
        <v>716363.08060524042</v>
      </c>
      <c r="L838" s="6"/>
      <c r="N838" s="13">
        <v>833</v>
      </c>
      <c r="O838" s="72">
        <v>44</v>
      </c>
      <c r="P838" s="73">
        <v>80.77392788774479</v>
      </c>
      <c r="Q838" s="74">
        <v>13240.390799484121</v>
      </c>
      <c r="R838" s="75">
        <v>174.22607211225522</v>
      </c>
      <c r="S838" s="17">
        <v>1306821.2822253611</v>
      </c>
      <c r="U838" s="73">
        <f>AVERAGE(R$6:R838)</f>
        <v>163.98413326196803</v>
      </c>
      <c r="V838" s="72">
        <f>AVERAGE(S$6:S838)</f>
        <v>821047.70287951385</v>
      </c>
    </row>
    <row r="839" spans="2:22" ht="15.75" x14ac:dyDescent="0.25">
      <c r="B839" s="13">
        <v>834</v>
      </c>
      <c r="C839" s="72">
        <v>44</v>
      </c>
      <c r="D839" s="73">
        <v>94.082097088182138</v>
      </c>
      <c r="E839" s="74">
        <v>20338.361555188159</v>
      </c>
      <c r="F839" s="75">
        <v>110.91790291181786</v>
      </c>
      <c r="G839" s="72">
        <v>1255888.4123638091</v>
      </c>
      <c r="I839" s="73">
        <f>AVERAGE(F$6:F839)</f>
        <v>113.83018478357964</v>
      </c>
      <c r="J839" s="72">
        <f>AVERAGE(G$6:G839)</f>
        <v>717009.99347305635</v>
      </c>
      <c r="L839" s="6"/>
      <c r="N839" s="13">
        <v>834</v>
      </c>
      <c r="O839" s="72">
        <v>45</v>
      </c>
      <c r="P839" s="73">
        <v>83.025108437593303</v>
      </c>
      <c r="Q839" s="74">
        <v>17099.004165840142</v>
      </c>
      <c r="R839" s="75">
        <v>170.9748915624067</v>
      </c>
      <c r="S839" s="17">
        <v>1923500.3830796587</v>
      </c>
      <c r="U839" s="73">
        <f>AVERAGE(R$6:R839)</f>
        <v>163.9925154661652</v>
      </c>
      <c r="V839" s="72">
        <f>AVERAGE(S$6:S839)</f>
        <v>822369.58858718793</v>
      </c>
    </row>
    <row r="840" spans="2:22" ht="15.75" x14ac:dyDescent="0.25">
      <c r="B840" s="13">
        <v>835</v>
      </c>
      <c r="C840" s="72">
        <v>43</v>
      </c>
      <c r="D840" s="73">
        <v>93.936425381176861</v>
      </c>
      <c r="E840" s="74">
        <v>15868.916394818658</v>
      </c>
      <c r="F840" s="75">
        <v>112.06357461882314</v>
      </c>
      <c r="G840" s="72">
        <v>778327.49653062643</v>
      </c>
      <c r="I840" s="73">
        <f>AVERAGE(F$6:F840)</f>
        <v>113.82806908278351</v>
      </c>
      <c r="J840" s="72">
        <f>AVERAGE(G$6:G840)</f>
        <v>717083.42760845472</v>
      </c>
      <c r="L840" s="6"/>
      <c r="N840" s="13">
        <v>835</v>
      </c>
      <c r="O840" s="72">
        <v>46</v>
      </c>
      <c r="P840" s="73">
        <v>96.691133756238287</v>
      </c>
      <c r="Q840" s="74">
        <v>11729.457458059151</v>
      </c>
      <c r="R840" s="75">
        <v>156.30886624376171</v>
      </c>
      <c r="S840" s="17">
        <v>833418.19692366105</v>
      </c>
      <c r="U840" s="73">
        <f>AVERAGE(R$6:R840)</f>
        <v>163.98331349104853</v>
      </c>
      <c r="V840" s="72">
        <f>AVERAGE(S$6:S840)</f>
        <v>822382.82045345905</v>
      </c>
    </row>
    <row r="841" spans="2:22" ht="15.75" x14ac:dyDescent="0.25">
      <c r="B841" s="13">
        <v>836</v>
      </c>
      <c r="C841" s="72">
        <v>44</v>
      </c>
      <c r="D841" s="73">
        <v>86.340861190961007</v>
      </c>
      <c r="E841" s="74">
        <v>13312.494861901296</v>
      </c>
      <c r="F841" s="75">
        <v>118.65913880903899</v>
      </c>
      <c r="G841" s="72">
        <v>579649.17571296426</v>
      </c>
      <c r="I841" s="73">
        <f>AVERAGE(F$6:F841)</f>
        <v>113.8338478743221</v>
      </c>
      <c r="J841" s="72">
        <f>AVERAGE(G$6:G841)</f>
        <v>716919.03257030225</v>
      </c>
      <c r="L841" s="6"/>
      <c r="N841" s="13">
        <v>836</v>
      </c>
      <c r="O841" s="72">
        <v>44</v>
      </c>
      <c r="P841" s="73">
        <v>95.658739297183018</v>
      </c>
      <c r="Q841" s="74">
        <v>11971.010180869827</v>
      </c>
      <c r="R841" s="75">
        <v>159.34126070281698</v>
      </c>
      <c r="S841" s="17">
        <v>907475.85410605534</v>
      </c>
      <c r="U841" s="73">
        <f>AVERAGE(R$6:R841)</f>
        <v>163.97776079632575</v>
      </c>
      <c r="V841" s="72">
        <f>AVERAGE(S$6:S841)</f>
        <v>822484.6063788808</v>
      </c>
    </row>
    <row r="842" spans="2:22" ht="15.75" x14ac:dyDescent="0.25">
      <c r="B842" s="13">
        <v>837</v>
      </c>
      <c r="C842" s="72">
        <v>45</v>
      </c>
      <c r="D842" s="73">
        <v>87.037470597191941</v>
      </c>
      <c r="E842" s="74">
        <v>24483.975695575435</v>
      </c>
      <c r="F842" s="75">
        <v>116.96252940280806</v>
      </c>
      <c r="G842" s="72">
        <v>1863707.7271913798</v>
      </c>
      <c r="I842" s="73">
        <f>AVERAGE(F$6:F842)</f>
        <v>113.83758584508493</v>
      </c>
      <c r="J842" s="72">
        <f>AVERAGE(G$6:G842)</f>
        <v>718289.15048502269</v>
      </c>
      <c r="L842" s="6"/>
      <c r="N842" s="13">
        <v>837</v>
      </c>
      <c r="O842" s="72">
        <v>46</v>
      </c>
      <c r="P842" s="73">
        <v>91.445724342027034</v>
      </c>
      <c r="Q842" s="74">
        <v>18622.09770339038</v>
      </c>
      <c r="R842" s="75">
        <v>161.55427565797297</v>
      </c>
      <c r="S842" s="17">
        <v>2008479.5057032346</v>
      </c>
      <c r="U842" s="73">
        <f>AVERAGE(R$6:R842)</f>
        <v>163.9748653541055</v>
      </c>
      <c r="V842" s="72">
        <f>AVERAGE(S$6:S842)</f>
        <v>823901.56563733285</v>
      </c>
    </row>
    <row r="843" spans="2:22" ht="15.75" x14ac:dyDescent="0.25">
      <c r="B843" s="13">
        <v>838</v>
      </c>
      <c r="C843" s="72">
        <v>46</v>
      </c>
      <c r="D843" s="73">
        <v>99.420734674267905</v>
      </c>
      <c r="E843" s="74">
        <v>4242.3433356754704</v>
      </c>
      <c r="F843" s="75">
        <v>103.57926532573209</v>
      </c>
      <c r="G843" s="72">
        <v>-560581.19403121911</v>
      </c>
      <c r="I843" s="73">
        <f>AVERAGE(F$6:F843)</f>
        <v>113.82534441248428</v>
      </c>
      <c r="J843" s="72">
        <f>AVERAGE(G$6:G843)</f>
        <v>716763.0522218768</v>
      </c>
      <c r="L843" s="6"/>
      <c r="N843" s="13">
        <v>838</v>
      </c>
      <c r="O843" s="72">
        <v>45</v>
      </c>
      <c r="P843" s="73">
        <v>81.031392738991499</v>
      </c>
      <c r="Q843" s="74">
        <v>10143.578633048255</v>
      </c>
      <c r="R843" s="75">
        <v>172.96860726100851</v>
      </c>
      <c r="S843" s="17">
        <v>754520.66880088137</v>
      </c>
      <c r="U843" s="73">
        <f>AVERAGE(R$6:R843)</f>
        <v>163.98559774301592</v>
      </c>
      <c r="V843" s="72">
        <f>AVERAGE(S$6:S843)</f>
        <v>823818.77220435371</v>
      </c>
    </row>
    <row r="844" spans="2:22" ht="15.75" x14ac:dyDescent="0.25">
      <c r="B844" s="13">
        <v>839</v>
      </c>
      <c r="C844" s="72">
        <v>45</v>
      </c>
      <c r="D844" s="73">
        <v>93.541867122406003</v>
      </c>
      <c r="E844" s="74">
        <v>16694.286956838314</v>
      </c>
      <c r="F844" s="75">
        <v>110.458132877594</v>
      </c>
      <c r="G844" s="72">
        <v>844019.76697513089</v>
      </c>
      <c r="I844" s="73">
        <f>AVERAGE(F$6:F844)</f>
        <v>113.82133104951063</v>
      </c>
      <c r="J844" s="72">
        <f>AVERAGE(G$6:G844)</f>
        <v>716914.72887831694</v>
      </c>
      <c r="L844" s="6"/>
      <c r="N844" s="13">
        <v>839</v>
      </c>
      <c r="O844" s="72">
        <v>43</v>
      </c>
      <c r="P844" s="73">
        <v>94.324104979745513</v>
      </c>
      <c r="Q844" s="74">
        <v>15253.225998060381</v>
      </c>
      <c r="R844" s="75">
        <v>161.67589502025447</v>
      </c>
      <c r="S844" s="17">
        <v>1466078.9651826266</v>
      </c>
      <c r="U844" s="73">
        <f>AVERAGE(R$6:R844)</f>
        <v>163.98284481962764</v>
      </c>
      <c r="V844" s="72">
        <f>AVERAGE(S$6:S844)</f>
        <v>824584.27898978675</v>
      </c>
    </row>
    <row r="845" spans="2:22" ht="15.75" x14ac:dyDescent="0.25">
      <c r="B845" s="13">
        <v>840</v>
      </c>
      <c r="C845" s="72">
        <v>45</v>
      </c>
      <c r="D845" s="73">
        <v>87.876095891746118</v>
      </c>
      <c r="E845" s="74">
        <v>18641.813501830438</v>
      </c>
      <c r="F845" s="75">
        <v>116.12390410825388</v>
      </c>
      <c r="G845" s="72">
        <v>1164760.1634905105</v>
      </c>
      <c r="I845" s="73">
        <f>AVERAGE(F$6:F845)</f>
        <v>113.8240722079139</v>
      </c>
      <c r="J845" s="72">
        <f>AVERAGE(G$6:G845)</f>
        <v>717447.87820523628</v>
      </c>
      <c r="L845" s="6"/>
      <c r="N845" s="13">
        <v>840</v>
      </c>
      <c r="O845" s="72">
        <v>45</v>
      </c>
      <c r="P845" s="73">
        <v>92.703996281803597</v>
      </c>
      <c r="Q845" s="74">
        <v>11481.355519831124</v>
      </c>
      <c r="R845" s="75">
        <v>161.2960037181964</v>
      </c>
      <c r="S845" s="17">
        <v>851896.76261661574</v>
      </c>
      <c r="U845" s="73">
        <f>AVERAGE(R$6:R845)</f>
        <v>163.97964619926879</v>
      </c>
      <c r="V845" s="72">
        <f>AVERAGE(S$6:S845)</f>
        <v>824616.79385124729</v>
      </c>
    </row>
    <row r="846" spans="2:22" ht="15.75" x14ac:dyDescent="0.25">
      <c r="B846" s="13">
        <v>841</v>
      </c>
      <c r="C846" s="72">
        <v>47</v>
      </c>
      <c r="D846" s="73">
        <v>96.137088353956017</v>
      </c>
      <c r="E846" s="74">
        <v>14238.258930214597</v>
      </c>
      <c r="F846" s="75">
        <v>105.86291164604398</v>
      </c>
      <c r="G846" s="72">
        <v>507303.54712280468</v>
      </c>
      <c r="I846" s="73">
        <f>AVERAGE(F$6:F846)</f>
        <v>113.81460590522441</v>
      </c>
      <c r="J846" s="72">
        <f>AVERAGE(G$6:G846)</f>
        <v>717198.00385198719</v>
      </c>
      <c r="L846" s="6"/>
      <c r="N846" s="13">
        <v>841</v>
      </c>
      <c r="O846" s="72">
        <v>47</v>
      </c>
      <c r="P846" s="73">
        <v>95.24121752963228</v>
      </c>
      <c r="Q846" s="74">
        <v>12327.169669949686</v>
      </c>
      <c r="R846" s="75">
        <v>156.75878247036772</v>
      </c>
      <c r="S846" s="17">
        <v>932392.10876695742</v>
      </c>
      <c r="U846" s="73">
        <f>AVERAGE(R$6:R846)</f>
        <v>163.97106015440684</v>
      </c>
      <c r="V846" s="72">
        <f>AVERAGE(S$6:S846)</f>
        <v>824744.94523640268</v>
      </c>
    </row>
    <row r="847" spans="2:22" ht="15.75" x14ac:dyDescent="0.25">
      <c r="B847" s="13">
        <v>842</v>
      </c>
      <c r="C847" s="72">
        <v>43</v>
      </c>
      <c r="D847" s="73">
        <v>87.093140581531031</v>
      </c>
      <c r="E847" s="74">
        <v>9759.2105998426559</v>
      </c>
      <c r="F847" s="75">
        <v>118.90685941846897</v>
      </c>
      <c r="G847" s="72">
        <v>160437.08283072291</v>
      </c>
      <c r="I847" s="73">
        <f>AVERAGE(F$6:F847)</f>
        <v>113.82065371224726</v>
      </c>
      <c r="J847" s="72">
        <f>AVERAGE(G$6:G847)</f>
        <v>716536.76760374336</v>
      </c>
      <c r="L847" s="6"/>
      <c r="N847" s="13">
        <v>842</v>
      </c>
      <c r="O847" s="72">
        <v>45</v>
      </c>
      <c r="P847" s="73">
        <v>87.172255216623725</v>
      </c>
      <c r="Q847" s="74">
        <v>15139.114419635342</v>
      </c>
      <c r="R847" s="75">
        <v>166.82774478337626</v>
      </c>
      <c r="S847" s="17">
        <v>1525624.3166452562</v>
      </c>
      <c r="U847" s="73">
        <f>AVERAGE(R$6:R847)</f>
        <v>163.97445289149584</v>
      </c>
      <c r="V847" s="72">
        <f>AVERAGE(S$6:S847)</f>
        <v>825577.34353973856</v>
      </c>
    </row>
    <row r="848" spans="2:22" ht="15.75" x14ac:dyDescent="0.25">
      <c r="B848" s="13">
        <v>843</v>
      </c>
      <c r="C848" s="72">
        <v>45</v>
      </c>
      <c r="D848" s="73">
        <v>87.863004290643545</v>
      </c>
      <c r="E848" s="74">
        <v>22389.149867634864</v>
      </c>
      <c r="F848" s="75">
        <v>116.13699570935646</v>
      </c>
      <c r="G848" s="72">
        <v>1600208.6021136488</v>
      </c>
      <c r="I848" s="73">
        <f>AVERAGE(F$6:F848)</f>
        <v>113.82340144889864</v>
      </c>
      <c r="J848" s="72">
        <f>AVERAGE(G$6:G848)</f>
        <v>717585.01414527348</v>
      </c>
      <c r="L848" s="6"/>
      <c r="N848" s="13">
        <v>843</v>
      </c>
      <c r="O848" s="72">
        <v>44</v>
      </c>
      <c r="P848" s="73">
        <v>91.222219981062281</v>
      </c>
      <c r="Q848" s="74">
        <v>5908.6531718595706</v>
      </c>
      <c r="R848" s="75">
        <v>163.77778001893773</v>
      </c>
      <c r="S848" s="17">
        <v>-32293.900610984536</v>
      </c>
      <c r="U848" s="73">
        <f>AVERAGE(R$6:R848)</f>
        <v>163.97421959034219</v>
      </c>
      <c r="V848" s="72">
        <f>AVERAGE(S$6:S848)</f>
        <v>824559.70268072223</v>
      </c>
    </row>
    <row r="849" spans="2:22" ht="15.75" x14ac:dyDescent="0.25">
      <c r="B849" s="13">
        <v>844</v>
      </c>
      <c r="C849" s="72">
        <v>43</v>
      </c>
      <c r="D849" s="73">
        <v>83.706854227005181</v>
      </c>
      <c r="E849" s="74">
        <v>18325.883040440171</v>
      </c>
      <c r="F849" s="75">
        <v>122.29314577299482</v>
      </c>
      <c r="G849" s="72">
        <v>1241129.8860834031</v>
      </c>
      <c r="I849" s="73">
        <f>AVERAGE(F$6:F849)</f>
        <v>113.8334366909888</v>
      </c>
      <c r="J849" s="72">
        <f>AVERAGE(G$6:G849)</f>
        <v>718205.32797458395</v>
      </c>
      <c r="L849" s="6"/>
      <c r="N849" s="13">
        <v>844</v>
      </c>
      <c r="O849" s="72">
        <v>44</v>
      </c>
      <c r="P849" s="73">
        <v>93.033444158446343</v>
      </c>
      <c r="Q849" s="74">
        <v>15602.208580834375</v>
      </c>
      <c r="R849" s="75">
        <v>161.96655584155366</v>
      </c>
      <c r="S849" s="17">
        <v>1527035.9873592784</v>
      </c>
      <c r="U849" s="73">
        <f>AVERAGE(R$6:R849)</f>
        <v>163.97184084182467</v>
      </c>
      <c r="V849" s="72">
        <f>AVERAGE(S$6:S849)</f>
        <v>825392.02055356419</v>
      </c>
    </row>
    <row r="850" spans="2:22" ht="15.75" x14ac:dyDescent="0.25">
      <c r="B850" s="13">
        <v>845</v>
      </c>
      <c r="C850" s="72">
        <v>45</v>
      </c>
      <c r="D850" s="73">
        <v>88.851932408070411</v>
      </c>
      <c r="E850" s="74">
        <v>13713.814933863358</v>
      </c>
      <c r="F850" s="75">
        <v>115.14806759192959</v>
      </c>
      <c r="G850" s="72">
        <v>579119.28894771123</v>
      </c>
      <c r="I850" s="73">
        <f>AVERAGE(F$6:F850)</f>
        <v>113.83499246720294</v>
      </c>
      <c r="J850" s="72">
        <f>AVERAGE(G$6:G850)</f>
        <v>718040.72911183035</v>
      </c>
      <c r="L850" s="6"/>
      <c r="N850" s="13">
        <v>845</v>
      </c>
      <c r="O850" s="72">
        <v>47</v>
      </c>
      <c r="P850" s="73">
        <v>87.748599558096629</v>
      </c>
      <c r="Q850" s="74">
        <v>8317.4580637450508</v>
      </c>
      <c r="R850" s="75">
        <v>164.25140044190337</v>
      </c>
      <c r="S850" s="17">
        <v>366154.13508692663</v>
      </c>
      <c r="U850" s="73">
        <f>AVERAGE(R$6:R850)</f>
        <v>163.97217168158807</v>
      </c>
      <c r="V850" s="72">
        <f>AVERAGE(S$6:S850)</f>
        <v>824848.54376602964</v>
      </c>
    </row>
    <row r="851" spans="2:22" ht="15.75" x14ac:dyDescent="0.25">
      <c r="B851" s="13">
        <v>846</v>
      </c>
      <c r="C851" s="72">
        <v>45</v>
      </c>
      <c r="D851" s="73">
        <v>95.841090120013803</v>
      </c>
      <c r="E851" s="74">
        <v>16323.304063201211</v>
      </c>
      <c r="F851" s="75">
        <v>108.1589098799862</v>
      </c>
      <c r="G851" s="72">
        <v>765510.77311539231</v>
      </c>
      <c r="I851" s="73">
        <f>AVERAGE(F$6:F851)</f>
        <v>113.82828314972396</v>
      </c>
      <c r="J851" s="72">
        <f>AVERAGE(G$6:G851)</f>
        <v>718096.84027495503</v>
      </c>
      <c r="L851" s="6"/>
      <c r="N851" s="13">
        <v>846</v>
      </c>
      <c r="O851" s="72">
        <v>46</v>
      </c>
      <c r="P851" s="73">
        <v>86.670002884905657</v>
      </c>
      <c r="Q851" s="74">
        <v>12723.261158965868</v>
      </c>
      <c r="R851" s="75">
        <v>166.32999711509433</v>
      </c>
      <c r="S851" s="17">
        <v>1116259.9918653844</v>
      </c>
      <c r="U851" s="73">
        <f>AVERAGE(R$6:R851)</f>
        <v>163.97495870928725</v>
      </c>
      <c r="V851" s="72">
        <f>AVERAGE(S$6:S851)</f>
        <v>825193.0017425064</v>
      </c>
    </row>
    <row r="852" spans="2:22" ht="15.75" x14ac:dyDescent="0.25">
      <c r="B852" s="13">
        <v>847</v>
      </c>
      <c r="C852" s="72">
        <v>46</v>
      </c>
      <c r="D852" s="73">
        <v>91.998734975834736</v>
      </c>
      <c r="E852" s="74">
        <v>11427.65420439158</v>
      </c>
      <c r="F852" s="75">
        <v>111.00126502416526</v>
      </c>
      <c r="G852" s="72">
        <v>268484.07294618618</v>
      </c>
      <c r="I852" s="73">
        <f>AVERAGE(F$6:F852)</f>
        <v>113.82494546598659</v>
      </c>
      <c r="J852" s="72">
        <f>AVERAGE(G$6:G852)</f>
        <v>717566.01056146191</v>
      </c>
      <c r="L852" s="6"/>
      <c r="N852" s="13">
        <v>847</v>
      </c>
      <c r="O852" s="72">
        <v>44</v>
      </c>
      <c r="P852" s="73">
        <v>84.52505710313703</v>
      </c>
      <c r="Q852" s="74">
        <v>9632.8339018199131</v>
      </c>
      <c r="R852" s="75">
        <v>170.47494289686296</v>
      </c>
      <c r="S852" s="17">
        <v>642156.80934771523</v>
      </c>
      <c r="U852" s="73">
        <f>AVERAGE(R$6:R852)</f>
        <v>163.9826328346563</v>
      </c>
      <c r="V852" s="72">
        <f>AVERAGE(S$6:S852)</f>
        <v>824976.90234180423</v>
      </c>
    </row>
    <row r="853" spans="2:22" ht="15.75" x14ac:dyDescent="0.25">
      <c r="B853" s="13">
        <v>848</v>
      </c>
      <c r="C853" s="72">
        <v>45</v>
      </c>
      <c r="D853" s="73">
        <v>80.4504658112035</v>
      </c>
      <c r="E853" s="74">
        <v>15656.76694825559</v>
      </c>
      <c r="F853" s="75">
        <v>123.5495341887965</v>
      </c>
      <c r="G853" s="72">
        <v>934386.26335952315</v>
      </c>
      <c r="I853" s="73">
        <f>AVERAGE(F$6:F853)</f>
        <v>113.83641314136727</v>
      </c>
      <c r="J853" s="72">
        <f>AVERAGE(G$6:G853)</f>
        <v>717821.69482183701</v>
      </c>
      <c r="L853" s="6"/>
      <c r="N853" s="13">
        <v>848</v>
      </c>
      <c r="O853" s="72">
        <v>46</v>
      </c>
      <c r="P853" s="73">
        <v>99.57344574330989</v>
      </c>
      <c r="Q853" s="74">
        <v>15046.739867578368</v>
      </c>
      <c r="R853" s="75">
        <v>153.42655425669011</v>
      </c>
      <c r="S853" s="17">
        <v>1308569.4506793148</v>
      </c>
      <c r="U853" s="73">
        <f>AVERAGE(R$6:R853)</f>
        <v>163.97018462878606</v>
      </c>
      <c r="V853" s="72">
        <f>AVERAGE(S$6:S853)</f>
        <v>825547.17657333426</v>
      </c>
    </row>
    <row r="854" spans="2:22" ht="15.75" x14ac:dyDescent="0.25">
      <c r="B854" s="13">
        <v>849</v>
      </c>
      <c r="C854" s="72">
        <v>45</v>
      </c>
      <c r="D854" s="73">
        <v>89.757619682726144</v>
      </c>
      <c r="E854" s="74">
        <v>15188.784775818562</v>
      </c>
      <c r="F854" s="75">
        <v>114.24238031727386</v>
      </c>
      <c r="G854" s="72">
        <v>735202.92691628332</v>
      </c>
      <c r="I854" s="73">
        <f>AVERAGE(F$6:F854)</f>
        <v>113.83689131236362</v>
      </c>
      <c r="J854" s="72">
        <f>AVERAGE(G$6:G854)</f>
        <v>717842.1674155877</v>
      </c>
      <c r="L854" s="6"/>
      <c r="N854" s="13">
        <v>849</v>
      </c>
      <c r="O854" s="72">
        <v>46</v>
      </c>
      <c r="P854" s="73">
        <v>93.812455147721465</v>
      </c>
      <c r="Q854" s="74">
        <v>8035.0550640983165</v>
      </c>
      <c r="R854" s="75">
        <v>159.18754485227853</v>
      </c>
      <c r="S854" s="17">
        <v>279080.68840667862</v>
      </c>
      <c r="U854" s="73">
        <f>AVERAGE(R$6:R854)</f>
        <v>163.96455136638735</v>
      </c>
      <c r="V854" s="72">
        <f>AVERAGE(S$6:S854)</f>
        <v>824903.51757667155</v>
      </c>
    </row>
    <row r="855" spans="2:22" ht="15.75" x14ac:dyDescent="0.25">
      <c r="B855" s="13">
        <v>850</v>
      </c>
      <c r="C855" s="72">
        <v>46</v>
      </c>
      <c r="D855" s="73">
        <v>91.49016243295533</v>
      </c>
      <c r="E855" s="74">
        <v>20891.477425230714</v>
      </c>
      <c r="F855" s="75">
        <v>111.50983756704467</v>
      </c>
      <c r="G855" s="72">
        <v>1329605.2542230575</v>
      </c>
      <c r="I855" s="73">
        <f>AVERAGE(F$6:F855)</f>
        <v>113.83415360207502</v>
      </c>
      <c r="J855" s="72">
        <f>AVERAGE(G$6:G855)</f>
        <v>718561.88869418483</v>
      </c>
      <c r="L855" s="6"/>
      <c r="N855" s="13">
        <v>850</v>
      </c>
      <c r="O855" s="72">
        <v>46</v>
      </c>
      <c r="P855" s="73">
        <v>94.236743085545655</v>
      </c>
      <c r="Q855" s="74">
        <v>6088.5009163110044</v>
      </c>
      <c r="R855" s="75">
        <v>158.76325691445436</v>
      </c>
      <c r="S855" s="17">
        <v>-33369.764799825265</v>
      </c>
      <c r="U855" s="73">
        <f>AVERAGE(R$6:R855)</f>
        <v>163.95843219644391</v>
      </c>
      <c r="V855" s="72">
        <f>AVERAGE(S$6:S855)</f>
        <v>823893.78430328751</v>
      </c>
    </row>
    <row r="856" spans="2:22" ht="15.75" x14ac:dyDescent="0.25">
      <c r="B856" s="13">
        <v>851</v>
      </c>
      <c r="C856" s="72">
        <v>46</v>
      </c>
      <c r="D856" s="73">
        <v>83.878363149859467</v>
      </c>
      <c r="E856" s="74">
        <v>10163.708163370637</v>
      </c>
      <c r="F856" s="75">
        <v>119.12163685014053</v>
      </c>
      <c r="G856" s="72">
        <v>210717.55288784578</v>
      </c>
      <c r="I856" s="73">
        <f>AVERAGE(F$6:F856)</f>
        <v>113.84036686088589</v>
      </c>
      <c r="J856" s="72">
        <f>AVERAGE(G$6:G856)</f>
        <v>717965.1268424734</v>
      </c>
      <c r="L856" s="6"/>
      <c r="N856" s="13">
        <v>851</v>
      </c>
      <c r="O856" s="72">
        <v>45</v>
      </c>
      <c r="P856" s="73">
        <v>80.820076771006768</v>
      </c>
      <c r="Q856" s="74">
        <v>13331.470604546677</v>
      </c>
      <c r="R856" s="75">
        <v>173.17992322899323</v>
      </c>
      <c r="S856" s="17">
        <v>1308743.0558249736</v>
      </c>
      <c r="U856" s="73">
        <f>AVERAGE(R$6:R856)</f>
        <v>163.96926826111201</v>
      </c>
      <c r="V856" s="72">
        <f>AVERAGE(S$6:S856)</f>
        <v>824463.52492787235</v>
      </c>
    </row>
    <row r="857" spans="2:22" ht="15.75" x14ac:dyDescent="0.25">
      <c r="B857" s="13">
        <v>852</v>
      </c>
      <c r="C857" s="72">
        <v>45</v>
      </c>
      <c r="D857" s="73">
        <v>99.712280149986668</v>
      </c>
      <c r="E857" s="74">
        <v>10030.08730041494</v>
      </c>
      <c r="F857" s="75">
        <v>104.28771985001333</v>
      </c>
      <c r="G857" s="72">
        <v>46014.934456849704</v>
      </c>
      <c r="I857" s="73">
        <f>AVERAGE(F$6:F857)</f>
        <v>113.82915483387782</v>
      </c>
      <c r="J857" s="72">
        <f>AVERAGE(G$6:G857)</f>
        <v>717176.45290774852</v>
      </c>
      <c r="L857" s="6"/>
      <c r="N857" s="13">
        <v>852</v>
      </c>
      <c r="O857" s="72">
        <v>45</v>
      </c>
      <c r="P857" s="73">
        <v>84.337113229892523</v>
      </c>
      <c r="Q857" s="74">
        <v>11996.101017176217</v>
      </c>
      <c r="R857" s="75">
        <v>169.66288677010749</v>
      </c>
      <c r="S857" s="17">
        <v>1035293.1285599398</v>
      </c>
      <c r="U857" s="73">
        <f>AVERAGE(R$6:R857)</f>
        <v>163.97595091194418</v>
      </c>
      <c r="V857" s="72">
        <f>AVERAGE(S$6:S857)</f>
        <v>824710.97751429491</v>
      </c>
    </row>
    <row r="858" spans="2:22" ht="15.75" x14ac:dyDescent="0.25">
      <c r="B858" s="13">
        <v>853</v>
      </c>
      <c r="C858" s="72">
        <v>44</v>
      </c>
      <c r="D858" s="73">
        <v>89.113200962162153</v>
      </c>
      <c r="E858" s="74">
        <v>3281.5859940620903</v>
      </c>
      <c r="F858" s="75">
        <v>115.88679903783785</v>
      </c>
      <c r="G858" s="72">
        <v>-619707.5033807432</v>
      </c>
      <c r="I858" s="73">
        <f>AVERAGE(F$6:F858)</f>
        <v>113.83156707796218</v>
      </c>
      <c r="J858" s="72">
        <f>AVERAGE(G$6:G858)</f>
        <v>715609.17980541731</v>
      </c>
      <c r="L858" s="6"/>
      <c r="N858" s="13">
        <v>853</v>
      </c>
      <c r="O858" s="72">
        <v>44</v>
      </c>
      <c r="P858" s="73">
        <v>95.159895318848029</v>
      </c>
      <c r="Q858" s="74">
        <v>14929.552067764098</v>
      </c>
      <c r="R858" s="75">
        <v>159.84010468115196</v>
      </c>
      <c r="S858" s="17">
        <v>1386341.1653541219</v>
      </c>
      <c r="U858" s="73">
        <f>AVERAGE(R$6:R858)</f>
        <v>163.97110232316248</v>
      </c>
      <c r="V858" s="72">
        <f>AVERAGE(S$6:S858)</f>
        <v>825369.39508503338</v>
      </c>
    </row>
    <row r="859" spans="2:22" ht="15.75" x14ac:dyDescent="0.25">
      <c r="B859" s="13">
        <v>854</v>
      </c>
      <c r="C859" s="72">
        <v>45</v>
      </c>
      <c r="D859" s="73">
        <v>96.600148396433354</v>
      </c>
      <c r="E859" s="74">
        <v>20112.954381334304</v>
      </c>
      <c r="F859" s="75">
        <v>107.39985160356665</v>
      </c>
      <c r="G859" s="72">
        <v>1160128.31586461</v>
      </c>
      <c r="I859" s="73">
        <f>AVERAGE(F$6:F859)</f>
        <v>113.82403579520528</v>
      </c>
      <c r="J859" s="72">
        <f>AVERAGE(G$6:G859)</f>
        <v>716129.6940162594</v>
      </c>
      <c r="L859" s="6"/>
      <c r="N859" s="13">
        <v>854</v>
      </c>
      <c r="O859" s="72">
        <v>44</v>
      </c>
      <c r="P859" s="73">
        <v>84.159886694175086</v>
      </c>
      <c r="Q859" s="74">
        <v>1689.257972765321</v>
      </c>
      <c r="R859" s="75">
        <v>170.8401133058249</v>
      </c>
      <c r="S859" s="17">
        <v>-711406.97653000453</v>
      </c>
      <c r="U859" s="73">
        <f>AVERAGE(R$6:R859)</f>
        <v>163.97914566154969</v>
      </c>
      <c r="V859" s="72">
        <f>AVERAGE(S$6:S859)</f>
        <v>823569.89113700646</v>
      </c>
    </row>
    <row r="860" spans="2:22" ht="15.75" x14ac:dyDescent="0.25">
      <c r="B860" s="13">
        <v>855</v>
      </c>
      <c r="C860" s="72">
        <v>45</v>
      </c>
      <c r="D860" s="73">
        <v>97.49846049501906</v>
      </c>
      <c r="E860" s="74">
        <v>15525.523656332698</v>
      </c>
      <c r="F860" s="75">
        <v>106.50153950498094</v>
      </c>
      <c r="G860" s="72">
        <v>653492.17102043307</v>
      </c>
      <c r="I860" s="73">
        <f>AVERAGE(F$6:F860)</f>
        <v>113.81547147205882</v>
      </c>
      <c r="J860" s="72">
        <f>AVERAGE(G$6:G860)</f>
        <v>716056.43375544553</v>
      </c>
      <c r="L860" s="6"/>
      <c r="N860" s="13">
        <v>855</v>
      </c>
      <c r="O860" s="72">
        <v>44</v>
      </c>
      <c r="P860" s="73">
        <v>97.042812649329335</v>
      </c>
      <c r="Q860" s="74">
        <v>8273.0502462736022</v>
      </c>
      <c r="R860" s="75">
        <v>157.95718735067067</v>
      </c>
      <c r="S860" s="17">
        <v>306787.74771215138</v>
      </c>
      <c r="U860" s="73">
        <f>AVERAGE(R$6:R860)</f>
        <v>163.97210243545507</v>
      </c>
      <c r="V860" s="72">
        <f>AVERAGE(S$6:S860)</f>
        <v>822965.4675774452</v>
      </c>
    </row>
    <row r="861" spans="2:22" ht="15.75" x14ac:dyDescent="0.25">
      <c r="B861" s="13">
        <v>856</v>
      </c>
      <c r="C861" s="72">
        <v>45</v>
      </c>
      <c r="D861" s="73">
        <v>82.254706902666697</v>
      </c>
      <c r="E861" s="74">
        <v>16972.723111449155</v>
      </c>
      <c r="F861" s="75">
        <v>121.7452930973333</v>
      </c>
      <c r="G861" s="72">
        <v>1066349.1498632603</v>
      </c>
      <c r="I861" s="73">
        <f>AVERAGE(F$6:F861)</f>
        <v>113.82473528236872</v>
      </c>
      <c r="J861" s="72">
        <f>AVERAGE(G$6:G861)</f>
        <v>716465.65421818825</v>
      </c>
      <c r="L861" s="6"/>
      <c r="N861" s="13">
        <v>856</v>
      </c>
      <c r="O861" s="72">
        <v>45</v>
      </c>
      <c r="P861" s="73">
        <v>87.26241249824443</v>
      </c>
      <c r="Q861" s="74">
        <v>9590.944678846532</v>
      </c>
      <c r="R861" s="75">
        <v>166.73758750175557</v>
      </c>
      <c r="S861" s="17">
        <v>599170.97761367052</v>
      </c>
      <c r="U861" s="73">
        <f>AVERAGE(R$6:R861)</f>
        <v>163.97533314230824</v>
      </c>
      <c r="V861" s="72">
        <f>AVERAGE(S$6:S861)</f>
        <v>822704.02541627258</v>
      </c>
    </row>
    <row r="862" spans="2:22" ht="15.75" x14ac:dyDescent="0.25">
      <c r="B862" s="13">
        <v>857</v>
      </c>
      <c r="C862" s="72">
        <v>45</v>
      </c>
      <c r="D862" s="73">
        <v>82.234315486402423</v>
      </c>
      <c r="E862" s="74">
        <v>17847.530748264529</v>
      </c>
      <c r="F862" s="75">
        <v>121.76568451359758</v>
      </c>
      <c r="G862" s="72">
        <v>1173216.7984399106</v>
      </c>
      <c r="I862" s="73">
        <f>AVERAGE(F$6:F862)</f>
        <v>113.83400126746933</v>
      </c>
      <c r="J862" s="72">
        <f>AVERAGE(G$6:G862)</f>
        <v>716998.61938064056</v>
      </c>
      <c r="L862" s="6"/>
      <c r="N862" s="13">
        <v>857</v>
      </c>
      <c r="O862" s="72">
        <v>47</v>
      </c>
      <c r="P862" s="73">
        <v>84.429080403925298</v>
      </c>
      <c r="Q862" s="74">
        <v>10485.009392249558</v>
      </c>
      <c r="R862" s="75">
        <v>167.5709195960747</v>
      </c>
      <c r="S862" s="17">
        <v>756982.66583273886</v>
      </c>
      <c r="U862" s="73">
        <f>AVERAGE(R$6:R862)</f>
        <v>163.97952869242931</v>
      </c>
      <c r="V862" s="72">
        <f>AVERAGE(S$6:S862)</f>
        <v>822627.33771547501</v>
      </c>
    </row>
    <row r="863" spans="2:22" ht="15.75" x14ac:dyDescent="0.25">
      <c r="B863" s="13">
        <v>858</v>
      </c>
      <c r="C863" s="72">
        <v>45</v>
      </c>
      <c r="D863" s="73">
        <v>88.902564029529259</v>
      </c>
      <c r="E863" s="74">
        <v>12192.732316856769</v>
      </c>
      <c r="F863" s="75">
        <v>115.09743597047074</v>
      </c>
      <c r="G863" s="72">
        <v>403352.22714451142</v>
      </c>
      <c r="I863" s="73">
        <f>AVERAGE(F$6:F863)</f>
        <v>113.83547380208822</v>
      </c>
      <c r="J863" s="72">
        <f>AVERAGE(G$6:G863)</f>
        <v>716633.06414493406</v>
      </c>
      <c r="L863" s="6"/>
      <c r="N863" s="13">
        <v>858</v>
      </c>
      <c r="O863" s="72">
        <v>46</v>
      </c>
      <c r="P863" s="73">
        <v>98.171829771507163</v>
      </c>
      <c r="Q863" s="74">
        <v>17447.497261312285</v>
      </c>
      <c r="R863" s="75">
        <v>154.82817022849284</v>
      </c>
      <c r="S863" s="17">
        <v>1701364.0760356211</v>
      </c>
      <c r="U863" s="73">
        <f>AVERAGE(R$6:R863)</f>
        <v>163.96886277347366</v>
      </c>
      <c r="V863" s="72">
        <f>AVERAGE(S$6:S863)</f>
        <v>823651.50640815578</v>
      </c>
    </row>
    <row r="864" spans="2:22" ht="15.75" x14ac:dyDescent="0.25">
      <c r="B864" s="13">
        <v>859</v>
      </c>
      <c r="C864" s="72">
        <v>45</v>
      </c>
      <c r="D864" s="73">
        <v>96.009402984963302</v>
      </c>
      <c r="E864" s="74">
        <v>27168.749456000005</v>
      </c>
      <c r="F864" s="75">
        <v>107.9905970150367</v>
      </c>
      <c r="G864" s="72">
        <v>1933969.4739053939</v>
      </c>
      <c r="I864" s="73">
        <f>AVERAGE(F$6:F864)</f>
        <v>113.82866952177734</v>
      </c>
      <c r="J864" s="72">
        <f>AVERAGE(G$6:G864)</f>
        <v>718050.21945315355</v>
      </c>
      <c r="L864" s="6"/>
      <c r="N864" s="13">
        <v>859</v>
      </c>
      <c r="O864" s="72">
        <v>46</v>
      </c>
      <c r="P864" s="73">
        <v>99.104744163300978</v>
      </c>
      <c r="Q864" s="74">
        <v>12750.501674831945</v>
      </c>
      <c r="R864" s="75">
        <v>153.89525583669902</v>
      </c>
      <c r="S864" s="17">
        <v>962241.71729452163</v>
      </c>
      <c r="U864" s="73">
        <f>AVERAGE(R$6:R864)</f>
        <v>163.95713564083479</v>
      </c>
      <c r="V864" s="72">
        <f>AVERAGE(S$6:S864)</f>
        <v>823812.84541966498</v>
      </c>
    </row>
    <row r="865" spans="2:22" ht="15.75" x14ac:dyDescent="0.25">
      <c r="B865" s="13">
        <v>860</v>
      </c>
      <c r="C865" s="72">
        <v>44</v>
      </c>
      <c r="D865" s="73">
        <v>94.270437922136395</v>
      </c>
      <c r="E865" s="74">
        <v>22729.785690022502</v>
      </c>
      <c r="F865" s="75">
        <v>110.7295620778636</v>
      </c>
      <c r="G865" s="72">
        <v>1516859.2155798823</v>
      </c>
      <c r="I865" s="73">
        <f>AVERAGE(F$6:F865)</f>
        <v>113.82506590847046</v>
      </c>
      <c r="J865" s="72">
        <f>AVERAGE(G$6:G865)</f>
        <v>718979.06712306838</v>
      </c>
      <c r="L865" s="6"/>
      <c r="N865" s="13">
        <v>860</v>
      </c>
      <c r="O865" s="72">
        <v>43</v>
      </c>
      <c r="P865" s="73">
        <v>85.138827817029863</v>
      </c>
      <c r="Q865" s="74">
        <v>7674.7633628180938</v>
      </c>
      <c r="R865" s="75">
        <v>170.86117218297014</v>
      </c>
      <c r="S865" s="17">
        <v>311319.06439801329</v>
      </c>
      <c r="U865" s="73">
        <f>AVERAGE(R$6:R865)</f>
        <v>163.96516359030241</v>
      </c>
      <c r="V865" s="72">
        <f>AVERAGE(S$6:S865)</f>
        <v>823216.92241847713</v>
      </c>
    </row>
    <row r="866" spans="2:22" ht="15.75" x14ac:dyDescent="0.25">
      <c r="B866" s="13">
        <v>861</v>
      </c>
      <c r="C866" s="72">
        <v>43</v>
      </c>
      <c r="D866" s="73">
        <v>89.490995349752808</v>
      </c>
      <c r="E866" s="74">
        <v>13603.443429333662</v>
      </c>
      <c r="F866" s="75">
        <v>116.50900465024719</v>
      </c>
      <c r="G866" s="72">
        <v>584923.6537676102</v>
      </c>
      <c r="I866" s="73">
        <f>AVERAGE(F$6:F866)</f>
        <v>113.82818314278146</v>
      </c>
      <c r="J866" s="72">
        <f>AVERAGE(G$6:G866)</f>
        <v>718823.36977886921</v>
      </c>
      <c r="L866" s="6"/>
      <c r="N866" s="13">
        <v>861</v>
      </c>
      <c r="O866" s="72">
        <v>44</v>
      </c>
      <c r="P866" s="73">
        <v>92.592314343450965</v>
      </c>
      <c r="Q866" s="74">
        <v>11478.265829551816</v>
      </c>
      <c r="R866" s="75">
        <v>162.40768565654903</v>
      </c>
      <c r="S866" s="17">
        <v>864158.58872815943</v>
      </c>
      <c r="U866" s="73">
        <f>AVERAGE(R$6:R866)</f>
        <v>163.9633546728416</v>
      </c>
      <c r="V866" s="72">
        <f>AVERAGE(S$6:S866)</f>
        <v>823264.47371500405</v>
      </c>
    </row>
    <row r="867" spans="2:22" ht="15.75" x14ac:dyDescent="0.25">
      <c r="B867" s="13">
        <v>862</v>
      </c>
      <c r="C867" s="72">
        <v>45</v>
      </c>
      <c r="D867" s="73">
        <v>81.51685786341119</v>
      </c>
      <c r="E867" s="74">
        <v>23224.5860869834</v>
      </c>
      <c r="F867" s="75">
        <v>122.48314213658881</v>
      </c>
      <c r="G867" s="72">
        <v>1844620.2787554306</v>
      </c>
      <c r="I867" s="73">
        <f>AVERAGE(F$6:F867)</f>
        <v>113.83822369845872</v>
      </c>
      <c r="J867" s="72">
        <f>AVERAGE(G$6:G867)</f>
        <v>720129.39867559378</v>
      </c>
      <c r="L867" s="6"/>
      <c r="N867" s="13">
        <v>862</v>
      </c>
      <c r="O867" s="72">
        <v>44</v>
      </c>
      <c r="P867" s="73">
        <v>93.658081461370472</v>
      </c>
      <c r="Q867" s="74">
        <v>15261.99862566097</v>
      </c>
      <c r="R867" s="75">
        <v>161.34191853862953</v>
      </c>
      <c r="S867" s="17">
        <v>1462400.1389980679</v>
      </c>
      <c r="U867" s="73">
        <f>AVERAGE(R$6:R867)</f>
        <v>163.96031356363716</v>
      </c>
      <c r="V867" s="72">
        <f>AVERAGE(S$6:S867)</f>
        <v>824005.93040326738</v>
      </c>
    </row>
    <row r="868" spans="2:22" ht="15.75" x14ac:dyDescent="0.25">
      <c r="B868" s="13">
        <v>863</v>
      </c>
      <c r="C868" s="72">
        <v>47</v>
      </c>
      <c r="D868" s="73">
        <v>86.090207197287299</v>
      </c>
      <c r="E868" s="74">
        <v>5127.4147247841684</v>
      </c>
      <c r="F868" s="75">
        <v>115.9097928027127</v>
      </c>
      <c r="G868" s="72">
        <v>-405682.42163668887</v>
      </c>
      <c r="I868" s="73">
        <f>AVERAGE(F$6:F868)</f>
        <v>113.84062412615775</v>
      </c>
      <c r="J868" s="72">
        <f>AVERAGE(G$6:G868)</f>
        <v>718824.86585947289</v>
      </c>
      <c r="L868" s="6"/>
      <c r="N868" s="13">
        <v>863</v>
      </c>
      <c r="O868" s="72">
        <v>45</v>
      </c>
      <c r="P868" s="73">
        <v>88.689840074212597</v>
      </c>
      <c r="Q868" s="74">
        <v>14040.317278245609</v>
      </c>
      <c r="R868" s="75">
        <v>165.31015992578739</v>
      </c>
      <c r="S868" s="17">
        <v>1321007.0946755777</v>
      </c>
      <c r="U868" s="73">
        <f>AVERAGE(R$6:R868)</f>
        <v>163.96187769615412</v>
      </c>
      <c r="V868" s="72">
        <f>AVERAGE(S$6:S868)</f>
        <v>824581.82978249365</v>
      </c>
    </row>
    <row r="869" spans="2:22" ht="15.75" x14ac:dyDescent="0.25">
      <c r="B869" s="13">
        <v>864</v>
      </c>
      <c r="C869" s="72">
        <v>45</v>
      </c>
      <c r="D869" s="73">
        <v>85.184558064632569</v>
      </c>
      <c r="E869" s="74">
        <v>20090.135828506805</v>
      </c>
      <c r="F869" s="75">
        <v>118.81544193536743</v>
      </c>
      <c r="G869" s="72">
        <v>1387018.367005595</v>
      </c>
      <c r="I869" s="73">
        <f>AVERAGE(F$6:F869)</f>
        <v>113.84638201714063</v>
      </c>
      <c r="J869" s="72">
        <f>AVERAGE(G$6:G869)</f>
        <v>719598.2379672809</v>
      </c>
      <c r="L869" s="6"/>
      <c r="N869" s="13">
        <v>864</v>
      </c>
      <c r="O869" s="72">
        <v>45</v>
      </c>
      <c r="P869" s="73">
        <v>89.079473891105778</v>
      </c>
      <c r="Q869" s="74">
        <v>10017.2339562858</v>
      </c>
      <c r="R869" s="75">
        <v>164.92052610889422</v>
      </c>
      <c r="S869" s="17">
        <v>652047.49422653392</v>
      </c>
      <c r="U869" s="73">
        <f>AVERAGE(R$6:R869)</f>
        <v>163.96298724292814</v>
      </c>
      <c r="V869" s="72">
        <f>AVERAGE(S$6:S869)</f>
        <v>824382.1372644892</v>
      </c>
    </row>
    <row r="870" spans="2:22" ht="15.75" x14ac:dyDescent="0.25">
      <c r="B870" s="13">
        <v>865</v>
      </c>
      <c r="C870" s="72">
        <v>45</v>
      </c>
      <c r="D870" s="73">
        <v>93.107865719578342</v>
      </c>
      <c r="E870" s="74">
        <v>16956.855738296206</v>
      </c>
      <c r="F870" s="75">
        <v>110.89213428042166</v>
      </c>
      <c r="G870" s="72">
        <v>880381.92350488133</v>
      </c>
      <c r="I870" s="73">
        <f>AVERAGE(F$6:F870)</f>
        <v>113.84296670183807</v>
      </c>
      <c r="J870" s="72">
        <f>AVERAGE(G$6:G870)</f>
        <v>719784.11506038788</v>
      </c>
      <c r="L870" s="6"/>
      <c r="N870" s="13">
        <v>865</v>
      </c>
      <c r="O870" s="72">
        <v>46</v>
      </c>
      <c r="P870" s="73">
        <v>90.63044766453919</v>
      </c>
      <c r="Q870" s="74">
        <v>7392.3656513281485</v>
      </c>
      <c r="R870" s="75">
        <v>162.36955233546081</v>
      </c>
      <c r="S870" s="17">
        <v>200295.10150618874</v>
      </c>
      <c r="U870" s="73">
        <f>AVERAGE(R$6:R870)</f>
        <v>163.96114512164783</v>
      </c>
      <c r="V870" s="72">
        <f>AVERAGE(S$6:S870)</f>
        <v>823660.64936187852</v>
      </c>
    </row>
    <row r="871" spans="2:22" ht="15.75" x14ac:dyDescent="0.25">
      <c r="B871" s="13">
        <v>866</v>
      </c>
      <c r="C871" s="72">
        <v>45</v>
      </c>
      <c r="D871" s="73">
        <v>96.828391868750458</v>
      </c>
      <c r="E871" s="74">
        <v>14030.057915740641</v>
      </c>
      <c r="F871" s="75">
        <v>107.17160813124954</v>
      </c>
      <c r="G871" s="72">
        <v>503623.86900449172</v>
      </c>
      <c r="I871" s="73">
        <f>AVERAGE(F$6:F871)</f>
        <v>113.83526305452791</v>
      </c>
      <c r="J871" s="72">
        <f>AVERAGE(G$6:G871)</f>
        <v>719534.50738595845</v>
      </c>
      <c r="L871" s="6"/>
      <c r="N871" s="13">
        <v>866</v>
      </c>
      <c r="O871" s="72">
        <v>45</v>
      </c>
      <c r="P871" s="73">
        <v>87.312193529801505</v>
      </c>
      <c r="Q871" s="74">
        <v>7953.6355307823178</v>
      </c>
      <c r="R871" s="75">
        <v>166.6878064701985</v>
      </c>
      <c r="S871" s="17">
        <v>325774.06008953741</v>
      </c>
      <c r="U871" s="73">
        <f>AVERAGE(R$6:R871)</f>
        <v>163.9642936913344</v>
      </c>
      <c r="V871" s="72">
        <f>AVERAGE(S$6:S871)</f>
        <v>823085.7225844278</v>
      </c>
    </row>
    <row r="872" spans="2:22" ht="15.75" x14ac:dyDescent="0.25">
      <c r="B872" s="13">
        <v>867</v>
      </c>
      <c r="C872" s="72">
        <v>46</v>
      </c>
      <c r="D872" s="73">
        <v>96.521709958395405</v>
      </c>
      <c r="E872" s="74">
        <v>16268.080004861678</v>
      </c>
      <c r="F872" s="75">
        <v>106.47829004160459</v>
      </c>
      <c r="G872" s="72">
        <v>732197.34117769008</v>
      </c>
      <c r="I872" s="73">
        <f>AVERAGE(F$6:F872)</f>
        <v>113.82677750318659</v>
      </c>
      <c r="J872" s="72">
        <f>AVERAGE(G$6:G872)</f>
        <v>719549.11273058562</v>
      </c>
      <c r="L872" s="6"/>
      <c r="N872" s="13">
        <v>867</v>
      </c>
      <c r="O872" s="72">
        <v>45</v>
      </c>
      <c r="P872" s="73">
        <v>85.396838688799235</v>
      </c>
      <c r="Q872" s="74">
        <v>14794.23973901046</v>
      </c>
      <c r="R872" s="75">
        <v>168.60316131120078</v>
      </c>
      <c r="S872" s="17">
        <v>1494355.5891929576</v>
      </c>
      <c r="U872" s="73">
        <f>AVERAGE(R$6:R872)</f>
        <v>163.96964417301822</v>
      </c>
      <c r="V872" s="72">
        <f>AVERAGE(S$6:S872)</f>
        <v>823859.96695191169</v>
      </c>
    </row>
    <row r="873" spans="2:22" ht="15.75" x14ac:dyDescent="0.25">
      <c r="B873" s="13">
        <v>868</v>
      </c>
      <c r="C873" s="72">
        <v>45</v>
      </c>
      <c r="D873" s="73">
        <v>98.472062766111037</v>
      </c>
      <c r="E873" s="74">
        <v>10296.537151173336</v>
      </c>
      <c r="F873" s="75">
        <v>105.52793723388896</v>
      </c>
      <c r="G873" s="72">
        <v>86572.326215425739</v>
      </c>
      <c r="I873" s="73">
        <f>AVERAGE(F$6:F873)</f>
        <v>113.81721662730031</v>
      </c>
      <c r="J873" s="72">
        <f>AVERAGE(G$6:G873)</f>
        <v>718819.87680142059</v>
      </c>
      <c r="L873" s="6"/>
      <c r="N873" s="13">
        <v>868</v>
      </c>
      <c r="O873" s="72">
        <v>44</v>
      </c>
      <c r="P873" s="73">
        <v>82.782708225710238</v>
      </c>
      <c r="Q873" s="74">
        <v>20280.186488436608</v>
      </c>
      <c r="R873" s="75">
        <v>172.21729177428978</v>
      </c>
      <c r="S873" s="17">
        <v>2492598.7937160963</v>
      </c>
      <c r="U873" s="73">
        <f>AVERAGE(R$6:R873)</f>
        <v>163.97914607117636</v>
      </c>
      <c r="V873" s="72">
        <f>AVERAGE(S$6:S873)</f>
        <v>825782.47712099482</v>
      </c>
    </row>
    <row r="874" spans="2:22" ht="15.75" x14ac:dyDescent="0.25">
      <c r="B874" s="13">
        <v>869</v>
      </c>
      <c r="C874" s="72">
        <v>45</v>
      </c>
      <c r="D874" s="73">
        <v>99.46505921564551</v>
      </c>
      <c r="E874" s="74">
        <v>21690.994815802864</v>
      </c>
      <c r="F874" s="75">
        <v>104.53494078435449</v>
      </c>
      <c r="G874" s="72">
        <v>1267466.8586236928</v>
      </c>
      <c r="I874" s="73">
        <f>AVERAGE(F$6:F874)</f>
        <v>113.80653506706678</v>
      </c>
      <c r="J874" s="72">
        <f>AVERAGE(G$6:G874)</f>
        <v>719451.23121088243</v>
      </c>
      <c r="L874" s="6"/>
      <c r="N874" s="13">
        <v>869</v>
      </c>
      <c r="O874" s="72">
        <v>45</v>
      </c>
      <c r="P874" s="73">
        <v>93.205829142674773</v>
      </c>
      <c r="Q874" s="74">
        <v>11209.014546018385</v>
      </c>
      <c r="R874" s="75">
        <v>160.79417085732524</v>
      </c>
      <c r="S874" s="17">
        <v>802344.200054724</v>
      </c>
      <c r="U874" s="73">
        <f>AVERAGE(R$6:R874)</f>
        <v>163.97548096736296</v>
      </c>
      <c r="V874" s="72">
        <f>AVERAGE(S$6:S874)</f>
        <v>825755.50557086105</v>
      </c>
    </row>
    <row r="875" spans="2:22" ht="15.75" x14ac:dyDescent="0.25">
      <c r="B875" s="13">
        <v>870</v>
      </c>
      <c r="C875" s="72">
        <v>45</v>
      </c>
      <c r="D875" s="73">
        <v>93.233154170164568</v>
      </c>
      <c r="E875" s="74">
        <v>18733.730872355452</v>
      </c>
      <c r="F875" s="75">
        <v>110.76684582983543</v>
      </c>
      <c r="G875" s="72">
        <v>1075076.2793558249</v>
      </c>
      <c r="I875" s="73">
        <f>AVERAGE(F$6:F875)</f>
        <v>113.80304117139178</v>
      </c>
      <c r="J875" s="72">
        <f>AVERAGE(G$6:G875)</f>
        <v>719859.99563403765</v>
      </c>
      <c r="L875" s="6"/>
      <c r="N875" s="13">
        <v>870</v>
      </c>
      <c r="O875" s="72">
        <v>45</v>
      </c>
      <c r="P875" s="73">
        <v>88.511937272893704</v>
      </c>
      <c r="Q875" s="74">
        <v>10761.602147092335</v>
      </c>
      <c r="R875" s="75">
        <v>165.4880627271063</v>
      </c>
      <c r="S875" s="17">
        <v>780916.69116217806</v>
      </c>
      <c r="U875" s="73">
        <f>AVERAGE(R$6:R875)</f>
        <v>163.97721956708682</v>
      </c>
      <c r="V875" s="72">
        <f>AVERAGE(S$6:S875)</f>
        <v>825703.9667037247</v>
      </c>
    </row>
    <row r="876" spans="2:22" ht="15.75" x14ac:dyDescent="0.25">
      <c r="B876" s="13">
        <v>871</v>
      </c>
      <c r="C876" s="72">
        <v>45</v>
      </c>
      <c r="D876" s="73">
        <v>80.014745237567482</v>
      </c>
      <c r="E876" s="74">
        <v>19367.427690602366</v>
      </c>
      <c r="F876" s="75">
        <v>123.98525476243252</v>
      </c>
      <c r="G876" s="72">
        <v>1401275.4563123244</v>
      </c>
      <c r="I876" s="73">
        <f>AVERAGE(F$6:F876)</f>
        <v>113.81473142809791</v>
      </c>
      <c r="J876" s="72">
        <f>AVERAGE(G$6:G876)</f>
        <v>720642.33255789324</v>
      </c>
      <c r="L876" s="6"/>
      <c r="N876" s="13">
        <v>871</v>
      </c>
      <c r="O876" s="72">
        <v>44</v>
      </c>
      <c r="P876" s="73">
        <v>97.897332437741355</v>
      </c>
      <c r="Q876" s="74">
        <v>10056.10947179838</v>
      </c>
      <c r="R876" s="75">
        <v>157.10266756225866</v>
      </c>
      <c r="S876" s="17">
        <v>579841.62331762142</v>
      </c>
      <c r="U876" s="73">
        <f>AVERAGE(R$6:R876)</f>
        <v>163.96932685525579</v>
      </c>
      <c r="V876" s="72">
        <f>AVERAGE(S$6:S876)</f>
        <v>825421.69076413102</v>
      </c>
    </row>
    <row r="877" spans="2:22" ht="15.75" x14ac:dyDescent="0.25">
      <c r="B877" s="13">
        <v>872</v>
      </c>
      <c r="C877" s="72">
        <v>46</v>
      </c>
      <c r="D877" s="73">
        <v>89.27276938589786</v>
      </c>
      <c r="E877" s="74">
        <v>8131.0697109741022</v>
      </c>
      <c r="F877" s="75">
        <v>113.72723061410214</v>
      </c>
      <c r="G877" s="72">
        <v>-75275.959840707481</v>
      </c>
      <c r="I877" s="73">
        <f>AVERAGE(F$6:F877)</f>
        <v>113.81463108312774</v>
      </c>
      <c r="J877" s="72">
        <f>AVERAGE(G$6:G877)</f>
        <v>719729.58222257381</v>
      </c>
      <c r="L877" s="6"/>
      <c r="N877" s="13">
        <v>872</v>
      </c>
      <c r="O877" s="72">
        <v>45</v>
      </c>
      <c r="P877" s="73">
        <v>97.175316277647482</v>
      </c>
      <c r="Q877" s="74">
        <v>7311.6787496086927</v>
      </c>
      <c r="R877" s="75">
        <v>156.82468372235252</v>
      </c>
      <c r="S877" s="17">
        <v>146651.70738682919</v>
      </c>
      <c r="U877" s="73">
        <f>AVERAGE(R$6:R877)</f>
        <v>163.96113345716756</v>
      </c>
      <c r="V877" s="72">
        <f>AVERAGE(S$6:S877)</f>
        <v>824643.28481989098</v>
      </c>
    </row>
    <row r="878" spans="2:22" ht="15.75" x14ac:dyDescent="0.25">
      <c r="B878" s="13">
        <v>873</v>
      </c>
      <c r="C878" s="72">
        <v>45</v>
      </c>
      <c r="D878" s="73">
        <v>86.368207685371331</v>
      </c>
      <c r="E878" s="74">
        <v>17511.304637906509</v>
      </c>
      <c r="F878" s="75">
        <v>117.63179231462867</v>
      </c>
      <c r="G878" s="72">
        <v>1059886.1503244122</v>
      </c>
      <c r="I878" s="73">
        <f>AVERAGE(F$6:F878)</f>
        <v>113.81900354731043</v>
      </c>
      <c r="J878" s="72">
        <f>AVERAGE(G$6:G878)</f>
        <v>720119.22319405363</v>
      </c>
      <c r="L878" s="6"/>
      <c r="N878" s="13">
        <v>873</v>
      </c>
      <c r="O878" s="72">
        <v>47</v>
      </c>
      <c r="P878" s="73">
        <v>83.828664878415324</v>
      </c>
      <c r="Q878" s="74">
        <v>9662.4520897092661</v>
      </c>
      <c r="R878" s="75">
        <v>168.17133512158466</v>
      </c>
      <c r="S878" s="17">
        <v>624947.46847475297</v>
      </c>
      <c r="U878" s="73">
        <f>AVERAGE(R$6:R878)</f>
        <v>163.96595613948651</v>
      </c>
      <c r="V878" s="72">
        <f>AVERAGE(S$6:S878)</f>
        <v>824414.53818032041</v>
      </c>
    </row>
    <row r="879" spans="2:22" ht="15.75" x14ac:dyDescent="0.25">
      <c r="B879" s="13">
        <v>874</v>
      </c>
      <c r="C879" s="72">
        <v>45</v>
      </c>
      <c r="D879" s="73">
        <v>99.237727619201976</v>
      </c>
      <c r="E879" s="74">
        <v>10015.593877567968</v>
      </c>
      <c r="F879" s="75">
        <v>104.76227238079802</v>
      </c>
      <c r="G879" s="72">
        <v>49256.373857228551</v>
      </c>
      <c r="I879" s="73">
        <f>AVERAGE(F$6:F879)</f>
        <v>113.80864115467141</v>
      </c>
      <c r="J879" s="72">
        <f>AVERAGE(G$6:G879)</f>
        <v>719351.64556323353</v>
      </c>
      <c r="L879" s="6"/>
      <c r="N879" s="13">
        <v>874</v>
      </c>
      <c r="O879" s="72">
        <v>45</v>
      </c>
      <c r="P879" s="73">
        <v>90.783112770322489</v>
      </c>
      <c r="Q879" s="74">
        <v>11252.938969991947</v>
      </c>
      <c r="R879" s="75">
        <v>163.21688722967752</v>
      </c>
      <c r="S879" s="17">
        <v>836669.6708676191</v>
      </c>
      <c r="U879" s="73">
        <f>AVERAGE(R$6:R879)</f>
        <v>163.9650990812373</v>
      </c>
      <c r="V879" s="72">
        <f>AVERAGE(S$6:S879)</f>
        <v>824428.56007126695</v>
      </c>
    </row>
    <row r="880" spans="2:22" ht="15.75" x14ac:dyDescent="0.25">
      <c r="B880" s="13">
        <v>875</v>
      </c>
      <c r="C880" s="72">
        <v>45</v>
      </c>
      <c r="D880" s="73">
        <v>84.557132710490734</v>
      </c>
      <c r="E880" s="74">
        <v>21571.96569688512</v>
      </c>
      <c r="F880" s="75">
        <v>119.44286728950927</v>
      </c>
      <c r="G880" s="72">
        <v>1576617.4359068954</v>
      </c>
      <c r="I880" s="73">
        <f>AVERAGE(F$6:F880)</f>
        <v>113.81508027025409</v>
      </c>
      <c r="J880" s="72">
        <f>AVERAGE(G$6:G880)</f>
        <v>720331.37789505487</v>
      </c>
      <c r="L880" s="6"/>
      <c r="N880" s="13">
        <v>875</v>
      </c>
      <c r="O880" s="72">
        <v>44</v>
      </c>
      <c r="P880" s="73">
        <v>83.998225068196518</v>
      </c>
      <c r="Q880" s="74">
        <v>10633.891964130611</v>
      </c>
      <c r="R880" s="75">
        <v>171.00177493180348</v>
      </c>
      <c r="S880" s="17">
        <v>818414.40029937634</v>
      </c>
      <c r="U880" s="73">
        <f>AVERAGE(R$6:R880)</f>
        <v>163.97314099649506</v>
      </c>
      <c r="V880" s="72">
        <f>AVERAGE(S$6:S880)</f>
        <v>824421.68674581335</v>
      </c>
    </row>
    <row r="881" spans="2:22" ht="15.75" x14ac:dyDescent="0.25">
      <c r="B881" s="13">
        <v>876</v>
      </c>
      <c r="C881" s="72">
        <v>46</v>
      </c>
      <c r="D881" s="73">
        <v>87.219572876765298</v>
      </c>
      <c r="E881" s="74">
        <v>20557.138224544491</v>
      </c>
      <c r="F881" s="75">
        <v>115.7804271232347</v>
      </c>
      <c r="G881" s="72">
        <v>1380114.2440691357</v>
      </c>
      <c r="I881" s="73">
        <f>AVERAGE(F$6:F881)</f>
        <v>113.81732381688991</v>
      </c>
      <c r="J881" s="72">
        <f>AVERAGE(G$6:G881)</f>
        <v>721084.55468292476</v>
      </c>
      <c r="L881" s="6"/>
      <c r="N881" s="13">
        <v>876</v>
      </c>
      <c r="O881" s="72">
        <v>45</v>
      </c>
      <c r="P881" s="73">
        <v>83.080270684990225</v>
      </c>
      <c r="Q881" s="74">
        <v>13225.538312298046</v>
      </c>
      <c r="R881" s="75">
        <v>170.91972931500976</v>
      </c>
      <c r="S881" s="17">
        <v>1260505.4283832731</v>
      </c>
      <c r="U881" s="73">
        <f>AVERAGE(R$6:R881)</f>
        <v>163.98107089183583</v>
      </c>
      <c r="V881" s="72">
        <f>AVERAGE(S$6:S881)</f>
        <v>824919.49923626706</v>
      </c>
    </row>
    <row r="882" spans="2:22" ht="15.75" x14ac:dyDescent="0.25">
      <c r="B882" s="13">
        <v>877</v>
      </c>
      <c r="C882" s="72">
        <v>45</v>
      </c>
      <c r="D882" s="73">
        <v>96.643534642361772</v>
      </c>
      <c r="E882" s="74">
        <v>17022.500113361424</v>
      </c>
      <c r="F882" s="75">
        <v>107.35646535763823</v>
      </c>
      <c r="G882" s="72">
        <v>827475.44372047856</v>
      </c>
      <c r="I882" s="73">
        <f>AVERAGE(F$6:F882)</f>
        <v>113.80995681750649</v>
      </c>
      <c r="J882" s="72">
        <f>AVERAGE(G$6:G882)</f>
        <v>721205.86698513397</v>
      </c>
      <c r="L882" s="6"/>
      <c r="N882" s="13">
        <v>877</v>
      </c>
      <c r="O882" s="72">
        <v>44</v>
      </c>
      <c r="P882" s="73">
        <v>95.717403472695835</v>
      </c>
      <c r="Q882" s="74">
        <v>11588.215354218062</v>
      </c>
      <c r="R882" s="75">
        <v>159.28259652730418</v>
      </c>
      <c r="S882" s="17">
        <v>845801.03073742683</v>
      </c>
      <c r="U882" s="73">
        <f>AVERAGE(R$6:R882)</f>
        <v>163.97571345242361</v>
      </c>
      <c r="V882" s="72">
        <f>AVERAGE(S$6:S882)</f>
        <v>824943.30942041881</v>
      </c>
    </row>
    <row r="883" spans="2:22" ht="15.75" x14ac:dyDescent="0.25">
      <c r="B883" s="13">
        <v>878</v>
      </c>
      <c r="C883" s="72">
        <v>44</v>
      </c>
      <c r="D883" s="73">
        <v>86.65398074311949</v>
      </c>
      <c r="E883" s="74">
        <v>9114.3680381819031</v>
      </c>
      <c r="F883" s="75">
        <v>118.34601925688051</v>
      </c>
      <c r="G883" s="72">
        <v>78649.175360971829</v>
      </c>
      <c r="I883" s="73">
        <f>AVERAGE(F$6:F883)</f>
        <v>113.81512317563788</v>
      </c>
      <c r="J883" s="72">
        <f>AVERAGE(G$6:G883)</f>
        <v>720474.0256507101</v>
      </c>
      <c r="L883" s="6"/>
      <c r="N883" s="13">
        <v>878</v>
      </c>
      <c r="O883" s="72">
        <v>46</v>
      </c>
      <c r="P883" s="73">
        <v>94.959266537003572</v>
      </c>
      <c r="Q883" s="74">
        <v>8474.5999741942251</v>
      </c>
      <c r="R883" s="75">
        <v>158.04073346299643</v>
      </c>
      <c r="S883" s="17">
        <v>339331.99572714604</v>
      </c>
      <c r="U883" s="73">
        <f>AVERAGE(R$6:R883)</f>
        <v>163.96895379412126</v>
      </c>
      <c r="V883" s="72">
        <f>AVERAGE(S$6:S883)</f>
        <v>824390.2213638206</v>
      </c>
    </row>
    <row r="884" spans="2:22" ht="15.75" x14ac:dyDescent="0.25">
      <c r="B884" s="13">
        <v>879</v>
      </c>
      <c r="C884" s="72">
        <v>45</v>
      </c>
      <c r="D884" s="73">
        <v>87.690131719718664</v>
      </c>
      <c r="E884" s="74">
        <v>12368.241103816328</v>
      </c>
      <c r="F884" s="75">
        <v>116.30986828028134</v>
      </c>
      <c r="G884" s="72">
        <v>438548.49364363868</v>
      </c>
      <c r="I884" s="73">
        <f>AVERAGE(F$6:F884)</f>
        <v>113.8179613384418</v>
      </c>
      <c r="J884" s="72">
        <f>AVERAGE(G$6:G884)</f>
        <v>720153.29125707294</v>
      </c>
      <c r="L884" s="6"/>
      <c r="N884" s="13">
        <v>879</v>
      </c>
      <c r="O884" s="72">
        <v>44</v>
      </c>
      <c r="P884" s="73">
        <v>91.290430177725796</v>
      </c>
      <c r="Q884" s="74">
        <v>14733.20603808648</v>
      </c>
      <c r="R884" s="75">
        <v>163.7095698222742</v>
      </c>
      <c r="S884" s="17">
        <v>1411966.8225980704</v>
      </c>
      <c r="U884" s="73">
        <f>AVERAGE(R$6:R884)</f>
        <v>163.96865870427843</v>
      </c>
      <c r="V884" s="72">
        <f>AVERAGE(S$6:S884)</f>
        <v>825058.68166101549</v>
      </c>
    </row>
    <row r="885" spans="2:22" ht="15.75" x14ac:dyDescent="0.25">
      <c r="B885" s="13">
        <v>880</v>
      </c>
      <c r="C885" s="72">
        <v>47</v>
      </c>
      <c r="D885" s="73">
        <v>88.147918061243729</v>
      </c>
      <c r="E885" s="74">
        <v>11289.498364862999</v>
      </c>
      <c r="F885" s="75">
        <v>113.85208193875627</v>
      </c>
      <c r="G885" s="72">
        <v>285332.89288383699</v>
      </c>
      <c r="I885" s="73">
        <f>AVERAGE(F$6:F885)</f>
        <v>113.81800011185126</v>
      </c>
      <c r="J885" s="72">
        <f>AVERAGE(G$6:G885)</f>
        <v>719659.17716801236</v>
      </c>
      <c r="L885" s="6"/>
      <c r="N885" s="13">
        <v>880</v>
      </c>
      <c r="O885" s="72">
        <v>43</v>
      </c>
      <c r="P885" s="73">
        <v>98.488665097274335</v>
      </c>
      <c r="Q885" s="74">
        <v>12968.313760658148</v>
      </c>
      <c r="R885" s="75">
        <v>157.51133490272565</v>
      </c>
      <c r="S885" s="17">
        <v>1042656.411878651</v>
      </c>
      <c r="U885" s="73">
        <f>AVERAGE(R$6:R885)</f>
        <v>163.96132083632213</v>
      </c>
      <c r="V885" s="72">
        <f>AVERAGE(S$6:S885)</f>
        <v>825305.9518089901</v>
      </c>
    </row>
    <row r="886" spans="2:22" ht="15.75" x14ac:dyDescent="0.25">
      <c r="B886" s="13">
        <v>881</v>
      </c>
      <c r="C886" s="72">
        <v>45</v>
      </c>
      <c r="D886" s="73">
        <v>95.893560168316299</v>
      </c>
      <c r="E886" s="74">
        <v>6716.2920473172326</v>
      </c>
      <c r="F886" s="75">
        <v>108.1064398316837</v>
      </c>
      <c r="G886" s="72">
        <v>-273925.57789468381</v>
      </c>
      <c r="I886" s="73">
        <f>AVERAGE(F$6:F886)</f>
        <v>113.81151706953551</v>
      </c>
      <c r="J886" s="72">
        <f>AVERAGE(G$6:G886)</f>
        <v>718531.38516453595</v>
      </c>
      <c r="L886" s="6"/>
      <c r="N886" s="13">
        <v>881</v>
      </c>
      <c r="O886" s="72">
        <v>47</v>
      </c>
      <c r="P886" s="73">
        <v>94.719730850487707</v>
      </c>
      <c r="Q886" s="74">
        <v>13832.772602222831</v>
      </c>
      <c r="R886" s="75">
        <v>157.28026914951229</v>
      </c>
      <c r="S886" s="17">
        <v>1175622.1979616066</v>
      </c>
      <c r="U886" s="73">
        <f>AVERAGE(R$6:R886)</f>
        <v>163.95373734973097</v>
      </c>
      <c r="V886" s="72">
        <f>AVERAGE(S$6:S886)</f>
        <v>825703.58659463434</v>
      </c>
    </row>
    <row r="887" spans="2:22" ht="15.75" x14ac:dyDescent="0.25">
      <c r="B887" s="13">
        <v>882</v>
      </c>
      <c r="C887" s="72">
        <v>46</v>
      </c>
      <c r="D887" s="73">
        <v>86.507088728956646</v>
      </c>
      <c r="E887" s="74">
        <v>14222.692145704428</v>
      </c>
      <c r="F887" s="75">
        <v>116.49291127104335</v>
      </c>
      <c r="G887" s="72">
        <v>656842.81416491116</v>
      </c>
      <c r="I887" s="73">
        <f>AVERAGE(F$6:F887)</f>
        <v>113.81455719901568</v>
      </c>
      <c r="J887" s="72">
        <f>AVERAGE(G$6:G887)</f>
        <v>718461.44347406016</v>
      </c>
      <c r="L887" s="6"/>
      <c r="N887" s="13">
        <v>882</v>
      </c>
      <c r="O887" s="72">
        <v>43</v>
      </c>
      <c r="P887" s="73">
        <v>91.515440024988251</v>
      </c>
      <c r="Q887" s="74">
        <v>9075.635880066282</v>
      </c>
      <c r="R887" s="75">
        <v>164.48455997501173</v>
      </c>
      <c r="S887" s="17">
        <v>492801.97422613087</v>
      </c>
      <c r="U887" s="73">
        <f>AVERAGE(R$6:R887)</f>
        <v>163.95433918944218</v>
      </c>
      <c r="V887" s="72">
        <f>AVERAGE(S$6:S887)</f>
        <v>825326.14712482877</v>
      </c>
    </row>
    <row r="888" spans="2:22" ht="15.75" x14ac:dyDescent="0.25">
      <c r="B888" s="13">
        <v>883</v>
      </c>
      <c r="C888" s="72">
        <v>47</v>
      </c>
      <c r="D888" s="73">
        <v>81.993337087702727</v>
      </c>
      <c r="E888" s="74">
        <v>14318.977555121719</v>
      </c>
      <c r="F888" s="75">
        <v>120.00666291229727</v>
      </c>
      <c r="G888" s="72">
        <v>718372.71270624269</v>
      </c>
      <c r="I888" s="73">
        <f>AVERAGE(F$6:F888)</f>
        <v>113.82156977626742</v>
      </c>
      <c r="J888" s="72">
        <f>AVERAGE(G$6:G888)</f>
        <v>718461.34298621432</v>
      </c>
      <c r="L888" s="6"/>
      <c r="N888" s="13">
        <v>883</v>
      </c>
      <c r="O888" s="72">
        <v>45</v>
      </c>
      <c r="P888" s="73">
        <v>91.486187160638735</v>
      </c>
      <c r="Q888" s="74">
        <v>6356.233277619297</v>
      </c>
      <c r="R888" s="75">
        <v>162.51381283936126</v>
      </c>
      <c r="S888" s="17">
        <v>32975.705242342199</v>
      </c>
      <c r="U888" s="73">
        <f>AVERAGE(R$6:R888)</f>
        <v>163.95270778927221</v>
      </c>
      <c r="V888" s="72">
        <f>AVERAGE(S$6:S888)</f>
        <v>824428.80800604913</v>
      </c>
    </row>
    <row r="889" spans="2:22" ht="15.75" x14ac:dyDescent="0.25">
      <c r="B889" s="13">
        <v>884</v>
      </c>
      <c r="C889" s="72">
        <v>45</v>
      </c>
      <c r="D889" s="73">
        <v>92.089188603818968</v>
      </c>
      <c r="E889" s="74">
        <v>20509.497219642457</v>
      </c>
      <c r="F889" s="75">
        <v>111.91081139618103</v>
      </c>
      <c r="G889" s="72">
        <v>1295234.4751779065</v>
      </c>
      <c r="I889" s="73">
        <f>AVERAGE(F$6:F889)</f>
        <v>113.81940828488723</v>
      </c>
      <c r="J889" s="72">
        <f>AVERAGE(G$6:G889)</f>
        <v>719113.8012805488</v>
      </c>
      <c r="L889" s="6"/>
      <c r="N889" s="13">
        <v>884</v>
      </c>
      <c r="O889" s="72">
        <v>47</v>
      </c>
      <c r="P889" s="73">
        <v>86.732982313683337</v>
      </c>
      <c r="Q889" s="74">
        <v>5838.648611794626</v>
      </c>
      <c r="R889" s="75">
        <v>165.26701768631665</v>
      </c>
      <c r="S889" s="17">
        <v>-35063.956610349356</v>
      </c>
      <c r="U889" s="73">
        <f>AVERAGE(R$6:R889)</f>
        <v>163.95419456517385</v>
      </c>
      <c r="V889" s="72">
        <f>AVERAGE(S$6:S889)</f>
        <v>823456.53112299892</v>
      </c>
    </row>
    <row r="890" spans="2:22" ht="15.75" x14ac:dyDescent="0.25">
      <c r="B890" s="13">
        <v>885</v>
      </c>
      <c r="C890" s="72">
        <v>45</v>
      </c>
      <c r="D890" s="73">
        <v>90.98191424249913</v>
      </c>
      <c r="E890" s="74">
        <v>15537.454882676439</v>
      </c>
      <c r="F890" s="75">
        <v>113.01808575750087</v>
      </c>
      <c r="G890" s="72">
        <v>756013.40838362626</v>
      </c>
      <c r="I890" s="73">
        <f>AVERAGE(F$6:F890)</f>
        <v>113.81850283570375</v>
      </c>
      <c r="J890" s="72">
        <f>AVERAGE(G$6:G890)</f>
        <v>719155.4957518517</v>
      </c>
      <c r="L890" s="6"/>
      <c r="N890" s="13">
        <v>885</v>
      </c>
      <c r="O890" s="72">
        <v>45</v>
      </c>
      <c r="P890" s="73">
        <v>99.235857421644283</v>
      </c>
      <c r="Q890" s="74">
        <v>7427.9548781588928</v>
      </c>
      <c r="R890" s="75">
        <v>154.76414257835572</v>
      </c>
      <c r="S890" s="17">
        <v>149581.06782897585</v>
      </c>
      <c r="U890" s="73">
        <f>AVERAGE(R$6:R890)</f>
        <v>163.9438103256407</v>
      </c>
      <c r="V890" s="72">
        <f>AVERAGE(S$6:S890)</f>
        <v>822695.08992153686</v>
      </c>
    </row>
    <row r="891" spans="2:22" ht="15.75" x14ac:dyDescent="0.25">
      <c r="B891" s="13">
        <v>886</v>
      </c>
      <c r="C891" s="72">
        <v>46</v>
      </c>
      <c r="D891" s="73">
        <v>98.611492663987207</v>
      </c>
      <c r="E891" s="74">
        <v>14698.022688178376</v>
      </c>
      <c r="F891" s="75">
        <v>104.38850733601279</v>
      </c>
      <c r="G891" s="72">
        <v>534304.64920979086</v>
      </c>
      <c r="I891" s="73">
        <f>AVERAGE(F$6:F891)</f>
        <v>113.80785949992531</v>
      </c>
      <c r="J891" s="72">
        <f>AVERAGE(G$6:G891)</f>
        <v>718946.86048487411</v>
      </c>
      <c r="L891" s="6"/>
      <c r="N891" s="13">
        <v>886</v>
      </c>
      <c r="O891" s="72">
        <v>46</v>
      </c>
      <c r="P891" s="73">
        <v>83.470280141166356</v>
      </c>
      <c r="Q891" s="74">
        <v>8064.5863210865209</v>
      </c>
      <c r="R891" s="75">
        <v>169.52971985883363</v>
      </c>
      <c r="S891" s="17">
        <v>367187.05979117961</v>
      </c>
      <c r="U891" s="73">
        <f>AVERAGE(R$6:R891)</f>
        <v>163.95011496394002</v>
      </c>
      <c r="V891" s="72">
        <f>AVERAGE(S$6:S891)</f>
        <v>822180.97250603989</v>
      </c>
    </row>
    <row r="892" spans="2:22" ht="15.75" x14ac:dyDescent="0.25">
      <c r="B892" s="13">
        <v>887</v>
      </c>
      <c r="C892" s="72">
        <v>45</v>
      </c>
      <c r="D892" s="73">
        <v>99.887890375590672</v>
      </c>
      <c r="E892" s="74">
        <v>14819.770759422223</v>
      </c>
      <c r="F892" s="75">
        <v>104.11210962440933</v>
      </c>
      <c r="G892" s="72">
        <v>542917.59791358234</v>
      </c>
      <c r="I892" s="73">
        <f>AVERAGE(F$6:F892)</f>
        <v>113.79692855305325</v>
      </c>
      <c r="J892" s="72">
        <f>AVERAGE(G$6:G892)</f>
        <v>718748.4058483789</v>
      </c>
      <c r="L892" s="6"/>
      <c r="N892" s="13">
        <v>887</v>
      </c>
      <c r="O892" s="72">
        <v>46</v>
      </c>
      <c r="P892" s="73">
        <v>98.773033157232334</v>
      </c>
      <c r="Q892" s="74">
        <v>8517.6236411884656</v>
      </c>
      <c r="R892" s="75">
        <v>154.22696684276767</v>
      </c>
      <c r="S892" s="17">
        <v>313647.25888874754</v>
      </c>
      <c r="U892" s="73">
        <f>AVERAGE(R$6:R892)</f>
        <v>163.93915312840321</v>
      </c>
      <c r="V892" s="72">
        <f>AVERAGE(S$6:S892)</f>
        <v>821607.65377591888</v>
      </c>
    </row>
    <row r="893" spans="2:22" ht="15.75" x14ac:dyDescent="0.25">
      <c r="B893" s="13">
        <v>888</v>
      </c>
      <c r="C893" s="72">
        <v>45</v>
      </c>
      <c r="D893" s="73">
        <v>85.718077312390506</v>
      </c>
      <c r="E893" s="74">
        <v>14900.557551864331</v>
      </c>
      <c r="F893" s="75">
        <v>118.28192268760949</v>
      </c>
      <c r="G893" s="72">
        <v>762466.59635189269</v>
      </c>
      <c r="I893" s="73">
        <f>AVERAGE(F$6:F893)</f>
        <v>113.80197922212371</v>
      </c>
      <c r="J893" s="72">
        <f>AVERAGE(G$6:G893)</f>
        <v>718797.63804489188</v>
      </c>
      <c r="L893" s="6"/>
      <c r="N893" s="13">
        <v>888</v>
      </c>
      <c r="O893" s="72">
        <v>45</v>
      </c>
      <c r="P893" s="73">
        <v>89.472495240480995</v>
      </c>
      <c r="Q893" s="74">
        <v>13545.425550573484</v>
      </c>
      <c r="R893" s="75">
        <v>164.52750475951899</v>
      </c>
      <c r="S893" s="17">
        <v>1228595.0667416891</v>
      </c>
      <c r="U893" s="73">
        <f>AVERAGE(R$6:R893)</f>
        <v>163.93981568654635</v>
      </c>
      <c r="V893" s="72">
        <f>AVERAGE(S$6:S893)</f>
        <v>822065.97293466411</v>
      </c>
    </row>
    <row r="894" spans="2:22" ht="15.75" x14ac:dyDescent="0.25">
      <c r="B894" s="13">
        <v>889</v>
      </c>
      <c r="C894" s="72">
        <v>45</v>
      </c>
      <c r="D894" s="73">
        <v>93.410517079561558</v>
      </c>
      <c r="E894" s="74">
        <v>12236.282127744427</v>
      </c>
      <c r="F894" s="75">
        <v>110.58948292043844</v>
      </c>
      <c r="G894" s="72">
        <v>353204.1133758584</v>
      </c>
      <c r="I894" s="73">
        <f>AVERAGE(F$6:F894)</f>
        <v>113.79836561548514</v>
      </c>
      <c r="J894" s="72">
        <f>AVERAGE(G$6:G894)</f>
        <v>718386.39673480298</v>
      </c>
      <c r="L894" s="6"/>
      <c r="N894" s="13">
        <v>889</v>
      </c>
      <c r="O894" s="72">
        <v>45</v>
      </c>
      <c r="P894" s="73">
        <v>84.043135121747596</v>
      </c>
      <c r="Q894" s="74">
        <v>20088.416540646052</v>
      </c>
      <c r="R894" s="75">
        <v>169.95686487825242</v>
      </c>
      <c r="S894" s="17">
        <v>2414164.2956166319</v>
      </c>
      <c r="U894" s="73">
        <f>AVERAGE(R$6:R894)</f>
        <v>163.94658402084522</v>
      </c>
      <c r="V894" s="72">
        <f>AVERAGE(S$6:S894)</f>
        <v>823856.8596868373</v>
      </c>
    </row>
    <row r="895" spans="2:22" ht="15.75" x14ac:dyDescent="0.25">
      <c r="B895" s="13">
        <v>890</v>
      </c>
      <c r="C895" s="72">
        <v>46</v>
      </c>
      <c r="D895" s="73">
        <v>94.032650255721009</v>
      </c>
      <c r="E895" s="74">
        <v>23160.335932792288</v>
      </c>
      <c r="F895" s="75">
        <v>108.96734974427899</v>
      </c>
      <c r="G895" s="72">
        <v>1523720.4257835695</v>
      </c>
      <c r="I895" s="73">
        <f>AVERAGE(F$6:F895)</f>
        <v>113.79293750776469</v>
      </c>
      <c r="J895" s="72">
        <f>AVERAGE(G$6:G895)</f>
        <v>719291.26643036341</v>
      </c>
      <c r="L895" s="6"/>
      <c r="N895" s="13">
        <v>890</v>
      </c>
      <c r="O895" s="72">
        <v>44</v>
      </c>
      <c r="P895" s="73">
        <v>88.719536716026766</v>
      </c>
      <c r="Q895" s="74">
        <v>8817.6831661768083</v>
      </c>
      <c r="R895" s="75">
        <v>166.28046328397323</v>
      </c>
      <c r="S895" s="17">
        <v>466208.44196317159</v>
      </c>
      <c r="U895" s="73">
        <f>AVERAGE(R$6:R895)</f>
        <v>163.94920635709593</v>
      </c>
      <c r="V895" s="72">
        <f>AVERAGE(S$6:S895)</f>
        <v>823455.00753209158</v>
      </c>
    </row>
    <row r="896" spans="2:22" ht="15.75" x14ac:dyDescent="0.25">
      <c r="B896" s="13">
        <v>891</v>
      </c>
      <c r="C896" s="72">
        <v>45</v>
      </c>
      <c r="D896" s="73">
        <v>83.592936330979697</v>
      </c>
      <c r="E896" s="74">
        <v>9983.5405021316947</v>
      </c>
      <c r="F896" s="75">
        <v>120.4070636690203</v>
      </c>
      <c r="G896" s="72">
        <v>202088.79688241379</v>
      </c>
      <c r="I896" s="73">
        <f>AVERAGE(F$6:F896)</f>
        <v>113.8003607694496</v>
      </c>
      <c r="J896" s="72">
        <f>AVERAGE(G$6:G896)</f>
        <v>718710.79227823322</v>
      </c>
      <c r="L896" s="6"/>
      <c r="N896" s="13">
        <v>891</v>
      </c>
      <c r="O896" s="72">
        <v>44</v>
      </c>
      <c r="P896" s="73">
        <v>92.711788666259096</v>
      </c>
      <c r="Q896" s="74">
        <v>12241.23372410609</v>
      </c>
      <c r="R896" s="75">
        <v>162.28821133374089</v>
      </c>
      <c r="S896" s="17">
        <v>986607.92560344515</v>
      </c>
      <c r="U896" s="73">
        <f>AVERAGE(R$6:R896)</f>
        <v>163.94734216515053</v>
      </c>
      <c r="V896" s="72">
        <f>AVERAGE(S$6:S896)</f>
        <v>823638.11967358575</v>
      </c>
    </row>
    <row r="897" spans="2:22" ht="15.75" x14ac:dyDescent="0.25">
      <c r="B897" s="13">
        <v>892</v>
      </c>
      <c r="C897" s="72">
        <v>46</v>
      </c>
      <c r="D897" s="73">
        <v>92.499270112498564</v>
      </c>
      <c r="E897" s="74">
        <v>18815.135955329104</v>
      </c>
      <c r="F897" s="75">
        <v>110.50072988750144</v>
      </c>
      <c r="G897" s="72">
        <v>1079086.2559964375</v>
      </c>
      <c r="I897" s="73">
        <f>AVERAGE(F$6:F897)</f>
        <v>113.79666163168956</v>
      </c>
      <c r="J897" s="72">
        <f>AVERAGE(G$6:G897)</f>
        <v>719114.80064563034</v>
      </c>
      <c r="L897" s="6"/>
      <c r="N897" s="13">
        <v>892</v>
      </c>
      <c r="O897" s="72">
        <v>43</v>
      </c>
      <c r="P897" s="73">
        <v>99.355834509880538</v>
      </c>
      <c r="Q897" s="74">
        <v>6426.0679769157359</v>
      </c>
      <c r="R897" s="75">
        <v>156.64416549011946</v>
      </c>
      <c r="S897" s="17">
        <v>6606.055626745685</v>
      </c>
      <c r="U897" s="73">
        <f>AVERAGE(R$6:R897)</f>
        <v>163.9391547473534</v>
      </c>
      <c r="V897" s="72">
        <f>AVERAGE(S$6:S897)</f>
        <v>822722.16444483376</v>
      </c>
    </row>
    <row r="898" spans="2:22" ht="15.75" x14ac:dyDescent="0.25">
      <c r="B898" s="13">
        <v>893</v>
      </c>
      <c r="C898" s="72">
        <v>47</v>
      </c>
      <c r="D898" s="73">
        <v>97.409979061500053</v>
      </c>
      <c r="E898" s="74">
        <v>19049.587614107088</v>
      </c>
      <c r="F898" s="75">
        <v>104.59002093849995</v>
      </c>
      <c r="G898" s="72">
        <v>992396.76742924959</v>
      </c>
      <c r="I898" s="73">
        <f>AVERAGE(F$6:F898)</f>
        <v>113.78635184367927</v>
      </c>
      <c r="J898" s="72">
        <f>AVERAGE(G$6:G898)</f>
        <v>719420.82748413377</v>
      </c>
      <c r="L898" s="6"/>
      <c r="N898" s="13">
        <v>893</v>
      </c>
      <c r="O898" s="72">
        <v>45</v>
      </c>
      <c r="P898" s="73">
        <v>96.00365517370966</v>
      </c>
      <c r="Q898" s="74">
        <v>11600.447909234221</v>
      </c>
      <c r="R898" s="75">
        <v>157.99634482629034</v>
      </c>
      <c r="S898" s="17">
        <v>832828.36800678866</v>
      </c>
      <c r="U898" s="73">
        <f>AVERAGE(R$6:R898)</f>
        <v>163.93249986502298</v>
      </c>
      <c r="V898" s="72">
        <f>AVERAGE(S$6:S898)</f>
        <v>822733.48158208118</v>
      </c>
    </row>
    <row r="899" spans="2:22" ht="15.75" x14ac:dyDescent="0.25">
      <c r="B899" s="13">
        <v>894</v>
      </c>
      <c r="C899" s="72">
        <v>47</v>
      </c>
      <c r="D899" s="73">
        <v>96.436350694455044</v>
      </c>
      <c r="E899" s="74">
        <v>5563.156882848969</v>
      </c>
      <c r="F899" s="75">
        <v>105.56364930554496</v>
      </c>
      <c r="G899" s="72">
        <v>-412732.85778720281</v>
      </c>
      <c r="I899" s="73">
        <f>AVERAGE(F$6:F899)</f>
        <v>113.77715418983348</v>
      </c>
      <c r="J899" s="72">
        <f>AVERAGE(G$6:G899)</f>
        <v>718154.43633729778</v>
      </c>
      <c r="L899" s="6"/>
      <c r="N899" s="13">
        <v>894</v>
      </c>
      <c r="O899" s="72">
        <v>43</v>
      </c>
      <c r="P899" s="73">
        <v>98.005076704611625</v>
      </c>
      <c r="Q899" s="74">
        <v>10411.08548499827</v>
      </c>
      <c r="R899" s="75">
        <v>157.99492329538839</v>
      </c>
      <c r="S899" s="17">
        <v>644898.65262403316</v>
      </c>
      <c r="U899" s="73">
        <f>AVERAGE(R$6:R899)</f>
        <v>163.9258582804932</v>
      </c>
      <c r="V899" s="72">
        <f>AVERAGE(S$6:S899)</f>
        <v>822534.56119174778</v>
      </c>
    </row>
    <row r="900" spans="2:22" ht="15.75" x14ac:dyDescent="0.25">
      <c r="B900" s="13">
        <v>895</v>
      </c>
      <c r="C900" s="72">
        <v>45</v>
      </c>
      <c r="D900" s="73">
        <v>98.140984650305313</v>
      </c>
      <c r="E900" s="74">
        <v>21573.101735977671</v>
      </c>
      <c r="F900" s="75">
        <v>105.85901534969469</v>
      </c>
      <c r="G900" s="72">
        <v>1283707.3078093855</v>
      </c>
      <c r="I900" s="73">
        <f>AVERAGE(F$6:F900)</f>
        <v>113.76830710733053</v>
      </c>
      <c r="J900" s="72">
        <f>AVERAGE(G$6:G900)</f>
        <v>718786.33898698725</v>
      </c>
      <c r="L900" s="6"/>
      <c r="N900" s="13">
        <v>895</v>
      </c>
      <c r="O900" s="72">
        <v>47</v>
      </c>
      <c r="P900" s="73">
        <v>83.746325889231301</v>
      </c>
      <c r="Q900" s="74">
        <v>14780.997718574947</v>
      </c>
      <c r="R900" s="75">
        <v>168.25367411076871</v>
      </c>
      <c r="S900" s="17">
        <v>1486957.1731731249</v>
      </c>
      <c r="U900" s="73">
        <f>AVERAGE(R$6:R900)</f>
        <v>163.93069382890693</v>
      </c>
      <c r="V900" s="72">
        <f>AVERAGE(S$6:S900)</f>
        <v>823276.93282524648</v>
      </c>
    </row>
    <row r="901" spans="2:22" ht="15.75" x14ac:dyDescent="0.25">
      <c r="B901" s="13">
        <v>896</v>
      </c>
      <c r="C901" s="72">
        <v>45</v>
      </c>
      <c r="D901" s="73">
        <v>96.88645556162902</v>
      </c>
      <c r="E901" s="74">
        <v>19030.65170009877</v>
      </c>
      <c r="F901" s="75">
        <v>107.11354443837098</v>
      </c>
      <c r="G901" s="72">
        <v>1038440.5565696899</v>
      </c>
      <c r="I901" s="73">
        <f>AVERAGE(F$6:F901)</f>
        <v>113.76087991685178</v>
      </c>
      <c r="J901" s="72">
        <f>AVERAGE(G$6:G901)</f>
        <v>719143.09592625371</v>
      </c>
      <c r="L901" s="6"/>
      <c r="N901" s="13">
        <v>896</v>
      </c>
      <c r="O901" s="72">
        <v>45</v>
      </c>
      <c r="P901" s="73">
        <v>95.014058560378871</v>
      </c>
      <c r="Q901" s="74">
        <v>17051.517896228514</v>
      </c>
      <c r="R901" s="75">
        <v>158.98594143962112</v>
      </c>
      <c r="S901" s="17">
        <v>1710951.625706438</v>
      </c>
      <c r="U901" s="73">
        <f>AVERAGE(R$6:R901)</f>
        <v>163.9251751320439</v>
      </c>
      <c r="V901" s="72">
        <f>AVERAGE(S$6:S901)</f>
        <v>824267.64118783711</v>
      </c>
    </row>
    <row r="902" spans="2:22" ht="15.75" x14ac:dyDescent="0.25">
      <c r="B902" s="13">
        <v>897</v>
      </c>
      <c r="C902" s="72">
        <v>43</v>
      </c>
      <c r="D902" s="73">
        <v>93.775139686559925</v>
      </c>
      <c r="E902" s="74">
        <v>22427.700742745263</v>
      </c>
      <c r="F902" s="75">
        <v>112.22486031344008</v>
      </c>
      <c r="G902" s="72">
        <v>1516945.5830062232</v>
      </c>
      <c r="I902" s="73">
        <f>AVERAGE(F$6:F902)</f>
        <v>113.75916752041542</v>
      </c>
      <c r="J902" s="72">
        <f>AVERAGE(G$6:G902)</f>
        <v>720032.50784050114</v>
      </c>
      <c r="L902" s="6"/>
      <c r="N902" s="13">
        <v>897</v>
      </c>
      <c r="O902" s="72">
        <v>46</v>
      </c>
      <c r="P902" s="73">
        <v>98.649313578024064</v>
      </c>
      <c r="Q902" s="74">
        <v>8297.5764068006265</v>
      </c>
      <c r="R902" s="75">
        <v>154.35068642197592</v>
      </c>
      <c r="S902" s="17">
        <v>280736.61402846919</v>
      </c>
      <c r="U902" s="73">
        <f>AVERAGE(R$6:R902)</f>
        <v>163.91450123158674</v>
      </c>
      <c r="V902" s="72">
        <f>AVERAGE(S$6:S902)</f>
        <v>823661.6980137463</v>
      </c>
    </row>
    <row r="903" spans="2:22" ht="15.75" x14ac:dyDescent="0.25">
      <c r="B903" s="13">
        <v>898</v>
      </c>
      <c r="C903" s="72">
        <v>43</v>
      </c>
      <c r="D903" s="73">
        <v>90.28951667469542</v>
      </c>
      <c r="E903" s="74">
        <v>10294.244878506324</v>
      </c>
      <c r="F903" s="75">
        <v>115.71048332530458</v>
      </c>
      <c r="G903" s="72">
        <v>191152.05036100815</v>
      </c>
      <c r="I903" s="73">
        <f>AVERAGE(F$6:F903)</f>
        <v>113.76134047788189</v>
      </c>
      <c r="J903" s="72">
        <f>AVERAGE(G$6:G903)</f>
        <v>719443.55410165992</v>
      </c>
      <c r="L903" s="6"/>
      <c r="N903" s="13">
        <v>898</v>
      </c>
      <c r="O903" s="72">
        <v>45</v>
      </c>
      <c r="P903" s="73">
        <v>83.721333410239268</v>
      </c>
      <c r="Q903" s="74">
        <v>1919.0050999203177</v>
      </c>
      <c r="R903" s="75">
        <v>170.27866658976075</v>
      </c>
      <c r="S903" s="17">
        <v>-673234.37040661764</v>
      </c>
      <c r="U903" s="73">
        <f>AVERAGE(R$6:R903)</f>
        <v>163.92158827541544</v>
      </c>
      <c r="V903" s="72">
        <f>AVERAGE(S$6:S903)</f>
        <v>821994.77588855661</v>
      </c>
    </row>
    <row r="904" spans="2:22" ht="15.75" x14ac:dyDescent="0.25">
      <c r="B904" s="13">
        <v>899</v>
      </c>
      <c r="C904" s="72">
        <v>45</v>
      </c>
      <c r="D904" s="73">
        <v>80.607148596671379</v>
      </c>
      <c r="E904" s="74">
        <v>17053.914365362136</v>
      </c>
      <c r="F904" s="75">
        <v>123.39285140332862</v>
      </c>
      <c r="G904" s="72">
        <v>1104331.1211302215</v>
      </c>
      <c r="I904" s="73">
        <f>AVERAGE(F$6:F904)</f>
        <v>113.77205406066882</v>
      </c>
      <c r="J904" s="72">
        <f>AVERAGE(G$6:G904)</f>
        <v>719871.68265230348</v>
      </c>
      <c r="L904" s="6"/>
      <c r="N904" s="13">
        <v>899</v>
      </c>
      <c r="O904" s="72">
        <v>45</v>
      </c>
      <c r="P904" s="73">
        <v>92.286755044552507</v>
      </c>
      <c r="Q904" s="74">
        <v>5222.5534706152139</v>
      </c>
      <c r="R904" s="75">
        <v>161.71324495544749</v>
      </c>
      <c r="S904" s="17">
        <v>-155443.93131347944</v>
      </c>
      <c r="U904" s="73">
        <f>AVERAGE(R$6:R904)</f>
        <v>163.91913183123302</v>
      </c>
      <c r="V904" s="72">
        <f>AVERAGE(S$6:S904)</f>
        <v>820907.52482381568</v>
      </c>
    </row>
    <row r="905" spans="2:22" ht="15.75" x14ac:dyDescent="0.25">
      <c r="B905" s="13">
        <v>900</v>
      </c>
      <c r="C905" s="72">
        <v>44</v>
      </c>
      <c r="D905" s="73">
        <v>94.694010230725581</v>
      </c>
      <c r="E905" s="74">
        <v>11678.765027476013</v>
      </c>
      <c r="F905" s="75">
        <v>110.30598976927442</v>
      </c>
      <c r="G905" s="72">
        <v>288237.73563852883</v>
      </c>
      <c r="I905" s="73">
        <f>AVERAGE(F$6:F905)</f>
        <v>113.76820287812284</v>
      </c>
      <c r="J905" s="72">
        <f>AVERAGE(G$6:G905)</f>
        <v>719392.08937784366</v>
      </c>
      <c r="L905" s="6"/>
      <c r="N905" s="13">
        <v>900</v>
      </c>
      <c r="O905" s="72">
        <v>45</v>
      </c>
      <c r="P905" s="73">
        <v>81.246065858568969</v>
      </c>
      <c r="Q905" s="74">
        <v>1371.0677249076125</v>
      </c>
      <c r="R905" s="75">
        <v>172.75393414143105</v>
      </c>
      <c r="S905" s="17">
        <v>-763142.65654786862</v>
      </c>
      <c r="U905" s="73">
        <f>AVERAGE(R$6:R905)</f>
        <v>163.92894827824435</v>
      </c>
      <c r="V905" s="72">
        <f>AVERAGE(S$6:S905)</f>
        <v>819147.46906673606</v>
      </c>
    </row>
    <row r="906" spans="2:22" ht="15.75" x14ac:dyDescent="0.25">
      <c r="B906" s="13">
        <v>901</v>
      </c>
      <c r="C906" s="72">
        <v>44</v>
      </c>
      <c r="D906" s="73">
        <v>89.731385468149654</v>
      </c>
      <c r="E906" s="74">
        <v>9215.2360267377335</v>
      </c>
      <c r="F906" s="75">
        <v>115.26861453185035</v>
      </c>
      <c r="G906" s="72">
        <v>62227.489386051893</v>
      </c>
      <c r="I906" s="73">
        <f>AVERAGE(F$6:F906)</f>
        <v>113.76986815187834</v>
      </c>
      <c r="J906" s="72">
        <f>AVERAGE(G$6:G906)</f>
        <v>718662.71690282505</v>
      </c>
      <c r="L906" s="6"/>
      <c r="N906" s="13">
        <v>901</v>
      </c>
      <c r="O906" s="72">
        <v>47</v>
      </c>
      <c r="P906" s="73">
        <v>95.425883305684721</v>
      </c>
      <c r="Q906" s="74">
        <v>15070.891234886305</v>
      </c>
      <c r="R906" s="75">
        <v>156.57411669431528</v>
      </c>
      <c r="S906" s="17">
        <v>1359711.4828984216</v>
      </c>
      <c r="U906" s="73">
        <f>AVERAGE(R$6:R906)</f>
        <v>163.92078531311233</v>
      </c>
      <c r="V906" s="72">
        <f>AVERAGE(S$6:S906)</f>
        <v>819747.42912648269</v>
      </c>
    </row>
    <row r="907" spans="2:22" ht="15.75" x14ac:dyDescent="0.25">
      <c r="B907" s="13">
        <v>902</v>
      </c>
      <c r="C907" s="72">
        <v>45</v>
      </c>
      <c r="D907" s="73">
        <v>91.688252955144847</v>
      </c>
      <c r="E907" s="74">
        <v>12034.001493541124</v>
      </c>
      <c r="F907" s="75">
        <v>112.31174704485515</v>
      </c>
      <c r="G907" s="72">
        <v>351559.73167999974</v>
      </c>
      <c r="I907" s="73">
        <f>AVERAGE(F$6:F907)</f>
        <v>113.76825160963108</v>
      </c>
      <c r="J907" s="72">
        <f>AVERAGE(G$6:G907)</f>
        <v>718255.72911432979</v>
      </c>
      <c r="L907" s="6"/>
      <c r="N907" s="13">
        <v>902</v>
      </c>
      <c r="O907" s="72">
        <v>47</v>
      </c>
      <c r="P907" s="73">
        <v>96.974064389015624</v>
      </c>
      <c r="Q907" s="74">
        <v>11726.62966827017</v>
      </c>
      <c r="R907" s="75">
        <v>155.02593561098439</v>
      </c>
      <c r="S907" s="17">
        <v>817931.7358871107</v>
      </c>
      <c r="U907" s="73">
        <f>AVERAGE(R$6:R907)</f>
        <v>163.91092406067096</v>
      </c>
      <c r="V907" s="72">
        <f>AVERAGE(S$6:S907)</f>
        <v>819745.41616280272</v>
      </c>
    </row>
    <row r="908" spans="2:22" ht="15.75" x14ac:dyDescent="0.25">
      <c r="B908" s="13">
        <v>903</v>
      </c>
      <c r="C908" s="72">
        <v>45</v>
      </c>
      <c r="D908" s="73">
        <v>91.909232185358832</v>
      </c>
      <c r="E908" s="74">
        <v>14816.711860001664</v>
      </c>
      <c r="F908" s="75">
        <v>112.09076781464117</v>
      </c>
      <c r="G908" s="72">
        <v>660816.60887588654</v>
      </c>
      <c r="I908" s="73">
        <f>AVERAGE(F$6:F908)</f>
        <v>113.76639393100984</v>
      </c>
      <c r="J908" s="72">
        <f>AVERAGE(G$6:G908)</f>
        <v>718192.1199003337</v>
      </c>
      <c r="L908" s="6"/>
      <c r="N908" s="13">
        <v>903</v>
      </c>
      <c r="O908" s="72">
        <v>45</v>
      </c>
      <c r="P908" s="73">
        <v>99.311580558452178</v>
      </c>
      <c r="Q908" s="74">
        <v>4505.2560730793502</v>
      </c>
      <c r="R908" s="75">
        <v>154.68841944154781</v>
      </c>
      <c r="S908" s="17">
        <v>-303089.05887592095</v>
      </c>
      <c r="U908" s="73">
        <f>AVERAGE(R$6:R908)</f>
        <v>163.90071087726108</v>
      </c>
      <c r="V908" s="72">
        <f>AVERAGE(S$6:S908)</f>
        <v>818501.96713175206</v>
      </c>
    </row>
    <row r="909" spans="2:22" ht="15.75" x14ac:dyDescent="0.25">
      <c r="B909" s="13">
        <v>904</v>
      </c>
      <c r="C909" s="72">
        <v>44</v>
      </c>
      <c r="D909" s="73">
        <v>91.100140156712911</v>
      </c>
      <c r="E909" s="74">
        <v>15653.12003152233</v>
      </c>
      <c r="F909" s="75">
        <v>113.89985984328709</v>
      </c>
      <c r="G909" s="72">
        <v>782888.17770054308</v>
      </c>
      <c r="I909" s="73">
        <f>AVERAGE(F$6:F909)</f>
        <v>113.76654157029333</v>
      </c>
      <c r="J909" s="72">
        <f>AVERAGE(G$6:G909)</f>
        <v>718263.6863359533</v>
      </c>
      <c r="L909" s="6"/>
      <c r="N909" s="13">
        <v>904</v>
      </c>
      <c r="O909" s="72">
        <v>44</v>
      </c>
      <c r="P909" s="73">
        <v>80.875889706406483</v>
      </c>
      <c r="Q909" s="74">
        <v>8511.8822712697493</v>
      </c>
      <c r="R909" s="75">
        <v>174.1241102935935</v>
      </c>
      <c r="S909" s="17">
        <v>482123.92740865704</v>
      </c>
      <c r="U909" s="73">
        <f>AVERAGE(R$6:R909)</f>
        <v>163.91201994741189</v>
      </c>
      <c r="V909" s="72">
        <f>AVERAGE(S$6:S909)</f>
        <v>818129.86753028852</v>
      </c>
    </row>
    <row r="910" spans="2:22" ht="15.75" x14ac:dyDescent="0.25">
      <c r="B910" s="13">
        <v>905</v>
      </c>
      <c r="C910" s="72">
        <v>45</v>
      </c>
      <c r="D910" s="73">
        <v>95.63155782578815</v>
      </c>
      <c r="E910" s="74">
        <v>14120.122176641027</v>
      </c>
      <c r="F910" s="75">
        <v>108.36844217421185</v>
      </c>
      <c r="G910" s="72">
        <v>530175.64359212946</v>
      </c>
      <c r="I910" s="73">
        <f>AVERAGE(F$6:F910)</f>
        <v>113.76057681957941</v>
      </c>
      <c r="J910" s="72">
        <f>AVERAGE(G$6:G910)</f>
        <v>718055.85424452368</v>
      </c>
      <c r="L910" s="6"/>
      <c r="N910" s="13">
        <v>905</v>
      </c>
      <c r="O910" s="72">
        <v>44</v>
      </c>
      <c r="P910" s="73">
        <v>86.246103472289562</v>
      </c>
      <c r="Q910" s="74">
        <v>18326.476905563075</v>
      </c>
      <c r="R910" s="75">
        <v>168.75389652771042</v>
      </c>
      <c r="S910" s="17">
        <v>2092664.3874388658</v>
      </c>
      <c r="U910" s="73">
        <f>AVERAGE(R$6:R910)</f>
        <v>163.91737008727964</v>
      </c>
      <c r="V910" s="72">
        <f>AVERAGE(S$6:S910)</f>
        <v>819538.19296665164</v>
      </c>
    </row>
    <row r="911" spans="2:22" ht="15.75" x14ac:dyDescent="0.25">
      <c r="B911" s="13">
        <v>906</v>
      </c>
      <c r="C911" s="72">
        <v>46</v>
      </c>
      <c r="D911" s="73">
        <v>95.030688534114617</v>
      </c>
      <c r="E911" s="74">
        <v>13775.440840661819</v>
      </c>
      <c r="F911" s="75">
        <v>107.96931146588538</v>
      </c>
      <c r="G911" s="72">
        <v>487324.86270529381</v>
      </c>
      <c r="I911" s="73">
        <f>AVERAGE(F$6:F911)</f>
        <v>113.75418469446497</v>
      </c>
      <c r="J911" s="72">
        <f>AVERAGE(G$6:G911)</f>
        <v>717801.18427593738</v>
      </c>
      <c r="L911" s="6"/>
      <c r="N911" s="13">
        <v>906</v>
      </c>
      <c r="O911" s="72">
        <v>45</v>
      </c>
      <c r="P911" s="73">
        <v>87.120621155215986</v>
      </c>
      <c r="Q911" s="74">
        <v>14408.019804366362</v>
      </c>
      <c r="R911" s="75">
        <v>166.87937884478401</v>
      </c>
      <c r="S911" s="17">
        <v>1404401.3953360049</v>
      </c>
      <c r="U911" s="73">
        <f>AVERAGE(R$6:R911)</f>
        <v>163.92063941261904</v>
      </c>
      <c r="V911" s="72">
        <f>AVERAGE(S$6:S911)</f>
        <v>820183.73734012782</v>
      </c>
    </row>
    <row r="912" spans="2:22" ht="15.75" x14ac:dyDescent="0.25">
      <c r="B912" s="13">
        <v>907</v>
      </c>
      <c r="C912" s="72">
        <v>45</v>
      </c>
      <c r="D912" s="73">
        <v>96.401191354982657</v>
      </c>
      <c r="E912" s="74">
        <v>14500.119759090989</v>
      </c>
      <c r="F912" s="75">
        <v>107.59880864501734</v>
      </c>
      <c r="G912" s="72">
        <v>560195.61128826626</v>
      </c>
      <c r="I912" s="73">
        <f>AVERAGE(F$6:F912)</f>
        <v>113.74739817180847</v>
      </c>
      <c r="J912" s="72">
        <f>AVERAGE(G$6:G912)</f>
        <v>717627.41848433029</v>
      </c>
      <c r="L912" s="6"/>
      <c r="N912" s="13">
        <v>907</v>
      </c>
      <c r="O912" s="72">
        <v>44</v>
      </c>
      <c r="P912" s="73">
        <v>90.959392025444203</v>
      </c>
      <c r="Q912" s="74">
        <v>12586.448677911629</v>
      </c>
      <c r="R912" s="75">
        <v>164.0406079745558</v>
      </c>
      <c r="S912" s="17">
        <v>1064688.6933651676</v>
      </c>
      <c r="U912" s="73">
        <f>AVERAGE(R$6:R912)</f>
        <v>163.92077168225734</v>
      </c>
      <c r="V912" s="72">
        <f>AVERAGE(S$6:S912)</f>
        <v>820453.31281534838</v>
      </c>
    </row>
    <row r="913" spans="2:22" ht="15.75" x14ac:dyDescent="0.25">
      <c r="B913" s="13">
        <v>908</v>
      </c>
      <c r="C913" s="72">
        <v>45</v>
      </c>
      <c r="D913" s="73">
        <v>97.222965080505915</v>
      </c>
      <c r="E913" s="74">
        <v>16042.951292270331</v>
      </c>
      <c r="F913" s="75">
        <v>106.77703491949408</v>
      </c>
      <c r="G913" s="72">
        <v>713018.77034649183</v>
      </c>
      <c r="I913" s="73">
        <f>AVERAGE(F$6:F913)</f>
        <v>113.73972156029711</v>
      </c>
      <c r="J913" s="72">
        <f>AVERAGE(G$6:G913)</f>
        <v>717622.34288065427</v>
      </c>
      <c r="L913" s="6"/>
      <c r="N913" s="13">
        <v>908</v>
      </c>
      <c r="O913" s="72">
        <v>44</v>
      </c>
      <c r="P913" s="73">
        <v>92.221871739184834</v>
      </c>
      <c r="Q913" s="74">
        <v>10432.025403119722</v>
      </c>
      <c r="R913" s="75">
        <v>162.77812826081515</v>
      </c>
      <c r="S913" s="17">
        <v>698105.56908910396</v>
      </c>
      <c r="U913" s="73">
        <f>AVERAGE(R$6:R913)</f>
        <v>163.91951326439229</v>
      </c>
      <c r="V913" s="72">
        <f>AVERAGE(S$6:S913)</f>
        <v>820318.56860419607</v>
      </c>
    </row>
    <row r="914" spans="2:22" ht="15.75" x14ac:dyDescent="0.25">
      <c r="B914" s="13">
        <v>909</v>
      </c>
      <c r="C914" s="72">
        <v>45</v>
      </c>
      <c r="D914" s="73">
        <v>93.298077951559264</v>
      </c>
      <c r="E914" s="74">
        <v>22221.045966403162</v>
      </c>
      <c r="F914" s="75">
        <v>110.70192204844074</v>
      </c>
      <c r="G914" s="72">
        <v>1459912.4984075814</v>
      </c>
      <c r="I914" s="73">
        <f>AVERAGE(F$6:F914)</f>
        <v>113.7363796466427</v>
      </c>
      <c r="J914" s="72">
        <f>AVERAGE(G$6:G914)</f>
        <v>718438.94371181703</v>
      </c>
      <c r="L914" s="6"/>
      <c r="N914" s="13">
        <v>909</v>
      </c>
      <c r="O914" s="72">
        <v>45</v>
      </c>
      <c r="P914" s="73">
        <v>85.609639499481617</v>
      </c>
      <c r="Q914" s="74">
        <v>3199.5737698973853</v>
      </c>
      <c r="R914" s="75">
        <v>168.3903605005184</v>
      </c>
      <c r="S914" s="17">
        <v>-461222.61943897663</v>
      </c>
      <c r="U914" s="73">
        <f>AVERAGE(R$6:R914)</f>
        <v>163.92443168819443</v>
      </c>
      <c r="V914" s="72">
        <f>AVERAGE(S$6:S914)</f>
        <v>818908.73231371946</v>
      </c>
    </row>
    <row r="915" spans="2:22" ht="15.75" x14ac:dyDescent="0.25">
      <c r="B915" s="13">
        <v>910</v>
      </c>
      <c r="C915" s="72">
        <v>45</v>
      </c>
      <c r="D915" s="73">
        <v>89.495376297099455</v>
      </c>
      <c r="E915" s="74">
        <v>17196.431934662964</v>
      </c>
      <c r="F915" s="75">
        <v>114.50462370290055</v>
      </c>
      <c r="G915" s="72">
        <v>969070.96771112457</v>
      </c>
      <c r="I915" s="73">
        <f>AVERAGE(F$6:F915)</f>
        <v>113.73722387088034</v>
      </c>
      <c r="J915" s="72">
        <f>AVERAGE(G$6:G915)</f>
        <v>718714.36351840966</v>
      </c>
      <c r="L915" s="6"/>
      <c r="N915" s="13">
        <v>910</v>
      </c>
      <c r="O915" s="72">
        <v>45</v>
      </c>
      <c r="P915" s="73">
        <v>89.062789327752142</v>
      </c>
      <c r="Q915" s="74">
        <v>9278.6503686758988</v>
      </c>
      <c r="R915" s="75">
        <v>164.93721067224786</v>
      </c>
      <c r="S915" s="17">
        <v>530394.71061242698</v>
      </c>
      <c r="U915" s="73">
        <f>AVERAGE(R$6:R915)</f>
        <v>163.92554463213293</v>
      </c>
      <c r="V915" s="72">
        <f>AVERAGE(S$6:S915)</f>
        <v>818591.68393822364</v>
      </c>
    </row>
    <row r="916" spans="2:22" ht="15.75" x14ac:dyDescent="0.25">
      <c r="B916" s="13">
        <v>911</v>
      </c>
      <c r="C916" s="72">
        <v>43</v>
      </c>
      <c r="D916" s="73">
        <v>84.624336603543583</v>
      </c>
      <c r="E916" s="74">
        <v>16736.664941774776</v>
      </c>
      <c r="F916" s="75">
        <v>121.37566339645642</v>
      </c>
      <c r="G916" s="72">
        <v>1031423.810352128</v>
      </c>
      <c r="I916" s="73">
        <f>AVERAGE(F$6:F916)</f>
        <v>113.74560854653959</v>
      </c>
      <c r="J916" s="72">
        <f>AVERAGE(G$6:G916)</f>
        <v>719057.6230648791</v>
      </c>
      <c r="L916" s="6"/>
      <c r="N916" s="13">
        <v>911</v>
      </c>
      <c r="O916" s="72">
        <v>46</v>
      </c>
      <c r="P916" s="73">
        <v>91.494256079509597</v>
      </c>
      <c r="Q916" s="74">
        <v>10906.399931168839</v>
      </c>
      <c r="R916" s="75">
        <v>161.5057439204904</v>
      </c>
      <c r="S916" s="17">
        <v>761446.23437780864</v>
      </c>
      <c r="U916" s="73">
        <f>AVERAGE(R$6:R916)</f>
        <v>163.92288842937592</v>
      </c>
      <c r="V916" s="72">
        <f>AVERAGE(S$6:S916)</f>
        <v>818528.95567306399</v>
      </c>
    </row>
    <row r="917" spans="2:22" ht="15.75" x14ac:dyDescent="0.25">
      <c r="B917" s="13">
        <v>912</v>
      </c>
      <c r="C917" s="72">
        <v>44</v>
      </c>
      <c r="D917" s="73">
        <v>81.35514880661178</v>
      </c>
      <c r="E917" s="74">
        <v>9488.645734107773</v>
      </c>
      <c r="F917" s="75">
        <v>123.64485119338822</v>
      </c>
      <c r="G917" s="72">
        <v>173222.18982053362</v>
      </c>
      <c r="I917" s="73">
        <f>AVERAGE(F$6:F917)</f>
        <v>113.75646297926639</v>
      </c>
      <c r="J917" s="72">
        <f>AVERAGE(G$6:G917)</f>
        <v>718459.11930035683</v>
      </c>
      <c r="L917" s="6"/>
      <c r="N917" s="13">
        <v>912</v>
      </c>
      <c r="O917" s="72">
        <v>43</v>
      </c>
      <c r="P917" s="73">
        <v>97.369397717263553</v>
      </c>
      <c r="Q917" s="74">
        <v>18756.59730964011</v>
      </c>
      <c r="R917" s="75">
        <v>158.63060228273645</v>
      </c>
      <c r="S917" s="17">
        <v>1975370.3280029646</v>
      </c>
      <c r="U917" s="73">
        <f>AVERAGE(R$6:R917)</f>
        <v>163.91708548403969</v>
      </c>
      <c r="V917" s="72">
        <f>AVERAGE(S$6:S917)</f>
        <v>819797.42209009232</v>
      </c>
    </row>
    <row r="918" spans="2:22" ht="15.75" x14ac:dyDescent="0.25">
      <c r="B918" s="13">
        <v>913</v>
      </c>
      <c r="C918" s="72">
        <v>45</v>
      </c>
      <c r="D918" s="73">
        <v>84.032729794654145</v>
      </c>
      <c r="E918" s="74">
        <v>16538.227761510843</v>
      </c>
      <c r="F918" s="75">
        <v>119.96727020534586</v>
      </c>
      <c r="G918" s="72">
        <v>984046.03858272335</v>
      </c>
      <c r="I918" s="73">
        <f>AVERAGE(F$6:F918)</f>
        <v>113.76326561587766</v>
      </c>
      <c r="J918" s="72">
        <f>AVERAGE(G$6:G918)</f>
        <v>718750.01406408334</v>
      </c>
      <c r="L918" s="6"/>
      <c r="N918" s="13">
        <v>913</v>
      </c>
      <c r="O918" s="72">
        <v>46</v>
      </c>
      <c r="P918" s="73">
        <v>92.97802089331897</v>
      </c>
      <c r="Q918" s="74">
        <v>8120.7217588323483</v>
      </c>
      <c r="R918" s="75">
        <v>160.02197910668104</v>
      </c>
      <c r="S918" s="17">
        <v>299493.96762304008</v>
      </c>
      <c r="U918" s="73">
        <f>AVERAGE(R$6:R918)</f>
        <v>163.91281921199439</v>
      </c>
      <c r="V918" s="72">
        <f>AVERAGE(S$6:S918)</f>
        <v>819227.53878837591</v>
      </c>
    </row>
    <row r="919" spans="2:22" ht="15.75" x14ac:dyDescent="0.25">
      <c r="B919" s="13">
        <v>914</v>
      </c>
      <c r="C919" s="72">
        <v>45</v>
      </c>
      <c r="D919" s="73">
        <v>81.238526166724</v>
      </c>
      <c r="E919" s="74">
        <v>7456.9051637004741</v>
      </c>
      <c r="F919" s="75">
        <v>122.761473833276</v>
      </c>
      <c r="G919" s="72">
        <v>-84579.33186916355</v>
      </c>
      <c r="I919" s="73">
        <f>AVERAGE(F$6:F919)</f>
        <v>113.7731104826363</v>
      </c>
      <c r="J919" s="72">
        <f>AVERAGE(G$6:G919)</f>
        <v>717871.09793067724</v>
      </c>
      <c r="L919" s="6"/>
      <c r="N919" s="13">
        <v>914</v>
      </c>
      <c r="O919" s="72">
        <v>46</v>
      </c>
      <c r="P919" s="73">
        <v>96.410911608303806</v>
      </c>
      <c r="Q919" s="74">
        <v>5046.5245092308724</v>
      </c>
      <c r="R919" s="75">
        <v>156.58908839169618</v>
      </c>
      <c r="S919" s="17">
        <v>-209769.32755318575</v>
      </c>
      <c r="U919" s="73">
        <f>AVERAGE(R$6:R919)</f>
        <v>163.90480637739884</v>
      </c>
      <c r="V919" s="72">
        <f>AVERAGE(S$6:S919)</f>
        <v>818101.7216479585</v>
      </c>
    </row>
    <row r="920" spans="2:22" ht="15.75" x14ac:dyDescent="0.25">
      <c r="B920" s="13">
        <v>915</v>
      </c>
      <c r="C920" s="72">
        <v>45</v>
      </c>
      <c r="D920" s="73">
        <v>88.322145771416928</v>
      </c>
      <c r="E920" s="74">
        <v>15420.819081829721</v>
      </c>
      <c r="F920" s="75">
        <v>115.67785422858307</v>
      </c>
      <c r="G920" s="72">
        <v>783847.26183325076</v>
      </c>
      <c r="I920" s="73">
        <f>AVERAGE(F$6:F920)</f>
        <v>113.77519216979034</v>
      </c>
      <c r="J920" s="72">
        <f>AVERAGE(G$6:G920)</f>
        <v>717943.20302783861</v>
      </c>
      <c r="L920" s="6"/>
      <c r="N920" s="13">
        <v>915</v>
      </c>
      <c r="O920" s="72">
        <v>46</v>
      </c>
      <c r="P920" s="73">
        <v>90.255569787081754</v>
      </c>
      <c r="Q920" s="74">
        <v>10120.195961140773</v>
      </c>
      <c r="R920" s="75">
        <v>162.74443021291825</v>
      </c>
      <c r="S920" s="17">
        <v>647005.52533893171</v>
      </c>
      <c r="U920" s="73">
        <f>AVERAGE(R$6:R920)</f>
        <v>163.90353820672729</v>
      </c>
      <c r="V920" s="72">
        <f>AVERAGE(S$6:S920)</f>
        <v>817914.73126947868</v>
      </c>
    </row>
    <row r="921" spans="2:22" ht="15.75" x14ac:dyDescent="0.25">
      <c r="B921" s="13">
        <v>916</v>
      </c>
      <c r="C921" s="72">
        <v>45</v>
      </c>
      <c r="D921" s="73">
        <v>98.885324789344594</v>
      </c>
      <c r="E921" s="74">
        <v>19499.171387580864</v>
      </c>
      <c r="F921" s="75">
        <v>105.11467521065541</v>
      </c>
      <c r="G921" s="72">
        <v>1049649.0672824674</v>
      </c>
      <c r="I921" s="73">
        <f>AVERAGE(F$6:F921)</f>
        <v>113.76573745695286</v>
      </c>
      <c r="J921" s="72">
        <f>AVERAGE(G$6:G921)</f>
        <v>718305.32733379339</v>
      </c>
      <c r="L921" s="6"/>
      <c r="N921" s="13">
        <v>916</v>
      </c>
      <c r="O921" s="72">
        <v>44</v>
      </c>
      <c r="P921" s="73">
        <v>98.002867319329397</v>
      </c>
      <c r="Q921" s="74">
        <v>9651.4001216143424</v>
      </c>
      <c r="R921" s="75">
        <v>156.9971326806706</v>
      </c>
      <c r="S921" s="17">
        <v>515242.14544732729</v>
      </c>
      <c r="U921" s="73">
        <f>AVERAGE(R$6:R921)</f>
        <v>163.8959984627032</v>
      </c>
      <c r="V921" s="72">
        <f>AVERAGE(S$6:S921)</f>
        <v>817584.30268233665</v>
      </c>
    </row>
    <row r="922" spans="2:22" ht="15.75" x14ac:dyDescent="0.25">
      <c r="B922" s="13">
        <v>917</v>
      </c>
      <c r="C922" s="72">
        <v>45</v>
      </c>
      <c r="D922" s="73">
        <v>95.399763590084291</v>
      </c>
      <c r="E922" s="74">
        <v>12614.510403203507</v>
      </c>
      <c r="F922" s="75">
        <v>108.60023640991571</v>
      </c>
      <c r="G922" s="72">
        <v>369938.81198324193</v>
      </c>
      <c r="I922" s="73">
        <f>AVERAGE(F$6:F922)</f>
        <v>113.76010441328107</v>
      </c>
      <c r="J922" s="72">
        <f>AVERAGE(G$6:G922)</f>
        <v>717925.42927997594</v>
      </c>
      <c r="L922" s="6"/>
      <c r="N922" s="13">
        <v>917</v>
      </c>
      <c r="O922" s="72">
        <v>45</v>
      </c>
      <c r="P922" s="73">
        <v>82.485234579470543</v>
      </c>
      <c r="Q922" s="74">
        <v>14481.722489152926</v>
      </c>
      <c r="R922" s="75">
        <v>171.51476542052944</v>
      </c>
      <c r="S922" s="17">
        <v>1483829.23561227</v>
      </c>
      <c r="U922" s="73">
        <f>AVERAGE(R$6:R922)</f>
        <v>163.90430682361685</v>
      </c>
      <c r="V922" s="72">
        <f>AVERAGE(S$6:S922)</f>
        <v>818310.85113700398</v>
      </c>
    </row>
    <row r="923" spans="2:22" ht="15.75" x14ac:dyDescent="0.25">
      <c r="B923" s="13">
        <v>918</v>
      </c>
      <c r="C923" s="72">
        <v>43</v>
      </c>
      <c r="D923" s="73">
        <v>80.259052539977702</v>
      </c>
      <c r="E923" s="74">
        <v>20307.395845898791</v>
      </c>
      <c r="F923" s="75">
        <v>125.7409474600223</v>
      </c>
      <c r="G923" s="72">
        <v>1553471.1941090347</v>
      </c>
      <c r="I923" s="73">
        <f>AVERAGE(F$6:F923)</f>
        <v>113.77315544056511</v>
      </c>
      <c r="J923" s="72">
        <f>AVERAGE(G$6:G923)</f>
        <v>718835.60985168524</v>
      </c>
      <c r="L923" s="6"/>
      <c r="N923" s="13">
        <v>918</v>
      </c>
      <c r="O923" s="72">
        <v>46</v>
      </c>
      <c r="P923" s="73">
        <v>91.827162668704347</v>
      </c>
      <c r="Q923" s="74">
        <v>16582.026621742654</v>
      </c>
      <c r="R923" s="75">
        <v>161.17283733129565</v>
      </c>
      <c r="S923" s="17">
        <v>1672572.2793293428</v>
      </c>
      <c r="U923" s="73">
        <f>AVERAGE(R$6:R923)</f>
        <v>163.90133136665355</v>
      </c>
      <c r="V923" s="72">
        <f>AVERAGE(S$6:S923)</f>
        <v>819241.41914157069</v>
      </c>
    </row>
    <row r="924" spans="2:22" ht="15.75" x14ac:dyDescent="0.25">
      <c r="B924" s="13">
        <v>919</v>
      </c>
      <c r="C924" s="72">
        <v>45</v>
      </c>
      <c r="D924" s="73">
        <v>90.272497819480009</v>
      </c>
      <c r="E924" s="74">
        <v>10109.426001058953</v>
      </c>
      <c r="F924" s="75">
        <v>113.72750218051999</v>
      </c>
      <c r="G924" s="72">
        <v>149719.7675792377</v>
      </c>
      <c r="I924" s="73">
        <f>AVERAGE(F$6:F924)</f>
        <v>113.77310576345951</v>
      </c>
      <c r="J924" s="72">
        <f>AVERAGE(G$6:G924)</f>
        <v>718216.33254779782</v>
      </c>
      <c r="L924" s="6"/>
      <c r="N924" s="13">
        <v>919</v>
      </c>
      <c r="O924" s="72">
        <v>44</v>
      </c>
      <c r="P924" s="73">
        <v>89.83621525390005</v>
      </c>
      <c r="Q924" s="74">
        <v>13088.771084841859</v>
      </c>
      <c r="R924" s="75">
        <v>165.16378474609996</v>
      </c>
      <c r="S924" s="17">
        <v>1161790.970047798</v>
      </c>
      <c r="U924" s="73">
        <f>AVERAGE(R$6:R924)</f>
        <v>163.90270509176722</v>
      </c>
      <c r="V924" s="72">
        <f>AVERAGE(S$6:S924)</f>
        <v>819614.16076388443</v>
      </c>
    </row>
    <row r="925" spans="2:22" ht="15.75" x14ac:dyDescent="0.25">
      <c r="B925" s="13">
        <v>920</v>
      </c>
      <c r="C925" s="72">
        <v>45</v>
      </c>
      <c r="D925" s="73">
        <v>91.304313528053953</v>
      </c>
      <c r="E925" s="74">
        <v>16436.301093268619</v>
      </c>
      <c r="F925" s="75">
        <v>112.69568647194605</v>
      </c>
      <c r="G925" s="72">
        <v>852300.23476550425</v>
      </c>
      <c r="I925" s="73">
        <f>AVERAGE(F$6:F925)</f>
        <v>113.77193465553394</v>
      </c>
      <c r="J925" s="72">
        <f>AVERAGE(G$6:G925)</f>
        <v>718362.07591977366</v>
      </c>
      <c r="L925" s="6"/>
      <c r="N925" s="13">
        <v>920</v>
      </c>
      <c r="O925" s="72">
        <v>47</v>
      </c>
      <c r="P925" s="73">
        <v>90.50276467767786</v>
      </c>
      <c r="Q925" s="74">
        <v>7949.7359683236209</v>
      </c>
      <c r="R925" s="75">
        <v>161.49723532232213</v>
      </c>
      <c r="S925" s="17">
        <v>283860.38042668812</v>
      </c>
      <c r="U925" s="73">
        <f>AVERAGE(R$6:R925)</f>
        <v>163.90009045071346</v>
      </c>
      <c r="V925" s="72">
        <f>AVERAGE(S$6:S925)</f>
        <v>819031.81969830045</v>
      </c>
    </row>
    <row r="926" spans="2:22" ht="15.75" x14ac:dyDescent="0.25">
      <c r="B926" s="13">
        <v>921</v>
      </c>
      <c r="C926" s="72">
        <v>43</v>
      </c>
      <c r="D926" s="73">
        <v>85.821107370660599</v>
      </c>
      <c r="E926" s="74">
        <v>22815.159218714143</v>
      </c>
      <c r="F926" s="75">
        <v>120.1788926293394</v>
      </c>
      <c r="G926" s="72">
        <v>1741900.57006713</v>
      </c>
      <c r="I926" s="73">
        <f>AVERAGE(F$6:F926)</f>
        <v>113.77889117884969</v>
      </c>
      <c r="J926" s="72">
        <f>AVERAGE(G$6:G926)</f>
        <v>719473.40978964057</v>
      </c>
      <c r="L926" s="6"/>
      <c r="N926" s="13">
        <v>921</v>
      </c>
      <c r="O926" s="72">
        <v>45</v>
      </c>
      <c r="P926" s="73">
        <v>80.688832741615485</v>
      </c>
      <c r="Q926" s="74">
        <v>7777.1438060526598</v>
      </c>
      <c r="R926" s="75">
        <v>173.3111672583845</v>
      </c>
      <c r="S926" s="17">
        <v>347865.87096330151</v>
      </c>
      <c r="U926" s="73">
        <f>AVERAGE(R$6:R926)</f>
        <v>163.91030877515178</v>
      </c>
      <c r="V926" s="72">
        <f>AVERAGE(S$6:S926)</f>
        <v>818520.23886362626</v>
      </c>
    </row>
    <row r="927" spans="2:22" ht="15.75" x14ac:dyDescent="0.25">
      <c r="B927" s="13">
        <v>922</v>
      </c>
      <c r="C927" s="72">
        <v>46</v>
      </c>
      <c r="D927" s="73">
        <v>85.84518207738688</v>
      </c>
      <c r="E927" s="74">
        <v>16063.880723867394</v>
      </c>
      <c r="F927" s="75">
        <v>117.15481792261312</v>
      </c>
      <c r="G927" s="72">
        <v>881961.02133525931</v>
      </c>
      <c r="I927" s="73">
        <f>AVERAGE(F$6:F927)</f>
        <v>113.78255270460214</v>
      </c>
      <c r="J927" s="72">
        <f>AVERAGE(G$6:G927)</f>
        <v>719649.64364164229</v>
      </c>
      <c r="L927" s="6"/>
      <c r="N927" s="13">
        <v>922</v>
      </c>
      <c r="O927" s="72">
        <v>45</v>
      </c>
      <c r="P927" s="73">
        <v>89.51619719002143</v>
      </c>
      <c r="Q927" s="74">
        <v>11877.977617988148</v>
      </c>
      <c r="R927" s="75">
        <v>164.48380280997856</v>
      </c>
      <c r="S927" s="17">
        <v>953734.9282985013</v>
      </c>
      <c r="U927" s="73">
        <f>AVERAGE(R$6:R927)</f>
        <v>163.91093078603555</v>
      </c>
      <c r="V927" s="72">
        <f>AVERAGE(S$6:S927)</f>
        <v>818666.89253980282</v>
      </c>
    </row>
    <row r="928" spans="2:22" ht="15.75" x14ac:dyDescent="0.25">
      <c r="B928" s="13">
        <v>923</v>
      </c>
      <c r="C928" s="72">
        <v>44</v>
      </c>
      <c r="D928" s="73">
        <v>83.601294983115295</v>
      </c>
      <c r="E928" s="74">
        <v>15492.760629723614</v>
      </c>
      <c r="F928" s="75">
        <v>121.3987050168847</v>
      </c>
      <c r="G928" s="72">
        <v>880801.07758502197</v>
      </c>
      <c r="I928" s="73">
        <f>AVERAGE(F$6:F928)</f>
        <v>113.79080422390038</v>
      </c>
      <c r="J928" s="72">
        <f>AVERAGE(G$6:G928)</f>
        <v>719824.2389113534</v>
      </c>
      <c r="L928" s="6"/>
      <c r="N928" s="13">
        <v>923</v>
      </c>
      <c r="O928" s="72">
        <v>46</v>
      </c>
      <c r="P928" s="73">
        <v>85.841401812710743</v>
      </c>
      <c r="Q928" s="74">
        <v>14169.440838458024</v>
      </c>
      <c r="R928" s="75">
        <v>167.15859818728927</v>
      </c>
      <c r="S928" s="17">
        <v>1368543.867654372</v>
      </c>
      <c r="U928" s="73">
        <f>AVERAGE(R$6:R928)</f>
        <v>163.91444938560355</v>
      </c>
      <c r="V928" s="72">
        <f>AVERAGE(S$6:S928)</f>
        <v>819262.64224198542</v>
      </c>
    </row>
    <row r="929" spans="2:22" ht="15.75" x14ac:dyDescent="0.25">
      <c r="B929" s="13">
        <v>924</v>
      </c>
      <c r="C929" s="72">
        <v>45</v>
      </c>
      <c r="D929" s="73">
        <v>91.764262480925751</v>
      </c>
      <c r="E929" s="74">
        <v>12641.115268522834</v>
      </c>
      <c r="F929" s="75">
        <v>112.23573751907425</v>
      </c>
      <c r="G929" s="72">
        <v>418784.89522629045</v>
      </c>
      <c r="I929" s="73">
        <f>AVERAGE(F$6:F929)</f>
        <v>113.78912125127611</v>
      </c>
      <c r="J929" s="72">
        <f>AVERAGE(G$6:G929)</f>
        <v>719498.43875584996</v>
      </c>
      <c r="L929" s="6"/>
      <c r="N929" s="13">
        <v>924</v>
      </c>
      <c r="O929" s="72">
        <v>46</v>
      </c>
      <c r="P929" s="73">
        <v>85.227991538711223</v>
      </c>
      <c r="Q929" s="74">
        <v>5322.3880680148295</v>
      </c>
      <c r="R929" s="75">
        <v>167.77200846128878</v>
      </c>
      <c r="S929" s="17">
        <v>-107052.26401875354</v>
      </c>
      <c r="U929" s="73">
        <f>AVERAGE(R$6:R929)</f>
        <v>163.91862423308805</v>
      </c>
      <c r="V929" s="72">
        <f>AVERAGE(S$6:S929)</f>
        <v>818260.13693217945</v>
      </c>
    </row>
    <row r="930" spans="2:22" ht="15.75" x14ac:dyDescent="0.25">
      <c r="B930" s="13">
        <v>925</v>
      </c>
      <c r="C930" s="72">
        <v>44</v>
      </c>
      <c r="D930" s="73">
        <v>96.278429891729232</v>
      </c>
      <c r="E930" s="74">
        <v>21346.426907323712</v>
      </c>
      <c r="F930" s="75">
        <v>108.72157010827077</v>
      </c>
      <c r="G930" s="72">
        <v>1320817.0495656724</v>
      </c>
      <c r="I930" s="73">
        <f>AVERAGE(F$6:F930)</f>
        <v>113.78364281760801</v>
      </c>
      <c r="J930" s="72">
        <f>AVERAGE(G$6:G930)</f>
        <v>720148.51292969845</v>
      </c>
      <c r="L930" s="6"/>
      <c r="N930" s="13">
        <v>925</v>
      </c>
      <c r="O930" s="72">
        <v>44</v>
      </c>
      <c r="P930" s="73">
        <v>96.073465380140348</v>
      </c>
      <c r="Q930" s="74">
        <v>12681.373908951622</v>
      </c>
      <c r="R930" s="75">
        <v>158.92653461985964</v>
      </c>
      <c r="S930" s="17">
        <v>1015406.8095683847</v>
      </c>
      <c r="U930" s="73">
        <f>AVERAGE(R$6:R930)</f>
        <v>163.91322737945211</v>
      </c>
      <c r="V930" s="72">
        <f>AVERAGE(S$6:S930)</f>
        <v>818473.2684701645</v>
      </c>
    </row>
    <row r="931" spans="2:22" ht="15.75" x14ac:dyDescent="0.25">
      <c r="B931" s="13">
        <v>926</v>
      </c>
      <c r="C931" s="72">
        <v>46</v>
      </c>
      <c r="D931" s="73">
        <v>93.71608522481867</v>
      </c>
      <c r="E931" s="74">
        <v>19721.907887789203</v>
      </c>
      <c r="F931" s="75">
        <v>109.28391477518133</v>
      </c>
      <c r="G931" s="72">
        <v>1155287.3008131315</v>
      </c>
      <c r="I931" s="73">
        <f>AVERAGE(F$6:F931)</f>
        <v>113.77878350006759</v>
      </c>
      <c r="J931" s="72">
        <f>AVERAGE(G$6:G931)</f>
        <v>720618.42522762867</v>
      </c>
      <c r="L931" s="6"/>
      <c r="N931" s="13">
        <v>926</v>
      </c>
      <c r="O931" s="72">
        <v>45</v>
      </c>
      <c r="P931" s="73">
        <v>88.298324664298491</v>
      </c>
      <c r="Q931" s="74">
        <v>10127.750254324756</v>
      </c>
      <c r="R931" s="75">
        <v>165.70167533570151</v>
      </c>
      <c r="S931" s="17">
        <v>678185.18452318897</v>
      </c>
      <c r="U931" s="73">
        <f>AVERAGE(R$6:R931)</f>
        <v>163.91515874873534</v>
      </c>
      <c r="V931" s="72">
        <f>AVERAGE(S$6:S931)</f>
        <v>818321.76945942268</v>
      </c>
    </row>
    <row r="932" spans="2:22" ht="15.75" x14ac:dyDescent="0.25">
      <c r="B932" s="13">
        <v>927</v>
      </c>
      <c r="C932" s="72">
        <v>47</v>
      </c>
      <c r="D932" s="73">
        <v>90.53278154744784</v>
      </c>
      <c r="E932" s="74">
        <v>11839.994304229494</v>
      </c>
      <c r="F932" s="75">
        <v>111.46721845255216</v>
      </c>
      <c r="G932" s="72">
        <v>319771.23158652242</v>
      </c>
      <c r="I932" s="73">
        <f>AVERAGE(F$6:F932)</f>
        <v>113.77628990238958</v>
      </c>
      <c r="J932" s="72">
        <f>AVERAGE(G$6:G932)</f>
        <v>720186.01185800508</v>
      </c>
      <c r="L932" s="6"/>
      <c r="N932" s="13">
        <v>927</v>
      </c>
      <c r="O932" s="72">
        <v>45</v>
      </c>
      <c r="P932" s="73">
        <v>91.346462391380044</v>
      </c>
      <c r="Q932" s="74">
        <v>11096.939505460143</v>
      </c>
      <c r="R932" s="75">
        <v>162.65353760861996</v>
      </c>
      <c r="S932" s="17">
        <v>804956.4671919418</v>
      </c>
      <c r="U932" s="73">
        <f>AVERAGE(R$6:R932)</f>
        <v>163.91379777663164</v>
      </c>
      <c r="V932" s="72">
        <f>AVERAGE(S$6:S932)</f>
        <v>818307.35165762389</v>
      </c>
    </row>
    <row r="933" spans="2:22" ht="15.75" x14ac:dyDescent="0.25">
      <c r="B933" s="13">
        <v>928</v>
      </c>
      <c r="C933" s="72">
        <v>45</v>
      </c>
      <c r="D933" s="73">
        <v>84.566091129512287</v>
      </c>
      <c r="E933" s="74">
        <v>14621.532789594754</v>
      </c>
      <c r="F933" s="75">
        <v>119.43390887048771</v>
      </c>
      <c r="G933" s="72">
        <v>746306.81473930785</v>
      </c>
      <c r="I933" s="73">
        <f>AVERAGE(F$6:F933)</f>
        <v>113.78238647455348</v>
      </c>
      <c r="J933" s="72">
        <f>AVERAGE(G$6:G933)</f>
        <v>720214.15927490313</v>
      </c>
      <c r="L933" s="6"/>
      <c r="N933" s="13">
        <v>928</v>
      </c>
      <c r="O933" s="72">
        <v>45</v>
      </c>
      <c r="P933" s="73">
        <v>82.779804356455244</v>
      </c>
      <c r="Q933" s="74">
        <v>9209.4226192940932</v>
      </c>
      <c r="R933" s="75">
        <v>171.22019564354474</v>
      </c>
      <c r="S933" s="17">
        <v>576839.14263962093</v>
      </c>
      <c r="U933" s="73">
        <f>AVERAGE(R$6:R933)</f>
        <v>163.92167105019513</v>
      </c>
      <c r="V933" s="72">
        <f>AVERAGE(S$6:S933)</f>
        <v>818047.14884618204</v>
      </c>
    </row>
    <row r="934" spans="2:22" ht="15.75" x14ac:dyDescent="0.25">
      <c r="B934" s="13">
        <v>929</v>
      </c>
      <c r="C934" s="72">
        <v>43</v>
      </c>
      <c r="D934" s="73">
        <v>93.196730019721571</v>
      </c>
      <c r="E934" s="74">
        <v>13689.143012198541</v>
      </c>
      <c r="F934" s="75">
        <v>112.80326998027843</v>
      </c>
      <c r="G934" s="72">
        <v>544180.09500367404</v>
      </c>
      <c r="I934" s="73">
        <f>AVERAGE(F$6:F934)</f>
        <v>113.78133252784274</v>
      </c>
      <c r="J934" s="72">
        <f>AVERAGE(G$6:G934)</f>
        <v>720024.671584622</v>
      </c>
      <c r="L934" s="6"/>
      <c r="N934" s="13">
        <v>929</v>
      </c>
      <c r="O934" s="72">
        <v>44</v>
      </c>
      <c r="P934" s="73">
        <v>85.039899347524042</v>
      </c>
      <c r="Q934" s="74">
        <v>9080.5493183025446</v>
      </c>
      <c r="R934" s="75">
        <v>169.96010065247594</v>
      </c>
      <c r="S934" s="17">
        <v>543331.07611847227</v>
      </c>
      <c r="U934" s="73">
        <f>AVERAGE(R$6:R934)</f>
        <v>163.92817097441718</v>
      </c>
      <c r="V934" s="72">
        <f>AVERAGE(S$6:S934)</f>
        <v>817751.437250135</v>
      </c>
    </row>
    <row r="935" spans="2:22" ht="15.75" x14ac:dyDescent="0.25">
      <c r="B935" s="13">
        <v>930</v>
      </c>
      <c r="C935" s="72">
        <v>46</v>
      </c>
      <c r="D935" s="73">
        <v>90.302053926396837</v>
      </c>
      <c r="E935" s="74">
        <v>16905.907285050776</v>
      </c>
      <c r="F935" s="75">
        <v>112.69794607360316</v>
      </c>
      <c r="G935" s="72">
        <v>905261.02753598732</v>
      </c>
      <c r="I935" s="73">
        <f>AVERAGE(F$6:F935)</f>
        <v>113.78016759617151</v>
      </c>
      <c r="J935" s="72">
        <f>AVERAGE(G$6:G935)</f>
        <v>720223.85046198906</v>
      </c>
      <c r="L935" s="6"/>
      <c r="N935" s="13">
        <v>930</v>
      </c>
      <c r="O935" s="72">
        <v>45</v>
      </c>
      <c r="P935" s="73">
        <v>82.062743734592814</v>
      </c>
      <c r="Q935" s="74">
        <v>17751.163076474062</v>
      </c>
      <c r="R935" s="75">
        <v>171.9372562654072</v>
      </c>
      <c r="S935" s="17">
        <v>2052086.2748887548</v>
      </c>
      <c r="U935" s="73">
        <f>AVERAGE(R$6:R935)</f>
        <v>163.9367828940849</v>
      </c>
      <c r="V935" s="72">
        <f>AVERAGE(S$6:S935)</f>
        <v>819078.67901103676</v>
      </c>
    </row>
    <row r="936" spans="2:22" ht="15.75" x14ac:dyDescent="0.25">
      <c r="B936" s="13">
        <v>931</v>
      </c>
      <c r="C936" s="72">
        <v>47</v>
      </c>
      <c r="D936" s="73">
        <v>85.215250552039606</v>
      </c>
      <c r="E936" s="74">
        <v>13108.049994843506</v>
      </c>
      <c r="F936" s="75">
        <v>116.78474944796039</v>
      </c>
      <c r="G936" s="72">
        <v>530820.33439913741</v>
      </c>
      <c r="I936" s="73">
        <f>AVERAGE(F$6:F936)</f>
        <v>113.78339485917022</v>
      </c>
      <c r="J936" s="72">
        <f>AVERAGE(G$6:G936)</f>
        <v>720020.40952099778</v>
      </c>
      <c r="L936" s="6"/>
      <c r="N936" s="13">
        <v>931</v>
      </c>
      <c r="O936" s="72">
        <v>45</v>
      </c>
      <c r="P936" s="73">
        <v>88.356666537763701</v>
      </c>
      <c r="Q936" s="74">
        <v>7405.4795663133145</v>
      </c>
      <c r="R936" s="75">
        <v>165.64333346223628</v>
      </c>
      <c r="S936" s="17">
        <v>226668.32125061331</v>
      </c>
      <c r="U936" s="73">
        <f>AVERAGE(R$6:R936)</f>
        <v>163.93861592369623</v>
      </c>
      <c r="V936" s="72">
        <f>AVERAGE(S$6:S936)</f>
        <v>818442.3628372876</v>
      </c>
    </row>
    <row r="937" spans="2:22" ht="15.75" x14ac:dyDescent="0.25">
      <c r="B937" s="13">
        <v>932</v>
      </c>
      <c r="C937" s="72">
        <v>46</v>
      </c>
      <c r="D937" s="73">
        <v>84.091578331973295</v>
      </c>
      <c r="E937" s="74">
        <v>15307.119936957448</v>
      </c>
      <c r="F937" s="75">
        <v>118.9084216680267</v>
      </c>
      <c r="G937" s="72">
        <v>820145.47198679461</v>
      </c>
      <c r="I937" s="73">
        <f>AVERAGE(F$6:F937)</f>
        <v>113.7888938149737</v>
      </c>
      <c r="J937" s="72">
        <f>AVERAGE(G$6:G937)</f>
        <v>720127.83984553185</v>
      </c>
      <c r="L937" s="6"/>
      <c r="N937" s="13">
        <v>932</v>
      </c>
      <c r="O937" s="72">
        <v>44</v>
      </c>
      <c r="P937" s="73">
        <v>88.984043549922902</v>
      </c>
      <c r="Q937" s="74">
        <v>13562.239877834571</v>
      </c>
      <c r="R937" s="75">
        <v>166.01595645007711</v>
      </c>
      <c r="S937" s="17">
        <v>1251548.2249240833</v>
      </c>
      <c r="U937" s="73">
        <f>AVERAGE(R$6:R937)</f>
        <v>163.94084482984044</v>
      </c>
      <c r="V937" s="72">
        <f>AVERAGE(S$6:S937)</f>
        <v>818907.06869789574</v>
      </c>
    </row>
    <row r="938" spans="2:22" ht="15.75" x14ac:dyDescent="0.25">
      <c r="B938" s="13">
        <v>933</v>
      </c>
      <c r="C938" s="72">
        <v>44</v>
      </c>
      <c r="D938" s="73">
        <v>84.394772814801428</v>
      </c>
      <c r="E938" s="74">
        <v>11445.226028141902</v>
      </c>
      <c r="F938" s="75">
        <v>120.60522718519857</v>
      </c>
      <c r="G938" s="72">
        <v>380354.08531000209</v>
      </c>
      <c r="I938" s="73">
        <f>AVERAGE(F$6:F938)</f>
        <v>113.79619963852164</v>
      </c>
      <c r="J938" s="72">
        <f>AVERAGE(G$6:G938)</f>
        <v>719763.66647518298</v>
      </c>
      <c r="L938" s="6"/>
      <c r="N938" s="13">
        <v>933</v>
      </c>
      <c r="O938" s="72">
        <v>45</v>
      </c>
      <c r="P938" s="73">
        <v>98.268764656741922</v>
      </c>
      <c r="Q938" s="74">
        <v>14594.682703757042</v>
      </c>
      <c r="R938" s="75">
        <v>155.73123534325808</v>
      </c>
      <c r="S938" s="17">
        <v>1272847.9668989661</v>
      </c>
      <c r="U938" s="73">
        <f>AVERAGE(R$6:R938)</f>
        <v>163.93204567712169</v>
      </c>
      <c r="V938" s="72">
        <f>AVERAGE(S$6:S938)</f>
        <v>819393.60770990117</v>
      </c>
    </row>
    <row r="939" spans="2:22" ht="15.75" x14ac:dyDescent="0.25">
      <c r="B939" s="13">
        <v>934</v>
      </c>
      <c r="C939" s="72">
        <v>45</v>
      </c>
      <c r="D939" s="73">
        <v>96.391791690942227</v>
      </c>
      <c r="E939" s="74">
        <v>14318.376896501515</v>
      </c>
      <c r="F939" s="75">
        <v>107.60820830905777</v>
      </c>
      <c r="G939" s="72">
        <v>540774.88372633513</v>
      </c>
      <c r="I939" s="73">
        <f>AVERAGE(F$6:F939)</f>
        <v>113.78957438013892</v>
      </c>
      <c r="J939" s="72">
        <f>AVERAGE(G$6:G939)</f>
        <v>719572.02966281807</v>
      </c>
      <c r="L939" s="6"/>
      <c r="N939" s="13">
        <v>934</v>
      </c>
      <c r="O939" s="72">
        <v>46</v>
      </c>
      <c r="P939" s="73">
        <v>96.810308068504256</v>
      </c>
      <c r="Q939" s="74">
        <v>17219.836609447571</v>
      </c>
      <c r="R939" s="75">
        <v>156.18969193149576</v>
      </c>
      <c r="S939" s="17">
        <v>1689560.9751403085</v>
      </c>
      <c r="U939" s="73">
        <f>AVERAGE(R$6:R939)</f>
        <v>163.92375621914994</v>
      </c>
      <c r="V939" s="72">
        <f>AVERAGE(S$6:S939)</f>
        <v>820325.26442021213</v>
      </c>
    </row>
    <row r="940" spans="2:22" ht="15.75" x14ac:dyDescent="0.25">
      <c r="B940" s="13">
        <v>935</v>
      </c>
      <c r="C940" s="72">
        <v>44</v>
      </c>
      <c r="D940" s="73">
        <v>93.16447015302964</v>
      </c>
      <c r="E940" s="74">
        <v>14734.367349626773</v>
      </c>
      <c r="F940" s="75">
        <v>111.83552984697036</v>
      </c>
      <c r="G940" s="72">
        <v>647825.77950541046</v>
      </c>
      <c r="I940" s="73">
        <f>AVERAGE(F$6:F940)</f>
        <v>113.78748449293766</v>
      </c>
      <c r="J940" s="72">
        <f>AVERAGE(G$6:G940)</f>
        <v>719495.29570543044</v>
      </c>
      <c r="L940" s="6"/>
      <c r="N940" s="13">
        <v>935</v>
      </c>
      <c r="O940" s="72">
        <v>43</v>
      </c>
      <c r="P940" s="73">
        <v>83.721703998227042</v>
      </c>
      <c r="Q940" s="74">
        <v>11244.481967907161</v>
      </c>
      <c r="R940" s="75">
        <v>172.27829600177296</v>
      </c>
      <c r="S940" s="17">
        <v>937180.19285370829</v>
      </c>
      <c r="U940" s="73">
        <f>AVERAGE(R$6:R940)</f>
        <v>163.93269155581586</v>
      </c>
      <c r="V940" s="72">
        <f>AVERAGE(S$6:S940)</f>
        <v>820450.24295329605</v>
      </c>
    </row>
    <row r="941" spans="2:22" ht="15.75" x14ac:dyDescent="0.25">
      <c r="B941" s="13">
        <v>936</v>
      </c>
      <c r="C941" s="72">
        <v>45</v>
      </c>
      <c r="D941" s="73">
        <v>88.333802225065355</v>
      </c>
      <c r="E941" s="74">
        <v>14954.518982316733</v>
      </c>
      <c r="F941" s="75">
        <v>115.66619777493464</v>
      </c>
      <c r="G941" s="72">
        <v>729732.35023766151</v>
      </c>
      <c r="I941" s="73">
        <f>AVERAGE(F$6:F941)</f>
        <v>113.78949166524748</v>
      </c>
      <c r="J941" s="72">
        <f>AVERAGE(G$6:G941)</f>
        <v>719506.23272950319</v>
      </c>
      <c r="L941" s="6"/>
      <c r="N941" s="13">
        <v>936</v>
      </c>
      <c r="O941" s="72">
        <v>44</v>
      </c>
      <c r="P941" s="73">
        <v>84.14753126440614</v>
      </c>
      <c r="Q941" s="74">
        <v>13162.163631717271</v>
      </c>
      <c r="R941" s="75">
        <v>170.85246873559385</v>
      </c>
      <c r="S941" s="17">
        <v>1248788.1503807455</v>
      </c>
      <c r="U941" s="73">
        <f>AVERAGE(R$6:R941)</f>
        <v>163.94008448015325</v>
      </c>
      <c r="V941" s="72">
        <f>AVERAGE(S$6:S941)</f>
        <v>820907.86892276979</v>
      </c>
    </row>
    <row r="942" spans="2:22" ht="15.75" x14ac:dyDescent="0.25">
      <c r="B942" s="13">
        <v>937</v>
      </c>
      <c r="C942" s="72">
        <v>47</v>
      </c>
      <c r="D942" s="73">
        <v>94.573341134827587</v>
      </c>
      <c r="E942" s="74">
        <v>18668.303719986852</v>
      </c>
      <c r="F942" s="75">
        <v>107.42665886517241</v>
      </c>
      <c r="G942" s="72">
        <v>1005473.4953184568</v>
      </c>
      <c r="I942" s="73">
        <f>AVERAGE(F$6:F942)</f>
        <v>113.78270102191762</v>
      </c>
      <c r="J942" s="72">
        <f>AVERAGE(G$6:G942)</f>
        <v>719811.42724667385</v>
      </c>
      <c r="L942" s="6"/>
      <c r="N942" s="13">
        <v>937</v>
      </c>
      <c r="O942" s="72">
        <v>44</v>
      </c>
      <c r="P942" s="73">
        <v>94.562643578930505</v>
      </c>
      <c r="Q942" s="74">
        <v>13383.164478079256</v>
      </c>
      <c r="R942" s="75">
        <v>160.4373564210695</v>
      </c>
      <c r="S942" s="17">
        <v>1147159.5294113979</v>
      </c>
      <c r="U942" s="73">
        <f>AVERAGE(R$6:R942)</f>
        <v>163.93634624316383</v>
      </c>
      <c r="V942" s="72">
        <f>AVERAGE(S$6:S942)</f>
        <v>821256.05639394233</v>
      </c>
    </row>
    <row r="943" spans="2:22" ht="15.75" x14ac:dyDescent="0.25">
      <c r="B943" s="13">
        <v>938</v>
      </c>
      <c r="C943" s="72">
        <v>45</v>
      </c>
      <c r="D943" s="73">
        <v>87.916571234271203</v>
      </c>
      <c r="E943" s="74">
        <v>15864.073020586304</v>
      </c>
      <c r="F943" s="75">
        <v>116.0834287657288</v>
      </c>
      <c r="G943" s="72">
        <v>841555.99041955033</v>
      </c>
      <c r="I943" s="73">
        <f>AVERAGE(F$6:F943)</f>
        <v>113.78515382335026</v>
      </c>
      <c r="J943" s="72">
        <f>AVERAGE(G$6:G943)</f>
        <v>719941.21889184753</v>
      </c>
      <c r="L943" s="6"/>
      <c r="N943" s="13">
        <v>938</v>
      </c>
      <c r="O943" s="72">
        <v>45</v>
      </c>
      <c r="P943" s="73">
        <v>83.186594180141995</v>
      </c>
      <c r="Q943" s="74">
        <v>13565.688090354452</v>
      </c>
      <c r="R943" s="75">
        <v>170.81340581985802</v>
      </c>
      <c r="S943" s="17">
        <v>1317201.3850033297</v>
      </c>
      <c r="U943" s="73">
        <f>AVERAGE(R$6:R943)</f>
        <v>163.94367786318162</v>
      </c>
      <c r="V943" s="72">
        <f>AVERAGE(S$6:S943)</f>
        <v>821784.78275706526</v>
      </c>
    </row>
    <row r="944" spans="2:22" ht="15.75" x14ac:dyDescent="0.25">
      <c r="B944" s="13">
        <v>939</v>
      </c>
      <c r="C944" s="72">
        <v>44</v>
      </c>
      <c r="D944" s="73">
        <v>84.518731834592046</v>
      </c>
      <c r="E944" s="74">
        <v>9332.8922389526015</v>
      </c>
      <c r="F944" s="75">
        <v>120.48126816540795</v>
      </c>
      <c r="G944" s="72">
        <v>124438.6926001031</v>
      </c>
      <c r="I944" s="73">
        <f>AVERAGE(F$6:F944)</f>
        <v>113.79228493553563</v>
      </c>
      <c r="J944" s="72">
        <f>AVERAGE(G$6:G944)</f>
        <v>719307.03089792666</v>
      </c>
      <c r="L944" s="6"/>
      <c r="N944" s="13">
        <v>939</v>
      </c>
      <c r="O944" s="72">
        <v>47</v>
      </c>
      <c r="P944" s="73">
        <v>95.752711851069733</v>
      </c>
      <c r="Q944" s="74">
        <v>13876.85625641681</v>
      </c>
      <c r="R944" s="75">
        <v>156.24728814893027</v>
      </c>
      <c r="S944" s="17">
        <v>1168221.1580976429</v>
      </c>
      <c r="U944" s="73">
        <f>AVERAGE(R$6:R944)</f>
        <v>163.93548149500884</v>
      </c>
      <c r="V944" s="72">
        <f>AVERAGE(S$6:S944)</f>
        <v>822153.72458383907</v>
      </c>
    </row>
    <row r="945" spans="2:22" ht="15.75" x14ac:dyDescent="0.25">
      <c r="B945" s="13">
        <v>940</v>
      </c>
      <c r="C945" s="72">
        <v>43</v>
      </c>
      <c r="D945" s="73">
        <v>81.332800300913888</v>
      </c>
      <c r="E945" s="74">
        <v>13805.993808441312</v>
      </c>
      <c r="F945" s="75">
        <v>124.66719969908611</v>
      </c>
      <c r="G945" s="72">
        <v>721154.58716129931</v>
      </c>
      <c r="I945" s="73">
        <f>AVERAGE(F$6:F945)</f>
        <v>113.80385399379473</v>
      </c>
      <c r="J945" s="72">
        <f>AVERAGE(G$6:G945)</f>
        <v>719308.99638331321</v>
      </c>
      <c r="L945" s="6"/>
      <c r="N945" s="13">
        <v>940</v>
      </c>
      <c r="O945" s="72">
        <v>45</v>
      </c>
      <c r="P945" s="73">
        <v>84.611701215272362</v>
      </c>
      <c r="Q945" s="74">
        <v>10851.07827509554</v>
      </c>
      <c r="R945" s="75">
        <v>169.38829878472762</v>
      </c>
      <c r="S945" s="17">
        <v>838045.68899835018</v>
      </c>
      <c r="U945" s="73">
        <f>AVERAGE(R$6:R945)</f>
        <v>163.94128236446599</v>
      </c>
      <c r="V945" s="72">
        <f>AVERAGE(S$6:S945)</f>
        <v>822170.63092896086</v>
      </c>
    </row>
    <row r="946" spans="2:22" ht="15.75" x14ac:dyDescent="0.25">
      <c r="B946" s="13">
        <v>941</v>
      </c>
      <c r="C946" s="72">
        <v>45</v>
      </c>
      <c r="D946" s="73">
        <v>88.808000558625992</v>
      </c>
      <c r="E946" s="74">
        <v>12057.298543637689</v>
      </c>
      <c r="F946" s="75">
        <v>115.19199944137401</v>
      </c>
      <c r="G946" s="72">
        <v>388904.32710319245</v>
      </c>
      <c r="I946" s="73">
        <f>AVERAGE(F$6:F946)</f>
        <v>113.80532917492926</v>
      </c>
      <c r="J946" s="72">
        <f>AVERAGE(G$6:G946)</f>
        <v>718957.87558705371</v>
      </c>
      <c r="L946" s="6"/>
      <c r="N946" s="13">
        <v>941</v>
      </c>
      <c r="O946" s="72">
        <v>44</v>
      </c>
      <c r="P946" s="73">
        <v>80.438470778893304</v>
      </c>
      <c r="Q946" s="74">
        <v>15542.515459623046</v>
      </c>
      <c r="R946" s="75">
        <v>174.5615292211067</v>
      </c>
      <c r="S946" s="17">
        <v>1713125.2665744908</v>
      </c>
      <c r="U946" s="73">
        <f>AVERAGE(R$6:R946)</f>
        <v>163.95256849290024</v>
      </c>
      <c r="V946" s="72">
        <f>AVERAGE(S$6:S946)</f>
        <v>823117.44775748963</v>
      </c>
    </row>
    <row r="947" spans="2:22" ht="15.75" x14ac:dyDescent="0.25">
      <c r="B947" s="13">
        <v>942</v>
      </c>
      <c r="C947" s="72">
        <v>44</v>
      </c>
      <c r="D947" s="73">
        <v>90.426896543738991</v>
      </c>
      <c r="E947" s="74">
        <v>14533.443204876115</v>
      </c>
      <c r="F947" s="75">
        <v>114.57310345626101</v>
      </c>
      <c r="G947" s="72">
        <v>665141.69188796473</v>
      </c>
      <c r="I947" s="73">
        <f>AVERAGE(F$6:F947)</f>
        <v>113.80614422193705</v>
      </c>
      <c r="J947" s="72">
        <f>AVERAGE(G$6:G947)</f>
        <v>718900.74588036677</v>
      </c>
      <c r="L947" s="6"/>
      <c r="N947" s="13">
        <v>942</v>
      </c>
      <c r="O947" s="72">
        <v>45</v>
      </c>
      <c r="P947" s="73">
        <v>93.021815272057523</v>
      </c>
      <c r="Q947" s="74">
        <v>15638.444477356377</v>
      </c>
      <c r="R947" s="75">
        <v>160.97818472794248</v>
      </c>
      <c r="S947" s="17">
        <v>1517448.403933547</v>
      </c>
      <c r="U947" s="73">
        <f>AVERAGE(R$6:R947)</f>
        <v>163.9494109729799</v>
      </c>
      <c r="V947" s="72">
        <f>AVERAGE(S$6:S947)</f>
        <v>823854.52945194405</v>
      </c>
    </row>
    <row r="948" spans="2:22" ht="15.75" x14ac:dyDescent="0.25">
      <c r="B948" s="13">
        <v>943</v>
      </c>
      <c r="C948" s="72">
        <v>44</v>
      </c>
      <c r="D948" s="73">
        <v>95.281772531803256</v>
      </c>
      <c r="E948" s="74">
        <v>18847.023272673443</v>
      </c>
      <c r="F948" s="75">
        <v>109.71822746819674</v>
      </c>
      <c r="G948" s="72">
        <v>1067861.9865295826</v>
      </c>
      <c r="I948" s="73">
        <f>AVERAGE(F$6:F948)</f>
        <v>113.80180920947284</v>
      </c>
      <c r="J948" s="72">
        <f>AVERAGE(G$6:G948)</f>
        <v>719270.80021827691</v>
      </c>
      <c r="L948" s="6"/>
      <c r="N948" s="13">
        <v>943</v>
      </c>
      <c r="O948" s="72">
        <v>46</v>
      </c>
      <c r="P948" s="73">
        <v>90.817240732513113</v>
      </c>
      <c r="Q948" s="74">
        <v>14156.157813181566</v>
      </c>
      <c r="R948" s="75">
        <v>162.18275926748689</v>
      </c>
      <c r="S948" s="17">
        <v>1295884.7347677797</v>
      </c>
      <c r="U948" s="73">
        <f>AVERAGE(R$6:R948)</f>
        <v>163.94753753532828</v>
      </c>
      <c r="V948" s="72">
        <f>AVERAGE(S$6:S948)</f>
        <v>824355.09170572541</v>
      </c>
    </row>
    <row r="949" spans="2:22" ht="15.75" x14ac:dyDescent="0.25">
      <c r="B949" s="13">
        <v>944</v>
      </c>
      <c r="C949" s="72">
        <v>44</v>
      </c>
      <c r="D949" s="73">
        <v>96.790801647803832</v>
      </c>
      <c r="E949" s="74">
        <v>15704.991374955462</v>
      </c>
      <c r="F949" s="75">
        <v>108.20919835219617</v>
      </c>
      <c r="G949" s="72">
        <v>699424.52681208565</v>
      </c>
      <c r="I949" s="73">
        <f>AVERAGE(F$6:F949)</f>
        <v>113.79588483356471</v>
      </c>
      <c r="J949" s="72">
        <f>AVERAGE(G$6:G949)</f>
        <v>719249.77662356687</v>
      </c>
      <c r="L949" s="6"/>
      <c r="N949" s="13">
        <v>944</v>
      </c>
      <c r="O949" s="72">
        <v>45</v>
      </c>
      <c r="P949" s="73">
        <v>95.836349789883656</v>
      </c>
      <c r="Q949" s="74">
        <v>13483.372542331745</v>
      </c>
      <c r="R949" s="75">
        <v>158.16365021011634</v>
      </c>
      <c r="S949" s="17">
        <v>1132579.4184380453</v>
      </c>
      <c r="U949" s="73">
        <f>AVERAGE(R$6:R949)</f>
        <v>163.94141053604309</v>
      </c>
      <c r="V949" s="72">
        <f>AVERAGE(S$6:S949)</f>
        <v>824681.60052641644</v>
      </c>
    </row>
    <row r="950" spans="2:22" ht="15.75" x14ac:dyDescent="0.25">
      <c r="B950" s="13">
        <v>945</v>
      </c>
      <c r="C950" s="72">
        <v>45</v>
      </c>
      <c r="D950" s="73">
        <v>85.196810272020087</v>
      </c>
      <c r="E950" s="74">
        <v>23569.592290307213</v>
      </c>
      <c r="F950" s="75">
        <v>118.80318972797991</v>
      </c>
      <c r="G950" s="72">
        <v>1800142.7446765006</v>
      </c>
      <c r="I950" s="73">
        <f>AVERAGE(F$6:F950)</f>
        <v>113.80118356890273</v>
      </c>
      <c r="J950" s="72">
        <f>AVERAGE(G$6:G950)</f>
        <v>720393.57870616252</v>
      </c>
      <c r="L950" s="6"/>
      <c r="N950" s="13">
        <v>945</v>
      </c>
      <c r="O950" s="72">
        <v>45</v>
      </c>
      <c r="P950" s="73">
        <v>96.630567966838186</v>
      </c>
      <c r="Q950" s="74">
        <v>8603.7241007777684</v>
      </c>
      <c r="R950" s="75">
        <v>157.36943203316181</v>
      </c>
      <c r="S950" s="17">
        <v>353963.17510942323</v>
      </c>
      <c r="U950" s="73">
        <f>AVERAGE(R$6:R950)</f>
        <v>163.93445606143686</v>
      </c>
      <c r="V950" s="72">
        <f>AVERAGE(S$6:S950)</f>
        <v>824183.48579052545</v>
      </c>
    </row>
    <row r="951" spans="2:22" ht="15.75" x14ac:dyDescent="0.25">
      <c r="B951" s="13">
        <v>946</v>
      </c>
      <c r="C951" s="72">
        <v>44</v>
      </c>
      <c r="D951" s="73">
        <v>98.049719461294927</v>
      </c>
      <c r="E951" s="74">
        <v>15136.183050112253</v>
      </c>
      <c r="F951" s="75">
        <v>106.95028053870507</v>
      </c>
      <c r="G951" s="72">
        <v>618819.02349469811</v>
      </c>
      <c r="I951" s="73">
        <f>AVERAGE(F$6:F951)</f>
        <v>113.79394159952619</v>
      </c>
      <c r="J951" s="72">
        <f>AVERAGE(G$6:G951)</f>
        <v>720286.20602623501</v>
      </c>
      <c r="L951" s="6"/>
      <c r="N951" s="13">
        <v>946</v>
      </c>
      <c r="O951" s="72">
        <v>46</v>
      </c>
      <c r="P951" s="73">
        <v>99.689299597220383</v>
      </c>
      <c r="Q951" s="74">
        <v>3649.1266972215617</v>
      </c>
      <c r="R951" s="75">
        <v>153.31070040277962</v>
      </c>
      <c r="S951" s="17">
        <v>-440549.83019048045</v>
      </c>
      <c r="U951" s="73">
        <f>AVERAGE(R$6:R951)</f>
        <v>163.92322587575114</v>
      </c>
      <c r="V951" s="72">
        <f>AVERAGE(S$6:S951)</f>
        <v>822846.55839519657</v>
      </c>
    </row>
    <row r="952" spans="2:22" ht="15.75" x14ac:dyDescent="0.25">
      <c r="B952" s="13">
        <v>947</v>
      </c>
      <c r="C952" s="72">
        <v>45</v>
      </c>
      <c r="D952" s="73">
        <v>91.943873268799464</v>
      </c>
      <c r="E952" s="74">
        <v>8425.0170740573158</v>
      </c>
      <c r="F952" s="75">
        <v>112.05612673120054</v>
      </c>
      <c r="G952" s="72">
        <v>-55925.219036905095</v>
      </c>
      <c r="I952" s="73">
        <f>AVERAGE(F$6:F952)</f>
        <v>113.7921065257476</v>
      </c>
      <c r="J952" s="72">
        <f>AVERAGE(G$6:G952)</f>
        <v>719466.55299026554</v>
      </c>
      <c r="L952" s="6"/>
      <c r="N952" s="13">
        <v>947</v>
      </c>
      <c r="O952" s="72">
        <v>43</v>
      </c>
      <c r="P952" s="73">
        <v>99.327701720996032</v>
      </c>
      <c r="Q952" s="74">
        <v>16341.276508503543</v>
      </c>
      <c r="R952" s="75">
        <v>156.67229827900397</v>
      </c>
      <c r="S952" s="17">
        <v>1560225.3473999477</v>
      </c>
      <c r="U952" s="73">
        <f>AVERAGE(R$6:R952)</f>
        <v>163.91556914122449</v>
      </c>
      <c r="V952" s="72">
        <f>AVERAGE(S$6:S952)</f>
        <v>823625.20547967893</v>
      </c>
    </row>
    <row r="953" spans="2:22" ht="15.75" x14ac:dyDescent="0.25">
      <c r="B953" s="13">
        <v>948</v>
      </c>
      <c r="C953" s="72">
        <v>45</v>
      </c>
      <c r="D953" s="73">
        <v>93.050679377988502</v>
      </c>
      <c r="E953" s="74">
        <v>21125.167506267837</v>
      </c>
      <c r="F953" s="75">
        <v>110.9493206220115</v>
      </c>
      <c r="G953" s="72">
        <v>1343822.9828466093</v>
      </c>
      <c r="I953" s="73">
        <f>AVERAGE(F$6:F953)</f>
        <v>113.78910780643986</v>
      </c>
      <c r="J953" s="72">
        <f>AVERAGE(G$6:G953)</f>
        <v>720125.15681922785</v>
      </c>
      <c r="L953" s="6"/>
      <c r="N953" s="13">
        <v>948</v>
      </c>
      <c r="O953" s="72">
        <v>46</v>
      </c>
      <c r="P953" s="73">
        <v>83.393102545111702</v>
      </c>
      <c r="Q953" s="74">
        <v>10513.857051221858</v>
      </c>
      <c r="R953" s="75">
        <v>169.6068974548883</v>
      </c>
      <c r="S953" s="17">
        <v>783222.67474193987</v>
      </c>
      <c r="U953" s="73">
        <f>AVERAGE(R$6:R953)</f>
        <v>163.92157265210389</v>
      </c>
      <c r="V953" s="72">
        <f>AVERAGE(S$6:S953)</f>
        <v>823582.58677636913</v>
      </c>
    </row>
    <row r="954" spans="2:22" ht="15.75" x14ac:dyDescent="0.25">
      <c r="B954" s="13">
        <v>949</v>
      </c>
      <c r="C954" s="72">
        <v>47</v>
      </c>
      <c r="D954" s="73">
        <v>84.709043709311786</v>
      </c>
      <c r="E954" s="74">
        <v>17221.420019572841</v>
      </c>
      <c r="F954" s="75">
        <v>117.29095629068821</v>
      </c>
      <c r="G954" s="72">
        <v>1019916.8227793011</v>
      </c>
      <c r="I954" s="73">
        <f>AVERAGE(F$6:F954)</f>
        <v>113.79279784699227</v>
      </c>
      <c r="J954" s="72">
        <f>AVERAGE(G$6:G954)</f>
        <v>720441.05952308467</v>
      </c>
      <c r="L954" s="6"/>
      <c r="N954" s="13">
        <v>949</v>
      </c>
      <c r="O954" s="72">
        <v>45</v>
      </c>
      <c r="P954" s="73">
        <v>82.497013501869176</v>
      </c>
      <c r="Q954" s="74">
        <v>10370.724833241715</v>
      </c>
      <c r="R954" s="75">
        <v>171.50298649813084</v>
      </c>
      <c r="S954" s="17">
        <v>778610.28105128394</v>
      </c>
      <c r="U954" s="73">
        <f>AVERAGE(R$6:R954)</f>
        <v>163.92956149704173</v>
      </c>
      <c r="V954" s="72">
        <f>AVERAGE(S$6:S954)</f>
        <v>823535.19762386638</v>
      </c>
    </row>
    <row r="955" spans="2:22" ht="15.75" x14ac:dyDescent="0.25">
      <c r="B955" s="13">
        <v>950</v>
      </c>
      <c r="C955" s="72">
        <v>44</v>
      </c>
      <c r="D955" s="73">
        <v>80.700966737336159</v>
      </c>
      <c r="E955" s="74">
        <v>12183.29686946613</v>
      </c>
      <c r="F955" s="75">
        <v>124.29903326266384</v>
      </c>
      <c r="G955" s="72">
        <v>514372.02282667882</v>
      </c>
      <c r="I955" s="73">
        <f>AVERAGE(F$6:F955)</f>
        <v>113.80385704216667</v>
      </c>
      <c r="J955" s="72">
        <f>AVERAGE(G$6:G955)</f>
        <v>720224.14474761474</v>
      </c>
      <c r="L955" s="6"/>
      <c r="N955" s="13">
        <v>950</v>
      </c>
      <c r="O955" s="72">
        <v>44</v>
      </c>
      <c r="P955" s="73">
        <v>89.485410792713068</v>
      </c>
      <c r="Q955" s="74">
        <v>15549.464739410148</v>
      </c>
      <c r="R955" s="75">
        <v>165.51458920728692</v>
      </c>
      <c r="S955" s="17">
        <v>1573663.2687366633</v>
      </c>
      <c r="U955" s="73">
        <f>AVERAGE(R$6:R955)</f>
        <v>163.93122994726303</v>
      </c>
      <c r="V955" s="72">
        <f>AVERAGE(S$6:S955)</f>
        <v>824324.80611977458</v>
      </c>
    </row>
    <row r="956" spans="2:22" ht="15.75" x14ac:dyDescent="0.25">
      <c r="B956" s="13">
        <v>951</v>
      </c>
      <c r="C956" s="72">
        <v>45</v>
      </c>
      <c r="D956" s="73">
        <v>94.726174159025604</v>
      </c>
      <c r="E956" s="74">
        <v>16182.015920386948</v>
      </c>
      <c r="F956" s="75">
        <v>109.2738258409744</v>
      </c>
      <c r="G956" s="72">
        <v>768270.78944023838</v>
      </c>
      <c r="I956" s="73">
        <f>AVERAGE(F$6:F956)</f>
        <v>113.79909360241778</v>
      </c>
      <c r="J956" s="72">
        <f>AVERAGE(G$6:G956)</f>
        <v>720274.6669817816</v>
      </c>
      <c r="L956" s="6"/>
      <c r="N956" s="13">
        <v>951</v>
      </c>
      <c r="O956" s="72">
        <v>47</v>
      </c>
      <c r="P956" s="73">
        <v>84.425365310817426</v>
      </c>
      <c r="Q956" s="74">
        <v>9018.416247912086</v>
      </c>
      <c r="R956" s="75">
        <v>167.57463468918257</v>
      </c>
      <c r="S956" s="17">
        <v>511257.80821885634</v>
      </c>
      <c r="U956" s="73">
        <f>AVERAGE(R$6:R956)</f>
        <v>163.93506107738071</v>
      </c>
      <c r="V956" s="72">
        <f>AVERAGE(S$6:S956)</f>
        <v>823995.60843533627</v>
      </c>
    </row>
    <row r="957" spans="2:22" ht="15.75" x14ac:dyDescent="0.25">
      <c r="B957" s="13">
        <v>952</v>
      </c>
      <c r="C957" s="72">
        <v>44</v>
      </c>
      <c r="D957" s="73">
        <v>90.850956086080416</v>
      </c>
      <c r="E957" s="74">
        <v>21594.219765221806</v>
      </c>
      <c r="F957" s="75">
        <v>114.14904391391958</v>
      </c>
      <c r="G957" s="72">
        <v>1464959.5402671341</v>
      </c>
      <c r="I957" s="73">
        <f>AVERAGE(F$6:F957)</f>
        <v>113.79946119728281</v>
      </c>
      <c r="J957" s="72">
        <f>AVERAGE(G$6:G957)</f>
        <v>721056.89899153507</v>
      </c>
      <c r="L957" s="6"/>
      <c r="N957" s="13">
        <v>952</v>
      </c>
      <c r="O957" s="72">
        <v>45</v>
      </c>
      <c r="P957" s="73">
        <v>93.012789327607678</v>
      </c>
      <c r="Q957" s="74">
        <v>7366.9100237081184</v>
      </c>
      <c r="R957" s="75">
        <v>160.98721067239234</v>
      </c>
      <c r="S957" s="17">
        <v>185978.29599125776</v>
      </c>
      <c r="U957" s="73">
        <f>AVERAGE(R$6:R957)</f>
        <v>163.93196459586284</v>
      </c>
      <c r="V957" s="72">
        <f>AVERAGE(S$6:S957)</f>
        <v>823325.42218276893</v>
      </c>
    </row>
    <row r="958" spans="2:22" ht="15.75" x14ac:dyDescent="0.25">
      <c r="B958" s="13">
        <v>953</v>
      </c>
      <c r="C958" s="72">
        <v>44</v>
      </c>
      <c r="D958" s="73">
        <v>90.39399623187596</v>
      </c>
      <c r="E958" s="74">
        <v>11359.358309894747</v>
      </c>
      <c r="F958" s="75">
        <v>114.60600376812404</v>
      </c>
      <c r="G958" s="72">
        <v>301850.66126726847</v>
      </c>
      <c r="I958" s="73">
        <f>AVERAGE(F$6:F958)</f>
        <v>113.80030751687447</v>
      </c>
      <c r="J958" s="72">
        <f>AVERAGE(G$6:G958)</f>
        <v>720617.01836433227</v>
      </c>
      <c r="L958" s="6"/>
      <c r="N958" s="13">
        <v>953</v>
      </c>
      <c r="O958" s="72">
        <v>45</v>
      </c>
      <c r="P958" s="73">
        <v>90.494220859231206</v>
      </c>
      <c r="Q958" s="74">
        <v>3683.3701450558574</v>
      </c>
      <c r="R958" s="75">
        <v>163.50577914076879</v>
      </c>
      <c r="S958" s="17">
        <v>-397747.6945687955</v>
      </c>
      <c r="U958" s="73">
        <f>AVERAGE(R$6:R958)</f>
        <v>163.93151739181764</v>
      </c>
      <c r="V958" s="72">
        <f>AVERAGE(S$6:S958)</f>
        <v>822044.12825123535</v>
      </c>
    </row>
    <row r="959" spans="2:22" ht="15.75" x14ac:dyDescent="0.25">
      <c r="B959" s="13">
        <v>954</v>
      </c>
      <c r="C959" s="72">
        <v>45</v>
      </c>
      <c r="D959" s="73">
        <v>88.355426506056133</v>
      </c>
      <c r="E959" s="74">
        <v>11746.602613660927</v>
      </c>
      <c r="F959" s="75">
        <v>115.64457349394387</v>
      </c>
      <c r="G959" s="72">
        <v>358430.8492596643</v>
      </c>
      <c r="I959" s="73">
        <f>AVERAGE(F$6:F959)</f>
        <v>113.80224070972255</v>
      </c>
      <c r="J959" s="72">
        <f>AVERAGE(G$6:G959)</f>
        <v>720237.36829189549</v>
      </c>
      <c r="L959" s="6"/>
      <c r="N959" s="13">
        <v>954</v>
      </c>
      <c r="O959" s="72">
        <v>44</v>
      </c>
      <c r="P959" s="73">
        <v>89.529275258782221</v>
      </c>
      <c r="Q959" s="74">
        <v>17085.443643837243</v>
      </c>
      <c r="R959" s="75">
        <v>165.47072474121779</v>
      </c>
      <c r="S959" s="17">
        <v>1827140.7422709814</v>
      </c>
      <c r="U959" s="73">
        <f>AVERAGE(R$6:R959)</f>
        <v>163.93313081671218</v>
      </c>
      <c r="V959" s="72">
        <f>AVERAGE(S$6:S959)</f>
        <v>823097.68864328961</v>
      </c>
    </row>
    <row r="960" spans="2:22" ht="15.75" x14ac:dyDescent="0.25">
      <c r="B960" s="13">
        <v>955</v>
      </c>
      <c r="C960" s="72">
        <v>45</v>
      </c>
      <c r="D960" s="73">
        <v>91.178921754282072</v>
      </c>
      <c r="E960" s="74">
        <v>17095.247872287764</v>
      </c>
      <c r="F960" s="75">
        <v>112.82107824571793</v>
      </c>
      <c r="G960" s="72">
        <v>928704.29782932065</v>
      </c>
      <c r="I960" s="73">
        <f>AVERAGE(F$6:F960)</f>
        <v>113.80121331447228</v>
      </c>
      <c r="J960" s="72">
        <f>AVERAGE(G$6:G960)</f>
        <v>720455.65827046859</v>
      </c>
      <c r="L960" s="6"/>
      <c r="N960" s="13">
        <v>955</v>
      </c>
      <c r="O960" s="72">
        <v>47</v>
      </c>
      <c r="P960" s="73">
        <v>96.520994174011818</v>
      </c>
      <c r="Q960" s="74">
        <v>8572.632627519095</v>
      </c>
      <c r="R960" s="75">
        <v>155.47900582598817</v>
      </c>
      <c r="S960" s="17">
        <v>332864.39823809755</v>
      </c>
      <c r="U960" s="73">
        <f>AVERAGE(R$6:R960)</f>
        <v>163.92427832981093</v>
      </c>
      <c r="V960" s="72">
        <f>AVERAGE(S$6:S960)</f>
        <v>822584.35535490711</v>
      </c>
    </row>
    <row r="961" spans="2:22" ht="15.75" x14ac:dyDescent="0.25">
      <c r="B961" s="13">
        <v>956</v>
      </c>
      <c r="C961" s="72">
        <v>47</v>
      </c>
      <c r="D961" s="73">
        <v>98.407023808405214</v>
      </c>
      <c r="E961" s="74">
        <v>11721.447016856901</v>
      </c>
      <c r="F961" s="75">
        <v>103.59297619159479</v>
      </c>
      <c r="G961" s="72">
        <v>214259.58174829674</v>
      </c>
      <c r="I961" s="73">
        <f>AVERAGE(F$6:F961)</f>
        <v>113.790535242168</v>
      </c>
      <c r="J961" s="72">
        <f>AVERAGE(G$6:G961)</f>
        <v>719926.16446657514</v>
      </c>
      <c r="L961" s="6"/>
      <c r="N961" s="13">
        <v>956</v>
      </c>
      <c r="O961" s="72">
        <v>45</v>
      </c>
      <c r="P961" s="73">
        <v>85.74429901775369</v>
      </c>
      <c r="Q961" s="74">
        <v>12656.840952542505</v>
      </c>
      <c r="R961" s="75">
        <v>168.25570098224631</v>
      </c>
      <c r="S961" s="17">
        <v>1129585.6466908413</v>
      </c>
      <c r="U961" s="73">
        <f>AVERAGE(R$6:R961)</f>
        <v>163.928809106644</v>
      </c>
      <c r="V961" s="72">
        <f>AVERAGE(S$6:S961)</f>
        <v>822905.48641278991</v>
      </c>
    </row>
    <row r="962" spans="2:22" ht="15.75" x14ac:dyDescent="0.25">
      <c r="B962" s="13">
        <v>957</v>
      </c>
      <c r="C962" s="72">
        <v>46</v>
      </c>
      <c r="D962" s="73">
        <v>87.92360536516621</v>
      </c>
      <c r="E962" s="74">
        <v>13558.080832709735</v>
      </c>
      <c r="F962" s="75">
        <v>115.07639463483379</v>
      </c>
      <c r="G962" s="72">
        <v>560215.0603958813</v>
      </c>
      <c r="I962" s="73">
        <f>AVERAGE(F$6:F962)</f>
        <v>113.79187887789702</v>
      </c>
      <c r="J962" s="72">
        <f>AVERAGE(G$6:G962)</f>
        <v>719759.27721049287</v>
      </c>
      <c r="L962" s="6"/>
      <c r="N962" s="13">
        <v>957</v>
      </c>
      <c r="O962" s="72">
        <v>46</v>
      </c>
      <c r="P962" s="73">
        <v>97.148969614027479</v>
      </c>
      <c r="Q962" s="74">
        <v>10664.50623602192</v>
      </c>
      <c r="R962" s="75">
        <v>155.85103038597254</v>
      </c>
      <c r="S962" s="17">
        <v>662074.28544164589</v>
      </c>
      <c r="U962" s="73">
        <f>AVERAGE(R$6:R962)</f>
        <v>163.92036837652836</v>
      </c>
      <c r="V962" s="72">
        <f>AVERAGE(S$6:S962)</f>
        <v>822737.42873152439</v>
      </c>
    </row>
    <row r="963" spans="2:22" ht="15.75" x14ac:dyDescent="0.25">
      <c r="B963" s="13">
        <v>958</v>
      </c>
      <c r="C963" s="72">
        <v>45</v>
      </c>
      <c r="D963" s="73">
        <v>86.949268370001661</v>
      </c>
      <c r="E963" s="74">
        <v>11770.547069644528</v>
      </c>
      <c r="F963" s="75">
        <v>117.05073162999834</v>
      </c>
      <c r="G963" s="72">
        <v>377751.14618722512</v>
      </c>
      <c r="I963" s="73">
        <f>AVERAGE(F$6:F963)</f>
        <v>113.79528060310797</v>
      </c>
      <c r="J963" s="72">
        <f>AVERAGE(G$6:G963)</f>
        <v>719402.27498604264</v>
      </c>
      <c r="L963" s="6"/>
      <c r="N963" s="13">
        <v>958</v>
      </c>
      <c r="O963" s="72">
        <v>45</v>
      </c>
      <c r="P963" s="73">
        <v>80.746258430874931</v>
      </c>
      <c r="Q963" s="74">
        <v>13196.860535165299</v>
      </c>
      <c r="R963" s="75">
        <v>173.25374156912505</v>
      </c>
      <c r="S963" s="17">
        <v>1286405.4646833139</v>
      </c>
      <c r="U963" s="73">
        <f>AVERAGE(R$6:R963)</f>
        <v>163.93011093727219</v>
      </c>
      <c r="V963" s="72">
        <f>AVERAGE(S$6:S963)</f>
        <v>823221.42459368694</v>
      </c>
    </row>
    <row r="964" spans="2:22" ht="15.75" x14ac:dyDescent="0.25">
      <c r="B964" s="13">
        <v>959</v>
      </c>
      <c r="C964" s="72">
        <v>45</v>
      </c>
      <c r="D964" s="73">
        <v>97.330574035792495</v>
      </c>
      <c r="E964" s="74">
        <v>12570.894276908974</v>
      </c>
      <c r="F964" s="75">
        <v>106.66942596420751</v>
      </c>
      <c r="G964" s="72">
        <v>340930.0763746216</v>
      </c>
      <c r="I964" s="73">
        <f>AVERAGE(F$6:F964)</f>
        <v>113.78785009774937</v>
      </c>
      <c r="J964" s="72">
        <f>AVERAGE(G$6:G964)</f>
        <v>719007.62201564491</v>
      </c>
      <c r="L964" s="6"/>
      <c r="N964" s="13">
        <v>959</v>
      </c>
      <c r="O964" s="72">
        <v>46</v>
      </c>
      <c r="P964" s="73">
        <v>81.397768831827889</v>
      </c>
      <c r="Q964" s="74">
        <v>15269.018615812176</v>
      </c>
      <c r="R964" s="75">
        <v>171.60223116817212</v>
      </c>
      <c r="S964" s="17">
        <v>1620197.6622217246</v>
      </c>
      <c r="U964" s="73">
        <f>AVERAGE(R$6:R964)</f>
        <v>163.93811106264329</v>
      </c>
      <c r="V964" s="72">
        <f>AVERAGE(S$6:S964)</f>
        <v>824052.47385085898</v>
      </c>
    </row>
    <row r="965" spans="2:22" ht="15.75" x14ac:dyDescent="0.25">
      <c r="B965" s="13">
        <v>960</v>
      </c>
      <c r="C965" s="72">
        <v>45</v>
      </c>
      <c r="D965" s="73">
        <v>80.591906102252324</v>
      </c>
      <c r="E965" s="74">
        <v>16001.22983371943</v>
      </c>
      <c r="F965" s="75">
        <v>123.40809389774768</v>
      </c>
      <c r="G965" s="72">
        <v>974681.27379908878</v>
      </c>
      <c r="I965" s="73">
        <f>AVERAGE(F$6:F965)</f>
        <v>113.79787118504103</v>
      </c>
      <c r="J965" s="72">
        <f>AVERAGE(G$6:G965)</f>
        <v>719273.94873625261</v>
      </c>
      <c r="L965" s="6"/>
      <c r="N965" s="13">
        <v>960</v>
      </c>
      <c r="O965" s="72">
        <v>46</v>
      </c>
      <c r="P965" s="73">
        <v>98.003353603201802</v>
      </c>
      <c r="Q965" s="74">
        <v>3521.2802384335782</v>
      </c>
      <c r="R965" s="75">
        <v>154.99664639679821</v>
      </c>
      <c r="S965" s="17">
        <v>-454213.37201947742</v>
      </c>
      <c r="U965" s="73">
        <f>AVERAGE(R$6:R965)</f>
        <v>163.92879703694967</v>
      </c>
      <c r="V965" s="72">
        <f>AVERAGE(S$6:S965)</f>
        <v>822720.94692807726</v>
      </c>
    </row>
    <row r="966" spans="2:22" ht="15.75" x14ac:dyDescent="0.25">
      <c r="B966" s="13">
        <v>961</v>
      </c>
      <c r="C966" s="72">
        <v>46</v>
      </c>
      <c r="D966" s="73">
        <v>83.627469302467134</v>
      </c>
      <c r="E966" s="74">
        <v>12164.399402425441</v>
      </c>
      <c r="F966" s="75">
        <v>119.37253069753287</v>
      </c>
      <c r="G966" s="72">
        <v>452095.14108308149</v>
      </c>
      <c r="I966" s="73">
        <f>AVERAGE(F$6:F966)</f>
        <v>113.80367207943489</v>
      </c>
      <c r="J966" s="72">
        <f>AVERAGE(G$6:G966)</f>
        <v>718995.92708416819</v>
      </c>
      <c r="L966" s="6"/>
      <c r="N966" s="13">
        <v>961</v>
      </c>
      <c r="O966" s="72">
        <v>46</v>
      </c>
      <c r="P966" s="73">
        <v>91.36285785470929</v>
      </c>
      <c r="Q966" s="74">
        <v>7880.3023330029937</v>
      </c>
      <c r="R966" s="75">
        <v>161.63714214529071</v>
      </c>
      <c r="S966" s="17">
        <v>273749.54834747082</v>
      </c>
      <c r="U966" s="73">
        <f>AVERAGE(R$6:R966)</f>
        <v>163.92641238045471</v>
      </c>
      <c r="V966" s="72">
        <f>AVERAGE(S$6:S966)</f>
        <v>822149.69677346689</v>
      </c>
    </row>
    <row r="967" spans="2:22" ht="15.75" x14ac:dyDescent="0.25">
      <c r="B967" s="13">
        <v>962</v>
      </c>
      <c r="C967" s="72">
        <v>44</v>
      </c>
      <c r="D967" s="73">
        <v>95.552831081448147</v>
      </c>
      <c r="E967" s="74">
        <v>20887.163352206877</v>
      </c>
      <c r="F967" s="75">
        <v>109.44716891855185</v>
      </c>
      <c r="G967" s="72">
        <v>1286040.8956383718</v>
      </c>
      <c r="I967" s="73">
        <f>AVERAGE(F$6:F967)</f>
        <v>113.79914348987056</v>
      </c>
      <c r="J967" s="72">
        <f>AVERAGE(G$6:G967)</f>
        <v>719585.3709184241</v>
      </c>
      <c r="L967" s="6"/>
      <c r="N967" s="13">
        <v>962</v>
      </c>
      <c r="O967" s="72">
        <v>45</v>
      </c>
      <c r="P967" s="73">
        <v>97.004481607431003</v>
      </c>
      <c r="Q967" s="74">
        <v>7510.4261473131282</v>
      </c>
      <c r="R967" s="75">
        <v>156.99551839256901</v>
      </c>
      <c r="S967" s="17">
        <v>179103.24634652934</v>
      </c>
      <c r="U967" s="73">
        <f>AVERAGE(R$6:R967)</f>
        <v>163.91920770894961</v>
      </c>
      <c r="V967" s="72">
        <f>AVERAGE(S$6:S967)</f>
        <v>821481.24931980064</v>
      </c>
    </row>
    <row r="968" spans="2:22" ht="15.75" x14ac:dyDescent="0.25">
      <c r="B968" s="13">
        <v>963</v>
      </c>
      <c r="C968" s="72">
        <v>47</v>
      </c>
      <c r="D968" s="73">
        <v>98.156106651245494</v>
      </c>
      <c r="E968" s="74">
        <v>16028.578472234401</v>
      </c>
      <c r="F968" s="75">
        <v>103.84389334875451</v>
      </c>
      <c r="G968" s="72">
        <v>664469.99340285151</v>
      </c>
      <c r="I968" s="73">
        <f>AVERAGE(F$6:F968)</f>
        <v>113.78880574309889</v>
      </c>
      <c r="J968" s="72">
        <f>AVERAGE(G$6:G968)</f>
        <v>719528.13791996555</v>
      </c>
      <c r="L968" s="6"/>
      <c r="N968" s="13">
        <v>963</v>
      </c>
      <c r="O968" s="72">
        <v>45</v>
      </c>
      <c r="P968" s="73">
        <v>80.107177241736963</v>
      </c>
      <c r="Q968" s="74">
        <v>5324.1767217033366</v>
      </c>
      <c r="R968" s="75">
        <v>173.89282275826304</v>
      </c>
      <c r="S968" s="17">
        <v>-74163.880999171757</v>
      </c>
      <c r="U968" s="73">
        <f>AVERAGE(R$6:R968)</f>
        <v>163.92956452623864</v>
      </c>
      <c r="V968" s="72">
        <f>AVERAGE(S$6:S968)</f>
        <v>820551.19207128661</v>
      </c>
    </row>
    <row r="969" spans="2:22" ht="15.75" x14ac:dyDescent="0.25">
      <c r="B969" s="13">
        <v>964</v>
      </c>
      <c r="C969" s="72">
        <v>43</v>
      </c>
      <c r="D969" s="73">
        <v>96.286678638907958</v>
      </c>
      <c r="E969" s="74">
        <v>19502.103546490522</v>
      </c>
      <c r="F969" s="75">
        <v>109.71332136109204</v>
      </c>
      <c r="G969" s="72">
        <v>1139640.5536134075</v>
      </c>
      <c r="I969" s="73">
        <f>AVERAGE(F$6:F969)</f>
        <v>113.78457806220469</v>
      </c>
      <c r="J969" s="72">
        <f>AVERAGE(G$6:G969)</f>
        <v>719963.93918105832</v>
      </c>
      <c r="L969" s="6"/>
      <c r="N969" s="13">
        <v>964</v>
      </c>
      <c r="O969" s="72">
        <v>47</v>
      </c>
      <c r="P969" s="73">
        <v>81.511435053704886</v>
      </c>
      <c r="Q969" s="74">
        <v>11367.762427900474</v>
      </c>
      <c r="R969" s="75">
        <v>170.48856494629513</v>
      </c>
      <c r="S969" s="17">
        <v>938073.50298316358</v>
      </c>
      <c r="U969" s="73">
        <f>AVERAGE(R$6:R969)</f>
        <v>163.93636846858308</v>
      </c>
      <c r="V969" s="72">
        <f>AVERAGE(S$6:S969)</f>
        <v>820673.10318219103</v>
      </c>
    </row>
    <row r="970" spans="2:22" ht="15.75" x14ac:dyDescent="0.25">
      <c r="B970" s="13">
        <v>965</v>
      </c>
      <c r="C970" s="72">
        <v>44</v>
      </c>
      <c r="D970" s="73">
        <v>82.339413804047282</v>
      </c>
      <c r="E970" s="74">
        <v>15717.758443181641</v>
      </c>
      <c r="F970" s="75">
        <v>122.66058619595272</v>
      </c>
      <c r="G970" s="72">
        <v>927949.46432704525</v>
      </c>
      <c r="I970" s="73">
        <f>AVERAGE(F$6:F970)</f>
        <v>113.79377599809459</v>
      </c>
      <c r="J970" s="72">
        <f>AVERAGE(G$6:G970)</f>
        <v>720179.46822266048</v>
      </c>
      <c r="L970" s="6"/>
      <c r="N970" s="13">
        <v>965</v>
      </c>
      <c r="O970" s="72">
        <v>44</v>
      </c>
      <c r="P970" s="73">
        <v>95.708537766349707</v>
      </c>
      <c r="Q970" s="74">
        <v>24245.805168959145</v>
      </c>
      <c r="R970" s="75">
        <v>159.29146223365029</v>
      </c>
      <c r="S970" s="17">
        <v>2862149.7583956989</v>
      </c>
      <c r="U970" s="73">
        <f>AVERAGE(R$6:R970)</f>
        <v>163.93155509424633</v>
      </c>
      <c r="V970" s="72">
        <f>AVERAGE(S$6:S970)</f>
        <v>822788.62303215323</v>
      </c>
    </row>
    <row r="971" spans="2:22" ht="15.75" x14ac:dyDescent="0.25">
      <c r="B971" s="13">
        <v>966</v>
      </c>
      <c r="C971" s="72">
        <v>45</v>
      </c>
      <c r="D971" s="73">
        <v>94.445255063209288</v>
      </c>
      <c r="E971" s="74">
        <v>17193.29781083819</v>
      </c>
      <c r="F971" s="75">
        <v>109.55474493679071</v>
      </c>
      <c r="G971" s="72">
        <v>883607.35628866008</v>
      </c>
      <c r="I971" s="73">
        <f>AVERAGE(F$6:F971)</f>
        <v>113.78938776718226</v>
      </c>
      <c r="J971" s="72">
        <f>AVERAGE(G$6:G971)</f>
        <v>720348.64823101042</v>
      </c>
      <c r="L971" s="6"/>
      <c r="N971" s="13">
        <v>966</v>
      </c>
      <c r="O971" s="72">
        <v>43</v>
      </c>
      <c r="P971" s="73">
        <v>85.469737185571347</v>
      </c>
      <c r="Q971" s="74">
        <v>13405.294756558495</v>
      </c>
      <c r="R971" s="75">
        <v>170.53026281442865</v>
      </c>
      <c r="S971" s="17">
        <v>1286008.4379408024</v>
      </c>
      <c r="U971" s="73">
        <f>AVERAGE(R$6:R971)</f>
        <v>163.9383860546192</v>
      </c>
      <c r="V971" s="72">
        <f>AVERAGE(S$6:S971)</f>
        <v>823268.14665007114</v>
      </c>
    </row>
    <row r="972" spans="2:22" ht="15.75" x14ac:dyDescent="0.25">
      <c r="B972" s="13">
        <v>967</v>
      </c>
      <c r="C972" s="72">
        <v>45</v>
      </c>
      <c r="D972" s="73">
        <v>97.93271901923876</v>
      </c>
      <c r="E972" s="74">
        <v>12567.296570938859</v>
      </c>
      <c r="F972" s="75">
        <v>106.06728098076124</v>
      </c>
      <c r="G972" s="72">
        <v>332978.9765583293</v>
      </c>
      <c r="I972" s="73">
        <f>AVERAGE(F$6:F972)</f>
        <v>113.7814021345179</v>
      </c>
      <c r="J972" s="72">
        <f>AVERAGE(G$6:G972)</f>
        <v>719948.05911862908</v>
      </c>
      <c r="L972" s="6"/>
      <c r="N972" s="13">
        <v>967</v>
      </c>
      <c r="O972" s="72">
        <v>44</v>
      </c>
      <c r="P972" s="73">
        <v>92.725712460753243</v>
      </c>
      <c r="Q972" s="74">
        <v>12252.932816712271</v>
      </c>
      <c r="R972" s="75">
        <v>162.27428753924676</v>
      </c>
      <c r="S972" s="17">
        <v>988335.94309823983</v>
      </c>
      <c r="U972" s="73">
        <f>AVERAGE(R$6:R972)</f>
        <v>163.93666516680599</v>
      </c>
      <c r="V972" s="72">
        <f>AVERAGE(S$6:S972)</f>
        <v>823438.84757711156</v>
      </c>
    </row>
    <row r="973" spans="2:22" ht="15.75" x14ac:dyDescent="0.25">
      <c r="B973" s="13">
        <v>968</v>
      </c>
      <c r="C973" s="72">
        <v>46</v>
      </c>
      <c r="D973" s="73">
        <v>82.771450437390484</v>
      </c>
      <c r="E973" s="74">
        <v>17532.115557989076</v>
      </c>
      <c r="F973" s="75">
        <v>120.22854956260952</v>
      </c>
      <c r="G973" s="72">
        <v>1107860.8243010868</v>
      </c>
      <c r="I973" s="73">
        <f>AVERAGE(F$6:F973)</f>
        <v>113.78806241078661</v>
      </c>
      <c r="J973" s="72">
        <f>AVERAGE(G$6:G973)</f>
        <v>720348.79544629704</v>
      </c>
      <c r="L973" s="6"/>
      <c r="N973" s="13">
        <v>968</v>
      </c>
      <c r="O973" s="72">
        <v>45</v>
      </c>
      <c r="P973" s="73">
        <v>91.090953528912479</v>
      </c>
      <c r="Q973" s="74">
        <v>17043.134501747576</v>
      </c>
      <c r="R973" s="75">
        <v>162.90904647108752</v>
      </c>
      <c r="S973" s="17">
        <v>1776480.790558191</v>
      </c>
      <c r="U973" s="73">
        <f>AVERAGE(R$6:R973)</f>
        <v>163.93560357724431</v>
      </c>
      <c r="V973" s="72">
        <f>AVERAGE(S$6:S973)</f>
        <v>824423.39503886888</v>
      </c>
    </row>
    <row r="974" spans="2:22" ht="15.75" x14ac:dyDescent="0.25">
      <c r="B974" s="13">
        <v>969</v>
      </c>
      <c r="C974" s="72">
        <v>45</v>
      </c>
      <c r="D974" s="73">
        <v>90.935144106918429</v>
      </c>
      <c r="E974" s="74">
        <v>8712.0830760407225</v>
      </c>
      <c r="F974" s="75">
        <v>113.06485589308157</v>
      </c>
      <c r="G974" s="72">
        <v>-14969.582478900906</v>
      </c>
      <c r="I974" s="73">
        <f>AVERAGE(F$6:F974)</f>
        <v>113.78731606763108</v>
      </c>
      <c r="J974" s="72">
        <f>AVERAGE(G$6:G974)</f>
        <v>719589.95295101812</v>
      </c>
      <c r="L974" s="6"/>
      <c r="N974" s="13">
        <v>969</v>
      </c>
      <c r="O974" s="72">
        <v>44</v>
      </c>
      <c r="P974" s="73">
        <v>86.566411269720945</v>
      </c>
      <c r="Q974" s="74">
        <v>6199.2056841090471</v>
      </c>
      <c r="R974" s="75">
        <v>168.43358873027904</v>
      </c>
      <c r="S974" s="17">
        <v>44154.460651631351</v>
      </c>
      <c r="U974" s="73">
        <f>AVERAGE(R$6:R974)</f>
        <v>163.94024546078717</v>
      </c>
      <c r="V974" s="72">
        <f>AVERAGE(S$6:S974)</f>
        <v>823618.16394043004</v>
      </c>
    </row>
    <row r="975" spans="2:22" ht="15.75" x14ac:dyDescent="0.25">
      <c r="B975" s="13">
        <v>970</v>
      </c>
      <c r="C975" s="72">
        <v>43</v>
      </c>
      <c r="D975" s="73">
        <v>86.878848699869906</v>
      </c>
      <c r="E975" s="74">
        <v>10981.628647845742</v>
      </c>
      <c r="F975" s="75">
        <v>119.12115130013009</v>
      </c>
      <c r="G975" s="72">
        <v>308144.24768187571</v>
      </c>
      <c r="I975" s="73">
        <f>AVERAGE(F$6:F975)</f>
        <v>113.79281486683985</v>
      </c>
      <c r="J975" s="72">
        <f>AVERAGE(G$6:G975)</f>
        <v>719165.78212084377</v>
      </c>
      <c r="L975" s="6"/>
      <c r="N975" s="13">
        <v>970</v>
      </c>
      <c r="O975" s="72">
        <v>46</v>
      </c>
      <c r="P975" s="73">
        <v>91.38298134416786</v>
      </c>
      <c r="Q975" s="74">
        <v>12908.926433653713</v>
      </c>
      <c r="R975" s="75">
        <v>161.61701865583214</v>
      </c>
      <c r="S975" s="17">
        <v>1086302.2042545767</v>
      </c>
      <c r="U975" s="73">
        <f>AVERAGE(R$6:R975)</f>
        <v>163.93785038160681</v>
      </c>
      <c r="V975" s="72">
        <f>AVERAGE(S$6:S975)</f>
        <v>823888.9722294138</v>
      </c>
    </row>
    <row r="976" spans="2:22" ht="15.75" x14ac:dyDescent="0.25">
      <c r="B976" s="13">
        <v>971</v>
      </c>
      <c r="C976" s="72">
        <v>45</v>
      </c>
      <c r="D976" s="73">
        <v>95.904212956360865</v>
      </c>
      <c r="E976" s="74">
        <v>8600.8886632396716</v>
      </c>
      <c r="F976" s="75">
        <v>108.09578704363913</v>
      </c>
      <c r="G976" s="72">
        <v>-70280.170672394335</v>
      </c>
      <c r="I976" s="73">
        <f>AVERAGE(F$6:F976)</f>
        <v>113.78694769091481</v>
      </c>
      <c r="J976" s="72">
        <f>AVERAGE(G$6:G976)</f>
        <v>718352.75848253968</v>
      </c>
      <c r="L976" s="6"/>
      <c r="N976" s="13">
        <v>971</v>
      </c>
      <c r="O976" s="72">
        <v>47</v>
      </c>
      <c r="P976" s="73">
        <v>88.444748739816845</v>
      </c>
      <c r="Q976" s="74">
        <v>6567.4868134057169</v>
      </c>
      <c r="R976" s="75">
        <v>163.55525126018316</v>
      </c>
      <c r="S976" s="17">
        <v>74146.955914511578</v>
      </c>
      <c r="U976" s="73">
        <f>AVERAGE(R$6:R976)</f>
        <v>163.93745635573509</v>
      </c>
      <c r="V976" s="72">
        <f>AVERAGE(S$6:S976)</f>
        <v>823116.83833001636</v>
      </c>
    </row>
    <row r="977" spans="2:22" ht="15.75" x14ac:dyDescent="0.25">
      <c r="B977" s="13">
        <v>972</v>
      </c>
      <c r="C977" s="72">
        <v>45</v>
      </c>
      <c r="D977" s="73">
        <v>89.59349789740979</v>
      </c>
      <c r="E977" s="74">
        <v>9295.7367635306437</v>
      </c>
      <c r="F977" s="75">
        <v>114.40650210259021</v>
      </c>
      <c r="G977" s="72">
        <v>63492.727581993677</v>
      </c>
      <c r="I977" s="73">
        <f>AVERAGE(F$6:F977)</f>
        <v>113.78758509257293</v>
      </c>
      <c r="J977" s="72">
        <f>AVERAGE(G$6:G977)</f>
        <v>717679.03417091363</v>
      </c>
      <c r="L977" s="6"/>
      <c r="N977" s="13">
        <v>972</v>
      </c>
      <c r="O977" s="72">
        <v>45</v>
      </c>
      <c r="P977" s="73">
        <v>86.180180776332264</v>
      </c>
      <c r="Q977" s="74">
        <v>14490.411902164456</v>
      </c>
      <c r="R977" s="75">
        <v>167.81981922366774</v>
      </c>
      <c r="S977" s="17">
        <v>1431778.3058977225</v>
      </c>
      <c r="U977" s="73">
        <f>AVERAGE(R$6:R977)</f>
        <v>163.94145055621649</v>
      </c>
      <c r="V977" s="72">
        <f>AVERAGE(S$6:S977)</f>
        <v>823743.03325549746</v>
      </c>
    </row>
    <row r="978" spans="2:22" ht="15.75" x14ac:dyDescent="0.25">
      <c r="B978" s="13">
        <v>973</v>
      </c>
      <c r="C978" s="72">
        <v>45</v>
      </c>
      <c r="D978" s="73">
        <v>80.945830679909932</v>
      </c>
      <c r="E978" s="74">
        <v>13888.004670364629</v>
      </c>
      <c r="F978" s="75">
        <v>123.05416932009007</v>
      </c>
      <c r="G978" s="72">
        <v>708976.87822525087</v>
      </c>
      <c r="I978" s="73">
        <f>AVERAGE(F$6:F978)</f>
        <v>113.79710881736996</v>
      </c>
      <c r="J978" s="72">
        <f>AVERAGE(G$6:G978)</f>
        <v>717670.09053684818</v>
      </c>
      <c r="L978" s="6"/>
      <c r="N978" s="13">
        <v>973</v>
      </c>
      <c r="O978" s="72">
        <v>46</v>
      </c>
      <c r="P978" s="73">
        <v>86.838884267919525</v>
      </c>
      <c r="Q978" s="74">
        <v>14072.985470512425</v>
      </c>
      <c r="R978" s="75">
        <v>166.16111573208048</v>
      </c>
      <c r="S978" s="17">
        <v>1338382.9674617019</v>
      </c>
      <c r="U978" s="73">
        <f>AVERAGE(R$6:R978)</f>
        <v>163.94373181539004</v>
      </c>
      <c r="V978" s="72">
        <f>AVERAGE(S$6:S978)</f>
        <v>824271.95405118738</v>
      </c>
    </row>
    <row r="979" spans="2:22" ht="15.75" x14ac:dyDescent="0.25">
      <c r="B979" s="13">
        <v>974</v>
      </c>
      <c r="C979" s="72">
        <v>46</v>
      </c>
      <c r="D979" s="73">
        <v>97.356032530616375</v>
      </c>
      <c r="E979" s="74">
        <v>18629.045727120112</v>
      </c>
      <c r="F979" s="75">
        <v>105.64396746938363</v>
      </c>
      <c r="G979" s="72">
        <v>968046.30078153708</v>
      </c>
      <c r="I979" s="73">
        <f>AVERAGE(F$6:F979)</f>
        <v>113.78873803569851</v>
      </c>
      <c r="J979" s="72">
        <f>AVERAGE(G$6:G979)</f>
        <v>717927.15030095971</v>
      </c>
      <c r="L979" s="6"/>
      <c r="N979" s="13">
        <v>974</v>
      </c>
      <c r="O979" s="72">
        <v>46</v>
      </c>
      <c r="P979" s="73">
        <v>98.668577221353743</v>
      </c>
      <c r="Q979" s="74">
        <v>10969.026599045275</v>
      </c>
      <c r="R979" s="75">
        <v>154.33142277864624</v>
      </c>
      <c r="S979" s="17">
        <v>692865.48152747261</v>
      </c>
      <c r="U979" s="73">
        <f>AVERAGE(R$6:R979)</f>
        <v>163.93386291494164</v>
      </c>
      <c r="V979" s="72">
        <f>AVERAGE(S$6:S979)</f>
        <v>824137.0398083498</v>
      </c>
    </row>
    <row r="980" spans="2:22" ht="15.75" x14ac:dyDescent="0.25">
      <c r="B980" s="13">
        <v>975</v>
      </c>
      <c r="C980" s="72">
        <v>45</v>
      </c>
      <c r="D980" s="73">
        <v>93.211296657800546</v>
      </c>
      <c r="E980" s="74">
        <v>19979.150017044889</v>
      </c>
      <c r="F980" s="75">
        <v>110.78870334219945</v>
      </c>
      <c r="G980" s="72">
        <v>1213464.1242676852</v>
      </c>
      <c r="I980" s="73">
        <f>AVERAGE(F$6:F980)</f>
        <v>113.78566107703853</v>
      </c>
      <c r="J980" s="72">
        <f>AVERAGE(G$6:G980)</f>
        <v>718435.39335118199</v>
      </c>
      <c r="L980" s="6"/>
      <c r="N980" s="13">
        <v>975</v>
      </c>
      <c r="O980" s="72">
        <v>45</v>
      </c>
      <c r="P980" s="73">
        <v>99.330712395544111</v>
      </c>
      <c r="Q980" s="74">
        <v>10499.342706876976</v>
      </c>
      <c r="R980" s="75">
        <v>154.66928760445589</v>
      </c>
      <c r="S980" s="17">
        <v>623925.85678770137</v>
      </c>
      <c r="U980" s="73">
        <f>AVERAGE(R$6:R980)</f>
        <v>163.92436078641805</v>
      </c>
      <c r="V980" s="72">
        <f>AVERAGE(S$6:S980)</f>
        <v>823931.69500525168</v>
      </c>
    </row>
    <row r="981" spans="2:22" ht="15.75" x14ac:dyDescent="0.25">
      <c r="B981" s="13">
        <v>976</v>
      </c>
      <c r="C981" s="72">
        <v>46</v>
      </c>
      <c r="D981" s="73">
        <v>86.209405436084722</v>
      </c>
      <c r="E981" s="74">
        <v>12102.416731843397</v>
      </c>
      <c r="F981" s="75">
        <v>116.79059456391528</v>
      </c>
      <c r="G981" s="72">
        <v>413448.44577226671</v>
      </c>
      <c r="I981" s="73">
        <f>AVERAGE(F$6:F981)</f>
        <v>113.78873990233245</v>
      </c>
      <c r="J981" s="72">
        <f>AVERAGE(G$6:G981)</f>
        <v>718122.90672456427</v>
      </c>
      <c r="L981" s="6"/>
      <c r="N981" s="13">
        <v>976</v>
      </c>
      <c r="O981" s="72">
        <v>45</v>
      </c>
      <c r="P981" s="73">
        <v>96.598843957235289</v>
      </c>
      <c r="Q981" s="74">
        <v>16637.410178559454</v>
      </c>
      <c r="R981" s="75">
        <v>157.40115604276471</v>
      </c>
      <c r="S981" s="17">
        <v>1618747.5956629184</v>
      </c>
      <c r="U981" s="73">
        <f>AVERAGE(R$6:R981)</f>
        <v>163.91767717500036</v>
      </c>
      <c r="V981" s="72">
        <f>AVERAGE(S$6:S981)</f>
        <v>824746.05555920419</v>
      </c>
    </row>
    <row r="982" spans="2:22" ht="15.75" x14ac:dyDescent="0.25">
      <c r="B982" s="13">
        <v>977</v>
      </c>
      <c r="C982" s="72">
        <v>44</v>
      </c>
      <c r="D982" s="73">
        <v>96.257794528109002</v>
      </c>
      <c r="E982" s="74">
        <v>13172.49261017258</v>
      </c>
      <c r="F982" s="75">
        <v>108.742205471891</v>
      </c>
      <c r="G982" s="72">
        <v>432405.89799235249</v>
      </c>
      <c r="I982" s="73">
        <f>AVERAGE(F$6:F982)</f>
        <v>113.78357456514675</v>
      </c>
      <c r="J982" s="72">
        <f>AVERAGE(G$6:G982)</f>
        <v>717830.46352217719</v>
      </c>
      <c r="L982" s="6"/>
      <c r="N982" s="13">
        <v>977</v>
      </c>
      <c r="O982" s="72">
        <v>44</v>
      </c>
      <c r="P982" s="73">
        <v>80.051346461972102</v>
      </c>
      <c r="Q982" s="74">
        <v>7318.9434096283967</v>
      </c>
      <c r="R982" s="75">
        <v>174.94865353802788</v>
      </c>
      <c r="S982" s="17">
        <v>280439.2948355109</v>
      </c>
      <c r="U982" s="73">
        <f>AVERAGE(R$6:R982)</f>
        <v>163.92896783657974</v>
      </c>
      <c r="V982" s="72">
        <f>AVERAGE(S$6:S982)</f>
        <v>824188.93502622203</v>
      </c>
    </row>
    <row r="983" spans="2:22" ht="15.75" x14ac:dyDescent="0.25">
      <c r="B983" s="13">
        <v>978</v>
      </c>
      <c r="C983" s="72">
        <v>44</v>
      </c>
      <c r="D983" s="73">
        <v>94.652826155979199</v>
      </c>
      <c r="E983" s="74">
        <v>17555.872628206609</v>
      </c>
      <c r="F983" s="75">
        <v>110.3471738440208</v>
      </c>
      <c r="G983" s="72">
        <v>937240.92888820102</v>
      </c>
      <c r="I983" s="73">
        <f>AVERAGE(F$6:F983)</f>
        <v>113.7800608629779</v>
      </c>
      <c r="J983" s="72">
        <f>AVERAGE(G$6:G983)</f>
        <v>718054.80960128352</v>
      </c>
      <c r="L983" s="6"/>
      <c r="N983" s="13">
        <v>978</v>
      </c>
      <c r="O983" s="72">
        <v>44</v>
      </c>
      <c r="P983" s="73">
        <v>86.532098672160444</v>
      </c>
      <c r="Q983" s="74">
        <v>11110.23910526844</v>
      </c>
      <c r="R983" s="75">
        <v>168.46790132783957</v>
      </c>
      <c r="S983" s="17">
        <v>871718.66531506809</v>
      </c>
      <c r="U983" s="73">
        <f>AVERAGE(R$6:R983)</f>
        <v>163.93360887286937</v>
      </c>
      <c r="V983" s="72">
        <f>AVERAGE(S$6:S983)</f>
        <v>824237.53393244778</v>
      </c>
    </row>
    <row r="984" spans="2:22" ht="15.75" x14ac:dyDescent="0.25">
      <c r="B984" s="13">
        <v>979</v>
      </c>
      <c r="C984" s="72">
        <v>46</v>
      </c>
      <c r="D984" s="73">
        <v>88.966712840553257</v>
      </c>
      <c r="E984" s="74">
        <v>15734.018032061162</v>
      </c>
      <c r="F984" s="75">
        <v>114.03328715944674</v>
      </c>
      <c r="G984" s="72">
        <v>794201.7964219437</v>
      </c>
      <c r="I984" s="73">
        <f>AVERAGE(F$6:F984)</f>
        <v>113.78031952109484</v>
      </c>
      <c r="J984" s="72">
        <f>AVERAGE(G$6:G984)</f>
        <v>718132.58997597254</v>
      </c>
      <c r="L984" s="6"/>
      <c r="N984" s="13">
        <v>979</v>
      </c>
      <c r="O984" s="72">
        <v>46</v>
      </c>
      <c r="P984" s="73">
        <v>95.175524360138013</v>
      </c>
      <c r="Q984" s="74">
        <v>10140.433918631246</v>
      </c>
      <c r="R984" s="75">
        <v>157.82447563986199</v>
      </c>
      <c r="S984" s="17">
        <v>600408.66596864746</v>
      </c>
      <c r="U984" s="73">
        <f>AVERAGE(R$6:R984)</f>
        <v>163.92736869592042</v>
      </c>
      <c r="V984" s="72">
        <f>AVERAGE(S$6:S984)</f>
        <v>824008.90383238264</v>
      </c>
    </row>
    <row r="985" spans="2:22" ht="15.75" x14ac:dyDescent="0.25">
      <c r="B985" s="13">
        <v>980</v>
      </c>
      <c r="C985" s="72">
        <v>46</v>
      </c>
      <c r="D985" s="73">
        <v>82.108411911397624</v>
      </c>
      <c r="E985" s="74">
        <v>15180.125324550983</v>
      </c>
      <c r="F985" s="75">
        <v>120.89158808860238</v>
      </c>
      <c r="G985" s="72">
        <v>835149.45786897885</v>
      </c>
      <c r="I985" s="73">
        <f>AVERAGE(F$6:F985)</f>
        <v>113.78757591759229</v>
      </c>
      <c r="J985" s="72">
        <f>AVERAGE(G$6:G985)</f>
        <v>718251.99494321027</v>
      </c>
      <c r="L985" s="6"/>
      <c r="N985" s="13">
        <v>980</v>
      </c>
      <c r="O985" s="72">
        <v>43</v>
      </c>
      <c r="P985" s="73">
        <v>96.366334756301342</v>
      </c>
      <c r="Q985" s="74">
        <v>12107.022663129694</v>
      </c>
      <c r="R985" s="75">
        <v>159.63366524369866</v>
      </c>
      <c r="S985" s="17">
        <v>932688.40290391864</v>
      </c>
      <c r="U985" s="73">
        <f>AVERAGE(R$6:R985)</f>
        <v>163.92298736586713</v>
      </c>
      <c r="V985" s="72">
        <f>AVERAGE(S$6:S985)</f>
        <v>824119.8012804148</v>
      </c>
    </row>
    <row r="986" spans="2:22" ht="15.75" x14ac:dyDescent="0.25">
      <c r="B986" s="13">
        <v>981</v>
      </c>
      <c r="C986" s="72">
        <v>44</v>
      </c>
      <c r="D986" s="73">
        <v>85.17281423124642</v>
      </c>
      <c r="E986" s="74">
        <v>13236.203027724277</v>
      </c>
      <c r="F986" s="75">
        <v>119.82718576875358</v>
      </c>
      <c r="G986" s="72">
        <v>586056.95907605556</v>
      </c>
      <c r="I986" s="73">
        <f>AVERAGE(F$6:F986)</f>
        <v>113.79373250255779</v>
      </c>
      <c r="J986" s="72">
        <f>AVERAGE(G$6:G986)</f>
        <v>718117.23955496645</v>
      </c>
      <c r="L986" s="6"/>
      <c r="N986" s="13">
        <v>981</v>
      </c>
      <c r="O986" s="72">
        <v>45</v>
      </c>
      <c r="P986" s="73">
        <v>99.36782916443326</v>
      </c>
      <c r="Q986" s="74">
        <v>7183.7583539625393</v>
      </c>
      <c r="R986" s="75">
        <v>154.63217083556674</v>
      </c>
      <c r="S986" s="17">
        <v>110840.14903136506</v>
      </c>
      <c r="U986" s="73">
        <f>AVERAGE(R$6:R986)</f>
        <v>163.91351660487805</v>
      </c>
      <c r="V986" s="72">
        <f>AVERAGE(S$6:S986)</f>
        <v>823392.70683367783</v>
      </c>
    </row>
    <row r="987" spans="2:22" ht="15.75" x14ac:dyDescent="0.25">
      <c r="B987" s="13">
        <v>982</v>
      </c>
      <c r="C987" s="72">
        <v>46</v>
      </c>
      <c r="D987" s="73">
        <v>90.373003189848504</v>
      </c>
      <c r="E987" s="74">
        <v>14187.086434842306</v>
      </c>
      <c r="F987" s="75">
        <v>112.6269968101515</v>
      </c>
      <c r="G987" s="72">
        <v>597848.93864232791</v>
      </c>
      <c r="I987" s="73">
        <f>AVERAGE(F$6:F987)</f>
        <v>113.79254438067144</v>
      </c>
      <c r="J987" s="72">
        <f>AVERAGE(G$6:G987)</f>
        <v>717994.76674344658</v>
      </c>
      <c r="L987" s="6"/>
      <c r="N987" s="13">
        <v>982</v>
      </c>
      <c r="O987" s="72">
        <v>45</v>
      </c>
      <c r="P987" s="73">
        <v>97.723648478241529</v>
      </c>
      <c r="Q987" s="74">
        <v>13536.13353059268</v>
      </c>
      <c r="R987" s="75">
        <v>156.27635152175847</v>
      </c>
      <c r="S987" s="17">
        <v>1115377.5618723631</v>
      </c>
      <c r="U987" s="73">
        <f>AVERAGE(R$6:R987)</f>
        <v>163.90573945102557</v>
      </c>
      <c r="V987" s="72">
        <f>AVERAGE(S$6:S987)</f>
        <v>823690.04375326913</v>
      </c>
    </row>
    <row r="988" spans="2:22" ht="15.75" x14ac:dyDescent="0.25">
      <c r="B988" s="13">
        <v>983</v>
      </c>
      <c r="C988" s="72">
        <v>46</v>
      </c>
      <c r="D988" s="73">
        <v>93.454184872918972</v>
      </c>
      <c r="E988" s="74">
        <v>6428.213745709294</v>
      </c>
      <c r="F988" s="75">
        <v>109.54581512708103</v>
      </c>
      <c r="G988" s="72">
        <v>-295816.08541516867</v>
      </c>
      <c r="I988" s="73">
        <f>AVERAGE(F$6:F988)</f>
        <v>113.78822420849079</v>
      </c>
      <c r="J988" s="72">
        <f>AVERAGE(G$6:G988)</f>
        <v>716963.42304847343</v>
      </c>
      <c r="L988" s="6"/>
      <c r="N988" s="13">
        <v>983</v>
      </c>
      <c r="O988" s="72">
        <v>44</v>
      </c>
      <c r="P988" s="73">
        <v>88.838244469255912</v>
      </c>
      <c r="Q988" s="74">
        <v>7925.7522842328399</v>
      </c>
      <c r="R988" s="75">
        <v>166.16175553074407</v>
      </c>
      <c r="S988" s="17">
        <v>316956.91344993352</v>
      </c>
      <c r="U988" s="73">
        <f>AVERAGE(R$6:R988)</f>
        <v>163.90803448264279</v>
      </c>
      <c r="V988" s="72">
        <f>AVERAGE(S$6:S988)</f>
        <v>823174.54718124121</v>
      </c>
    </row>
    <row r="989" spans="2:22" ht="15.75" x14ac:dyDescent="0.25">
      <c r="B989" s="13">
        <v>984</v>
      </c>
      <c r="C989" s="72">
        <v>45</v>
      </c>
      <c r="D989" s="73">
        <v>95.791279799072512</v>
      </c>
      <c r="E989" s="74">
        <v>9405.9851704288285</v>
      </c>
      <c r="F989" s="75">
        <v>108.20872020092749</v>
      </c>
      <c r="G989" s="72">
        <v>17809.617521006381</v>
      </c>
      <c r="I989" s="73">
        <f>AVERAGE(F$6:F989)</f>
        <v>113.78255398084082</v>
      </c>
      <c r="J989" s="72">
        <f>AVERAGE(G$6:G989)</f>
        <v>716252.90088838455</v>
      </c>
      <c r="L989" s="6"/>
      <c r="N989" s="13">
        <v>984</v>
      </c>
      <c r="O989" s="72">
        <v>43</v>
      </c>
      <c r="P989" s="73">
        <v>83.765407234959881</v>
      </c>
      <c r="Q989" s="74">
        <v>6252.2932686286013</v>
      </c>
      <c r="R989" s="75">
        <v>172.23459276504013</v>
      </c>
      <c r="S989" s="17">
        <v>76861.18496984872</v>
      </c>
      <c r="U989" s="73">
        <f>AVERAGE(R$6:R989)</f>
        <v>163.91649643211679</v>
      </c>
      <c r="V989" s="72">
        <f>AVERAGE(S$6:S989)</f>
        <v>822416.09864240861</v>
      </c>
    </row>
    <row r="990" spans="2:22" ht="15.75" x14ac:dyDescent="0.25">
      <c r="B990" s="13">
        <v>985</v>
      </c>
      <c r="C990" s="72">
        <v>45</v>
      </c>
      <c r="D990" s="73">
        <v>87.443586029843601</v>
      </c>
      <c r="E990" s="74">
        <v>20492.844809807455</v>
      </c>
      <c r="F990" s="75">
        <v>116.5564139701564</v>
      </c>
      <c r="G990" s="72">
        <v>1388572.5030780886</v>
      </c>
      <c r="I990" s="73">
        <f>AVERAGE(F$6:F990)</f>
        <v>113.78537008235281</v>
      </c>
      <c r="J990" s="72">
        <f>AVERAGE(G$6:G990)</f>
        <v>716935.45886015077</v>
      </c>
      <c r="L990" s="6"/>
      <c r="N990" s="13">
        <v>985</v>
      </c>
      <c r="O990" s="72">
        <v>45</v>
      </c>
      <c r="P990" s="73">
        <v>91.278406663421521</v>
      </c>
      <c r="Q990" s="74">
        <v>10335.687668736757</v>
      </c>
      <c r="R990" s="75">
        <v>162.72159333657848</v>
      </c>
      <c r="S990" s="17">
        <v>681839.56568607129</v>
      </c>
      <c r="U990" s="73">
        <f>AVERAGE(R$6:R990)</f>
        <v>163.91528333252739</v>
      </c>
      <c r="V990" s="72">
        <f>AVERAGE(S$6:S990)</f>
        <v>822273.38135006721</v>
      </c>
    </row>
    <row r="991" spans="2:22" ht="15.75" x14ac:dyDescent="0.25">
      <c r="B991" s="13">
        <v>986</v>
      </c>
      <c r="C991" s="72">
        <v>45</v>
      </c>
      <c r="D991" s="73">
        <v>85.274103438971053</v>
      </c>
      <c r="E991" s="74">
        <v>24728.320775371874</v>
      </c>
      <c r="F991" s="75">
        <v>118.72589656102895</v>
      </c>
      <c r="G991" s="72">
        <v>1935892.0545047442</v>
      </c>
      <c r="I991" s="73">
        <f>AVERAGE(F$6:F991)</f>
        <v>113.79038075829467</v>
      </c>
      <c r="J991" s="72">
        <f>AVERAGE(G$6:G991)</f>
        <v>718171.72315593646</v>
      </c>
      <c r="L991" s="6"/>
      <c r="N991" s="13">
        <v>986</v>
      </c>
      <c r="O991" s="72">
        <v>45</v>
      </c>
      <c r="P991" s="73">
        <v>87.341641346394141</v>
      </c>
      <c r="Q991" s="74">
        <v>11019.404834427889</v>
      </c>
      <c r="R991" s="75">
        <v>166.65835865360586</v>
      </c>
      <c r="S991" s="17">
        <v>836475.92304536141</v>
      </c>
      <c r="U991" s="73">
        <f>AVERAGE(R$6:R991)</f>
        <v>163.9180653561796</v>
      </c>
      <c r="V991" s="72">
        <f>AVERAGE(S$6:S991)</f>
        <v>822287.78555056953</v>
      </c>
    </row>
    <row r="992" spans="2:22" ht="15.75" x14ac:dyDescent="0.25">
      <c r="B992" s="13">
        <v>987</v>
      </c>
      <c r="C992" s="72">
        <v>45</v>
      </c>
      <c r="D992" s="73">
        <v>82.310202919722997</v>
      </c>
      <c r="E992" s="74">
        <v>18065.994043750601</v>
      </c>
      <c r="F992" s="75">
        <v>121.689797080277</v>
      </c>
      <c r="G992" s="72">
        <v>1198447.1492375038</v>
      </c>
      <c r="I992" s="73">
        <f>AVERAGE(F$6:F992)</f>
        <v>113.79838421961381</v>
      </c>
      <c r="J992" s="72">
        <f>AVERAGE(G$6:G992)</f>
        <v>718658.32439816697</v>
      </c>
      <c r="L992" s="6"/>
      <c r="N992" s="13">
        <v>987</v>
      </c>
      <c r="O992" s="72">
        <v>45</v>
      </c>
      <c r="P992" s="73">
        <v>93.436484795840727</v>
      </c>
      <c r="Q992" s="74">
        <v>11405.106377610522</v>
      </c>
      <c r="R992" s="75">
        <v>160.56351520415927</v>
      </c>
      <c r="S992" s="17">
        <v>831243.97126652091</v>
      </c>
      <c r="U992" s="73">
        <f>AVERAGE(R$6:R992)</f>
        <v>163.91466662248959</v>
      </c>
      <c r="V992" s="72">
        <f>AVERAGE(S$6:S992)</f>
        <v>822296.85970023111</v>
      </c>
    </row>
    <row r="993" spans="2:22" ht="15.75" x14ac:dyDescent="0.25">
      <c r="B993" s="13">
        <v>988</v>
      </c>
      <c r="C993" s="72">
        <v>45</v>
      </c>
      <c r="D993" s="73">
        <v>88.697102973042561</v>
      </c>
      <c r="E993" s="74">
        <v>18063.199272228041</v>
      </c>
      <c r="F993" s="75">
        <v>115.30289702695744</v>
      </c>
      <c r="G993" s="72">
        <v>1082739.2056631225</v>
      </c>
      <c r="I993" s="73">
        <f>AVERAGE(F$6:F993)</f>
        <v>113.79990700585606</v>
      </c>
      <c r="J993" s="72">
        <f>AVERAGE(G$6:G993)</f>
        <v>719026.82731442701</v>
      </c>
      <c r="L993" s="6"/>
      <c r="N993" s="13">
        <v>988</v>
      </c>
      <c r="O993" s="72">
        <v>45</v>
      </c>
      <c r="P993" s="73">
        <v>96.185367497545684</v>
      </c>
      <c r="Q993" s="74">
        <v>9668.2284446132599</v>
      </c>
      <c r="R993" s="75">
        <v>157.81463250245432</v>
      </c>
      <c r="S993" s="17">
        <v>525787.91893641721</v>
      </c>
      <c r="U993" s="73">
        <f>AVERAGE(R$6:R993)</f>
        <v>163.90849249888632</v>
      </c>
      <c r="V993" s="72">
        <f>AVERAGE(S$6:S993)</f>
        <v>821996.74943630002</v>
      </c>
    </row>
    <row r="994" spans="2:22" ht="15.75" x14ac:dyDescent="0.25">
      <c r="B994" s="13">
        <v>989</v>
      </c>
      <c r="C994" s="72">
        <v>46</v>
      </c>
      <c r="D994" s="73">
        <v>85.949277995106016</v>
      </c>
      <c r="E994" s="74">
        <v>24416.662626499521</v>
      </c>
      <c r="F994" s="75">
        <v>117.05072200489398</v>
      </c>
      <c r="G994" s="72">
        <v>1857987.9893816803</v>
      </c>
      <c r="I994" s="73">
        <f>AVERAGE(F$6:F994)</f>
        <v>113.80319397754366</v>
      </c>
      <c r="J994" s="72">
        <f>AVERAGE(G$6:G994)</f>
        <v>720178.45639639592</v>
      </c>
      <c r="L994" s="6"/>
      <c r="N994" s="13">
        <v>989</v>
      </c>
      <c r="O994" s="72">
        <v>46</v>
      </c>
      <c r="P994" s="73">
        <v>80.400040076718028</v>
      </c>
      <c r="Q994" s="74">
        <v>7185.1569041416424</v>
      </c>
      <c r="R994" s="75">
        <v>172.59995992328197</v>
      </c>
      <c r="S994" s="17">
        <v>240157.79369734018</v>
      </c>
      <c r="U994" s="73">
        <f>AVERAGE(R$6:R994)</f>
        <v>163.91728063581695</v>
      </c>
      <c r="V994" s="72">
        <f>AVERAGE(S$6:S994)</f>
        <v>821408.43906649319</v>
      </c>
    </row>
    <row r="995" spans="2:22" ht="15.75" x14ac:dyDescent="0.25">
      <c r="B995" s="13">
        <v>990</v>
      </c>
      <c r="C995" s="72">
        <v>45</v>
      </c>
      <c r="D995" s="73">
        <v>92.149888427285546</v>
      </c>
      <c r="E995" s="74">
        <v>25112.709169265538</v>
      </c>
      <c r="F995" s="75">
        <v>111.85011157271445</v>
      </c>
      <c r="G995" s="72">
        <v>1808859.3224754799</v>
      </c>
      <c r="I995" s="73">
        <f>AVERAGE(F$6:F995)</f>
        <v>113.80122116703372</v>
      </c>
      <c r="J995" s="72">
        <f>AVERAGE(G$6:G995)</f>
        <v>721278.13403890003</v>
      </c>
      <c r="L995" s="6"/>
      <c r="N995" s="13">
        <v>990</v>
      </c>
      <c r="O995" s="72">
        <v>47</v>
      </c>
      <c r="P995" s="73">
        <v>93.33198857240545</v>
      </c>
      <c r="Q995" s="74">
        <v>2144.6028403115924</v>
      </c>
      <c r="R995" s="75">
        <v>158.66801142759454</v>
      </c>
      <c r="S995" s="17">
        <v>-659720.13202578854</v>
      </c>
      <c r="U995" s="73">
        <f>AVERAGE(R$6:R995)</f>
        <v>163.91197834368742</v>
      </c>
      <c r="V995" s="72">
        <f>AVERAGE(S$6:S995)</f>
        <v>819912.34960074339</v>
      </c>
    </row>
    <row r="996" spans="2:22" ht="15.75" x14ac:dyDescent="0.25">
      <c r="B996" s="13">
        <v>991</v>
      </c>
      <c r="C996" s="72">
        <v>45</v>
      </c>
      <c r="D996" s="73">
        <v>91.02677167660957</v>
      </c>
      <c r="E996" s="74">
        <v>14165.725976819869</v>
      </c>
      <c r="F996" s="75">
        <v>112.97322832339043</v>
      </c>
      <c r="G996" s="72">
        <v>600347.79514585412</v>
      </c>
      <c r="I996" s="73">
        <f>AVERAGE(F$6:F996)</f>
        <v>113.80038565457798</v>
      </c>
      <c r="J996" s="72">
        <f>AVERAGE(G$6:G996)</f>
        <v>721156.1054426406</v>
      </c>
      <c r="L996" s="6"/>
      <c r="N996" s="13">
        <v>991</v>
      </c>
      <c r="O996" s="72">
        <v>47</v>
      </c>
      <c r="P996" s="73">
        <v>96.246066662507474</v>
      </c>
      <c r="Q996" s="74">
        <v>10745.940559931403</v>
      </c>
      <c r="R996" s="75">
        <v>155.75393333749253</v>
      </c>
      <c r="S996" s="17">
        <v>673722.50962021295</v>
      </c>
      <c r="U996" s="73">
        <f>AVERAGE(R$6:R996)</f>
        <v>163.9037462094733</v>
      </c>
      <c r="V996" s="72">
        <f>AVERAGE(S$6:S996)</f>
        <v>819764.83210328571</v>
      </c>
    </row>
    <row r="997" spans="2:22" ht="15.75" x14ac:dyDescent="0.25">
      <c r="B997" s="13">
        <v>992</v>
      </c>
      <c r="C997" s="72">
        <v>44</v>
      </c>
      <c r="D997" s="73">
        <v>94.630802193818937</v>
      </c>
      <c r="E997" s="74">
        <v>14581.178074838803</v>
      </c>
      <c r="F997" s="75">
        <v>110.36919780618106</v>
      </c>
      <c r="G997" s="72">
        <v>609312.92718903418</v>
      </c>
      <c r="I997" s="73">
        <f>AVERAGE(F$6:F997)</f>
        <v>113.79692679585983</v>
      </c>
      <c r="J997" s="72">
        <f>AVERAGE(G$6:G997)</f>
        <v>721043.36030327203</v>
      </c>
      <c r="L997" s="6"/>
      <c r="N997" s="13">
        <v>992</v>
      </c>
      <c r="O997" s="72">
        <v>45</v>
      </c>
      <c r="P997" s="73">
        <v>94.461129509673043</v>
      </c>
      <c r="Q997" s="74">
        <v>7617.2800871176569</v>
      </c>
      <c r="R997" s="75">
        <v>159.53887049032696</v>
      </c>
      <c r="S997" s="17">
        <v>215252.2613072102</v>
      </c>
      <c r="U997" s="73">
        <f>AVERAGE(R$6:R997)</f>
        <v>163.89934613314352</v>
      </c>
      <c r="V997" s="72">
        <f>AVERAGE(S$6:S997)</f>
        <v>819155.44443111226</v>
      </c>
    </row>
    <row r="998" spans="2:22" ht="15.75" x14ac:dyDescent="0.25">
      <c r="B998" s="13">
        <v>993</v>
      </c>
      <c r="C998" s="72">
        <v>45</v>
      </c>
      <c r="D998" s="73">
        <v>95.690192664679216</v>
      </c>
      <c r="E998" s="74">
        <v>5518.4373968735927</v>
      </c>
      <c r="F998" s="75">
        <v>108.30980733532078</v>
      </c>
      <c r="G998" s="72">
        <v>-402299.108752592</v>
      </c>
      <c r="I998" s="73">
        <f>AVERAGE(F$6:F998)</f>
        <v>113.79140099579887</v>
      </c>
      <c r="J998" s="72">
        <f>AVERAGE(G$6:G998)</f>
        <v>719912.09900512919</v>
      </c>
      <c r="L998" s="6"/>
      <c r="N998" s="13">
        <v>993</v>
      </c>
      <c r="O998" s="72">
        <v>45</v>
      </c>
      <c r="P998" s="73">
        <v>87.455880796142196</v>
      </c>
      <c r="Q998" s="74">
        <v>5329.0752130390965</v>
      </c>
      <c r="R998" s="75">
        <v>166.5441192038578</v>
      </c>
      <c r="S998" s="17">
        <v>-112473.86247329274</v>
      </c>
      <c r="U998" s="73">
        <f>AVERAGE(R$6:R998)</f>
        <v>163.90200955013316</v>
      </c>
      <c r="V998" s="72">
        <f>AVERAGE(S$6:S998)</f>
        <v>818217.24774742208</v>
      </c>
    </row>
    <row r="999" spans="2:22" ht="15.75" x14ac:dyDescent="0.25">
      <c r="B999" s="13">
        <v>994</v>
      </c>
      <c r="C999" s="72">
        <v>45</v>
      </c>
      <c r="D999" s="73">
        <v>90.82177562058493</v>
      </c>
      <c r="E999" s="74">
        <v>9533.1818636598928</v>
      </c>
      <c r="F999" s="75">
        <v>113.17822437941507</v>
      </c>
      <c r="G999" s="72">
        <v>78948.596015069634</v>
      </c>
      <c r="I999" s="73">
        <f>AVERAGE(F$6:F999)</f>
        <v>113.79078411791518</v>
      </c>
      <c r="J999" s="72">
        <f>AVERAGE(G$6:G999)</f>
        <v>719267.2665071513</v>
      </c>
      <c r="L999" s="6"/>
      <c r="N999" s="13">
        <v>994</v>
      </c>
      <c r="O999" s="72">
        <v>45</v>
      </c>
      <c r="P999" s="73">
        <v>83.68189021828239</v>
      </c>
      <c r="Q999" s="74">
        <v>10167.069033720705</v>
      </c>
      <c r="R999" s="75">
        <v>170.31810978171762</v>
      </c>
      <c r="S999" s="17">
        <v>731635.97984354477</v>
      </c>
      <c r="U999" s="73">
        <f>AVERAGE(R$6:R999)</f>
        <v>163.90846437933999</v>
      </c>
      <c r="V999" s="72">
        <f>AVERAGE(S$6:S999)</f>
        <v>818130.1438561707</v>
      </c>
    </row>
    <row r="1000" spans="2:22" ht="15.75" x14ac:dyDescent="0.25">
      <c r="B1000" s="13">
        <v>995</v>
      </c>
      <c r="C1000" s="72">
        <v>46</v>
      </c>
      <c r="D1000" s="73">
        <v>89.680773108910458</v>
      </c>
      <c r="E1000" s="74">
        <v>21192.663795308061</v>
      </c>
      <c r="F1000" s="75">
        <v>113.31922689108954</v>
      </c>
      <c r="G1000" s="72">
        <v>1401536.277047093</v>
      </c>
      <c r="I1000" s="73">
        <f>AVERAGE(F$6:F1000)</f>
        <v>113.79031019105406</v>
      </c>
      <c r="J1000" s="72">
        <f>AVERAGE(G$6:G1000)</f>
        <v>719952.96400518133</v>
      </c>
      <c r="L1000" s="6"/>
      <c r="N1000" s="13">
        <v>995</v>
      </c>
      <c r="O1000" s="72">
        <v>45</v>
      </c>
      <c r="P1000" s="73">
        <v>88.525559388211775</v>
      </c>
      <c r="Q1000" s="74">
        <v>10095.789950412474</v>
      </c>
      <c r="R1000" s="75">
        <v>165.47444061178822</v>
      </c>
      <c r="S1000" s="17">
        <v>670595.19457861735</v>
      </c>
      <c r="U1000" s="73">
        <f>AVERAGE(R$6:R1000)</f>
        <v>163.91003822479973</v>
      </c>
      <c r="V1000" s="72">
        <f>AVERAGE(S$6:S1000)</f>
        <v>817981.86752523854</v>
      </c>
    </row>
    <row r="1001" spans="2:22" ht="15.75" x14ac:dyDescent="0.25">
      <c r="B1001" s="13">
        <v>996</v>
      </c>
      <c r="C1001" s="72">
        <v>46</v>
      </c>
      <c r="D1001" s="73">
        <v>90.598717601090627</v>
      </c>
      <c r="E1001" s="74">
        <v>11442.507089944522</v>
      </c>
      <c r="F1001" s="75">
        <v>112.40128239890937</v>
      </c>
      <c r="G1001" s="72">
        <v>286152.47076837695</v>
      </c>
      <c r="I1001" s="73">
        <f>AVERAGE(F$6:F1001)</f>
        <v>113.78891558483704</v>
      </c>
      <c r="J1001" s="72">
        <f>AVERAGE(G$6:G1001)</f>
        <v>719517.42134128883</v>
      </c>
      <c r="L1001" s="6"/>
      <c r="N1001" s="13">
        <v>996</v>
      </c>
      <c r="O1001" s="72">
        <v>44</v>
      </c>
      <c r="P1001" s="73">
        <v>87.009533770783804</v>
      </c>
      <c r="Q1001" s="74">
        <v>11598.293058756859</v>
      </c>
      <c r="R1001" s="75">
        <v>167.9904662292162</v>
      </c>
      <c r="S1001" s="17">
        <v>948402.65840364667</v>
      </c>
      <c r="U1001" s="73">
        <f>AVERAGE(R$6:R1001)</f>
        <v>163.91413504006522</v>
      </c>
      <c r="V1001" s="72">
        <f>AVERAGE(S$6:S1001)</f>
        <v>818112.81209439354</v>
      </c>
    </row>
    <row r="1002" spans="2:22" ht="15.75" x14ac:dyDescent="0.25">
      <c r="B1002" s="13">
        <v>997</v>
      </c>
      <c r="C1002" s="72">
        <v>44</v>
      </c>
      <c r="D1002" s="73">
        <v>98.91025719728529</v>
      </c>
      <c r="E1002" s="74">
        <v>11702.411554641656</v>
      </c>
      <c r="F1002" s="75">
        <v>106.08974280271471</v>
      </c>
      <c r="G1002" s="72">
        <v>241505.83200345002</v>
      </c>
      <c r="I1002" s="73">
        <f>AVERAGE(F$6:F1002)</f>
        <v>113.78119324503551</v>
      </c>
      <c r="J1002" s="72">
        <f>AVERAGE(G$6:G1002)</f>
        <v>719037.97140213358</v>
      </c>
      <c r="L1002" s="6"/>
      <c r="N1002" s="13">
        <v>997</v>
      </c>
      <c r="O1002" s="72">
        <v>45</v>
      </c>
      <c r="P1002" s="73">
        <v>88.515364407955175</v>
      </c>
      <c r="Q1002" s="74">
        <v>6824.4186994119254</v>
      </c>
      <c r="R1002" s="75">
        <v>165.48463559204481</v>
      </c>
      <c r="S1002" s="17">
        <v>129336.44159971876</v>
      </c>
      <c r="U1002" s="73">
        <f>AVERAGE(R$6:R1002)</f>
        <v>163.91571026629586</v>
      </c>
      <c r="V1002" s="72">
        <f>AVERAGE(S$6:S1002)</f>
        <v>817421.96317714709</v>
      </c>
    </row>
    <row r="1003" spans="2:22" ht="15.75" x14ac:dyDescent="0.25">
      <c r="B1003" s="13">
        <v>998</v>
      </c>
      <c r="C1003" s="72">
        <v>46</v>
      </c>
      <c r="D1003" s="73">
        <v>81.476156361963277</v>
      </c>
      <c r="E1003" s="74">
        <v>17391.913961367009</v>
      </c>
      <c r="F1003" s="75">
        <v>121.52384363803672</v>
      </c>
      <c r="G1003" s="72">
        <v>1113532.2328073522</v>
      </c>
      <c r="I1003" s="73">
        <f>AVERAGE(F$6:F1003)</f>
        <v>113.78895141176196</v>
      </c>
      <c r="J1003" s="72">
        <f>AVERAGE(G$6:G1003)</f>
        <v>719433.25623320101</v>
      </c>
      <c r="L1003" s="6"/>
      <c r="N1003" s="13">
        <v>998</v>
      </c>
      <c r="O1003" s="72">
        <v>45</v>
      </c>
      <c r="P1003" s="73">
        <v>80.698148874534255</v>
      </c>
      <c r="Q1003" s="74">
        <v>9897.1447733807563</v>
      </c>
      <c r="R1003" s="75">
        <v>173.30185112546576</v>
      </c>
      <c r="S1003" s="17">
        <v>715193.51008361345</v>
      </c>
      <c r="U1003" s="73">
        <f>AVERAGE(R$6:R1003)</f>
        <v>163.92511521705654</v>
      </c>
      <c r="V1003" s="72">
        <f>AVERAGE(S$6:S1003)</f>
        <v>817319.52985741408</v>
      </c>
    </row>
    <row r="1004" spans="2:22" ht="15.75" x14ac:dyDescent="0.25">
      <c r="B1004" s="13">
        <v>999</v>
      </c>
      <c r="C1004" s="72">
        <v>45</v>
      </c>
      <c r="D1004" s="73">
        <v>93.156633623894962</v>
      </c>
      <c r="E1004" s="74">
        <v>16687.854045117911</v>
      </c>
      <c r="F1004" s="75">
        <v>110.84336637610504</v>
      </c>
      <c r="G1004" s="72">
        <v>849737.91995397117</v>
      </c>
      <c r="I1004" s="73">
        <f>AVERAGE(F$6:F1004)</f>
        <v>113.78600287819273</v>
      </c>
      <c r="J1004" s="72">
        <f>AVERAGE(G$6:G1004)</f>
        <v>719563.69133202056</v>
      </c>
      <c r="L1004" s="6"/>
      <c r="N1004" s="13">
        <v>999</v>
      </c>
      <c r="O1004" s="72">
        <v>43</v>
      </c>
      <c r="P1004" s="73">
        <v>89.753515229446407</v>
      </c>
      <c r="Q1004" s="74">
        <v>8912.6154164938234</v>
      </c>
      <c r="R1004" s="75">
        <v>166.24648477055359</v>
      </c>
      <c r="S1004" s="17">
        <v>481690.98310394166</v>
      </c>
      <c r="U1004" s="73">
        <f>AVERAGE(R$6:R1004)</f>
        <v>163.92743891030329</v>
      </c>
      <c r="V1004" s="72">
        <f>AVERAGE(S$6:S1004)</f>
        <v>816983.56534614938</v>
      </c>
    </row>
    <row r="1005" spans="2:22" ht="15.75" x14ac:dyDescent="0.25">
      <c r="B1005" s="13">
        <v>1000</v>
      </c>
      <c r="C1005" s="72">
        <v>45</v>
      </c>
      <c r="D1005" s="73">
        <v>92.810261264060145</v>
      </c>
      <c r="E1005" s="74">
        <v>9756.9213479217324</v>
      </c>
      <c r="F1005" s="75">
        <v>111.18973873593986</v>
      </c>
      <c r="G1005" s="72">
        <v>84869.535542531637</v>
      </c>
      <c r="I1005" s="73">
        <f>AVERAGE(F$6:F1005)</f>
        <v>113.78340661405048</v>
      </c>
      <c r="J1005" s="72">
        <f>AVERAGE(G$6:G1005)</f>
        <v>718928.997176231</v>
      </c>
      <c r="L1005" s="6"/>
      <c r="N1005" s="13">
        <v>1000</v>
      </c>
      <c r="O1005" s="72">
        <v>44</v>
      </c>
      <c r="P1005" s="73">
        <v>80.622096949455454</v>
      </c>
      <c r="Q1005" s="74">
        <v>7448.7542939956647</v>
      </c>
      <c r="R1005" s="75">
        <v>174.37790305054455</v>
      </c>
      <c r="S1005" s="17">
        <v>298898.1541257035</v>
      </c>
      <c r="U1005" s="73">
        <f>AVERAGE(R$6:R1005)</f>
        <v>163.93788937444353</v>
      </c>
      <c r="V1005" s="72">
        <f>AVERAGE(S$6:S1005)</f>
        <v>816465.47993492894</v>
      </c>
    </row>
    <row r="1007" spans="2:22" x14ac:dyDescent="0.25">
      <c r="J1007" s="76"/>
    </row>
  </sheetData>
  <mergeCells count="2">
    <mergeCell ref="I2:J3"/>
    <mergeCell ref="U2:V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2:X1003"/>
  <sheetViews>
    <sheetView showGridLines="0" workbookViewId="0">
      <selection activeCell="E19" sqref="E19"/>
    </sheetView>
  </sheetViews>
  <sheetFormatPr defaultRowHeight="15" x14ac:dyDescent="0.25"/>
  <cols>
    <col min="1" max="1" width="4.5703125" customWidth="1"/>
    <col min="2" max="2" width="18.28515625" customWidth="1"/>
    <col min="3" max="4" width="11.5703125" customWidth="1"/>
    <col min="5" max="5" width="10.7109375" customWidth="1"/>
    <col min="6" max="6" width="10.85546875" customWidth="1"/>
    <col min="7" max="7" width="11.5703125" customWidth="1"/>
    <col min="8" max="8" width="11.28515625" customWidth="1"/>
    <col min="9" max="9" width="11.85546875" customWidth="1"/>
    <col min="10" max="10" width="22.85546875" customWidth="1"/>
    <col min="11" max="11" width="10.140625" customWidth="1"/>
    <col min="12" max="12" width="10.28515625" customWidth="1"/>
    <col min="13" max="13" width="18.7109375" customWidth="1"/>
    <col min="14" max="14" width="6.5703125" customWidth="1"/>
    <col min="15" max="15" width="6.5703125" style="27" customWidth="1"/>
    <col min="16" max="16" width="15.85546875" customWidth="1"/>
    <col min="17" max="17" width="10" customWidth="1"/>
    <col min="24" max="24" width="17.42578125" customWidth="1"/>
    <col min="27" max="27" width="18.28515625" customWidth="1"/>
  </cols>
  <sheetData>
    <row r="2" spans="2:14" ht="21" x14ac:dyDescent="0.25">
      <c r="B2" s="137" t="s">
        <v>156</v>
      </c>
      <c r="C2" s="138"/>
      <c r="D2" s="138"/>
      <c r="E2" s="138"/>
      <c r="F2" s="139"/>
      <c r="G2" s="138"/>
      <c r="H2" s="140"/>
      <c r="I2" s="140"/>
      <c r="N2" s="83"/>
    </row>
    <row r="3" spans="2:14" ht="15.75" x14ac:dyDescent="0.25">
      <c r="B3" s="33" t="s">
        <v>65</v>
      </c>
      <c r="F3" s="12"/>
      <c r="H3" s="12"/>
      <c r="I3" s="12"/>
      <c r="N3" s="83"/>
    </row>
    <row r="4" spans="2:14" ht="15.75" x14ac:dyDescent="0.25">
      <c r="B4" s="8"/>
      <c r="F4" s="12"/>
      <c r="H4" s="12"/>
      <c r="I4" s="12"/>
      <c r="N4" s="83"/>
    </row>
    <row r="5" spans="2:14" x14ac:dyDescent="0.25">
      <c r="F5" s="12"/>
      <c r="G5" s="12"/>
      <c r="H5" s="12"/>
      <c r="I5" s="12"/>
      <c r="N5" s="83"/>
    </row>
    <row r="6" spans="2:14" ht="14.65" customHeight="1" x14ac:dyDescent="0.25">
      <c r="D6" s="7"/>
      <c r="N6" s="83"/>
    </row>
    <row r="7" spans="2:14" ht="14.65" customHeight="1" x14ac:dyDescent="0.25">
      <c r="C7" s="155" t="s">
        <v>124</v>
      </c>
      <c r="D7" s="155"/>
      <c r="N7" s="83"/>
    </row>
    <row r="8" spans="2:14" ht="15.6" customHeight="1" x14ac:dyDescent="0.25">
      <c r="C8" s="155"/>
      <c r="D8" s="155"/>
      <c r="N8" s="83"/>
    </row>
    <row r="9" spans="2:14" ht="14.45" customHeight="1" thickBot="1" x14ac:dyDescent="0.3">
      <c r="C9" s="66">
        <v>249</v>
      </c>
      <c r="D9" s="66">
        <v>299</v>
      </c>
      <c r="N9" s="83"/>
    </row>
    <row r="10" spans="2:14" ht="15.75" x14ac:dyDescent="0.25">
      <c r="B10" s="8" t="s">
        <v>27</v>
      </c>
      <c r="C10" s="65">
        <f>AVERAGE('Simulated Output-constant value'!G$6:G$1005)/1000</f>
        <v>718.92899717623095</v>
      </c>
      <c r="D10" s="65">
        <f>AVERAGE('Simulated Output-constant value'!S$6:S$1005)/1000</f>
        <v>816.46547993492891</v>
      </c>
      <c r="N10" s="83"/>
    </row>
    <row r="11" spans="2:14" ht="15.75" x14ac:dyDescent="0.25">
      <c r="B11" s="8" t="s">
        <v>61</v>
      </c>
      <c r="C11" s="48">
        <f>_xlfn.STDEV.S('Simulated Output-constant value'!G$6:G$1005)/1000</f>
        <v>527.03428851685567</v>
      </c>
      <c r="D11" s="48">
        <f>_xlfn.STDEV.S('Simulated Output-constant value'!S$6:S$1005)/1000</f>
        <v>725.21791403422355</v>
      </c>
      <c r="N11" s="83"/>
    </row>
    <row r="12" spans="2:14" ht="15.75" x14ac:dyDescent="0.25">
      <c r="B12" s="8" t="s">
        <v>62</v>
      </c>
      <c r="C12" s="48">
        <f>MIN('Simulated Output-constant value'!G$6:G$1005)/1000</f>
        <v>-733.29714009123916</v>
      </c>
      <c r="D12" s="48">
        <f>MIN('Simulated Output-constant value'!S$6:S$1005)/1000</f>
        <v>-1000</v>
      </c>
      <c r="N12" s="83"/>
    </row>
    <row r="13" spans="2:14" ht="15.75" x14ac:dyDescent="0.25">
      <c r="B13" s="8" t="s">
        <v>63</v>
      </c>
      <c r="C13" s="48">
        <f>MAX('Simulated Output-constant value'!G$6:G$1005)/1000</f>
        <v>2336.7944010012166</v>
      </c>
      <c r="D13" s="48">
        <f>MAX('Simulated Output-constant value'!S$6:S$1005)/1000</f>
        <v>3471.6162581219032</v>
      </c>
      <c r="N13" s="83"/>
    </row>
    <row r="14" spans="2:14" ht="15.75" x14ac:dyDescent="0.25">
      <c r="B14" s="8" t="s">
        <v>64</v>
      </c>
      <c r="C14" s="40">
        <f>COUNTIF('Simulated Output-constant value'!G$6:G$1005,"&lt;0")/1000</f>
        <v>9.2999999999999999E-2</v>
      </c>
      <c r="D14" s="40">
        <f>COUNTIF('Simulated Output-constant value'!S$6:S$1005,"&lt;0")/1000</f>
        <v>0.123</v>
      </c>
      <c r="N14" s="83"/>
    </row>
    <row r="15" spans="2:14" x14ac:dyDescent="0.25">
      <c r="N15" s="83"/>
    </row>
    <row r="16" spans="2:14" ht="15.6" customHeight="1" x14ac:dyDescent="0.25">
      <c r="B16" s="147" t="s">
        <v>66</v>
      </c>
      <c r="N16" s="83"/>
    </row>
    <row r="17" spans="1:14" x14ac:dyDescent="0.25">
      <c r="B17" s="147"/>
      <c r="N17" s="83"/>
    </row>
    <row r="18" spans="1:14" ht="15.75" x14ac:dyDescent="0.25">
      <c r="B18" s="8" t="s">
        <v>67</v>
      </c>
      <c r="C18" s="49">
        <f>C$10+_xlfn.T.INV.2T(0.05,1000-1)*C$11/SQRT(1000)</f>
        <v>751.63394427251262</v>
      </c>
      <c r="D18" s="49">
        <f>D$10+_xlfn.T.INV.2T(0.05,1000-1)*D$11/SQRT(1000)</f>
        <v>861.46864961201231</v>
      </c>
      <c r="N18" s="83"/>
    </row>
    <row r="19" spans="1:14" ht="15.75" x14ac:dyDescent="0.25">
      <c r="B19" s="8" t="s">
        <v>68</v>
      </c>
      <c r="C19" s="49">
        <f>C$10-_xlfn.T.INV.2T(0.05,1000-1)*C$11/SQRT(1000)</f>
        <v>686.22405007994928</v>
      </c>
      <c r="D19" s="49">
        <f>D$10-_xlfn.T.INV.2T(0.05,1000-1)*D$11/SQRT(1000)</f>
        <v>771.4623102578455</v>
      </c>
      <c r="H19" s="39"/>
      <c r="N19" s="83"/>
    </row>
    <row r="20" spans="1:14" x14ac:dyDescent="0.25">
      <c r="N20" s="83"/>
    </row>
    <row r="21" spans="1:14" x14ac:dyDescent="0.25">
      <c r="B21" s="38"/>
      <c r="C21" s="38"/>
      <c r="D21" s="38"/>
      <c r="E21" s="38"/>
      <c r="F21" s="38"/>
      <c r="G21" s="38"/>
      <c r="H21" s="38"/>
      <c r="N21" s="83"/>
    </row>
    <row r="22" spans="1:14" x14ac:dyDescent="0.25">
      <c r="B22" s="38" t="s">
        <v>104</v>
      </c>
      <c r="C22" s="54">
        <f>QUARTILE('Simulated Output-constant value'!$G$6:$G$1005,1)</f>
        <v>346698.18065537029</v>
      </c>
      <c r="D22" s="54">
        <f>QUARTILE('Simulated Output-constant value'!$S$6:$S$1005,1)</f>
        <v>330721.18616805214</v>
      </c>
      <c r="H22" s="35"/>
      <c r="N22" s="83"/>
    </row>
    <row r="23" spans="1:14" x14ac:dyDescent="0.25">
      <c r="B23" s="38" t="s">
        <v>105</v>
      </c>
      <c r="C23" s="54">
        <f>QUARTILE('Simulated Output-constant value'!$G$6:$G$1005,3)</f>
        <v>1067438.3982486455</v>
      </c>
      <c r="D23" s="54">
        <f>QUARTILE('Simulated Output-constant value'!$S$6:$S$1005,3)</f>
        <v>1269816.148084481</v>
      </c>
      <c r="H23" s="35"/>
      <c r="N23" s="83"/>
    </row>
    <row r="24" spans="1:14" x14ac:dyDescent="0.25">
      <c r="B24" s="38" t="s">
        <v>106</v>
      </c>
      <c r="C24" s="54">
        <f>C23-C22</f>
        <v>720740.21759327524</v>
      </c>
      <c r="D24" s="54">
        <f>D23-D22</f>
        <v>939094.96191642887</v>
      </c>
      <c r="H24" s="35"/>
      <c r="N24" s="83"/>
    </row>
    <row r="25" spans="1:14" x14ac:dyDescent="0.25">
      <c r="B25" s="38" t="s">
        <v>107</v>
      </c>
      <c r="C25" s="54">
        <f>PERCENTILE('Simulated Output-constant value'!$G$6:$G$1005,0.9)</f>
        <v>1416025.4565524387</v>
      </c>
      <c r="D25" s="54">
        <f>PERCENTILE('Simulated Output-constant value'!$S$6:$S$1005,0.9)</f>
        <v>1774759.6186986668</v>
      </c>
      <c r="H25" s="35"/>
      <c r="N25" s="83"/>
    </row>
    <row r="26" spans="1:14" x14ac:dyDescent="0.25">
      <c r="B26" s="38" t="s">
        <v>108</v>
      </c>
      <c r="C26" s="54">
        <f>PERCENTILE('Simulated Output-constant value'!$G$6:$G$1005,0.1)</f>
        <v>29350.457490100809</v>
      </c>
      <c r="D26" s="54">
        <f>PERCENTILE('Simulated Output-constant value'!$S$6:$S$1005,0.1)</f>
        <v>-107132.58894073247</v>
      </c>
      <c r="H26" s="35"/>
      <c r="N26" s="83"/>
    </row>
    <row r="27" spans="1:14" x14ac:dyDescent="0.25">
      <c r="B27" s="38"/>
      <c r="H27" s="35"/>
      <c r="N27" s="83"/>
    </row>
    <row r="28" spans="1:14" x14ac:dyDescent="0.25">
      <c r="B28" s="38"/>
      <c r="H28" s="35"/>
      <c r="N28" s="83"/>
    </row>
    <row r="29" spans="1:14" x14ac:dyDescent="0.25">
      <c r="B29" s="38"/>
      <c r="H29" s="35"/>
      <c r="N29" s="83"/>
    </row>
    <row r="30" spans="1:14" x14ac:dyDescent="0.25">
      <c r="A30" s="61" t="s">
        <v>127</v>
      </c>
      <c r="B30" s="61"/>
      <c r="C30" s="61"/>
      <c r="D30" s="61"/>
      <c r="E30" s="61"/>
      <c r="H30" s="35"/>
      <c r="N30" s="83"/>
    </row>
    <row r="31" spans="1:14" x14ac:dyDescent="0.25">
      <c r="H31" s="35"/>
      <c r="N31" s="83"/>
    </row>
    <row r="32" spans="1:14" x14ac:dyDescent="0.25">
      <c r="H32" s="35"/>
      <c r="N32" s="83"/>
    </row>
    <row r="33" spans="2:24" ht="18.75" x14ac:dyDescent="0.35">
      <c r="C33" s="37" t="s">
        <v>128</v>
      </c>
      <c r="D33" s="62">
        <f>_xlfn.T.INV.2T(0.05,$J$58-1)</f>
        <v>1.9623414611334626</v>
      </c>
      <c r="H33" s="35"/>
      <c r="N33" s="83"/>
    </row>
    <row r="34" spans="2:24" x14ac:dyDescent="0.25">
      <c r="H34" s="35"/>
      <c r="N34" s="83"/>
    </row>
    <row r="35" spans="2:24" x14ac:dyDescent="0.25">
      <c r="B35" s="38"/>
      <c r="H35" s="35"/>
      <c r="N35" s="83"/>
    </row>
    <row r="36" spans="2:24" x14ac:dyDescent="0.25">
      <c r="B36" s="38"/>
      <c r="H36" s="35"/>
      <c r="N36" s="83"/>
    </row>
    <row r="37" spans="2:24" x14ac:dyDescent="0.25">
      <c r="B37" s="38"/>
      <c r="H37" s="35"/>
      <c r="N37" s="83"/>
    </row>
    <row r="38" spans="2:24" x14ac:dyDescent="0.25">
      <c r="B38" s="38"/>
      <c r="H38" s="35"/>
      <c r="N38" s="83"/>
    </row>
    <row r="39" spans="2:24" x14ac:dyDescent="0.25">
      <c r="B39" s="38"/>
      <c r="H39" s="35"/>
      <c r="N39" s="83"/>
    </row>
    <row r="40" spans="2:24" x14ac:dyDescent="0.25">
      <c r="B40" s="38"/>
      <c r="H40" s="35"/>
      <c r="N40" s="83"/>
    </row>
    <row r="41" spans="2:24" x14ac:dyDescent="0.25">
      <c r="B41" s="38"/>
      <c r="N41" s="83"/>
    </row>
    <row r="42" spans="2:24" x14ac:dyDescent="0.25">
      <c r="B42" s="38"/>
      <c r="N42" s="83"/>
    </row>
    <row r="43" spans="2:24" x14ac:dyDescent="0.25">
      <c r="B43" s="38"/>
      <c r="N43" s="83"/>
    </row>
    <row r="44" spans="2:24" ht="15.75" thickBot="1" x14ac:dyDescent="0.3">
      <c r="B44" s="153" t="s">
        <v>125</v>
      </c>
      <c r="C44" s="153"/>
      <c r="E44" s="154" t="s">
        <v>125</v>
      </c>
      <c r="F44" s="154"/>
      <c r="G44" s="154"/>
      <c r="I44" s="153" t="s">
        <v>125</v>
      </c>
      <c r="J44" s="153"/>
      <c r="N44" s="83"/>
      <c r="P44" s="153" t="s">
        <v>126</v>
      </c>
      <c r="Q44" s="153"/>
      <c r="S44" s="154" t="s">
        <v>126</v>
      </c>
      <c r="T44" s="154"/>
      <c r="U44" s="154"/>
      <c r="W44" s="67" t="s">
        <v>126</v>
      </c>
      <c r="X44" s="67"/>
    </row>
    <row r="45" spans="2:24" x14ac:dyDescent="0.25">
      <c r="B45" s="57" t="s">
        <v>112</v>
      </c>
      <c r="C45" s="57" t="s">
        <v>114</v>
      </c>
      <c r="E45" s="50" t="s">
        <v>129</v>
      </c>
      <c r="F45" s="51" t="s">
        <v>110</v>
      </c>
      <c r="G45" s="51" t="s">
        <v>111</v>
      </c>
      <c r="N45" s="83"/>
      <c r="P45" s="57" t="s">
        <v>112</v>
      </c>
      <c r="Q45" s="57" t="s">
        <v>114</v>
      </c>
      <c r="S45" s="50" t="s">
        <v>129</v>
      </c>
      <c r="T45" s="51" t="s">
        <v>110</v>
      </c>
      <c r="U45" s="51" t="s">
        <v>111</v>
      </c>
    </row>
    <row r="46" spans="2:24" x14ac:dyDescent="0.25">
      <c r="B46" s="38">
        <v>-1000000</v>
      </c>
      <c r="C46">
        <v>0</v>
      </c>
      <c r="E46" s="63">
        <f>B48/1000000</f>
        <v>-0.5</v>
      </c>
      <c r="F46" s="13">
        <f t="shared" ref="F46:F58" si="0">C48</f>
        <v>8</v>
      </c>
      <c r="G46" s="56">
        <f t="shared" ref="G46:G59" si="1">F46/F$59</f>
        <v>8.0000000000000002E-3</v>
      </c>
      <c r="I46" t="s">
        <v>27</v>
      </c>
      <c r="J46" s="84">
        <v>718928.997176231</v>
      </c>
      <c r="N46" s="83"/>
      <c r="P46" s="38">
        <v>-1000000</v>
      </c>
      <c r="Q46">
        <v>3</v>
      </c>
      <c r="S46" s="63">
        <f t="shared" ref="S46:S64" si="2">P46/1000000</f>
        <v>-1</v>
      </c>
      <c r="T46" s="13">
        <f t="shared" ref="T46:T64" si="3">Q46</f>
        <v>3</v>
      </c>
      <c r="U46" s="53">
        <f t="shared" ref="U46:U65" si="4">T46/T$65</f>
        <v>3.0000000000000001E-3</v>
      </c>
      <c r="W46" t="s">
        <v>27</v>
      </c>
      <c r="X46" s="60">
        <v>816465.47993492894</v>
      </c>
    </row>
    <row r="47" spans="2:24" x14ac:dyDescent="0.25">
      <c r="B47" s="38">
        <v>-750000</v>
      </c>
      <c r="C47">
        <v>0</v>
      </c>
      <c r="E47" s="63">
        <f t="shared" ref="E47:E58" si="5">B49/1000000</f>
        <v>-0.25</v>
      </c>
      <c r="F47" s="13">
        <f t="shared" si="0"/>
        <v>18</v>
      </c>
      <c r="G47" s="56">
        <f t="shared" si="1"/>
        <v>1.7999999999999999E-2</v>
      </c>
      <c r="I47" t="s">
        <v>115</v>
      </c>
      <c r="J47" s="84">
        <v>16666.28756719589</v>
      </c>
      <c r="N47" s="83"/>
      <c r="P47" s="38">
        <v>-750000</v>
      </c>
      <c r="Q47">
        <v>11</v>
      </c>
      <c r="S47" s="63">
        <f t="shared" si="2"/>
        <v>-0.75</v>
      </c>
      <c r="T47" s="13">
        <f t="shared" si="3"/>
        <v>11</v>
      </c>
      <c r="U47" s="53">
        <f t="shared" si="4"/>
        <v>1.0999999999999999E-2</v>
      </c>
      <c r="W47" t="s">
        <v>115</v>
      </c>
      <c r="X47" s="60">
        <v>22933.404083043373</v>
      </c>
    </row>
    <row r="48" spans="2:24" x14ac:dyDescent="0.25">
      <c r="B48" s="38">
        <v>-500000</v>
      </c>
      <c r="C48">
        <v>8</v>
      </c>
      <c r="E48" s="63">
        <f t="shared" si="5"/>
        <v>0</v>
      </c>
      <c r="F48" s="13">
        <f t="shared" si="0"/>
        <v>67</v>
      </c>
      <c r="G48" s="56">
        <f t="shared" si="1"/>
        <v>6.7000000000000004E-2</v>
      </c>
      <c r="I48" t="s">
        <v>116</v>
      </c>
      <c r="J48" s="84">
        <v>724278.72320429166</v>
      </c>
      <c r="N48" s="83"/>
      <c r="P48" s="38">
        <v>-500000</v>
      </c>
      <c r="Q48">
        <v>23</v>
      </c>
      <c r="S48" s="63">
        <f t="shared" si="2"/>
        <v>-0.5</v>
      </c>
      <c r="T48" s="13">
        <f t="shared" si="3"/>
        <v>23</v>
      </c>
      <c r="U48" s="53">
        <f t="shared" si="4"/>
        <v>2.3E-2</v>
      </c>
      <c r="W48" t="s">
        <v>116</v>
      </c>
      <c r="X48" s="60">
        <v>797823.09011873137</v>
      </c>
    </row>
    <row r="49" spans="2:24" x14ac:dyDescent="0.25">
      <c r="B49" s="38">
        <v>-250000</v>
      </c>
      <c r="C49">
        <v>18</v>
      </c>
      <c r="E49" s="63">
        <f t="shared" si="5"/>
        <v>0.25</v>
      </c>
      <c r="F49" s="13">
        <f t="shared" si="0"/>
        <v>109</v>
      </c>
      <c r="G49" s="56">
        <f t="shared" si="1"/>
        <v>0.109</v>
      </c>
      <c r="I49" t="s">
        <v>117</v>
      </c>
      <c r="J49" s="84" t="e">
        <v>#N/A</v>
      </c>
      <c r="N49" s="83"/>
      <c r="P49" s="38">
        <v>-250000</v>
      </c>
      <c r="Q49">
        <v>36</v>
      </c>
      <c r="S49" s="63">
        <f t="shared" si="2"/>
        <v>-0.25</v>
      </c>
      <c r="T49" s="13">
        <f t="shared" si="3"/>
        <v>36</v>
      </c>
      <c r="U49" s="53">
        <f t="shared" si="4"/>
        <v>3.5999999999999997E-2</v>
      </c>
      <c r="W49" t="s">
        <v>117</v>
      </c>
      <c r="X49" s="60">
        <v>-1000000</v>
      </c>
    </row>
    <row r="50" spans="2:24" x14ac:dyDescent="0.25">
      <c r="B50" s="38">
        <v>0</v>
      </c>
      <c r="C50">
        <v>67</v>
      </c>
      <c r="E50" s="63">
        <f t="shared" si="5"/>
        <v>0.5</v>
      </c>
      <c r="F50" s="13">
        <f t="shared" si="0"/>
        <v>139</v>
      </c>
      <c r="G50" s="56">
        <f t="shared" si="1"/>
        <v>0.13900000000000001</v>
      </c>
      <c r="I50" t="s">
        <v>61</v>
      </c>
      <c r="J50" s="84">
        <v>527034.28851685568</v>
      </c>
      <c r="N50" s="83"/>
      <c r="P50" s="38">
        <v>0</v>
      </c>
      <c r="Q50">
        <v>50</v>
      </c>
      <c r="S50" s="63">
        <f t="shared" si="2"/>
        <v>0</v>
      </c>
      <c r="T50" s="13">
        <f t="shared" si="3"/>
        <v>50</v>
      </c>
      <c r="U50" s="53">
        <f t="shared" si="4"/>
        <v>0.05</v>
      </c>
      <c r="W50" t="s">
        <v>61</v>
      </c>
      <c r="X50" s="60">
        <v>725217.91403422353</v>
      </c>
    </row>
    <row r="51" spans="2:24" x14ac:dyDescent="0.25">
      <c r="B51" s="38">
        <v>250000</v>
      </c>
      <c r="C51">
        <v>109</v>
      </c>
      <c r="E51" s="63">
        <f t="shared" si="5"/>
        <v>0.75</v>
      </c>
      <c r="F51" s="13">
        <f t="shared" si="0"/>
        <v>185</v>
      </c>
      <c r="G51" s="56">
        <f t="shared" si="1"/>
        <v>0.185</v>
      </c>
      <c r="I51" t="s">
        <v>118</v>
      </c>
      <c r="J51" s="84">
        <v>277765141272.46826</v>
      </c>
      <c r="N51" s="83"/>
      <c r="P51" s="38">
        <v>250000</v>
      </c>
      <c r="Q51">
        <v>93</v>
      </c>
      <c r="S51" s="63">
        <f t="shared" si="2"/>
        <v>0.25</v>
      </c>
      <c r="T51" s="13">
        <f t="shared" si="3"/>
        <v>93</v>
      </c>
      <c r="U51" s="53">
        <f t="shared" si="4"/>
        <v>9.2999999999999999E-2</v>
      </c>
      <c r="W51" t="s">
        <v>118</v>
      </c>
      <c r="X51" s="60">
        <v>525941022836.15051</v>
      </c>
    </row>
    <row r="52" spans="2:24" x14ac:dyDescent="0.25">
      <c r="B52" s="38">
        <v>500000</v>
      </c>
      <c r="C52">
        <v>139</v>
      </c>
      <c r="E52" s="63">
        <f t="shared" si="5"/>
        <v>1</v>
      </c>
      <c r="F52" s="13">
        <f t="shared" si="0"/>
        <v>180</v>
      </c>
      <c r="G52" s="56">
        <f t="shared" si="1"/>
        <v>0.18</v>
      </c>
      <c r="I52" t="s">
        <v>119</v>
      </c>
      <c r="J52" s="84">
        <v>-0.30302003870897165</v>
      </c>
      <c r="N52" s="83"/>
      <c r="P52" s="38">
        <v>500000</v>
      </c>
      <c r="Q52">
        <v>113</v>
      </c>
      <c r="S52" s="63">
        <f t="shared" si="2"/>
        <v>0.5</v>
      </c>
      <c r="T52" s="13">
        <f t="shared" si="3"/>
        <v>113</v>
      </c>
      <c r="U52" s="53">
        <f t="shared" si="4"/>
        <v>0.113</v>
      </c>
      <c r="W52" t="s">
        <v>119</v>
      </c>
      <c r="X52" s="60">
        <v>-7.8120149615020562E-2</v>
      </c>
    </row>
    <row r="53" spans="2:24" x14ac:dyDescent="0.25">
      <c r="B53" s="38">
        <v>750000</v>
      </c>
      <c r="C53">
        <v>185</v>
      </c>
      <c r="E53" s="63">
        <f t="shared" si="5"/>
        <v>1.25</v>
      </c>
      <c r="F53" s="13">
        <f t="shared" si="0"/>
        <v>128</v>
      </c>
      <c r="G53" s="56">
        <f t="shared" si="1"/>
        <v>0.128</v>
      </c>
      <c r="I53" t="s">
        <v>120</v>
      </c>
      <c r="J53" s="84">
        <v>7.3381825911466594E-2</v>
      </c>
      <c r="N53" s="83"/>
      <c r="P53" s="38">
        <v>750000</v>
      </c>
      <c r="Q53">
        <v>131</v>
      </c>
      <c r="S53" s="63">
        <f t="shared" si="2"/>
        <v>0.75</v>
      </c>
      <c r="T53" s="13">
        <f t="shared" si="3"/>
        <v>131</v>
      </c>
      <c r="U53" s="53">
        <f t="shared" si="4"/>
        <v>0.13100000000000001</v>
      </c>
      <c r="W53" t="s">
        <v>120</v>
      </c>
      <c r="X53" s="60">
        <v>0.10700133840914637</v>
      </c>
    </row>
    <row r="54" spans="2:24" x14ac:dyDescent="0.25">
      <c r="B54" s="38">
        <v>1000000</v>
      </c>
      <c r="C54">
        <v>180</v>
      </c>
      <c r="E54" s="63">
        <f t="shared" si="5"/>
        <v>1.5</v>
      </c>
      <c r="F54" s="13">
        <f t="shared" si="0"/>
        <v>95</v>
      </c>
      <c r="G54" s="56">
        <f t="shared" si="1"/>
        <v>9.5000000000000001E-2</v>
      </c>
      <c r="I54" t="s">
        <v>121</v>
      </c>
      <c r="J54" s="84">
        <v>3070091.5410924554</v>
      </c>
      <c r="N54" s="83"/>
      <c r="P54" s="38">
        <v>1000000</v>
      </c>
      <c r="Q54">
        <v>157</v>
      </c>
      <c r="S54" s="63">
        <f t="shared" si="2"/>
        <v>1</v>
      </c>
      <c r="T54" s="13">
        <f t="shared" si="3"/>
        <v>157</v>
      </c>
      <c r="U54" s="53">
        <f t="shared" si="4"/>
        <v>0.157</v>
      </c>
      <c r="W54" t="s">
        <v>121</v>
      </c>
      <c r="X54" s="60">
        <v>4471616.2581219031</v>
      </c>
    </row>
    <row r="55" spans="2:24" x14ac:dyDescent="0.25">
      <c r="B55" s="38">
        <v>1250000</v>
      </c>
      <c r="C55">
        <v>128</v>
      </c>
      <c r="E55" s="63">
        <f t="shared" si="5"/>
        <v>1.75</v>
      </c>
      <c r="F55" s="13">
        <f t="shared" si="0"/>
        <v>44</v>
      </c>
      <c r="G55" s="56">
        <f t="shared" si="1"/>
        <v>4.3999999999999997E-2</v>
      </c>
      <c r="I55" t="s">
        <v>62</v>
      </c>
      <c r="J55" s="84">
        <v>-733297.14009123913</v>
      </c>
      <c r="N55" s="83"/>
      <c r="P55" s="38">
        <v>1250000</v>
      </c>
      <c r="Q55">
        <v>124</v>
      </c>
      <c r="S55" s="63">
        <f t="shared" si="2"/>
        <v>1.25</v>
      </c>
      <c r="T55" s="13">
        <f t="shared" si="3"/>
        <v>124</v>
      </c>
      <c r="U55" s="53">
        <f t="shared" si="4"/>
        <v>0.124</v>
      </c>
      <c r="W55" t="s">
        <v>62</v>
      </c>
      <c r="X55" s="60">
        <v>-1000000</v>
      </c>
    </row>
    <row r="56" spans="2:24" x14ac:dyDescent="0.25">
      <c r="B56" s="38">
        <v>1500000</v>
      </c>
      <c r="C56">
        <v>95</v>
      </c>
      <c r="E56" s="63">
        <f t="shared" si="5"/>
        <v>2</v>
      </c>
      <c r="F56" s="13">
        <f t="shared" si="0"/>
        <v>20</v>
      </c>
      <c r="G56" s="56">
        <f t="shared" si="1"/>
        <v>0.02</v>
      </c>
      <c r="I56" t="s">
        <v>63</v>
      </c>
      <c r="J56" s="84">
        <v>2336794.4010012164</v>
      </c>
      <c r="N56" s="83"/>
      <c r="P56" s="38">
        <v>1500000</v>
      </c>
      <c r="Q56">
        <v>83</v>
      </c>
      <c r="S56" s="63">
        <f t="shared" si="2"/>
        <v>1.5</v>
      </c>
      <c r="T56" s="13">
        <f t="shared" si="3"/>
        <v>83</v>
      </c>
      <c r="U56" s="53">
        <f t="shared" si="4"/>
        <v>8.3000000000000004E-2</v>
      </c>
      <c r="W56" t="s">
        <v>63</v>
      </c>
      <c r="X56" s="60">
        <v>3471616.2581219031</v>
      </c>
    </row>
    <row r="57" spans="2:24" x14ac:dyDescent="0.25">
      <c r="B57" s="38">
        <v>1750000</v>
      </c>
      <c r="C57">
        <v>44</v>
      </c>
      <c r="E57" s="63">
        <f t="shared" si="5"/>
        <v>2.25</v>
      </c>
      <c r="F57" s="13">
        <f t="shared" si="0"/>
        <v>6</v>
      </c>
      <c r="G57" s="56">
        <f t="shared" si="1"/>
        <v>6.0000000000000001E-3</v>
      </c>
      <c r="I57" t="s">
        <v>122</v>
      </c>
      <c r="J57" s="84">
        <v>718928997.17623103</v>
      </c>
      <c r="N57" s="83"/>
      <c r="P57" s="38">
        <v>1750000</v>
      </c>
      <c r="Q57">
        <v>69</v>
      </c>
      <c r="S57" s="63">
        <f t="shared" si="2"/>
        <v>1.75</v>
      </c>
      <c r="T57" s="13">
        <f t="shared" si="3"/>
        <v>69</v>
      </c>
      <c r="U57" s="53">
        <f t="shared" si="4"/>
        <v>6.9000000000000006E-2</v>
      </c>
      <c r="W57" t="s">
        <v>122</v>
      </c>
      <c r="X57" s="60">
        <v>816465479.93492889</v>
      </c>
    </row>
    <row r="58" spans="2:24" ht="15.75" thickBot="1" x14ac:dyDescent="0.3">
      <c r="B58" s="38">
        <v>2000000</v>
      </c>
      <c r="C58">
        <v>20</v>
      </c>
      <c r="E58" s="63">
        <f t="shared" si="5"/>
        <v>2.5</v>
      </c>
      <c r="F58" s="13">
        <f t="shared" si="0"/>
        <v>1</v>
      </c>
      <c r="G58" s="56">
        <f t="shared" si="1"/>
        <v>1E-3</v>
      </c>
      <c r="I58" s="52" t="s">
        <v>123</v>
      </c>
      <c r="J58" s="85">
        <v>1000</v>
      </c>
      <c r="N58" s="83"/>
      <c r="P58" s="38">
        <v>2000000</v>
      </c>
      <c r="Q58">
        <v>42</v>
      </c>
      <c r="S58" s="63">
        <f t="shared" si="2"/>
        <v>2</v>
      </c>
      <c r="T58" s="13">
        <f t="shared" si="3"/>
        <v>42</v>
      </c>
      <c r="U58" s="53">
        <f t="shared" si="4"/>
        <v>4.2000000000000003E-2</v>
      </c>
      <c r="W58" s="52" t="s">
        <v>123</v>
      </c>
      <c r="X58" s="52">
        <v>1000</v>
      </c>
    </row>
    <row r="59" spans="2:24" x14ac:dyDescent="0.25">
      <c r="B59" s="38">
        <v>2250000</v>
      </c>
      <c r="C59">
        <v>6</v>
      </c>
      <c r="E59" s="18" t="s">
        <v>74</v>
      </c>
      <c r="F59" s="55">
        <f>SUM(F46:F58)</f>
        <v>1000</v>
      </c>
      <c r="G59" s="56">
        <f t="shared" si="1"/>
        <v>1</v>
      </c>
      <c r="N59" s="83"/>
      <c r="P59" s="38">
        <v>2250000</v>
      </c>
      <c r="Q59">
        <v>35</v>
      </c>
      <c r="S59" s="63">
        <f t="shared" si="2"/>
        <v>2.25</v>
      </c>
      <c r="T59" s="13">
        <f t="shared" si="3"/>
        <v>35</v>
      </c>
      <c r="U59" s="53">
        <f t="shared" si="4"/>
        <v>3.5000000000000003E-2</v>
      </c>
    </row>
    <row r="60" spans="2:24" x14ac:dyDescent="0.25">
      <c r="B60" s="38">
        <v>2500000</v>
      </c>
      <c r="C60">
        <v>1</v>
      </c>
      <c r="E60" s="38"/>
      <c r="N60" s="83"/>
      <c r="P60" s="38">
        <v>2500000</v>
      </c>
      <c r="Q60">
        <v>24</v>
      </c>
      <c r="S60" s="63">
        <f t="shared" si="2"/>
        <v>2.5</v>
      </c>
      <c r="T60" s="13">
        <f t="shared" si="3"/>
        <v>24</v>
      </c>
      <c r="U60" s="53">
        <f t="shared" si="4"/>
        <v>2.4E-2</v>
      </c>
    </row>
    <row r="61" spans="2:24" x14ac:dyDescent="0.25">
      <c r="B61" s="38">
        <v>2750000</v>
      </c>
      <c r="C61">
        <v>0</v>
      </c>
      <c r="E61" s="38"/>
      <c r="N61" s="83"/>
      <c r="P61" s="38">
        <v>2750000</v>
      </c>
      <c r="Q61">
        <v>4</v>
      </c>
      <c r="S61" s="63">
        <f t="shared" si="2"/>
        <v>2.75</v>
      </c>
      <c r="T61" s="13">
        <f t="shared" si="3"/>
        <v>4</v>
      </c>
      <c r="U61" s="53">
        <f t="shared" si="4"/>
        <v>4.0000000000000001E-3</v>
      </c>
    </row>
    <row r="62" spans="2:24" x14ac:dyDescent="0.25">
      <c r="B62" s="38">
        <v>3000000</v>
      </c>
      <c r="C62">
        <v>0</v>
      </c>
      <c r="E62" s="38"/>
      <c r="N62" s="83"/>
      <c r="P62" s="38">
        <v>3000000</v>
      </c>
      <c r="Q62">
        <v>1</v>
      </c>
      <c r="S62" s="63">
        <f t="shared" si="2"/>
        <v>3</v>
      </c>
      <c r="T62" s="13">
        <f t="shared" si="3"/>
        <v>1</v>
      </c>
      <c r="U62" s="53">
        <f t="shared" si="4"/>
        <v>1E-3</v>
      </c>
    </row>
    <row r="63" spans="2:24" x14ac:dyDescent="0.25">
      <c r="B63" s="38">
        <v>3250000</v>
      </c>
      <c r="C63">
        <v>0</v>
      </c>
      <c r="N63" s="83"/>
      <c r="P63" s="38">
        <v>3250000</v>
      </c>
      <c r="Q63">
        <v>0</v>
      </c>
      <c r="S63" s="63">
        <f t="shared" si="2"/>
        <v>3.25</v>
      </c>
      <c r="T63" s="13">
        <f t="shared" si="3"/>
        <v>0</v>
      </c>
      <c r="U63" s="53">
        <f t="shared" si="4"/>
        <v>0</v>
      </c>
    </row>
    <row r="64" spans="2:24" x14ac:dyDescent="0.25">
      <c r="B64" s="38">
        <v>3500000</v>
      </c>
      <c r="C64">
        <v>0</v>
      </c>
      <c r="N64" s="83"/>
      <c r="P64" s="38">
        <v>3500000</v>
      </c>
      <c r="Q64">
        <v>1</v>
      </c>
      <c r="S64" s="63">
        <f t="shared" si="2"/>
        <v>3.5</v>
      </c>
      <c r="T64" s="13">
        <f t="shared" si="3"/>
        <v>1</v>
      </c>
      <c r="U64" s="53">
        <f t="shared" si="4"/>
        <v>1E-3</v>
      </c>
    </row>
    <row r="65" spans="2:21" ht="15.75" thickBot="1" x14ac:dyDescent="0.3">
      <c r="B65" s="58" t="s">
        <v>113</v>
      </c>
      <c r="C65" s="52">
        <v>0</v>
      </c>
      <c r="N65" s="83"/>
      <c r="P65" s="58" t="s">
        <v>113</v>
      </c>
      <c r="Q65" s="52">
        <v>0</v>
      </c>
      <c r="S65" s="59" t="s">
        <v>74</v>
      </c>
      <c r="T65" s="13">
        <f>SUM(T46:T64)</f>
        <v>1000</v>
      </c>
      <c r="U65" s="53">
        <f t="shared" si="4"/>
        <v>1</v>
      </c>
    </row>
    <row r="66" spans="2:21" x14ac:dyDescent="0.25">
      <c r="N66" s="83"/>
    </row>
    <row r="67" spans="2:21" x14ac:dyDescent="0.25">
      <c r="N67" s="83"/>
    </row>
    <row r="68" spans="2:21" x14ac:dyDescent="0.25">
      <c r="B68" s="38"/>
      <c r="N68" s="83"/>
    </row>
    <row r="69" spans="2:21" x14ac:dyDescent="0.25">
      <c r="B69" s="38"/>
      <c r="N69" s="83"/>
    </row>
    <row r="70" spans="2:21" x14ac:dyDescent="0.25">
      <c r="B70" s="38"/>
      <c r="N70" s="83"/>
    </row>
    <row r="71" spans="2:21" x14ac:dyDescent="0.25">
      <c r="B71" s="38"/>
      <c r="N71" s="83"/>
    </row>
    <row r="72" spans="2:21" x14ac:dyDescent="0.25">
      <c r="B72" s="38"/>
      <c r="N72" s="83"/>
    </row>
    <row r="73" spans="2:21" x14ac:dyDescent="0.25">
      <c r="B73" s="38"/>
      <c r="N73" s="83"/>
    </row>
    <row r="74" spans="2:21" x14ac:dyDescent="0.25">
      <c r="B74" s="38"/>
      <c r="N74" s="83"/>
    </row>
    <row r="75" spans="2:21" x14ac:dyDescent="0.25">
      <c r="B75" s="38"/>
      <c r="N75" s="83"/>
    </row>
    <row r="76" spans="2:21" x14ac:dyDescent="0.25">
      <c r="B76" s="38"/>
      <c r="N76" s="83"/>
    </row>
    <row r="77" spans="2:21" x14ac:dyDescent="0.25">
      <c r="B77" s="38"/>
      <c r="N77" s="83"/>
    </row>
    <row r="78" spans="2:21" x14ac:dyDescent="0.25">
      <c r="B78" s="38"/>
      <c r="N78" s="83"/>
    </row>
    <row r="79" spans="2:21" x14ac:dyDescent="0.25">
      <c r="B79" s="38"/>
      <c r="N79" s="83"/>
    </row>
    <row r="80" spans="2:21" x14ac:dyDescent="0.25">
      <c r="B80" s="38"/>
      <c r="N80" s="83"/>
    </row>
    <row r="81" spans="2:14" x14ac:dyDescent="0.25">
      <c r="B81" s="38"/>
      <c r="N81" s="83"/>
    </row>
    <row r="82" spans="2:14" x14ac:dyDescent="0.25">
      <c r="B82" s="38"/>
      <c r="N82" s="83"/>
    </row>
    <row r="83" spans="2:14" x14ac:dyDescent="0.25">
      <c r="B83" s="38"/>
      <c r="N83" s="83"/>
    </row>
    <row r="84" spans="2:14" x14ac:dyDescent="0.25">
      <c r="B84" s="38"/>
      <c r="N84" s="83"/>
    </row>
    <row r="85" spans="2:14" x14ac:dyDescent="0.25">
      <c r="B85" s="38"/>
      <c r="N85" s="83"/>
    </row>
    <row r="86" spans="2:14" x14ac:dyDescent="0.25">
      <c r="B86" s="38"/>
      <c r="N86" s="83"/>
    </row>
    <row r="87" spans="2:14" x14ac:dyDescent="0.25">
      <c r="B87" s="38"/>
      <c r="N87" s="83"/>
    </row>
    <row r="88" spans="2:14" x14ac:dyDescent="0.25">
      <c r="B88" s="38"/>
      <c r="N88" s="83"/>
    </row>
    <row r="89" spans="2:14" x14ac:dyDescent="0.25">
      <c r="B89" s="38"/>
      <c r="N89" s="83"/>
    </row>
    <row r="90" spans="2:14" x14ac:dyDescent="0.25">
      <c r="B90" s="38"/>
      <c r="N90" s="83"/>
    </row>
    <row r="91" spans="2:14" x14ac:dyDescent="0.25">
      <c r="B91" s="38"/>
      <c r="N91" s="83"/>
    </row>
    <row r="92" spans="2:14" x14ac:dyDescent="0.25">
      <c r="B92" s="38"/>
      <c r="N92" s="83"/>
    </row>
    <row r="93" spans="2:14" x14ac:dyDescent="0.25">
      <c r="B93" s="38"/>
      <c r="N93" s="83"/>
    </row>
    <row r="94" spans="2:14" x14ac:dyDescent="0.25">
      <c r="B94" s="38"/>
      <c r="N94" s="83"/>
    </row>
    <row r="95" spans="2:14" x14ac:dyDescent="0.25">
      <c r="B95" s="38"/>
      <c r="N95" s="83"/>
    </row>
    <row r="96" spans="2:14" x14ac:dyDescent="0.25">
      <c r="B96" s="38"/>
      <c r="N96" s="83"/>
    </row>
    <row r="97" spans="2:14" x14ac:dyDescent="0.25">
      <c r="B97" s="38"/>
      <c r="N97" s="83"/>
    </row>
    <row r="98" spans="2:14" x14ac:dyDescent="0.25">
      <c r="B98" s="38"/>
      <c r="N98" s="83"/>
    </row>
    <row r="99" spans="2:14" x14ac:dyDescent="0.25">
      <c r="B99" s="38"/>
      <c r="N99" s="83"/>
    </row>
    <row r="100" spans="2:14" x14ac:dyDescent="0.25">
      <c r="B100" s="38"/>
      <c r="N100" s="83"/>
    </row>
    <row r="101" spans="2:14" x14ac:dyDescent="0.25">
      <c r="B101" s="38"/>
      <c r="N101" s="83"/>
    </row>
    <row r="102" spans="2:14" x14ac:dyDescent="0.25">
      <c r="B102" s="38"/>
      <c r="N102" s="83"/>
    </row>
    <row r="103" spans="2:14" x14ac:dyDescent="0.25">
      <c r="B103" s="38"/>
      <c r="N103" s="83"/>
    </row>
    <row r="104" spans="2:14" x14ac:dyDescent="0.25">
      <c r="B104" s="38"/>
      <c r="N104" s="83"/>
    </row>
    <row r="105" spans="2:14" x14ac:dyDescent="0.25">
      <c r="B105" s="38"/>
      <c r="N105" s="83"/>
    </row>
    <row r="106" spans="2:14" x14ac:dyDescent="0.25">
      <c r="B106" s="38"/>
      <c r="N106" s="83"/>
    </row>
    <row r="107" spans="2:14" x14ac:dyDescent="0.25">
      <c r="B107" s="38"/>
      <c r="N107" s="83"/>
    </row>
    <row r="108" spans="2:14" x14ac:dyDescent="0.25">
      <c r="B108" s="38"/>
      <c r="N108" s="83"/>
    </row>
    <row r="109" spans="2:14" x14ac:dyDescent="0.25">
      <c r="B109" s="38"/>
      <c r="N109" s="83"/>
    </row>
    <row r="110" spans="2:14" x14ac:dyDescent="0.25">
      <c r="B110" s="38"/>
      <c r="N110" s="83"/>
    </row>
    <row r="111" spans="2:14" x14ac:dyDescent="0.25">
      <c r="B111" s="38"/>
      <c r="N111" s="83"/>
    </row>
    <row r="112" spans="2:14" x14ac:dyDescent="0.25">
      <c r="B112" s="38"/>
      <c r="N112" s="83"/>
    </row>
    <row r="113" spans="2:14" x14ac:dyDescent="0.25">
      <c r="B113" s="38"/>
      <c r="N113" s="83"/>
    </row>
    <row r="114" spans="2:14" x14ac:dyDescent="0.25">
      <c r="B114" s="38"/>
      <c r="N114" s="83"/>
    </row>
    <row r="115" spans="2:14" x14ac:dyDescent="0.25">
      <c r="B115" s="38"/>
      <c r="N115" s="83"/>
    </row>
    <row r="116" spans="2:14" x14ac:dyDescent="0.25">
      <c r="B116" s="38"/>
      <c r="N116" s="83"/>
    </row>
    <row r="117" spans="2:14" x14ac:dyDescent="0.25">
      <c r="B117" s="38"/>
      <c r="N117" s="83"/>
    </row>
    <row r="118" spans="2:14" x14ac:dyDescent="0.25">
      <c r="B118" s="38"/>
      <c r="N118" s="83"/>
    </row>
    <row r="119" spans="2:14" x14ac:dyDescent="0.25">
      <c r="B119" s="38"/>
      <c r="N119" s="83"/>
    </row>
    <row r="120" spans="2:14" x14ac:dyDescent="0.25">
      <c r="B120" s="38"/>
      <c r="N120" s="83"/>
    </row>
    <row r="121" spans="2:14" x14ac:dyDescent="0.25">
      <c r="B121" s="38"/>
      <c r="N121" s="83"/>
    </row>
    <row r="122" spans="2:14" x14ac:dyDescent="0.25">
      <c r="B122" s="38"/>
      <c r="N122" s="83"/>
    </row>
    <row r="123" spans="2:14" x14ac:dyDescent="0.25">
      <c r="B123" s="38"/>
      <c r="N123" s="83"/>
    </row>
    <row r="124" spans="2:14" x14ac:dyDescent="0.25">
      <c r="B124" s="38"/>
      <c r="N124" s="83"/>
    </row>
    <row r="125" spans="2:14" x14ac:dyDescent="0.25">
      <c r="B125" s="38"/>
      <c r="N125" s="83"/>
    </row>
    <row r="126" spans="2:14" x14ac:dyDescent="0.25">
      <c r="B126" s="38"/>
      <c r="N126" s="83"/>
    </row>
    <row r="127" spans="2:14" x14ac:dyDescent="0.25">
      <c r="B127" s="38"/>
      <c r="N127" s="83"/>
    </row>
    <row r="128" spans="2:14" x14ac:dyDescent="0.25">
      <c r="B128" s="38"/>
      <c r="N128" s="83"/>
    </row>
    <row r="129" spans="2:14" x14ac:dyDescent="0.25">
      <c r="B129" s="38"/>
      <c r="N129" s="83"/>
    </row>
    <row r="130" spans="2:14" x14ac:dyDescent="0.25">
      <c r="B130" s="38"/>
      <c r="N130" s="83"/>
    </row>
    <row r="131" spans="2:14" x14ac:dyDescent="0.25">
      <c r="B131" s="38"/>
      <c r="N131" s="83"/>
    </row>
    <row r="132" spans="2:14" x14ac:dyDescent="0.25">
      <c r="B132" s="38"/>
      <c r="N132" s="83"/>
    </row>
    <row r="133" spans="2:14" x14ac:dyDescent="0.25">
      <c r="B133" s="38"/>
      <c r="N133" s="83"/>
    </row>
    <row r="134" spans="2:14" x14ac:dyDescent="0.25">
      <c r="B134" s="38"/>
      <c r="N134" s="83"/>
    </row>
    <row r="135" spans="2:14" x14ac:dyDescent="0.25">
      <c r="B135" s="38"/>
      <c r="N135" s="83"/>
    </row>
    <row r="136" spans="2:14" x14ac:dyDescent="0.25">
      <c r="B136" s="38"/>
      <c r="N136" s="83"/>
    </row>
    <row r="137" spans="2:14" x14ac:dyDescent="0.25">
      <c r="B137" s="38"/>
      <c r="N137" s="83"/>
    </row>
    <row r="138" spans="2:14" x14ac:dyDescent="0.25">
      <c r="B138" s="38"/>
      <c r="N138" s="83"/>
    </row>
    <row r="139" spans="2:14" x14ac:dyDescent="0.25">
      <c r="B139" s="38"/>
      <c r="N139" s="83"/>
    </row>
    <row r="140" spans="2:14" x14ac:dyDescent="0.25">
      <c r="B140" s="38"/>
      <c r="N140" s="83"/>
    </row>
    <row r="141" spans="2:14" x14ac:dyDescent="0.25">
      <c r="B141" s="38"/>
      <c r="N141" s="83"/>
    </row>
    <row r="142" spans="2:14" x14ac:dyDescent="0.25">
      <c r="B142" s="38"/>
      <c r="N142" s="83"/>
    </row>
    <row r="143" spans="2:14" x14ac:dyDescent="0.25">
      <c r="B143" s="38"/>
      <c r="N143" s="83"/>
    </row>
    <row r="144" spans="2:14" x14ac:dyDescent="0.25">
      <c r="B144" s="38"/>
      <c r="N144" s="83"/>
    </row>
    <row r="145" spans="2:14" x14ac:dyDescent="0.25">
      <c r="B145" s="38"/>
      <c r="N145" s="83"/>
    </row>
    <row r="146" spans="2:14" x14ac:dyDescent="0.25">
      <c r="B146" s="38"/>
      <c r="N146" s="83"/>
    </row>
    <row r="147" spans="2:14" x14ac:dyDescent="0.25">
      <c r="B147" s="38"/>
      <c r="N147" s="83"/>
    </row>
    <row r="148" spans="2:14" x14ac:dyDescent="0.25">
      <c r="B148" s="38"/>
      <c r="N148" s="83"/>
    </row>
    <row r="149" spans="2:14" x14ac:dyDescent="0.25">
      <c r="B149" s="38"/>
      <c r="N149" s="83"/>
    </row>
    <row r="150" spans="2:14" x14ac:dyDescent="0.25">
      <c r="B150" s="38"/>
      <c r="N150" s="83"/>
    </row>
    <row r="151" spans="2:14" x14ac:dyDescent="0.25">
      <c r="B151" s="38"/>
      <c r="N151" s="83"/>
    </row>
    <row r="152" spans="2:14" x14ac:dyDescent="0.25">
      <c r="B152" s="38"/>
      <c r="N152" s="83"/>
    </row>
    <row r="153" spans="2:14" x14ac:dyDescent="0.25">
      <c r="B153" s="38"/>
      <c r="N153" s="83"/>
    </row>
    <row r="154" spans="2:14" x14ac:dyDescent="0.25">
      <c r="B154" s="38"/>
      <c r="N154" s="83"/>
    </row>
    <row r="155" spans="2:14" x14ac:dyDescent="0.25">
      <c r="B155" s="38"/>
      <c r="N155" s="83"/>
    </row>
    <row r="156" spans="2:14" x14ac:dyDescent="0.25">
      <c r="B156" s="38"/>
      <c r="N156" s="83"/>
    </row>
    <row r="157" spans="2:14" x14ac:dyDescent="0.25">
      <c r="B157" s="38"/>
      <c r="N157" s="83"/>
    </row>
    <row r="158" spans="2:14" x14ac:dyDescent="0.25">
      <c r="B158" s="38"/>
      <c r="N158" s="83"/>
    </row>
    <row r="159" spans="2:14" x14ac:dyDescent="0.25">
      <c r="B159" s="38"/>
      <c r="N159" s="83"/>
    </row>
    <row r="160" spans="2:14" x14ac:dyDescent="0.25">
      <c r="B160" s="38"/>
      <c r="N160" s="83"/>
    </row>
    <row r="161" spans="2:14" x14ac:dyDescent="0.25">
      <c r="B161" s="38"/>
      <c r="N161" s="83"/>
    </row>
    <row r="162" spans="2:14" x14ac:dyDescent="0.25">
      <c r="B162" s="38"/>
      <c r="N162" s="83"/>
    </row>
    <row r="163" spans="2:14" x14ac:dyDescent="0.25">
      <c r="B163" s="38"/>
      <c r="N163" s="83"/>
    </row>
    <row r="164" spans="2:14" x14ac:dyDescent="0.25">
      <c r="B164" s="38"/>
      <c r="N164" s="83"/>
    </row>
    <row r="165" spans="2:14" x14ac:dyDescent="0.25">
      <c r="B165" s="38"/>
      <c r="N165" s="83"/>
    </row>
    <row r="166" spans="2:14" x14ac:dyDescent="0.25">
      <c r="B166" s="38"/>
      <c r="N166" s="83"/>
    </row>
    <row r="167" spans="2:14" x14ac:dyDescent="0.25">
      <c r="B167" s="38"/>
      <c r="N167" s="83"/>
    </row>
    <row r="168" spans="2:14" x14ac:dyDescent="0.25">
      <c r="B168" s="38"/>
      <c r="N168" s="83"/>
    </row>
    <row r="169" spans="2:14" x14ac:dyDescent="0.25">
      <c r="B169" s="38"/>
      <c r="N169" s="83"/>
    </row>
    <row r="170" spans="2:14" x14ac:dyDescent="0.25">
      <c r="B170" s="38"/>
      <c r="N170" s="83"/>
    </row>
    <row r="171" spans="2:14" x14ac:dyDescent="0.25">
      <c r="B171" s="38"/>
      <c r="N171" s="83"/>
    </row>
    <row r="172" spans="2:14" x14ac:dyDescent="0.25">
      <c r="B172" s="38"/>
      <c r="N172" s="83"/>
    </row>
    <row r="173" spans="2:14" x14ac:dyDescent="0.25">
      <c r="B173" s="38"/>
      <c r="N173" s="83"/>
    </row>
    <row r="174" spans="2:14" x14ac:dyDescent="0.25">
      <c r="B174" s="38"/>
      <c r="N174" s="83"/>
    </row>
    <row r="175" spans="2:14" x14ac:dyDescent="0.25">
      <c r="B175" s="38"/>
      <c r="N175" s="83"/>
    </row>
    <row r="176" spans="2:14" x14ac:dyDescent="0.25">
      <c r="B176" s="38"/>
      <c r="N176" s="83"/>
    </row>
    <row r="177" spans="2:14" x14ac:dyDescent="0.25">
      <c r="B177" s="38"/>
      <c r="N177" s="83"/>
    </row>
    <row r="178" spans="2:14" x14ac:dyDescent="0.25">
      <c r="B178" s="38"/>
      <c r="N178" s="83"/>
    </row>
    <row r="179" spans="2:14" x14ac:dyDescent="0.25">
      <c r="B179" s="38"/>
      <c r="N179" s="83"/>
    </row>
    <row r="180" spans="2:14" x14ac:dyDescent="0.25">
      <c r="B180" s="38"/>
      <c r="N180" s="83"/>
    </row>
    <row r="181" spans="2:14" x14ac:dyDescent="0.25">
      <c r="B181" s="38"/>
      <c r="N181" s="83"/>
    </row>
    <row r="182" spans="2:14" x14ac:dyDescent="0.25">
      <c r="B182" s="38"/>
      <c r="N182" s="83"/>
    </row>
    <row r="183" spans="2:14" x14ac:dyDescent="0.25">
      <c r="B183" s="38"/>
      <c r="N183" s="83"/>
    </row>
    <row r="184" spans="2:14" x14ac:dyDescent="0.25">
      <c r="B184" s="38"/>
      <c r="N184" s="83"/>
    </row>
    <row r="185" spans="2:14" x14ac:dyDescent="0.25">
      <c r="B185" s="38"/>
      <c r="N185" s="83"/>
    </row>
    <row r="186" spans="2:14" x14ac:dyDescent="0.25">
      <c r="B186" s="38"/>
      <c r="N186" s="83"/>
    </row>
    <row r="187" spans="2:14" x14ac:dyDescent="0.25">
      <c r="B187" s="38"/>
      <c r="N187" s="83"/>
    </row>
    <row r="188" spans="2:14" x14ac:dyDescent="0.25">
      <c r="B188" s="38"/>
      <c r="N188" s="83"/>
    </row>
    <row r="189" spans="2:14" x14ac:dyDescent="0.25">
      <c r="B189" s="38"/>
      <c r="N189" s="83"/>
    </row>
    <row r="190" spans="2:14" x14ac:dyDescent="0.25">
      <c r="B190" s="38"/>
      <c r="N190" s="83"/>
    </row>
    <row r="191" spans="2:14" x14ac:dyDescent="0.25">
      <c r="B191" s="38"/>
      <c r="N191" s="83"/>
    </row>
    <row r="192" spans="2:14" x14ac:dyDescent="0.25">
      <c r="B192" s="38"/>
      <c r="N192" s="83"/>
    </row>
    <row r="193" spans="2:14" x14ac:dyDescent="0.25">
      <c r="B193" s="38"/>
      <c r="N193" s="83"/>
    </row>
    <row r="194" spans="2:14" x14ac:dyDescent="0.25">
      <c r="B194" s="38"/>
      <c r="N194" s="83"/>
    </row>
    <row r="195" spans="2:14" x14ac:dyDescent="0.25">
      <c r="B195" s="38"/>
      <c r="N195" s="83"/>
    </row>
    <row r="196" spans="2:14" x14ac:dyDescent="0.25">
      <c r="B196" s="38"/>
      <c r="N196" s="83"/>
    </row>
    <row r="197" spans="2:14" x14ac:dyDescent="0.25">
      <c r="B197" s="38"/>
      <c r="N197" s="83"/>
    </row>
    <row r="198" spans="2:14" x14ac:dyDescent="0.25">
      <c r="B198" s="38"/>
      <c r="N198" s="83"/>
    </row>
    <row r="199" spans="2:14" x14ac:dyDescent="0.25">
      <c r="B199" s="38"/>
      <c r="N199" s="83"/>
    </row>
    <row r="200" spans="2:14" x14ac:dyDescent="0.25">
      <c r="B200" s="38"/>
      <c r="N200" s="83"/>
    </row>
    <row r="201" spans="2:14" x14ac:dyDescent="0.25">
      <c r="B201" s="38"/>
      <c r="N201" s="83"/>
    </row>
    <row r="202" spans="2:14" x14ac:dyDescent="0.25">
      <c r="B202" s="38"/>
      <c r="N202" s="83"/>
    </row>
    <row r="203" spans="2:14" x14ac:dyDescent="0.25">
      <c r="B203" s="38"/>
      <c r="N203" s="83"/>
    </row>
    <row r="204" spans="2:14" x14ac:dyDescent="0.25">
      <c r="B204" s="38"/>
      <c r="N204" s="83"/>
    </row>
    <row r="205" spans="2:14" x14ac:dyDescent="0.25">
      <c r="B205" s="38"/>
      <c r="N205" s="83"/>
    </row>
    <row r="206" spans="2:14" x14ac:dyDescent="0.25">
      <c r="B206" s="38"/>
      <c r="N206" s="83"/>
    </row>
    <row r="207" spans="2:14" x14ac:dyDescent="0.25">
      <c r="B207" s="38"/>
      <c r="N207" s="83"/>
    </row>
    <row r="208" spans="2:14" x14ac:dyDescent="0.25">
      <c r="B208" s="38"/>
      <c r="N208" s="83"/>
    </row>
    <row r="209" spans="2:14" x14ac:dyDescent="0.25">
      <c r="B209" s="38"/>
      <c r="N209" s="83"/>
    </row>
    <row r="210" spans="2:14" x14ac:dyDescent="0.25">
      <c r="B210" s="38"/>
      <c r="N210" s="83"/>
    </row>
    <row r="211" spans="2:14" x14ac:dyDescent="0.25">
      <c r="B211" s="38"/>
      <c r="N211" s="83"/>
    </row>
    <row r="212" spans="2:14" x14ac:dyDescent="0.25">
      <c r="B212" s="38"/>
      <c r="N212" s="83"/>
    </row>
    <row r="213" spans="2:14" x14ac:dyDescent="0.25">
      <c r="B213" s="38"/>
      <c r="N213" s="83"/>
    </row>
    <row r="214" spans="2:14" x14ac:dyDescent="0.25">
      <c r="B214" s="38"/>
      <c r="N214" s="83"/>
    </row>
    <row r="215" spans="2:14" x14ac:dyDescent="0.25">
      <c r="B215" s="38"/>
      <c r="N215" s="83"/>
    </row>
    <row r="216" spans="2:14" x14ac:dyDescent="0.25">
      <c r="B216" s="38"/>
    </row>
    <row r="217" spans="2:14" x14ac:dyDescent="0.25">
      <c r="B217" s="38"/>
    </row>
    <row r="218" spans="2:14" x14ac:dyDescent="0.25">
      <c r="B218" s="38"/>
    </row>
    <row r="219" spans="2:14" x14ac:dyDescent="0.25">
      <c r="B219" s="38"/>
    </row>
    <row r="220" spans="2:14" x14ac:dyDescent="0.25">
      <c r="B220" s="38"/>
    </row>
    <row r="221" spans="2:14" x14ac:dyDescent="0.25">
      <c r="B221" s="38"/>
    </row>
    <row r="222" spans="2:14" x14ac:dyDescent="0.25">
      <c r="B222" s="38"/>
    </row>
    <row r="223" spans="2:14" x14ac:dyDescent="0.25">
      <c r="B223" s="38"/>
    </row>
    <row r="224" spans="2:14" x14ac:dyDescent="0.25">
      <c r="B224" s="38"/>
    </row>
    <row r="225" spans="2:2" x14ac:dyDescent="0.25">
      <c r="B225" s="38"/>
    </row>
    <row r="226" spans="2:2" x14ac:dyDescent="0.25">
      <c r="B226" s="38"/>
    </row>
    <row r="227" spans="2:2" x14ac:dyDescent="0.25">
      <c r="B227" s="38"/>
    </row>
    <row r="228" spans="2:2" x14ac:dyDescent="0.25">
      <c r="B228" s="38"/>
    </row>
    <row r="229" spans="2:2" x14ac:dyDescent="0.25">
      <c r="B229" s="38"/>
    </row>
    <row r="230" spans="2:2" x14ac:dyDescent="0.25">
      <c r="B230" s="38"/>
    </row>
    <row r="231" spans="2:2" x14ac:dyDescent="0.25">
      <c r="B231" s="38"/>
    </row>
    <row r="232" spans="2:2" x14ac:dyDescent="0.25">
      <c r="B232" s="38"/>
    </row>
    <row r="233" spans="2:2" x14ac:dyDescent="0.25">
      <c r="B233" s="38"/>
    </row>
    <row r="234" spans="2:2" x14ac:dyDescent="0.25">
      <c r="B234" s="38"/>
    </row>
    <row r="235" spans="2:2" x14ac:dyDescent="0.25">
      <c r="B235" s="38"/>
    </row>
    <row r="236" spans="2:2" x14ac:dyDescent="0.25">
      <c r="B236" s="38"/>
    </row>
    <row r="237" spans="2:2" x14ac:dyDescent="0.25">
      <c r="B237" s="38"/>
    </row>
    <row r="238" spans="2:2" x14ac:dyDescent="0.25">
      <c r="B238" s="38"/>
    </row>
    <row r="239" spans="2:2" x14ac:dyDescent="0.25">
      <c r="B239" s="38"/>
    </row>
    <row r="240" spans="2:2" x14ac:dyDescent="0.25">
      <c r="B240" s="38"/>
    </row>
    <row r="241" spans="2:2" x14ac:dyDescent="0.25">
      <c r="B241" s="38"/>
    </row>
    <row r="242" spans="2:2" x14ac:dyDescent="0.25">
      <c r="B242" s="38"/>
    </row>
    <row r="243" spans="2:2" x14ac:dyDescent="0.25">
      <c r="B243" s="38"/>
    </row>
    <row r="244" spans="2:2" x14ac:dyDescent="0.25">
      <c r="B244" s="38"/>
    </row>
    <row r="245" spans="2:2" x14ac:dyDescent="0.25">
      <c r="B245" s="38"/>
    </row>
    <row r="246" spans="2:2" x14ac:dyDescent="0.25">
      <c r="B246" s="38"/>
    </row>
    <row r="247" spans="2:2" x14ac:dyDescent="0.25">
      <c r="B247" s="38"/>
    </row>
    <row r="248" spans="2:2" x14ac:dyDescent="0.25">
      <c r="B248" s="38"/>
    </row>
    <row r="249" spans="2:2" x14ac:dyDescent="0.25">
      <c r="B249" s="38"/>
    </row>
    <row r="250" spans="2:2" x14ac:dyDescent="0.25">
      <c r="B250" s="38"/>
    </row>
    <row r="251" spans="2:2" x14ac:dyDescent="0.25">
      <c r="B251" s="38"/>
    </row>
    <row r="252" spans="2:2" x14ac:dyDescent="0.25">
      <c r="B252" s="38"/>
    </row>
    <row r="253" spans="2:2" x14ac:dyDescent="0.25">
      <c r="B253" s="38"/>
    </row>
    <row r="254" spans="2:2" x14ac:dyDescent="0.25">
      <c r="B254" s="38"/>
    </row>
    <row r="255" spans="2:2" x14ac:dyDescent="0.25">
      <c r="B255" s="38"/>
    </row>
    <row r="256" spans="2:2" x14ac:dyDescent="0.25">
      <c r="B256" s="38"/>
    </row>
    <row r="257" spans="2:2" x14ac:dyDescent="0.25">
      <c r="B257" s="38"/>
    </row>
    <row r="258" spans="2:2" x14ac:dyDescent="0.25">
      <c r="B258" s="38"/>
    </row>
    <row r="259" spans="2:2" x14ac:dyDescent="0.25">
      <c r="B259" s="38"/>
    </row>
    <row r="260" spans="2:2" x14ac:dyDescent="0.25">
      <c r="B260" s="38"/>
    </row>
    <row r="261" spans="2:2" x14ac:dyDescent="0.25">
      <c r="B261" s="38"/>
    </row>
    <row r="262" spans="2:2" x14ac:dyDescent="0.25">
      <c r="B262" s="38"/>
    </row>
    <row r="263" spans="2:2" x14ac:dyDescent="0.25">
      <c r="B263" s="38"/>
    </row>
    <row r="264" spans="2:2" x14ac:dyDescent="0.25">
      <c r="B264" s="38"/>
    </row>
    <row r="265" spans="2:2" x14ac:dyDescent="0.25">
      <c r="B265" s="38"/>
    </row>
    <row r="266" spans="2:2" x14ac:dyDescent="0.25">
      <c r="B266" s="38"/>
    </row>
    <row r="267" spans="2:2" x14ac:dyDescent="0.25">
      <c r="B267" s="38"/>
    </row>
    <row r="268" spans="2:2" x14ac:dyDescent="0.25">
      <c r="B268" s="38"/>
    </row>
    <row r="269" spans="2:2" x14ac:dyDescent="0.25">
      <c r="B269" s="38"/>
    </row>
    <row r="270" spans="2:2" x14ac:dyDescent="0.25">
      <c r="B270" s="38"/>
    </row>
    <row r="271" spans="2:2" x14ac:dyDescent="0.25">
      <c r="B271" s="38"/>
    </row>
    <row r="272" spans="2:2" x14ac:dyDescent="0.25">
      <c r="B272" s="38"/>
    </row>
    <row r="273" spans="2:2" x14ac:dyDescent="0.25">
      <c r="B273" s="38"/>
    </row>
    <row r="274" spans="2:2" x14ac:dyDescent="0.25">
      <c r="B274" s="38"/>
    </row>
    <row r="275" spans="2:2" x14ac:dyDescent="0.25">
      <c r="B275" s="38"/>
    </row>
    <row r="276" spans="2:2" x14ac:dyDescent="0.25">
      <c r="B276" s="38"/>
    </row>
    <row r="277" spans="2:2" x14ac:dyDescent="0.25">
      <c r="B277" s="38"/>
    </row>
    <row r="278" spans="2:2" x14ac:dyDescent="0.25">
      <c r="B278" s="38"/>
    </row>
    <row r="279" spans="2:2" x14ac:dyDescent="0.25">
      <c r="B279" s="38"/>
    </row>
    <row r="280" spans="2:2" x14ac:dyDescent="0.25">
      <c r="B280" s="38"/>
    </row>
    <row r="281" spans="2:2" x14ac:dyDescent="0.25">
      <c r="B281" s="38"/>
    </row>
    <row r="282" spans="2:2" x14ac:dyDescent="0.25">
      <c r="B282" s="38"/>
    </row>
    <row r="283" spans="2:2" x14ac:dyDescent="0.25">
      <c r="B283" s="38"/>
    </row>
    <row r="284" spans="2:2" x14ac:dyDescent="0.25">
      <c r="B284" s="38"/>
    </row>
    <row r="285" spans="2:2" x14ac:dyDescent="0.25">
      <c r="B285" s="38"/>
    </row>
    <row r="286" spans="2:2" x14ac:dyDescent="0.25">
      <c r="B286" s="38"/>
    </row>
    <row r="287" spans="2:2" x14ac:dyDescent="0.25">
      <c r="B287" s="38"/>
    </row>
    <row r="288" spans="2:2" x14ac:dyDescent="0.25">
      <c r="B288" s="38"/>
    </row>
    <row r="289" spans="2:2" x14ac:dyDescent="0.25">
      <c r="B289" s="38"/>
    </row>
    <row r="290" spans="2:2" x14ac:dyDescent="0.25">
      <c r="B290" s="38"/>
    </row>
    <row r="291" spans="2:2" x14ac:dyDescent="0.25">
      <c r="B291" s="38"/>
    </row>
    <row r="292" spans="2:2" x14ac:dyDescent="0.25">
      <c r="B292" s="38"/>
    </row>
    <row r="293" spans="2:2" x14ac:dyDescent="0.25">
      <c r="B293" s="38"/>
    </row>
    <row r="294" spans="2:2" x14ac:dyDescent="0.25">
      <c r="B294" s="38"/>
    </row>
    <row r="295" spans="2:2" x14ac:dyDescent="0.25">
      <c r="B295" s="38"/>
    </row>
    <row r="296" spans="2:2" x14ac:dyDescent="0.25">
      <c r="B296" s="38"/>
    </row>
    <row r="297" spans="2:2" x14ac:dyDescent="0.25">
      <c r="B297" s="38"/>
    </row>
    <row r="298" spans="2:2" x14ac:dyDescent="0.25">
      <c r="B298" s="38"/>
    </row>
    <row r="299" spans="2:2" x14ac:dyDescent="0.25">
      <c r="B299" s="38"/>
    </row>
    <row r="300" spans="2:2" x14ac:dyDescent="0.25">
      <c r="B300" s="38"/>
    </row>
    <row r="301" spans="2:2" x14ac:dyDescent="0.25">
      <c r="B301" s="38"/>
    </row>
    <row r="302" spans="2:2" x14ac:dyDescent="0.25">
      <c r="B302" s="38"/>
    </row>
    <row r="303" spans="2:2" x14ac:dyDescent="0.25">
      <c r="B303" s="38"/>
    </row>
    <row r="304" spans="2:2" x14ac:dyDescent="0.25">
      <c r="B304" s="38"/>
    </row>
    <row r="305" spans="2:2" x14ac:dyDescent="0.25">
      <c r="B305" s="38"/>
    </row>
    <row r="306" spans="2:2" x14ac:dyDescent="0.25">
      <c r="B306" s="38"/>
    </row>
    <row r="307" spans="2:2" x14ac:dyDescent="0.25">
      <c r="B307" s="38"/>
    </row>
    <row r="308" spans="2:2" x14ac:dyDescent="0.25">
      <c r="B308" s="38"/>
    </row>
    <row r="309" spans="2:2" x14ac:dyDescent="0.25">
      <c r="B309" s="38"/>
    </row>
    <row r="310" spans="2:2" x14ac:dyDescent="0.25">
      <c r="B310" s="38"/>
    </row>
    <row r="311" spans="2:2" x14ac:dyDescent="0.25">
      <c r="B311" s="38"/>
    </row>
    <row r="312" spans="2:2" x14ac:dyDescent="0.25">
      <c r="B312" s="38"/>
    </row>
    <row r="313" spans="2:2" x14ac:dyDescent="0.25">
      <c r="B313" s="38"/>
    </row>
    <row r="314" spans="2:2" x14ac:dyDescent="0.25">
      <c r="B314" s="38"/>
    </row>
    <row r="315" spans="2:2" x14ac:dyDescent="0.25">
      <c r="B315" s="38"/>
    </row>
    <row r="316" spans="2:2" x14ac:dyDescent="0.25">
      <c r="B316" s="38"/>
    </row>
    <row r="317" spans="2:2" x14ac:dyDescent="0.25">
      <c r="B317" s="38"/>
    </row>
    <row r="318" spans="2:2" x14ac:dyDescent="0.25">
      <c r="B318" s="38"/>
    </row>
    <row r="319" spans="2:2" x14ac:dyDescent="0.25">
      <c r="B319" s="38"/>
    </row>
    <row r="320" spans="2:2" x14ac:dyDescent="0.25">
      <c r="B320" s="38"/>
    </row>
    <row r="321" spans="2:2" x14ac:dyDescent="0.25">
      <c r="B321" s="38"/>
    </row>
    <row r="322" spans="2:2" x14ac:dyDescent="0.25">
      <c r="B322" s="38"/>
    </row>
    <row r="323" spans="2:2" x14ac:dyDescent="0.25">
      <c r="B323" s="38"/>
    </row>
    <row r="324" spans="2:2" x14ac:dyDescent="0.25">
      <c r="B324" s="38"/>
    </row>
    <row r="325" spans="2:2" x14ac:dyDescent="0.25">
      <c r="B325" s="38"/>
    </row>
    <row r="326" spans="2:2" x14ac:dyDescent="0.25">
      <c r="B326" s="38"/>
    </row>
    <row r="327" spans="2:2" x14ac:dyDescent="0.25">
      <c r="B327" s="38"/>
    </row>
    <row r="328" spans="2:2" x14ac:dyDescent="0.25">
      <c r="B328" s="38"/>
    </row>
    <row r="329" spans="2:2" x14ac:dyDescent="0.25">
      <c r="B329" s="38"/>
    </row>
    <row r="330" spans="2:2" x14ac:dyDescent="0.25">
      <c r="B330" s="38"/>
    </row>
    <row r="331" spans="2:2" x14ac:dyDescent="0.25">
      <c r="B331" s="38"/>
    </row>
    <row r="332" spans="2:2" x14ac:dyDescent="0.25">
      <c r="B332" s="38"/>
    </row>
    <row r="333" spans="2:2" x14ac:dyDescent="0.25">
      <c r="B333" s="38"/>
    </row>
    <row r="334" spans="2:2" x14ac:dyDescent="0.25">
      <c r="B334" s="38"/>
    </row>
    <row r="335" spans="2:2" x14ac:dyDescent="0.25">
      <c r="B335" s="38"/>
    </row>
    <row r="336" spans="2:2" x14ac:dyDescent="0.25">
      <c r="B336" s="38"/>
    </row>
    <row r="337" spans="2:2" x14ac:dyDescent="0.25">
      <c r="B337" s="38"/>
    </row>
    <row r="338" spans="2:2" x14ac:dyDescent="0.25">
      <c r="B338" s="38"/>
    </row>
    <row r="339" spans="2:2" x14ac:dyDescent="0.25">
      <c r="B339" s="38"/>
    </row>
    <row r="340" spans="2:2" x14ac:dyDescent="0.25">
      <c r="B340" s="38"/>
    </row>
    <row r="341" spans="2:2" x14ac:dyDescent="0.25">
      <c r="B341" s="38"/>
    </row>
    <row r="342" spans="2:2" x14ac:dyDescent="0.25">
      <c r="B342" s="38"/>
    </row>
    <row r="343" spans="2:2" x14ac:dyDescent="0.25">
      <c r="B343" s="38"/>
    </row>
    <row r="344" spans="2:2" x14ac:dyDescent="0.25">
      <c r="B344" s="38"/>
    </row>
    <row r="345" spans="2:2" x14ac:dyDescent="0.25">
      <c r="B345" s="38"/>
    </row>
    <row r="346" spans="2:2" x14ac:dyDescent="0.25">
      <c r="B346" s="38"/>
    </row>
    <row r="347" spans="2:2" x14ac:dyDescent="0.25">
      <c r="B347" s="38"/>
    </row>
    <row r="348" spans="2:2" x14ac:dyDescent="0.25">
      <c r="B348" s="38"/>
    </row>
    <row r="349" spans="2:2" x14ac:dyDescent="0.25">
      <c r="B349" s="38"/>
    </row>
    <row r="350" spans="2:2" x14ac:dyDescent="0.25">
      <c r="B350" s="38"/>
    </row>
    <row r="351" spans="2:2" x14ac:dyDescent="0.25">
      <c r="B351" s="38"/>
    </row>
    <row r="352" spans="2:2" x14ac:dyDescent="0.25">
      <c r="B352" s="38"/>
    </row>
    <row r="353" spans="2:2" x14ac:dyDescent="0.25">
      <c r="B353" s="38"/>
    </row>
    <row r="354" spans="2:2" x14ac:dyDescent="0.25">
      <c r="B354" s="38"/>
    </row>
    <row r="355" spans="2:2" x14ac:dyDescent="0.25">
      <c r="B355" s="38"/>
    </row>
    <row r="356" spans="2:2" x14ac:dyDescent="0.25">
      <c r="B356" s="38"/>
    </row>
    <row r="357" spans="2:2" x14ac:dyDescent="0.25">
      <c r="B357" s="38"/>
    </row>
    <row r="358" spans="2:2" x14ac:dyDescent="0.25">
      <c r="B358" s="38"/>
    </row>
    <row r="359" spans="2:2" x14ac:dyDescent="0.25">
      <c r="B359" s="38"/>
    </row>
    <row r="360" spans="2:2" x14ac:dyDescent="0.25">
      <c r="B360" s="38"/>
    </row>
    <row r="361" spans="2:2" x14ac:dyDescent="0.25">
      <c r="B361" s="38"/>
    </row>
    <row r="362" spans="2:2" x14ac:dyDescent="0.25">
      <c r="B362" s="38"/>
    </row>
    <row r="363" spans="2:2" x14ac:dyDescent="0.25">
      <c r="B363" s="38"/>
    </row>
    <row r="364" spans="2:2" x14ac:dyDescent="0.25">
      <c r="B364" s="38"/>
    </row>
    <row r="365" spans="2:2" x14ac:dyDescent="0.25">
      <c r="B365" s="38"/>
    </row>
    <row r="366" spans="2:2" x14ac:dyDescent="0.25">
      <c r="B366" s="38"/>
    </row>
    <row r="367" spans="2:2" x14ac:dyDescent="0.25">
      <c r="B367" s="38"/>
    </row>
    <row r="368" spans="2:2" x14ac:dyDescent="0.25">
      <c r="B368" s="38"/>
    </row>
    <row r="369" spans="2:2" x14ac:dyDescent="0.25">
      <c r="B369" s="38"/>
    </row>
    <row r="370" spans="2:2" x14ac:dyDescent="0.25">
      <c r="B370" s="38"/>
    </row>
    <row r="371" spans="2:2" x14ac:dyDescent="0.25">
      <c r="B371" s="38"/>
    </row>
    <row r="372" spans="2:2" x14ac:dyDescent="0.25">
      <c r="B372" s="38"/>
    </row>
    <row r="373" spans="2:2" x14ac:dyDescent="0.25">
      <c r="B373" s="38"/>
    </row>
    <row r="374" spans="2:2" x14ac:dyDescent="0.25">
      <c r="B374" s="38"/>
    </row>
    <row r="375" spans="2:2" x14ac:dyDescent="0.25">
      <c r="B375" s="38"/>
    </row>
    <row r="376" spans="2:2" x14ac:dyDescent="0.25">
      <c r="B376" s="38"/>
    </row>
    <row r="377" spans="2:2" x14ac:dyDescent="0.25">
      <c r="B377" s="38"/>
    </row>
    <row r="378" spans="2:2" x14ac:dyDescent="0.25">
      <c r="B378" s="38"/>
    </row>
    <row r="379" spans="2:2" x14ac:dyDescent="0.25">
      <c r="B379" s="38"/>
    </row>
    <row r="380" spans="2:2" x14ac:dyDescent="0.25">
      <c r="B380" s="38"/>
    </row>
    <row r="381" spans="2:2" x14ac:dyDescent="0.25">
      <c r="B381" s="38"/>
    </row>
    <row r="382" spans="2:2" x14ac:dyDescent="0.25">
      <c r="B382" s="38"/>
    </row>
    <row r="383" spans="2:2" x14ac:dyDescent="0.25">
      <c r="B383" s="38"/>
    </row>
    <row r="384" spans="2:2" x14ac:dyDescent="0.25">
      <c r="B384" s="38"/>
    </row>
    <row r="385" spans="2:2" x14ac:dyDescent="0.25">
      <c r="B385" s="38"/>
    </row>
    <row r="386" spans="2:2" x14ac:dyDescent="0.25">
      <c r="B386" s="38"/>
    </row>
    <row r="387" spans="2:2" x14ac:dyDescent="0.25">
      <c r="B387" s="38"/>
    </row>
    <row r="388" spans="2:2" x14ac:dyDescent="0.25">
      <c r="B388" s="38"/>
    </row>
    <row r="389" spans="2:2" x14ac:dyDescent="0.25">
      <c r="B389" s="38"/>
    </row>
    <row r="390" spans="2:2" x14ac:dyDescent="0.25">
      <c r="B390" s="38"/>
    </row>
    <row r="391" spans="2:2" x14ac:dyDescent="0.25">
      <c r="B391" s="38"/>
    </row>
    <row r="392" spans="2:2" x14ac:dyDescent="0.25">
      <c r="B392" s="38"/>
    </row>
    <row r="393" spans="2:2" x14ac:dyDescent="0.25">
      <c r="B393" s="38"/>
    </row>
    <row r="394" spans="2:2" x14ac:dyDescent="0.25">
      <c r="B394" s="38"/>
    </row>
    <row r="395" spans="2:2" x14ac:dyDescent="0.25">
      <c r="B395" s="38"/>
    </row>
    <row r="396" spans="2:2" x14ac:dyDescent="0.25">
      <c r="B396" s="38"/>
    </row>
    <row r="397" spans="2:2" x14ac:dyDescent="0.25">
      <c r="B397" s="38"/>
    </row>
    <row r="398" spans="2:2" x14ac:dyDescent="0.25">
      <c r="B398" s="38"/>
    </row>
    <row r="399" spans="2:2" x14ac:dyDescent="0.25">
      <c r="B399" s="38"/>
    </row>
    <row r="400" spans="2:2" x14ac:dyDescent="0.25">
      <c r="B400" s="38"/>
    </row>
    <row r="401" spans="2:2" x14ac:dyDescent="0.25">
      <c r="B401" s="38"/>
    </row>
    <row r="402" spans="2:2" x14ac:dyDescent="0.25">
      <c r="B402" s="38"/>
    </row>
    <row r="403" spans="2:2" x14ac:dyDescent="0.25">
      <c r="B403" s="38"/>
    </row>
    <row r="404" spans="2:2" x14ac:dyDescent="0.25">
      <c r="B404" s="38"/>
    </row>
    <row r="405" spans="2:2" x14ac:dyDescent="0.25">
      <c r="B405" s="38"/>
    </row>
    <row r="406" spans="2:2" x14ac:dyDescent="0.25">
      <c r="B406" s="38"/>
    </row>
    <row r="407" spans="2:2" x14ac:dyDescent="0.25">
      <c r="B407" s="38"/>
    </row>
    <row r="408" spans="2:2" x14ac:dyDescent="0.25">
      <c r="B408" s="38"/>
    </row>
    <row r="409" spans="2:2" x14ac:dyDescent="0.25">
      <c r="B409" s="38"/>
    </row>
    <row r="410" spans="2:2" x14ac:dyDescent="0.25">
      <c r="B410" s="38"/>
    </row>
    <row r="411" spans="2:2" x14ac:dyDescent="0.25">
      <c r="B411" s="38"/>
    </row>
    <row r="412" spans="2:2" x14ac:dyDescent="0.25">
      <c r="B412" s="38"/>
    </row>
    <row r="413" spans="2:2" x14ac:dyDescent="0.25">
      <c r="B413" s="38"/>
    </row>
    <row r="414" spans="2:2" x14ac:dyDescent="0.25">
      <c r="B414" s="38"/>
    </row>
    <row r="415" spans="2:2" x14ac:dyDescent="0.25">
      <c r="B415" s="38"/>
    </row>
    <row r="416" spans="2:2" x14ac:dyDescent="0.25">
      <c r="B416" s="38"/>
    </row>
    <row r="417" spans="2:2" x14ac:dyDescent="0.25">
      <c r="B417" s="38"/>
    </row>
    <row r="418" spans="2:2" x14ac:dyDescent="0.25">
      <c r="B418" s="38"/>
    </row>
    <row r="419" spans="2:2" x14ac:dyDescent="0.25">
      <c r="B419" s="38"/>
    </row>
    <row r="420" spans="2:2" x14ac:dyDescent="0.25">
      <c r="B420" s="38"/>
    </row>
    <row r="421" spans="2:2" x14ac:dyDescent="0.25">
      <c r="B421" s="38"/>
    </row>
    <row r="422" spans="2:2" x14ac:dyDescent="0.25">
      <c r="B422" s="38"/>
    </row>
    <row r="423" spans="2:2" x14ac:dyDescent="0.25">
      <c r="B423" s="38"/>
    </row>
    <row r="424" spans="2:2" x14ac:dyDescent="0.25">
      <c r="B424" s="38"/>
    </row>
    <row r="425" spans="2:2" x14ac:dyDescent="0.25">
      <c r="B425" s="38"/>
    </row>
    <row r="426" spans="2:2" x14ac:dyDescent="0.25">
      <c r="B426" s="38"/>
    </row>
    <row r="427" spans="2:2" x14ac:dyDescent="0.25">
      <c r="B427" s="38"/>
    </row>
    <row r="428" spans="2:2" x14ac:dyDescent="0.25">
      <c r="B428" s="38"/>
    </row>
    <row r="429" spans="2:2" x14ac:dyDescent="0.25">
      <c r="B429" s="38"/>
    </row>
    <row r="430" spans="2:2" x14ac:dyDescent="0.25">
      <c r="B430" s="38"/>
    </row>
    <row r="431" spans="2:2" x14ac:dyDescent="0.25">
      <c r="B431" s="38"/>
    </row>
    <row r="432" spans="2:2" x14ac:dyDescent="0.25">
      <c r="B432" s="38"/>
    </row>
    <row r="433" spans="2:2" x14ac:dyDescent="0.25">
      <c r="B433" s="38"/>
    </row>
    <row r="434" spans="2:2" x14ac:dyDescent="0.25">
      <c r="B434" s="38"/>
    </row>
    <row r="435" spans="2:2" x14ac:dyDescent="0.25">
      <c r="B435" s="38"/>
    </row>
    <row r="436" spans="2:2" x14ac:dyDescent="0.25">
      <c r="B436" s="38"/>
    </row>
    <row r="437" spans="2:2" x14ac:dyDescent="0.25">
      <c r="B437" s="38"/>
    </row>
    <row r="438" spans="2:2" x14ac:dyDescent="0.25">
      <c r="B438" s="38"/>
    </row>
    <row r="439" spans="2:2" x14ac:dyDescent="0.25">
      <c r="B439" s="38"/>
    </row>
    <row r="440" spans="2:2" x14ac:dyDescent="0.25">
      <c r="B440" s="38"/>
    </row>
    <row r="441" spans="2:2" x14ac:dyDescent="0.25">
      <c r="B441" s="38"/>
    </row>
    <row r="442" spans="2:2" x14ac:dyDescent="0.25">
      <c r="B442" s="38"/>
    </row>
    <row r="443" spans="2:2" x14ac:dyDescent="0.25">
      <c r="B443" s="38"/>
    </row>
    <row r="444" spans="2:2" x14ac:dyDescent="0.25">
      <c r="B444" s="38"/>
    </row>
    <row r="445" spans="2:2" x14ac:dyDescent="0.25">
      <c r="B445" s="38"/>
    </row>
    <row r="446" spans="2:2" x14ac:dyDescent="0.25">
      <c r="B446" s="38"/>
    </row>
    <row r="447" spans="2:2" x14ac:dyDescent="0.25">
      <c r="B447" s="38"/>
    </row>
    <row r="448" spans="2:2" x14ac:dyDescent="0.25">
      <c r="B448" s="38"/>
    </row>
    <row r="449" spans="2:2" x14ac:dyDescent="0.25">
      <c r="B449" s="38"/>
    </row>
    <row r="450" spans="2:2" x14ac:dyDescent="0.25">
      <c r="B450" s="38"/>
    </row>
    <row r="451" spans="2:2" x14ac:dyDescent="0.25">
      <c r="B451" s="38"/>
    </row>
    <row r="452" spans="2:2" x14ac:dyDescent="0.25">
      <c r="B452" s="38"/>
    </row>
    <row r="453" spans="2:2" x14ac:dyDescent="0.25">
      <c r="B453" s="38"/>
    </row>
    <row r="454" spans="2:2" x14ac:dyDescent="0.25">
      <c r="B454" s="38"/>
    </row>
    <row r="455" spans="2:2" x14ac:dyDescent="0.25">
      <c r="B455" s="38"/>
    </row>
    <row r="456" spans="2:2" x14ac:dyDescent="0.25">
      <c r="B456" s="38"/>
    </row>
    <row r="457" spans="2:2" x14ac:dyDescent="0.25">
      <c r="B457" s="38"/>
    </row>
    <row r="458" spans="2:2" x14ac:dyDescent="0.25">
      <c r="B458" s="38"/>
    </row>
    <row r="459" spans="2:2" x14ac:dyDescent="0.25">
      <c r="B459" s="38"/>
    </row>
    <row r="460" spans="2:2" x14ac:dyDescent="0.25">
      <c r="B460" s="38"/>
    </row>
    <row r="461" spans="2:2" x14ac:dyDescent="0.25">
      <c r="B461" s="38"/>
    </row>
    <row r="462" spans="2:2" x14ac:dyDescent="0.25">
      <c r="B462" s="38"/>
    </row>
    <row r="463" spans="2:2" x14ac:dyDescent="0.25">
      <c r="B463" s="38"/>
    </row>
    <row r="464" spans="2:2" x14ac:dyDescent="0.25">
      <c r="B464" s="38"/>
    </row>
    <row r="465" spans="2:2" x14ac:dyDescent="0.25">
      <c r="B465" s="38"/>
    </row>
    <row r="466" spans="2:2" x14ac:dyDescent="0.25">
      <c r="B466" s="38"/>
    </row>
    <row r="467" spans="2:2" x14ac:dyDescent="0.25">
      <c r="B467" s="38"/>
    </row>
    <row r="468" spans="2:2" x14ac:dyDescent="0.25">
      <c r="B468" s="38"/>
    </row>
    <row r="469" spans="2:2" x14ac:dyDescent="0.25">
      <c r="B469" s="38"/>
    </row>
    <row r="470" spans="2:2" x14ac:dyDescent="0.25">
      <c r="B470" s="38"/>
    </row>
    <row r="471" spans="2:2" x14ac:dyDescent="0.25">
      <c r="B471" s="38"/>
    </row>
    <row r="472" spans="2:2" x14ac:dyDescent="0.25">
      <c r="B472" s="38"/>
    </row>
    <row r="473" spans="2:2" x14ac:dyDescent="0.25">
      <c r="B473" s="38"/>
    </row>
    <row r="474" spans="2:2" x14ac:dyDescent="0.25">
      <c r="B474" s="38"/>
    </row>
    <row r="475" spans="2:2" x14ac:dyDescent="0.25">
      <c r="B475" s="38"/>
    </row>
    <row r="476" spans="2:2" x14ac:dyDescent="0.25">
      <c r="B476" s="38"/>
    </row>
    <row r="477" spans="2:2" x14ac:dyDescent="0.25">
      <c r="B477" s="38"/>
    </row>
    <row r="478" spans="2:2" x14ac:dyDescent="0.25">
      <c r="B478" s="38"/>
    </row>
    <row r="479" spans="2:2" x14ac:dyDescent="0.25">
      <c r="B479" s="38"/>
    </row>
    <row r="480" spans="2:2" x14ac:dyDescent="0.25">
      <c r="B480" s="38"/>
    </row>
    <row r="481" spans="2:2" x14ac:dyDescent="0.25">
      <c r="B481" s="38"/>
    </row>
    <row r="482" spans="2:2" x14ac:dyDescent="0.25">
      <c r="B482" s="38"/>
    </row>
    <row r="483" spans="2:2" x14ac:dyDescent="0.25">
      <c r="B483" s="38"/>
    </row>
    <row r="484" spans="2:2" x14ac:dyDescent="0.25">
      <c r="B484" s="38"/>
    </row>
    <row r="485" spans="2:2" x14ac:dyDescent="0.25">
      <c r="B485" s="38"/>
    </row>
    <row r="486" spans="2:2" x14ac:dyDescent="0.25">
      <c r="B486" s="38"/>
    </row>
    <row r="487" spans="2:2" x14ac:dyDescent="0.25">
      <c r="B487" s="38"/>
    </row>
    <row r="488" spans="2:2" x14ac:dyDescent="0.25">
      <c r="B488" s="38"/>
    </row>
    <row r="489" spans="2:2" x14ac:dyDescent="0.25">
      <c r="B489" s="38"/>
    </row>
    <row r="490" spans="2:2" x14ac:dyDescent="0.25">
      <c r="B490" s="38"/>
    </row>
    <row r="491" spans="2:2" x14ac:dyDescent="0.25">
      <c r="B491" s="38"/>
    </row>
    <row r="492" spans="2:2" x14ac:dyDescent="0.25">
      <c r="B492" s="38"/>
    </row>
    <row r="493" spans="2:2" x14ac:dyDescent="0.25">
      <c r="B493" s="38"/>
    </row>
    <row r="494" spans="2:2" x14ac:dyDescent="0.25">
      <c r="B494" s="38"/>
    </row>
    <row r="495" spans="2:2" x14ac:dyDescent="0.25">
      <c r="B495" s="38"/>
    </row>
    <row r="496" spans="2:2" x14ac:dyDescent="0.25">
      <c r="B496" s="38"/>
    </row>
    <row r="497" spans="2:2" x14ac:dyDescent="0.25">
      <c r="B497" s="38"/>
    </row>
    <row r="498" spans="2:2" x14ac:dyDescent="0.25">
      <c r="B498" s="38"/>
    </row>
    <row r="499" spans="2:2" x14ac:dyDescent="0.25">
      <c r="B499" s="38"/>
    </row>
    <row r="500" spans="2:2" x14ac:dyDescent="0.25">
      <c r="B500" s="38"/>
    </row>
    <row r="501" spans="2:2" x14ac:dyDescent="0.25">
      <c r="B501" s="38"/>
    </row>
    <row r="502" spans="2:2" x14ac:dyDescent="0.25">
      <c r="B502" s="38"/>
    </row>
    <row r="503" spans="2:2" x14ac:dyDescent="0.25">
      <c r="B503" s="38"/>
    </row>
    <row r="504" spans="2:2" x14ac:dyDescent="0.25">
      <c r="B504" s="38"/>
    </row>
    <row r="505" spans="2:2" x14ac:dyDescent="0.25">
      <c r="B505" s="38"/>
    </row>
    <row r="506" spans="2:2" x14ac:dyDescent="0.25">
      <c r="B506" s="38"/>
    </row>
    <row r="507" spans="2:2" x14ac:dyDescent="0.25">
      <c r="B507" s="38"/>
    </row>
    <row r="508" spans="2:2" x14ac:dyDescent="0.25">
      <c r="B508" s="38"/>
    </row>
    <row r="509" spans="2:2" x14ac:dyDescent="0.25">
      <c r="B509" s="38"/>
    </row>
    <row r="510" spans="2:2" x14ac:dyDescent="0.25">
      <c r="B510" s="38"/>
    </row>
    <row r="511" spans="2:2" x14ac:dyDescent="0.25">
      <c r="B511" s="38"/>
    </row>
    <row r="512" spans="2:2" x14ac:dyDescent="0.25">
      <c r="B512" s="38"/>
    </row>
    <row r="513" spans="2:2" x14ac:dyDescent="0.25">
      <c r="B513" s="38"/>
    </row>
    <row r="514" spans="2:2" x14ac:dyDescent="0.25">
      <c r="B514" s="38"/>
    </row>
    <row r="515" spans="2:2" x14ac:dyDescent="0.25">
      <c r="B515" s="38"/>
    </row>
    <row r="516" spans="2:2" x14ac:dyDescent="0.25">
      <c r="B516" s="38"/>
    </row>
    <row r="517" spans="2:2" x14ac:dyDescent="0.25">
      <c r="B517" s="38"/>
    </row>
    <row r="518" spans="2:2" x14ac:dyDescent="0.25">
      <c r="B518" s="38"/>
    </row>
    <row r="519" spans="2:2" x14ac:dyDescent="0.25">
      <c r="B519" s="38"/>
    </row>
    <row r="520" spans="2:2" x14ac:dyDescent="0.25">
      <c r="B520" s="38"/>
    </row>
    <row r="521" spans="2:2" x14ac:dyDescent="0.25">
      <c r="B521" s="38"/>
    </row>
    <row r="522" spans="2:2" x14ac:dyDescent="0.25">
      <c r="B522" s="38"/>
    </row>
    <row r="523" spans="2:2" x14ac:dyDescent="0.25">
      <c r="B523" s="38"/>
    </row>
    <row r="524" spans="2:2" x14ac:dyDescent="0.25">
      <c r="B524" s="38"/>
    </row>
    <row r="525" spans="2:2" x14ac:dyDescent="0.25">
      <c r="B525" s="38"/>
    </row>
    <row r="526" spans="2:2" x14ac:dyDescent="0.25">
      <c r="B526" s="38"/>
    </row>
    <row r="527" spans="2:2" x14ac:dyDescent="0.25">
      <c r="B527" s="38"/>
    </row>
    <row r="528" spans="2:2" x14ac:dyDescent="0.25">
      <c r="B528" s="38"/>
    </row>
    <row r="529" spans="2:2" x14ac:dyDescent="0.25">
      <c r="B529" s="38"/>
    </row>
    <row r="530" spans="2:2" x14ac:dyDescent="0.25">
      <c r="B530" s="38"/>
    </row>
    <row r="531" spans="2:2" x14ac:dyDescent="0.25">
      <c r="B531" s="38"/>
    </row>
    <row r="532" spans="2:2" x14ac:dyDescent="0.25">
      <c r="B532" s="38"/>
    </row>
    <row r="533" spans="2:2" x14ac:dyDescent="0.25">
      <c r="B533" s="38"/>
    </row>
    <row r="534" spans="2:2" x14ac:dyDescent="0.25">
      <c r="B534" s="38"/>
    </row>
    <row r="535" spans="2:2" x14ac:dyDescent="0.25">
      <c r="B535" s="38"/>
    </row>
    <row r="536" spans="2:2" x14ac:dyDescent="0.25">
      <c r="B536" s="38"/>
    </row>
    <row r="537" spans="2:2" x14ac:dyDescent="0.25">
      <c r="B537" s="38"/>
    </row>
    <row r="538" spans="2:2" x14ac:dyDescent="0.25">
      <c r="B538" s="38"/>
    </row>
    <row r="539" spans="2:2" x14ac:dyDescent="0.25">
      <c r="B539" s="38"/>
    </row>
    <row r="540" spans="2:2" x14ac:dyDescent="0.25">
      <c r="B540" s="38"/>
    </row>
    <row r="541" spans="2:2" x14ac:dyDescent="0.25">
      <c r="B541" s="38"/>
    </row>
    <row r="542" spans="2:2" x14ac:dyDescent="0.25">
      <c r="B542" s="38"/>
    </row>
    <row r="543" spans="2:2" x14ac:dyDescent="0.25">
      <c r="B543" s="38"/>
    </row>
    <row r="544" spans="2:2" x14ac:dyDescent="0.25">
      <c r="B544" s="38"/>
    </row>
    <row r="545" spans="2:2" x14ac:dyDescent="0.25">
      <c r="B545" s="38"/>
    </row>
    <row r="546" spans="2:2" x14ac:dyDescent="0.25">
      <c r="B546" s="38"/>
    </row>
    <row r="547" spans="2:2" x14ac:dyDescent="0.25">
      <c r="B547" s="38"/>
    </row>
    <row r="548" spans="2:2" x14ac:dyDescent="0.25">
      <c r="B548" s="38"/>
    </row>
    <row r="549" spans="2:2" x14ac:dyDescent="0.25">
      <c r="B549" s="38"/>
    </row>
    <row r="550" spans="2:2" x14ac:dyDescent="0.25">
      <c r="B550" s="38"/>
    </row>
    <row r="551" spans="2:2" x14ac:dyDescent="0.25">
      <c r="B551" s="38"/>
    </row>
    <row r="552" spans="2:2" x14ac:dyDescent="0.25">
      <c r="B552" s="38"/>
    </row>
    <row r="553" spans="2:2" x14ac:dyDescent="0.25">
      <c r="B553" s="38"/>
    </row>
    <row r="554" spans="2:2" x14ac:dyDescent="0.25">
      <c r="B554" s="38"/>
    </row>
    <row r="555" spans="2:2" x14ac:dyDescent="0.25">
      <c r="B555" s="38"/>
    </row>
    <row r="556" spans="2:2" x14ac:dyDescent="0.25">
      <c r="B556" s="38"/>
    </row>
    <row r="557" spans="2:2" x14ac:dyDescent="0.25">
      <c r="B557" s="38"/>
    </row>
    <row r="558" spans="2:2" x14ac:dyDescent="0.25">
      <c r="B558" s="38"/>
    </row>
    <row r="559" spans="2:2" x14ac:dyDescent="0.25">
      <c r="B559" s="38"/>
    </row>
    <row r="560" spans="2:2" x14ac:dyDescent="0.25">
      <c r="B560" s="38"/>
    </row>
    <row r="561" spans="2:2" x14ac:dyDescent="0.25">
      <c r="B561" s="38"/>
    </row>
    <row r="562" spans="2:2" x14ac:dyDescent="0.25">
      <c r="B562" s="38"/>
    </row>
    <row r="563" spans="2:2" x14ac:dyDescent="0.25">
      <c r="B563" s="38"/>
    </row>
    <row r="564" spans="2:2" x14ac:dyDescent="0.25">
      <c r="B564" s="38"/>
    </row>
    <row r="565" spans="2:2" x14ac:dyDescent="0.25">
      <c r="B565" s="38"/>
    </row>
    <row r="566" spans="2:2" x14ac:dyDescent="0.25">
      <c r="B566" s="38"/>
    </row>
    <row r="567" spans="2:2" x14ac:dyDescent="0.25">
      <c r="B567" s="38"/>
    </row>
    <row r="568" spans="2:2" x14ac:dyDescent="0.25">
      <c r="B568" s="38"/>
    </row>
    <row r="569" spans="2:2" x14ac:dyDescent="0.25">
      <c r="B569" s="38"/>
    </row>
    <row r="570" spans="2:2" x14ac:dyDescent="0.25">
      <c r="B570" s="38"/>
    </row>
    <row r="571" spans="2:2" x14ac:dyDescent="0.25">
      <c r="B571" s="38"/>
    </row>
    <row r="572" spans="2:2" x14ac:dyDescent="0.25">
      <c r="B572" s="38"/>
    </row>
    <row r="573" spans="2:2" x14ac:dyDescent="0.25">
      <c r="B573" s="38"/>
    </row>
    <row r="574" spans="2:2" x14ac:dyDescent="0.25">
      <c r="B574" s="38"/>
    </row>
    <row r="575" spans="2:2" x14ac:dyDescent="0.25">
      <c r="B575" s="38"/>
    </row>
    <row r="576" spans="2:2" x14ac:dyDescent="0.25">
      <c r="B576" s="38"/>
    </row>
    <row r="577" spans="2:2" x14ac:dyDescent="0.25">
      <c r="B577" s="38"/>
    </row>
    <row r="578" spans="2:2" x14ac:dyDescent="0.25">
      <c r="B578" s="38"/>
    </row>
    <row r="579" spans="2:2" x14ac:dyDescent="0.25">
      <c r="B579" s="38"/>
    </row>
    <row r="580" spans="2:2" x14ac:dyDescent="0.25">
      <c r="B580" s="38"/>
    </row>
    <row r="581" spans="2:2" x14ac:dyDescent="0.25">
      <c r="B581" s="38"/>
    </row>
    <row r="582" spans="2:2" x14ac:dyDescent="0.25">
      <c r="B582" s="38"/>
    </row>
    <row r="583" spans="2:2" x14ac:dyDescent="0.25">
      <c r="B583" s="38"/>
    </row>
    <row r="584" spans="2:2" x14ac:dyDescent="0.25">
      <c r="B584" s="38"/>
    </row>
    <row r="585" spans="2:2" x14ac:dyDescent="0.25">
      <c r="B585" s="38"/>
    </row>
    <row r="586" spans="2:2" x14ac:dyDescent="0.25">
      <c r="B586" s="38"/>
    </row>
    <row r="587" spans="2:2" x14ac:dyDescent="0.25">
      <c r="B587" s="38"/>
    </row>
    <row r="588" spans="2:2" x14ac:dyDescent="0.25">
      <c r="B588" s="38"/>
    </row>
    <row r="589" spans="2:2" x14ac:dyDescent="0.25">
      <c r="B589" s="38"/>
    </row>
    <row r="590" spans="2:2" x14ac:dyDescent="0.25">
      <c r="B590" s="38"/>
    </row>
    <row r="591" spans="2:2" x14ac:dyDescent="0.25">
      <c r="B591" s="38"/>
    </row>
    <row r="592" spans="2:2" x14ac:dyDescent="0.25">
      <c r="B592" s="38"/>
    </row>
    <row r="593" spans="2:2" x14ac:dyDescent="0.25">
      <c r="B593" s="38"/>
    </row>
    <row r="594" spans="2:2" x14ac:dyDescent="0.25">
      <c r="B594" s="38"/>
    </row>
    <row r="595" spans="2:2" x14ac:dyDescent="0.25">
      <c r="B595" s="38"/>
    </row>
    <row r="596" spans="2:2" x14ac:dyDescent="0.25">
      <c r="B596" s="38"/>
    </row>
    <row r="597" spans="2:2" x14ac:dyDescent="0.25">
      <c r="B597" s="38"/>
    </row>
    <row r="598" spans="2:2" x14ac:dyDescent="0.25">
      <c r="B598" s="38"/>
    </row>
    <row r="599" spans="2:2" x14ac:dyDescent="0.25">
      <c r="B599" s="38"/>
    </row>
    <row r="600" spans="2:2" x14ac:dyDescent="0.25">
      <c r="B600" s="38"/>
    </row>
    <row r="601" spans="2:2" x14ac:dyDescent="0.25">
      <c r="B601" s="38"/>
    </row>
    <row r="602" spans="2:2" x14ac:dyDescent="0.25">
      <c r="B602" s="38"/>
    </row>
    <row r="603" spans="2:2" x14ac:dyDescent="0.25">
      <c r="B603" s="38"/>
    </row>
    <row r="604" spans="2:2" x14ac:dyDescent="0.25">
      <c r="B604" s="38"/>
    </row>
    <row r="605" spans="2:2" x14ac:dyDescent="0.25">
      <c r="B605" s="38"/>
    </row>
    <row r="606" spans="2:2" x14ac:dyDescent="0.25">
      <c r="B606" s="38"/>
    </row>
    <row r="607" spans="2:2" x14ac:dyDescent="0.25">
      <c r="B607" s="38"/>
    </row>
    <row r="608" spans="2:2" x14ac:dyDescent="0.25">
      <c r="B608" s="38"/>
    </row>
    <row r="609" spans="2:2" x14ac:dyDescent="0.25">
      <c r="B609" s="38"/>
    </row>
    <row r="610" spans="2:2" x14ac:dyDescent="0.25">
      <c r="B610" s="38"/>
    </row>
    <row r="611" spans="2:2" x14ac:dyDescent="0.25">
      <c r="B611" s="38"/>
    </row>
    <row r="612" spans="2:2" x14ac:dyDescent="0.25">
      <c r="B612" s="38"/>
    </row>
    <row r="613" spans="2:2" x14ac:dyDescent="0.25">
      <c r="B613" s="38"/>
    </row>
    <row r="614" spans="2:2" x14ac:dyDescent="0.25">
      <c r="B614" s="38"/>
    </row>
    <row r="615" spans="2:2" x14ac:dyDescent="0.25">
      <c r="B615" s="38"/>
    </row>
    <row r="616" spans="2:2" x14ac:dyDescent="0.25">
      <c r="B616" s="38"/>
    </row>
    <row r="617" spans="2:2" x14ac:dyDescent="0.25">
      <c r="B617" s="38"/>
    </row>
    <row r="618" spans="2:2" x14ac:dyDescent="0.25">
      <c r="B618" s="38"/>
    </row>
    <row r="619" spans="2:2" x14ac:dyDescent="0.25">
      <c r="B619" s="38"/>
    </row>
    <row r="620" spans="2:2" x14ac:dyDescent="0.25">
      <c r="B620" s="38"/>
    </row>
    <row r="621" spans="2:2" x14ac:dyDescent="0.25">
      <c r="B621" s="38"/>
    </row>
    <row r="622" spans="2:2" x14ac:dyDescent="0.25">
      <c r="B622" s="38"/>
    </row>
    <row r="623" spans="2:2" x14ac:dyDescent="0.25">
      <c r="B623" s="38"/>
    </row>
    <row r="624" spans="2:2" x14ac:dyDescent="0.25">
      <c r="B624" s="38"/>
    </row>
    <row r="625" spans="2:2" x14ac:dyDescent="0.25">
      <c r="B625" s="38"/>
    </row>
    <row r="626" spans="2:2" x14ac:dyDescent="0.25">
      <c r="B626" s="38"/>
    </row>
    <row r="627" spans="2:2" x14ac:dyDescent="0.25">
      <c r="B627" s="38"/>
    </row>
    <row r="628" spans="2:2" x14ac:dyDescent="0.25">
      <c r="B628" s="38"/>
    </row>
    <row r="629" spans="2:2" x14ac:dyDescent="0.25">
      <c r="B629" s="38"/>
    </row>
    <row r="630" spans="2:2" x14ac:dyDescent="0.25">
      <c r="B630" s="38"/>
    </row>
    <row r="631" spans="2:2" x14ac:dyDescent="0.25">
      <c r="B631" s="38"/>
    </row>
    <row r="632" spans="2:2" x14ac:dyDescent="0.25">
      <c r="B632" s="38"/>
    </row>
    <row r="633" spans="2:2" x14ac:dyDescent="0.25">
      <c r="B633" s="38"/>
    </row>
    <row r="634" spans="2:2" x14ac:dyDescent="0.25">
      <c r="B634" s="38"/>
    </row>
    <row r="635" spans="2:2" x14ac:dyDescent="0.25">
      <c r="B635" s="38"/>
    </row>
    <row r="636" spans="2:2" x14ac:dyDescent="0.25">
      <c r="B636" s="38"/>
    </row>
    <row r="637" spans="2:2" x14ac:dyDescent="0.25">
      <c r="B637" s="38"/>
    </row>
    <row r="638" spans="2:2" x14ac:dyDescent="0.25">
      <c r="B638" s="38"/>
    </row>
    <row r="639" spans="2:2" x14ac:dyDescent="0.25">
      <c r="B639" s="38"/>
    </row>
    <row r="640" spans="2:2" x14ac:dyDescent="0.25">
      <c r="B640" s="38"/>
    </row>
    <row r="641" spans="2:2" x14ac:dyDescent="0.25">
      <c r="B641" s="38"/>
    </row>
    <row r="642" spans="2:2" x14ac:dyDescent="0.25">
      <c r="B642" s="38"/>
    </row>
    <row r="643" spans="2:2" x14ac:dyDescent="0.25">
      <c r="B643" s="38"/>
    </row>
    <row r="644" spans="2:2" x14ac:dyDescent="0.25">
      <c r="B644" s="38"/>
    </row>
    <row r="645" spans="2:2" x14ac:dyDescent="0.25">
      <c r="B645" s="38"/>
    </row>
    <row r="646" spans="2:2" x14ac:dyDescent="0.25">
      <c r="B646" s="38"/>
    </row>
    <row r="647" spans="2:2" x14ac:dyDescent="0.25">
      <c r="B647" s="38"/>
    </row>
    <row r="648" spans="2:2" x14ac:dyDescent="0.25">
      <c r="B648" s="38"/>
    </row>
    <row r="649" spans="2:2" x14ac:dyDescent="0.25">
      <c r="B649" s="38"/>
    </row>
    <row r="650" spans="2:2" x14ac:dyDescent="0.25">
      <c r="B650" s="38"/>
    </row>
    <row r="651" spans="2:2" x14ac:dyDescent="0.25">
      <c r="B651" s="38"/>
    </row>
    <row r="652" spans="2:2" x14ac:dyDescent="0.25">
      <c r="B652" s="38"/>
    </row>
    <row r="653" spans="2:2" x14ac:dyDescent="0.25">
      <c r="B653" s="38"/>
    </row>
    <row r="654" spans="2:2" x14ac:dyDescent="0.25">
      <c r="B654" s="38"/>
    </row>
    <row r="655" spans="2:2" x14ac:dyDescent="0.25">
      <c r="B655" s="38"/>
    </row>
    <row r="656" spans="2:2" x14ac:dyDescent="0.25">
      <c r="B656" s="38"/>
    </row>
    <row r="657" spans="2:2" x14ac:dyDescent="0.25">
      <c r="B657" s="38"/>
    </row>
    <row r="658" spans="2:2" x14ac:dyDescent="0.25">
      <c r="B658" s="38"/>
    </row>
    <row r="659" spans="2:2" x14ac:dyDescent="0.25">
      <c r="B659" s="38"/>
    </row>
    <row r="660" spans="2:2" x14ac:dyDescent="0.25">
      <c r="B660" s="38"/>
    </row>
    <row r="661" spans="2:2" x14ac:dyDescent="0.25">
      <c r="B661" s="38"/>
    </row>
    <row r="662" spans="2:2" x14ac:dyDescent="0.25">
      <c r="B662" s="38"/>
    </row>
    <row r="663" spans="2:2" x14ac:dyDescent="0.25">
      <c r="B663" s="38"/>
    </row>
    <row r="664" spans="2:2" x14ac:dyDescent="0.25">
      <c r="B664" s="38"/>
    </row>
    <row r="665" spans="2:2" x14ac:dyDescent="0.25">
      <c r="B665" s="38"/>
    </row>
    <row r="666" spans="2:2" x14ac:dyDescent="0.25">
      <c r="B666" s="38"/>
    </row>
    <row r="667" spans="2:2" x14ac:dyDescent="0.25">
      <c r="B667" s="38"/>
    </row>
    <row r="668" spans="2:2" x14ac:dyDescent="0.25">
      <c r="B668" s="38"/>
    </row>
    <row r="669" spans="2:2" x14ac:dyDescent="0.25">
      <c r="B669" s="38"/>
    </row>
    <row r="670" spans="2:2" x14ac:dyDescent="0.25">
      <c r="B670" s="38"/>
    </row>
    <row r="671" spans="2:2" x14ac:dyDescent="0.25">
      <c r="B671" s="38"/>
    </row>
    <row r="672" spans="2:2" x14ac:dyDescent="0.25">
      <c r="B672" s="38"/>
    </row>
    <row r="673" spans="2:2" x14ac:dyDescent="0.25">
      <c r="B673" s="38"/>
    </row>
    <row r="674" spans="2:2" x14ac:dyDescent="0.25">
      <c r="B674" s="38"/>
    </row>
    <row r="675" spans="2:2" x14ac:dyDescent="0.25">
      <c r="B675" s="38"/>
    </row>
    <row r="676" spans="2:2" x14ac:dyDescent="0.25">
      <c r="B676" s="38"/>
    </row>
    <row r="677" spans="2:2" x14ac:dyDescent="0.25">
      <c r="B677" s="38"/>
    </row>
    <row r="678" spans="2:2" x14ac:dyDescent="0.25">
      <c r="B678" s="38"/>
    </row>
    <row r="679" spans="2:2" x14ac:dyDescent="0.25">
      <c r="B679" s="38"/>
    </row>
    <row r="680" spans="2:2" x14ac:dyDescent="0.25">
      <c r="B680" s="38"/>
    </row>
    <row r="681" spans="2:2" x14ac:dyDescent="0.25">
      <c r="B681" s="38"/>
    </row>
    <row r="682" spans="2:2" x14ac:dyDescent="0.25">
      <c r="B682" s="38"/>
    </row>
    <row r="683" spans="2:2" x14ac:dyDescent="0.25">
      <c r="B683" s="38"/>
    </row>
    <row r="684" spans="2:2" x14ac:dyDescent="0.25">
      <c r="B684" s="38"/>
    </row>
    <row r="685" spans="2:2" x14ac:dyDescent="0.25">
      <c r="B685" s="38"/>
    </row>
    <row r="686" spans="2:2" x14ac:dyDescent="0.25">
      <c r="B686" s="38"/>
    </row>
    <row r="687" spans="2:2" x14ac:dyDescent="0.25">
      <c r="B687" s="38"/>
    </row>
    <row r="688" spans="2:2" x14ac:dyDescent="0.25">
      <c r="B688" s="38"/>
    </row>
    <row r="689" spans="2:2" x14ac:dyDescent="0.25">
      <c r="B689" s="38"/>
    </row>
    <row r="690" spans="2:2" x14ac:dyDescent="0.25">
      <c r="B690" s="38"/>
    </row>
    <row r="691" spans="2:2" x14ac:dyDescent="0.25">
      <c r="B691" s="38"/>
    </row>
    <row r="692" spans="2:2" x14ac:dyDescent="0.25">
      <c r="B692" s="38"/>
    </row>
    <row r="693" spans="2:2" x14ac:dyDescent="0.25">
      <c r="B693" s="38"/>
    </row>
    <row r="694" spans="2:2" x14ac:dyDescent="0.25">
      <c r="B694" s="38"/>
    </row>
    <row r="695" spans="2:2" x14ac:dyDescent="0.25">
      <c r="B695" s="38"/>
    </row>
    <row r="696" spans="2:2" x14ac:dyDescent="0.25">
      <c r="B696" s="38"/>
    </row>
    <row r="697" spans="2:2" x14ac:dyDescent="0.25">
      <c r="B697" s="38"/>
    </row>
    <row r="698" spans="2:2" x14ac:dyDescent="0.25">
      <c r="B698" s="38"/>
    </row>
    <row r="699" spans="2:2" x14ac:dyDescent="0.25">
      <c r="B699" s="38"/>
    </row>
    <row r="700" spans="2:2" x14ac:dyDescent="0.25">
      <c r="B700" s="38"/>
    </row>
    <row r="701" spans="2:2" x14ac:dyDescent="0.25">
      <c r="B701" s="38"/>
    </row>
    <row r="702" spans="2:2" x14ac:dyDescent="0.25">
      <c r="B702" s="38"/>
    </row>
    <row r="703" spans="2:2" x14ac:dyDescent="0.25">
      <c r="B703" s="38"/>
    </row>
    <row r="704" spans="2:2" x14ac:dyDescent="0.25">
      <c r="B704" s="38"/>
    </row>
    <row r="705" spans="2:2" x14ac:dyDescent="0.25">
      <c r="B705" s="38"/>
    </row>
    <row r="706" spans="2:2" x14ac:dyDescent="0.25">
      <c r="B706" s="38"/>
    </row>
    <row r="707" spans="2:2" x14ac:dyDescent="0.25">
      <c r="B707" s="38"/>
    </row>
    <row r="708" spans="2:2" x14ac:dyDescent="0.25">
      <c r="B708" s="38"/>
    </row>
    <row r="709" spans="2:2" x14ac:dyDescent="0.25">
      <c r="B709" s="38"/>
    </row>
    <row r="710" spans="2:2" x14ac:dyDescent="0.25">
      <c r="B710" s="38"/>
    </row>
    <row r="711" spans="2:2" x14ac:dyDescent="0.25">
      <c r="B711" s="38"/>
    </row>
    <row r="712" spans="2:2" x14ac:dyDescent="0.25">
      <c r="B712" s="38"/>
    </row>
    <row r="713" spans="2:2" x14ac:dyDescent="0.25">
      <c r="B713" s="38"/>
    </row>
    <row r="714" spans="2:2" x14ac:dyDescent="0.25">
      <c r="B714" s="38"/>
    </row>
    <row r="715" spans="2:2" x14ac:dyDescent="0.25">
      <c r="B715" s="38"/>
    </row>
    <row r="716" spans="2:2" x14ac:dyDescent="0.25">
      <c r="B716" s="38"/>
    </row>
    <row r="717" spans="2:2" x14ac:dyDescent="0.25">
      <c r="B717" s="38"/>
    </row>
    <row r="718" spans="2:2" x14ac:dyDescent="0.25">
      <c r="B718" s="38"/>
    </row>
    <row r="719" spans="2:2" x14ac:dyDescent="0.25">
      <c r="B719" s="38"/>
    </row>
    <row r="720" spans="2:2" x14ac:dyDescent="0.25">
      <c r="B720" s="38"/>
    </row>
    <row r="721" spans="2:2" x14ac:dyDescent="0.25">
      <c r="B721" s="38"/>
    </row>
    <row r="722" spans="2:2" x14ac:dyDescent="0.25">
      <c r="B722" s="38"/>
    </row>
    <row r="723" spans="2:2" x14ac:dyDescent="0.25">
      <c r="B723" s="38"/>
    </row>
    <row r="724" spans="2:2" x14ac:dyDescent="0.25">
      <c r="B724" s="38"/>
    </row>
    <row r="725" spans="2:2" x14ac:dyDescent="0.25">
      <c r="B725" s="38"/>
    </row>
    <row r="726" spans="2:2" x14ac:dyDescent="0.25">
      <c r="B726" s="38"/>
    </row>
    <row r="727" spans="2:2" x14ac:dyDescent="0.25">
      <c r="B727" s="38"/>
    </row>
    <row r="728" spans="2:2" x14ac:dyDescent="0.25">
      <c r="B728" s="38"/>
    </row>
    <row r="729" spans="2:2" x14ac:dyDescent="0.25">
      <c r="B729" s="38"/>
    </row>
    <row r="730" spans="2:2" x14ac:dyDescent="0.25">
      <c r="B730" s="38"/>
    </row>
    <row r="731" spans="2:2" x14ac:dyDescent="0.25">
      <c r="B731" s="38"/>
    </row>
    <row r="732" spans="2:2" x14ac:dyDescent="0.25">
      <c r="B732" s="38"/>
    </row>
    <row r="733" spans="2:2" x14ac:dyDescent="0.25">
      <c r="B733" s="38"/>
    </row>
    <row r="734" spans="2:2" x14ac:dyDescent="0.25">
      <c r="B734" s="38"/>
    </row>
    <row r="735" spans="2:2" x14ac:dyDescent="0.25">
      <c r="B735" s="38"/>
    </row>
    <row r="736" spans="2:2" x14ac:dyDescent="0.25">
      <c r="B736" s="38"/>
    </row>
    <row r="737" spans="2:2" x14ac:dyDescent="0.25">
      <c r="B737" s="38"/>
    </row>
    <row r="738" spans="2:2" x14ac:dyDescent="0.25">
      <c r="B738" s="38"/>
    </row>
    <row r="739" spans="2:2" x14ac:dyDescent="0.25">
      <c r="B739" s="38"/>
    </row>
    <row r="740" spans="2:2" x14ac:dyDescent="0.25">
      <c r="B740" s="38"/>
    </row>
    <row r="741" spans="2:2" x14ac:dyDescent="0.25">
      <c r="B741" s="38"/>
    </row>
    <row r="742" spans="2:2" x14ac:dyDescent="0.25">
      <c r="B742" s="38"/>
    </row>
    <row r="743" spans="2:2" x14ac:dyDescent="0.25">
      <c r="B743" s="38"/>
    </row>
    <row r="744" spans="2:2" x14ac:dyDescent="0.25">
      <c r="B744" s="38"/>
    </row>
    <row r="745" spans="2:2" x14ac:dyDescent="0.25">
      <c r="B745" s="38"/>
    </row>
    <row r="746" spans="2:2" x14ac:dyDescent="0.25">
      <c r="B746" s="38"/>
    </row>
    <row r="747" spans="2:2" x14ac:dyDescent="0.25">
      <c r="B747" s="38"/>
    </row>
    <row r="748" spans="2:2" x14ac:dyDescent="0.25">
      <c r="B748" s="38"/>
    </row>
    <row r="749" spans="2:2" x14ac:dyDescent="0.25">
      <c r="B749" s="38"/>
    </row>
    <row r="750" spans="2:2" x14ac:dyDescent="0.25">
      <c r="B750" s="38"/>
    </row>
    <row r="751" spans="2:2" x14ac:dyDescent="0.25">
      <c r="B751" s="38"/>
    </row>
    <row r="752" spans="2:2" x14ac:dyDescent="0.25">
      <c r="B752" s="38"/>
    </row>
    <row r="753" spans="2:2" x14ac:dyDescent="0.25">
      <c r="B753" s="38"/>
    </row>
    <row r="754" spans="2:2" x14ac:dyDescent="0.25">
      <c r="B754" s="38"/>
    </row>
    <row r="755" spans="2:2" x14ac:dyDescent="0.25">
      <c r="B755" s="38"/>
    </row>
    <row r="756" spans="2:2" x14ac:dyDescent="0.25">
      <c r="B756" s="38"/>
    </row>
    <row r="757" spans="2:2" x14ac:dyDescent="0.25">
      <c r="B757" s="38"/>
    </row>
    <row r="758" spans="2:2" x14ac:dyDescent="0.25">
      <c r="B758" s="38"/>
    </row>
    <row r="759" spans="2:2" x14ac:dyDescent="0.25">
      <c r="B759" s="38"/>
    </row>
    <row r="760" spans="2:2" x14ac:dyDescent="0.25">
      <c r="B760" s="38"/>
    </row>
    <row r="761" spans="2:2" x14ac:dyDescent="0.25">
      <c r="B761" s="38"/>
    </row>
    <row r="762" spans="2:2" x14ac:dyDescent="0.25">
      <c r="B762" s="38"/>
    </row>
    <row r="763" spans="2:2" x14ac:dyDescent="0.25">
      <c r="B763" s="38"/>
    </row>
    <row r="764" spans="2:2" x14ac:dyDescent="0.25">
      <c r="B764" s="38"/>
    </row>
    <row r="765" spans="2:2" x14ac:dyDescent="0.25">
      <c r="B765" s="38"/>
    </row>
    <row r="766" spans="2:2" x14ac:dyDescent="0.25">
      <c r="B766" s="38"/>
    </row>
    <row r="767" spans="2:2" x14ac:dyDescent="0.25">
      <c r="B767" s="38"/>
    </row>
    <row r="768" spans="2:2" x14ac:dyDescent="0.25">
      <c r="B768" s="38"/>
    </row>
    <row r="769" spans="2:2" x14ac:dyDescent="0.25">
      <c r="B769" s="38"/>
    </row>
    <row r="770" spans="2:2" x14ac:dyDescent="0.25">
      <c r="B770" s="38"/>
    </row>
    <row r="771" spans="2:2" x14ac:dyDescent="0.25">
      <c r="B771" s="38"/>
    </row>
    <row r="772" spans="2:2" x14ac:dyDescent="0.25">
      <c r="B772" s="38"/>
    </row>
    <row r="773" spans="2:2" x14ac:dyDescent="0.25">
      <c r="B773" s="38"/>
    </row>
    <row r="774" spans="2:2" x14ac:dyDescent="0.25">
      <c r="B774" s="38"/>
    </row>
    <row r="775" spans="2:2" x14ac:dyDescent="0.25">
      <c r="B775" s="38"/>
    </row>
    <row r="776" spans="2:2" x14ac:dyDescent="0.25">
      <c r="B776" s="38"/>
    </row>
    <row r="777" spans="2:2" x14ac:dyDescent="0.25">
      <c r="B777" s="38"/>
    </row>
    <row r="778" spans="2:2" x14ac:dyDescent="0.25">
      <c r="B778" s="38"/>
    </row>
    <row r="779" spans="2:2" x14ac:dyDescent="0.25">
      <c r="B779" s="38"/>
    </row>
    <row r="780" spans="2:2" x14ac:dyDescent="0.25">
      <c r="B780" s="38"/>
    </row>
    <row r="781" spans="2:2" x14ac:dyDescent="0.25">
      <c r="B781" s="38"/>
    </row>
    <row r="782" spans="2:2" x14ac:dyDescent="0.25">
      <c r="B782" s="38"/>
    </row>
    <row r="783" spans="2:2" x14ac:dyDescent="0.25">
      <c r="B783" s="38"/>
    </row>
    <row r="784" spans="2:2" x14ac:dyDescent="0.25">
      <c r="B784" s="38"/>
    </row>
    <row r="785" spans="2:2" x14ac:dyDescent="0.25">
      <c r="B785" s="38"/>
    </row>
    <row r="786" spans="2:2" x14ac:dyDescent="0.25">
      <c r="B786" s="38"/>
    </row>
    <row r="787" spans="2:2" x14ac:dyDescent="0.25">
      <c r="B787" s="38"/>
    </row>
    <row r="788" spans="2:2" x14ac:dyDescent="0.25">
      <c r="B788" s="38"/>
    </row>
    <row r="789" spans="2:2" x14ac:dyDescent="0.25">
      <c r="B789" s="38"/>
    </row>
    <row r="790" spans="2:2" x14ac:dyDescent="0.25">
      <c r="B790" s="38"/>
    </row>
    <row r="791" spans="2:2" x14ac:dyDescent="0.25">
      <c r="B791" s="38"/>
    </row>
    <row r="792" spans="2:2" x14ac:dyDescent="0.25">
      <c r="B792" s="38"/>
    </row>
    <row r="793" spans="2:2" x14ac:dyDescent="0.25">
      <c r="B793" s="38"/>
    </row>
    <row r="794" spans="2:2" x14ac:dyDescent="0.25">
      <c r="B794" s="38"/>
    </row>
    <row r="795" spans="2:2" x14ac:dyDescent="0.25">
      <c r="B795" s="38"/>
    </row>
    <row r="796" spans="2:2" x14ac:dyDescent="0.25">
      <c r="B796" s="38"/>
    </row>
    <row r="797" spans="2:2" x14ac:dyDescent="0.25">
      <c r="B797" s="38"/>
    </row>
    <row r="798" spans="2:2" x14ac:dyDescent="0.25">
      <c r="B798" s="38"/>
    </row>
    <row r="799" spans="2:2" x14ac:dyDescent="0.25">
      <c r="B799" s="38"/>
    </row>
    <row r="800" spans="2:2" x14ac:dyDescent="0.25">
      <c r="B800" s="38"/>
    </row>
    <row r="801" spans="2:2" x14ac:dyDescent="0.25">
      <c r="B801" s="38"/>
    </row>
    <row r="802" spans="2:2" x14ac:dyDescent="0.25">
      <c r="B802" s="38"/>
    </row>
    <row r="803" spans="2:2" x14ac:dyDescent="0.25">
      <c r="B803" s="38"/>
    </row>
    <row r="804" spans="2:2" x14ac:dyDescent="0.25">
      <c r="B804" s="38"/>
    </row>
    <row r="805" spans="2:2" x14ac:dyDescent="0.25">
      <c r="B805" s="38"/>
    </row>
    <row r="806" spans="2:2" x14ac:dyDescent="0.25">
      <c r="B806" s="38"/>
    </row>
    <row r="807" spans="2:2" x14ac:dyDescent="0.25">
      <c r="B807" s="38"/>
    </row>
    <row r="808" spans="2:2" x14ac:dyDescent="0.25">
      <c r="B808" s="38"/>
    </row>
    <row r="809" spans="2:2" x14ac:dyDescent="0.25">
      <c r="B809" s="38"/>
    </row>
    <row r="810" spans="2:2" x14ac:dyDescent="0.25">
      <c r="B810" s="38"/>
    </row>
    <row r="811" spans="2:2" x14ac:dyDescent="0.25">
      <c r="B811" s="38"/>
    </row>
    <row r="812" spans="2:2" x14ac:dyDescent="0.25">
      <c r="B812" s="38"/>
    </row>
    <row r="813" spans="2:2" x14ac:dyDescent="0.25">
      <c r="B813" s="38"/>
    </row>
    <row r="814" spans="2:2" x14ac:dyDescent="0.25">
      <c r="B814" s="38"/>
    </row>
    <row r="815" spans="2:2" x14ac:dyDescent="0.25">
      <c r="B815" s="38"/>
    </row>
    <row r="816" spans="2:2" x14ac:dyDescent="0.25">
      <c r="B816" s="38"/>
    </row>
    <row r="817" spans="2:2" x14ac:dyDescent="0.25">
      <c r="B817" s="38"/>
    </row>
    <row r="818" spans="2:2" x14ac:dyDescent="0.25">
      <c r="B818" s="38"/>
    </row>
    <row r="819" spans="2:2" x14ac:dyDescent="0.25">
      <c r="B819" s="38"/>
    </row>
    <row r="820" spans="2:2" x14ac:dyDescent="0.25">
      <c r="B820" s="38"/>
    </row>
    <row r="821" spans="2:2" x14ac:dyDescent="0.25">
      <c r="B821" s="38"/>
    </row>
    <row r="822" spans="2:2" x14ac:dyDescent="0.25">
      <c r="B822" s="38"/>
    </row>
    <row r="823" spans="2:2" x14ac:dyDescent="0.25">
      <c r="B823" s="38"/>
    </row>
    <row r="824" spans="2:2" x14ac:dyDescent="0.25">
      <c r="B824" s="38"/>
    </row>
    <row r="825" spans="2:2" x14ac:dyDescent="0.25">
      <c r="B825" s="38"/>
    </row>
    <row r="826" spans="2:2" x14ac:dyDescent="0.25">
      <c r="B826" s="38"/>
    </row>
    <row r="827" spans="2:2" x14ac:dyDescent="0.25">
      <c r="B827" s="38"/>
    </row>
    <row r="828" spans="2:2" x14ac:dyDescent="0.25">
      <c r="B828" s="38"/>
    </row>
    <row r="829" spans="2:2" x14ac:dyDescent="0.25">
      <c r="B829" s="38"/>
    </row>
    <row r="830" spans="2:2" x14ac:dyDescent="0.25">
      <c r="B830" s="38"/>
    </row>
    <row r="831" spans="2:2" x14ac:dyDescent="0.25">
      <c r="B831" s="38"/>
    </row>
    <row r="832" spans="2:2" x14ac:dyDescent="0.25">
      <c r="B832" s="38"/>
    </row>
    <row r="833" spans="2:2" x14ac:dyDescent="0.25">
      <c r="B833" s="38"/>
    </row>
    <row r="834" spans="2:2" x14ac:dyDescent="0.25">
      <c r="B834" s="38"/>
    </row>
    <row r="835" spans="2:2" x14ac:dyDescent="0.25">
      <c r="B835" s="38"/>
    </row>
    <row r="836" spans="2:2" x14ac:dyDescent="0.25">
      <c r="B836" s="38"/>
    </row>
    <row r="837" spans="2:2" x14ac:dyDescent="0.25">
      <c r="B837" s="38"/>
    </row>
    <row r="838" spans="2:2" x14ac:dyDescent="0.25">
      <c r="B838" s="38"/>
    </row>
    <row r="839" spans="2:2" x14ac:dyDescent="0.25">
      <c r="B839" s="38"/>
    </row>
    <row r="840" spans="2:2" x14ac:dyDescent="0.25">
      <c r="B840" s="38"/>
    </row>
    <row r="841" spans="2:2" x14ac:dyDescent="0.25">
      <c r="B841" s="38"/>
    </row>
    <row r="842" spans="2:2" x14ac:dyDescent="0.25">
      <c r="B842" s="38"/>
    </row>
    <row r="843" spans="2:2" x14ac:dyDescent="0.25">
      <c r="B843" s="38"/>
    </row>
    <row r="844" spans="2:2" x14ac:dyDescent="0.25">
      <c r="B844" s="38"/>
    </row>
    <row r="845" spans="2:2" x14ac:dyDescent="0.25">
      <c r="B845" s="38"/>
    </row>
    <row r="846" spans="2:2" x14ac:dyDescent="0.25">
      <c r="B846" s="38"/>
    </row>
    <row r="847" spans="2:2" x14ac:dyDescent="0.25">
      <c r="B847" s="38"/>
    </row>
    <row r="848" spans="2:2" x14ac:dyDescent="0.25">
      <c r="B848" s="38"/>
    </row>
    <row r="849" spans="2:2" x14ac:dyDescent="0.25">
      <c r="B849" s="38"/>
    </row>
    <row r="850" spans="2:2" x14ac:dyDescent="0.25">
      <c r="B850" s="38"/>
    </row>
    <row r="851" spans="2:2" x14ac:dyDescent="0.25">
      <c r="B851" s="38"/>
    </row>
    <row r="852" spans="2:2" x14ac:dyDescent="0.25">
      <c r="B852" s="38"/>
    </row>
    <row r="853" spans="2:2" x14ac:dyDescent="0.25">
      <c r="B853" s="38"/>
    </row>
    <row r="854" spans="2:2" x14ac:dyDescent="0.25">
      <c r="B854" s="38"/>
    </row>
    <row r="855" spans="2:2" x14ac:dyDescent="0.25">
      <c r="B855" s="38"/>
    </row>
    <row r="856" spans="2:2" x14ac:dyDescent="0.25">
      <c r="B856" s="38"/>
    </row>
    <row r="857" spans="2:2" x14ac:dyDescent="0.25">
      <c r="B857" s="38"/>
    </row>
    <row r="858" spans="2:2" x14ac:dyDescent="0.25">
      <c r="B858" s="38"/>
    </row>
    <row r="859" spans="2:2" x14ac:dyDescent="0.25">
      <c r="B859" s="38"/>
    </row>
    <row r="860" spans="2:2" x14ac:dyDescent="0.25">
      <c r="B860" s="38"/>
    </row>
    <row r="861" spans="2:2" x14ac:dyDescent="0.25">
      <c r="B861" s="38"/>
    </row>
    <row r="862" spans="2:2" x14ac:dyDescent="0.25">
      <c r="B862" s="38"/>
    </row>
    <row r="863" spans="2:2" x14ac:dyDescent="0.25">
      <c r="B863" s="38"/>
    </row>
    <row r="864" spans="2:2" x14ac:dyDescent="0.25">
      <c r="B864" s="38"/>
    </row>
    <row r="865" spans="2:2" x14ac:dyDescent="0.25">
      <c r="B865" s="38"/>
    </row>
    <row r="866" spans="2:2" x14ac:dyDescent="0.25">
      <c r="B866" s="38"/>
    </row>
    <row r="867" spans="2:2" x14ac:dyDescent="0.25">
      <c r="B867" s="38"/>
    </row>
    <row r="868" spans="2:2" x14ac:dyDescent="0.25">
      <c r="B868" s="38"/>
    </row>
    <row r="869" spans="2:2" x14ac:dyDescent="0.25">
      <c r="B869" s="38"/>
    </row>
    <row r="870" spans="2:2" x14ac:dyDescent="0.25">
      <c r="B870" s="38"/>
    </row>
    <row r="871" spans="2:2" x14ac:dyDescent="0.25">
      <c r="B871" s="38"/>
    </row>
    <row r="872" spans="2:2" x14ac:dyDescent="0.25">
      <c r="B872" s="38"/>
    </row>
    <row r="873" spans="2:2" x14ac:dyDescent="0.25">
      <c r="B873" s="38"/>
    </row>
    <row r="874" spans="2:2" x14ac:dyDescent="0.25">
      <c r="B874" s="38"/>
    </row>
    <row r="875" spans="2:2" x14ac:dyDescent="0.25">
      <c r="B875" s="38"/>
    </row>
    <row r="876" spans="2:2" x14ac:dyDescent="0.25">
      <c r="B876" s="38"/>
    </row>
    <row r="877" spans="2:2" x14ac:dyDescent="0.25">
      <c r="B877" s="38"/>
    </row>
    <row r="878" spans="2:2" x14ac:dyDescent="0.25">
      <c r="B878" s="38"/>
    </row>
    <row r="879" spans="2:2" x14ac:dyDescent="0.25">
      <c r="B879" s="38"/>
    </row>
    <row r="880" spans="2:2" x14ac:dyDescent="0.25">
      <c r="B880" s="38"/>
    </row>
    <row r="881" spans="2:2" x14ac:dyDescent="0.25">
      <c r="B881" s="38"/>
    </row>
    <row r="882" spans="2:2" x14ac:dyDescent="0.25">
      <c r="B882" s="38"/>
    </row>
    <row r="883" spans="2:2" x14ac:dyDescent="0.25">
      <c r="B883" s="38"/>
    </row>
    <row r="884" spans="2:2" x14ac:dyDescent="0.25">
      <c r="B884" s="38"/>
    </row>
    <row r="885" spans="2:2" x14ac:dyDescent="0.25">
      <c r="B885" s="38"/>
    </row>
    <row r="886" spans="2:2" x14ac:dyDescent="0.25">
      <c r="B886" s="38"/>
    </row>
    <row r="887" spans="2:2" x14ac:dyDescent="0.25">
      <c r="B887" s="38"/>
    </row>
    <row r="888" spans="2:2" x14ac:dyDescent="0.25">
      <c r="B888" s="38"/>
    </row>
    <row r="889" spans="2:2" x14ac:dyDescent="0.25">
      <c r="B889" s="38"/>
    </row>
    <row r="890" spans="2:2" x14ac:dyDescent="0.25">
      <c r="B890" s="38"/>
    </row>
    <row r="891" spans="2:2" x14ac:dyDescent="0.25">
      <c r="B891" s="38"/>
    </row>
    <row r="892" spans="2:2" x14ac:dyDescent="0.25">
      <c r="B892" s="38"/>
    </row>
    <row r="893" spans="2:2" x14ac:dyDescent="0.25">
      <c r="B893" s="38"/>
    </row>
    <row r="894" spans="2:2" x14ac:dyDescent="0.25">
      <c r="B894" s="38"/>
    </row>
    <row r="895" spans="2:2" x14ac:dyDescent="0.25">
      <c r="B895" s="38"/>
    </row>
    <row r="896" spans="2:2" x14ac:dyDescent="0.25">
      <c r="B896" s="38"/>
    </row>
    <row r="897" spans="2:2" x14ac:dyDescent="0.25">
      <c r="B897" s="38"/>
    </row>
    <row r="898" spans="2:2" x14ac:dyDescent="0.25">
      <c r="B898" s="38"/>
    </row>
    <row r="899" spans="2:2" x14ac:dyDescent="0.25">
      <c r="B899" s="38"/>
    </row>
    <row r="900" spans="2:2" x14ac:dyDescent="0.25">
      <c r="B900" s="38"/>
    </row>
    <row r="901" spans="2:2" x14ac:dyDescent="0.25">
      <c r="B901" s="38"/>
    </row>
    <row r="902" spans="2:2" x14ac:dyDescent="0.25">
      <c r="B902" s="38"/>
    </row>
    <row r="903" spans="2:2" x14ac:dyDescent="0.25">
      <c r="B903" s="38"/>
    </row>
    <row r="904" spans="2:2" x14ac:dyDescent="0.25">
      <c r="B904" s="38"/>
    </row>
    <row r="905" spans="2:2" x14ac:dyDescent="0.25">
      <c r="B905" s="38"/>
    </row>
    <row r="906" spans="2:2" x14ac:dyDescent="0.25">
      <c r="B906" s="38"/>
    </row>
    <row r="907" spans="2:2" x14ac:dyDescent="0.25">
      <c r="B907" s="38"/>
    </row>
    <row r="908" spans="2:2" x14ac:dyDescent="0.25">
      <c r="B908" s="38"/>
    </row>
    <row r="909" spans="2:2" x14ac:dyDescent="0.25">
      <c r="B909" s="38"/>
    </row>
    <row r="910" spans="2:2" x14ac:dyDescent="0.25">
      <c r="B910" s="38"/>
    </row>
    <row r="911" spans="2:2" x14ac:dyDescent="0.25">
      <c r="B911" s="38"/>
    </row>
    <row r="912" spans="2:2" x14ac:dyDescent="0.25">
      <c r="B912" s="38"/>
    </row>
    <row r="913" spans="2:2" x14ac:dyDescent="0.25">
      <c r="B913" s="38"/>
    </row>
    <row r="914" spans="2:2" x14ac:dyDescent="0.25">
      <c r="B914" s="38"/>
    </row>
    <row r="915" spans="2:2" x14ac:dyDescent="0.25">
      <c r="B915" s="38"/>
    </row>
    <row r="916" spans="2:2" x14ac:dyDescent="0.25">
      <c r="B916" s="38"/>
    </row>
    <row r="917" spans="2:2" x14ac:dyDescent="0.25">
      <c r="B917" s="38"/>
    </row>
    <row r="918" spans="2:2" x14ac:dyDescent="0.25">
      <c r="B918" s="38"/>
    </row>
    <row r="919" spans="2:2" x14ac:dyDescent="0.25">
      <c r="B919" s="38"/>
    </row>
    <row r="920" spans="2:2" x14ac:dyDescent="0.25">
      <c r="B920" s="38"/>
    </row>
    <row r="921" spans="2:2" x14ac:dyDescent="0.25">
      <c r="B921" s="38"/>
    </row>
    <row r="922" spans="2:2" x14ac:dyDescent="0.25">
      <c r="B922" s="38"/>
    </row>
    <row r="923" spans="2:2" x14ac:dyDescent="0.25">
      <c r="B923" s="38"/>
    </row>
    <row r="924" spans="2:2" x14ac:dyDescent="0.25">
      <c r="B924" s="38"/>
    </row>
    <row r="925" spans="2:2" x14ac:dyDescent="0.25">
      <c r="B925" s="38"/>
    </row>
    <row r="926" spans="2:2" x14ac:dyDescent="0.25">
      <c r="B926" s="38"/>
    </row>
    <row r="927" spans="2:2" x14ac:dyDescent="0.25">
      <c r="B927" s="38"/>
    </row>
    <row r="928" spans="2:2" x14ac:dyDescent="0.25">
      <c r="B928" s="38"/>
    </row>
    <row r="929" spans="2:2" x14ac:dyDescent="0.25">
      <c r="B929" s="38"/>
    </row>
    <row r="930" spans="2:2" x14ac:dyDescent="0.25">
      <c r="B930" s="38"/>
    </row>
    <row r="931" spans="2:2" x14ac:dyDescent="0.25">
      <c r="B931" s="38"/>
    </row>
    <row r="932" spans="2:2" x14ac:dyDescent="0.25">
      <c r="B932" s="38"/>
    </row>
    <row r="933" spans="2:2" x14ac:dyDescent="0.25">
      <c r="B933" s="38"/>
    </row>
    <row r="934" spans="2:2" x14ac:dyDescent="0.25">
      <c r="B934" s="38"/>
    </row>
    <row r="935" spans="2:2" x14ac:dyDescent="0.25">
      <c r="B935" s="38"/>
    </row>
    <row r="936" spans="2:2" x14ac:dyDescent="0.25">
      <c r="B936" s="38"/>
    </row>
    <row r="937" spans="2:2" x14ac:dyDescent="0.25">
      <c r="B937" s="38"/>
    </row>
    <row r="938" spans="2:2" x14ac:dyDescent="0.25">
      <c r="B938" s="38"/>
    </row>
    <row r="939" spans="2:2" x14ac:dyDescent="0.25">
      <c r="B939" s="38"/>
    </row>
    <row r="940" spans="2:2" x14ac:dyDescent="0.25">
      <c r="B940" s="38"/>
    </row>
    <row r="941" spans="2:2" x14ac:dyDescent="0.25">
      <c r="B941" s="38"/>
    </row>
    <row r="942" spans="2:2" x14ac:dyDescent="0.25">
      <c r="B942" s="38"/>
    </row>
    <row r="943" spans="2:2" x14ac:dyDescent="0.25">
      <c r="B943" s="38"/>
    </row>
    <row r="944" spans="2:2" x14ac:dyDescent="0.25">
      <c r="B944" s="38"/>
    </row>
    <row r="945" spans="2:2" x14ac:dyDescent="0.25">
      <c r="B945" s="38"/>
    </row>
    <row r="946" spans="2:2" x14ac:dyDescent="0.25">
      <c r="B946" s="38"/>
    </row>
    <row r="947" spans="2:2" x14ac:dyDescent="0.25">
      <c r="B947" s="38"/>
    </row>
    <row r="948" spans="2:2" x14ac:dyDescent="0.25">
      <c r="B948" s="38"/>
    </row>
    <row r="949" spans="2:2" x14ac:dyDescent="0.25">
      <c r="B949" s="38"/>
    </row>
    <row r="950" spans="2:2" x14ac:dyDescent="0.25">
      <c r="B950" s="38"/>
    </row>
    <row r="951" spans="2:2" x14ac:dyDescent="0.25">
      <c r="B951" s="38"/>
    </row>
    <row r="952" spans="2:2" x14ac:dyDescent="0.25">
      <c r="B952" s="38"/>
    </row>
    <row r="953" spans="2:2" x14ac:dyDescent="0.25">
      <c r="B953" s="38"/>
    </row>
    <row r="954" spans="2:2" x14ac:dyDescent="0.25">
      <c r="B954" s="38"/>
    </row>
    <row r="955" spans="2:2" x14ac:dyDescent="0.25">
      <c r="B955" s="38"/>
    </row>
    <row r="956" spans="2:2" x14ac:dyDescent="0.25">
      <c r="B956" s="38"/>
    </row>
    <row r="957" spans="2:2" x14ac:dyDescent="0.25">
      <c r="B957" s="38"/>
    </row>
    <row r="958" spans="2:2" x14ac:dyDescent="0.25">
      <c r="B958" s="38"/>
    </row>
    <row r="959" spans="2:2" x14ac:dyDescent="0.25">
      <c r="B959" s="38"/>
    </row>
    <row r="960" spans="2:2" x14ac:dyDescent="0.25">
      <c r="B960" s="38"/>
    </row>
    <row r="961" spans="2:2" x14ac:dyDescent="0.25">
      <c r="B961" s="38"/>
    </row>
    <row r="962" spans="2:2" x14ac:dyDescent="0.25">
      <c r="B962" s="38"/>
    </row>
    <row r="963" spans="2:2" x14ac:dyDescent="0.25">
      <c r="B963" s="38"/>
    </row>
    <row r="964" spans="2:2" x14ac:dyDescent="0.25">
      <c r="B964" s="38"/>
    </row>
    <row r="965" spans="2:2" x14ac:dyDescent="0.25">
      <c r="B965" s="38"/>
    </row>
    <row r="966" spans="2:2" x14ac:dyDescent="0.25">
      <c r="B966" s="38"/>
    </row>
    <row r="967" spans="2:2" x14ac:dyDescent="0.25">
      <c r="B967" s="38"/>
    </row>
    <row r="968" spans="2:2" x14ac:dyDescent="0.25">
      <c r="B968" s="38"/>
    </row>
    <row r="969" spans="2:2" x14ac:dyDescent="0.25">
      <c r="B969" s="38"/>
    </row>
    <row r="970" spans="2:2" x14ac:dyDescent="0.25">
      <c r="B970" s="38"/>
    </row>
    <row r="971" spans="2:2" x14ac:dyDescent="0.25">
      <c r="B971" s="38"/>
    </row>
    <row r="972" spans="2:2" x14ac:dyDescent="0.25">
      <c r="B972" s="38"/>
    </row>
    <row r="973" spans="2:2" x14ac:dyDescent="0.25">
      <c r="B973" s="38"/>
    </row>
    <row r="974" spans="2:2" x14ac:dyDescent="0.25">
      <c r="B974" s="38"/>
    </row>
    <row r="975" spans="2:2" x14ac:dyDescent="0.25">
      <c r="B975" s="38"/>
    </row>
    <row r="976" spans="2:2" x14ac:dyDescent="0.25">
      <c r="B976" s="38"/>
    </row>
    <row r="977" spans="2:2" x14ac:dyDescent="0.25">
      <c r="B977" s="38"/>
    </row>
    <row r="978" spans="2:2" x14ac:dyDescent="0.25">
      <c r="B978" s="38"/>
    </row>
    <row r="979" spans="2:2" x14ac:dyDescent="0.25">
      <c r="B979" s="38"/>
    </row>
    <row r="980" spans="2:2" x14ac:dyDescent="0.25">
      <c r="B980" s="38"/>
    </row>
    <row r="981" spans="2:2" x14ac:dyDescent="0.25">
      <c r="B981" s="38"/>
    </row>
    <row r="982" spans="2:2" x14ac:dyDescent="0.25">
      <c r="B982" s="38"/>
    </row>
    <row r="983" spans="2:2" x14ac:dyDescent="0.25">
      <c r="B983" s="38"/>
    </row>
    <row r="984" spans="2:2" x14ac:dyDescent="0.25">
      <c r="B984" s="38"/>
    </row>
    <row r="985" spans="2:2" x14ac:dyDescent="0.25">
      <c r="B985" s="38"/>
    </row>
    <row r="986" spans="2:2" x14ac:dyDescent="0.25">
      <c r="B986" s="38"/>
    </row>
    <row r="987" spans="2:2" x14ac:dyDescent="0.25">
      <c r="B987" s="38"/>
    </row>
    <row r="988" spans="2:2" x14ac:dyDescent="0.25">
      <c r="B988" s="38"/>
    </row>
    <row r="989" spans="2:2" x14ac:dyDescent="0.25">
      <c r="B989" s="38"/>
    </row>
    <row r="990" spans="2:2" x14ac:dyDescent="0.25">
      <c r="B990" s="38"/>
    </row>
    <row r="991" spans="2:2" x14ac:dyDescent="0.25">
      <c r="B991" s="38"/>
    </row>
    <row r="992" spans="2:2" x14ac:dyDescent="0.25">
      <c r="B992" s="38"/>
    </row>
    <row r="993" spans="2:2" x14ac:dyDescent="0.25">
      <c r="B993" s="38"/>
    </row>
    <row r="994" spans="2:2" x14ac:dyDescent="0.25">
      <c r="B994" s="38"/>
    </row>
    <row r="995" spans="2:2" x14ac:dyDescent="0.25">
      <c r="B995" s="38"/>
    </row>
    <row r="996" spans="2:2" x14ac:dyDescent="0.25">
      <c r="B996" s="38"/>
    </row>
    <row r="997" spans="2:2" x14ac:dyDescent="0.25">
      <c r="B997" s="38"/>
    </row>
    <row r="998" spans="2:2" x14ac:dyDescent="0.25">
      <c r="B998" s="38"/>
    </row>
    <row r="999" spans="2:2" x14ac:dyDescent="0.25">
      <c r="B999" s="38"/>
    </row>
    <row r="1000" spans="2:2" x14ac:dyDescent="0.25">
      <c r="B1000" s="38"/>
    </row>
    <row r="1001" spans="2:2" x14ac:dyDescent="0.25">
      <c r="B1001" s="38"/>
    </row>
    <row r="1002" spans="2:2" x14ac:dyDescent="0.25">
      <c r="B1002" s="38"/>
    </row>
    <row r="1003" spans="2:2" x14ac:dyDescent="0.25">
      <c r="B1003" s="38"/>
    </row>
  </sheetData>
  <sortState xmlns:xlrd2="http://schemas.microsoft.com/office/spreadsheetml/2017/richdata2" ref="B46:B64">
    <sortCondition ref="B46"/>
  </sortState>
  <mergeCells count="7">
    <mergeCell ref="P44:Q44"/>
    <mergeCell ref="S44:U44"/>
    <mergeCell ref="B16:B17"/>
    <mergeCell ref="C7:D8"/>
    <mergeCell ref="I44:J44"/>
    <mergeCell ref="E44:G44"/>
    <mergeCell ref="B44:C4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U50"/>
  <sheetViews>
    <sheetView showGridLines="0" tabSelected="1" topLeftCell="A2" workbookViewId="0">
      <selection activeCell="Z24" sqref="Z24"/>
    </sheetView>
  </sheetViews>
  <sheetFormatPr defaultColWidth="8.7109375" defaultRowHeight="15.75" x14ac:dyDescent="0.25"/>
  <cols>
    <col min="1" max="1" width="4.5703125" style="8" customWidth="1"/>
    <col min="2" max="2" width="13.28515625" style="8" customWidth="1"/>
    <col min="3" max="7" width="18.42578125" style="8" customWidth="1"/>
    <col min="8" max="8" width="8.7109375" style="8"/>
    <col min="9" max="9" width="10.5703125" style="8" customWidth="1"/>
    <col min="10" max="10" width="3" customWidth="1"/>
    <col min="11" max="11" width="4.5703125" style="8" customWidth="1"/>
    <col min="12" max="12" width="13.28515625" style="8" customWidth="1"/>
    <col min="13" max="17" width="16.28515625" style="22" customWidth="1"/>
    <col min="18" max="16384" width="8.7109375" style="8"/>
  </cols>
  <sheetData>
    <row r="1" spans="2:21" ht="50.25" customHeight="1" x14ac:dyDescent="0.25">
      <c r="I1" s="158" t="s">
        <v>177</v>
      </c>
      <c r="J1" s="159"/>
      <c r="K1" s="159"/>
      <c r="L1" s="159"/>
      <c r="M1" s="159"/>
    </row>
    <row r="2" spans="2:21" ht="18.75" x14ac:dyDescent="0.3">
      <c r="B2" s="2"/>
      <c r="C2" s="2"/>
      <c r="J2" s="8"/>
    </row>
    <row r="3" spans="2:21" ht="18.600000000000001" customHeight="1" x14ac:dyDescent="0.3">
      <c r="B3" s="2"/>
      <c r="C3" s="156" t="s">
        <v>76</v>
      </c>
      <c r="D3" s="156"/>
      <c r="E3" s="156"/>
      <c r="F3" s="156"/>
      <c r="G3" s="156"/>
      <c r="J3" s="104"/>
      <c r="M3" s="156" t="s">
        <v>77</v>
      </c>
      <c r="N3" s="156"/>
      <c r="O3" s="156"/>
      <c r="P3" s="156"/>
      <c r="Q3" s="156"/>
    </row>
    <row r="4" spans="2:21" ht="18.75" x14ac:dyDescent="0.3">
      <c r="B4" s="2"/>
      <c r="C4" s="2"/>
      <c r="J4" s="104"/>
    </row>
    <row r="5" spans="2:21" ht="18.75" x14ac:dyDescent="0.3">
      <c r="B5" s="2"/>
      <c r="C5" s="105" t="s">
        <v>80</v>
      </c>
      <c r="D5" s="105" t="s">
        <v>79</v>
      </c>
      <c r="E5" s="106" t="s">
        <v>73</v>
      </c>
      <c r="F5" s="106" t="s">
        <v>72</v>
      </c>
      <c r="G5" s="106" t="s">
        <v>71</v>
      </c>
      <c r="H5" s="37" t="s">
        <v>74</v>
      </c>
      <c r="I5" s="36"/>
      <c r="J5" s="104"/>
      <c r="M5" s="105" t="s">
        <v>80</v>
      </c>
      <c r="N5" s="105" t="s">
        <v>79</v>
      </c>
      <c r="O5" s="106" t="s">
        <v>73</v>
      </c>
      <c r="P5" s="106" t="s">
        <v>72</v>
      </c>
      <c r="Q5" s="106" t="s">
        <v>71</v>
      </c>
      <c r="R5" s="37" t="s">
        <v>74</v>
      </c>
    </row>
    <row r="6" spans="2:21" ht="18.75" x14ac:dyDescent="0.3">
      <c r="B6" s="103" t="s">
        <v>20</v>
      </c>
      <c r="C6" s="107">
        <f>COUNTIF('Simulated Output-constant value'!G6:G1005, "&lt;-500000")/1000</f>
        <v>8.0000000000000002E-3</v>
      </c>
      <c r="D6" s="107">
        <f>COUNTIFS('Simulated Output-constant value'!G6:G1005,"&gt;-500000",'Simulated Output-constant value'!G6:G1005,"&lt;0")/1000</f>
        <v>8.5000000000000006E-2</v>
      </c>
      <c r="E6" s="107">
        <f>COUNTIFS('Simulated Output-constant value'!$G6:$G1005,"&gt;0",'Simulated Output-constant value'!$G6:$G1005,"&lt;1000000")/1000</f>
        <v>0.61299999999999999</v>
      </c>
      <c r="F6" s="107">
        <f>COUNTIFS('Simulated Output-constant value'!$G6:$G1005,"&gt;1000000",'Simulated Output-constant value'!$G6:$G1005,"&lt;2000000")/1000</f>
        <v>0.28699999999999998</v>
      </c>
      <c r="G6" s="107">
        <f>COUNTIF('Simulated Output-constant value'!$G6:$G1005,"&gt;2000000")/1000</f>
        <v>7.0000000000000001E-3</v>
      </c>
      <c r="H6" s="112">
        <f>SUM(C6:G6)</f>
        <v>0.99999999999999989</v>
      </c>
      <c r="I6" s="41"/>
      <c r="J6" s="104"/>
      <c r="L6" s="103" t="s">
        <v>20</v>
      </c>
      <c r="M6" s="111">
        <f>COUNTIF('Simulated Output-constant value'!$S6:$S1005,"&lt;-500000")/1000</f>
        <v>3.6999999999999998E-2</v>
      </c>
      <c r="N6" s="111">
        <f>COUNTIFS('Simulated Output-constant value'!$S6:$S1005,"&gt;-500000",'Simulated Output-constant value'!$S6:$S1005,"&lt;0")/1000</f>
        <v>8.5999999999999993E-2</v>
      </c>
      <c r="O6" s="111">
        <f>COUNTIFS('Simulated Output-constant value'!$S6:$S1005,"&gt;0",'Simulated Output-constant value'!$S6:$S1005,"&lt;1000000")/1000</f>
        <v>0.49399999999999999</v>
      </c>
      <c r="P6" s="111">
        <f>COUNTIFS('Simulated Output-constant value'!$S6:$S1005,"&gt;1000000",'Simulated Output-constant value'!$S6:$S1005,"&lt;2000000")/1000</f>
        <v>0.318</v>
      </c>
      <c r="Q6" s="111">
        <f>COUNTIF('Simulated Output-constant value'!$S6:$S1005,"&gt;2000000")/1000</f>
        <v>6.5000000000000002E-2</v>
      </c>
      <c r="R6" s="112">
        <f>SUM(M6:Q6)</f>
        <v>1</v>
      </c>
    </row>
    <row r="7" spans="2:21" ht="32.25" x14ac:dyDescent="0.3">
      <c r="B7" s="116" t="s">
        <v>75</v>
      </c>
      <c r="C7" s="108">
        <f>_xlfn.MAXIFS('Simulated Output-constant value'!$E$6:$E$1005, 'Simulated Output-constant value'!$G$6:$G$1005, "&lt;-500000")</f>
        <v>4698.31830144792</v>
      </c>
      <c r="D7" s="109">
        <f>_xlfn.MAXIFS('Simulated Output-constant value'!$E$6:$E$1005,'Simulated Output-constant value'!$G$6:$G$1005, "&gt;-500000", 'Simulated Output-constant value'!$G$6:$G$1005, "&lt;0")</f>
        <v>9534.0956716054825</v>
      </c>
      <c r="E7" s="109">
        <f>_xlfn.MAXIFS('Simulated Output-constant value'!$E$6:$E$1005,'Simulated Output-constant value'!$G$6:$G$1005, "&gt;0", 'Simulated Output-constant value'!$G$6:$G$1005, "&lt;1000000")</f>
        <v>19113.391294887555</v>
      </c>
      <c r="F7" s="109">
        <f>_xlfn.MAXIFS('Simulated Output-constant value'!$E$6:$E$1005,'Simulated Output-constant value'!$G$6:$G$1005, "&gt;1000000", 'Simulated Output-constant value'!$G$6:$G$1005, "&lt;2000000")</f>
        <v>27168.749456000005</v>
      </c>
      <c r="G7" s="110"/>
      <c r="J7" s="104"/>
      <c r="L7" s="116" t="s">
        <v>75</v>
      </c>
      <c r="M7" s="113">
        <f>_xlfn.MAXIFS('Simulated Output-constant value'!$Q$6:$Q$1005, 'Simulated Output-constant value'!$S$6:$S$1005, "&lt;-500000")</f>
        <v>2946.5279780154005</v>
      </c>
      <c r="N7" s="113">
        <f>_xlfn.MAXIFS('Simulated Output-constant value'!$Q$6:$Q$1005,'Simulated Output-constant value'!$S$6:$S$1005, "&gt;-500000", 'Simulated Output-constant value'!$S$6:$S$1005, "&lt;0")</f>
        <v>6343.7844960474295</v>
      </c>
      <c r="O7" s="113">
        <f>_xlfn.MAXIFS('Simulated Output-constant value'!$Q$6:$Q$1005,'Simulated Output-constant value'!$S$6:$S$1005, "&gt;0", 'Simulated Output-constant value'!$S$6:$S$1005, "&lt;1000000")</f>
        <v>12993.878154372998</v>
      </c>
      <c r="P7" s="113">
        <f>_xlfn.MAXIFS('Simulated Output-constant value'!$Q$6:$Q$1005,'Simulated Output-constant value'!$S$6:$S$1005, "&gt;1000000", 'Simulated Output-constant value'!$S$6:$S$1005, "&lt;2000000")</f>
        <v>18756.59730964011</v>
      </c>
      <c r="Q7" s="114"/>
    </row>
    <row r="8" spans="2:21" x14ac:dyDescent="0.25">
      <c r="B8" s="42"/>
      <c r="C8" s="42"/>
      <c r="D8" s="42"/>
      <c r="E8" s="42"/>
      <c r="F8" s="42"/>
      <c r="G8" s="42"/>
      <c r="H8" s="42"/>
      <c r="J8" s="104"/>
      <c r="L8" s="42"/>
      <c r="M8" s="42"/>
      <c r="N8" s="42"/>
      <c r="O8" s="42"/>
      <c r="P8" s="42"/>
      <c r="Q8" s="42"/>
      <c r="U8" s="64"/>
    </row>
    <row r="9" spans="2:21" ht="15.6" customHeight="1" x14ac:dyDescent="0.25">
      <c r="C9" s="64"/>
      <c r="D9" s="64"/>
      <c r="E9" s="64"/>
      <c r="F9" s="64"/>
      <c r="G9" s="64"/>
      <c r="J9" s="104"/>
      <c r="M9" s="8"/>
      <c r="N9" s="8"/>
      <c r="O9" s="8"/>
      <c r="P9" s="8"/>
      <c r="Q9" s="8"/>
    </row>
    <row r="10" spans="2:21" x14ac:dyDescent="0.25">
      <c r="B10" s="43"/>
      <c r="C10" s="64"/>
      <c r="D10" s="64"/>
      <c r="E10" s="64"/>
      <c r="F10" s="64"/>
      <c r="G10" s="64"/>
      <c r="J10" s="104"/>
      <c r="M10" s="146"/>
      <c r="N10" s="115"/>
      <c r="O10" s="115"/>
      <c r="P10" s="115"/>
      <c r="Q10" s="115"/>
    </row>
    <row r="11" spans="2:21" x14ac:dyDescent="0.25">
      <c r="B11" s="7"/>
      <c r="C11" s="7"/>
      <c r="D11" s="7"/>
      <c r="E11" s="7"/>
      <c r="F11" s="7"/>
      <c r="G11" s="7"/>
      <c r="H11" s="7"/>
      <c r="J11" s="92"/>
    </row>
    <row r="12" spans="2:21" ht="15.6" customHeight="1" x14ac:dyDescent="0.25">
      <c r="B12" s="7"/>
      <c r="C12" s="7"/>
      <c r="D12" s="7"/>
      <c r="E12" s="7"/>
      <c r="F12" s="7"/>
      <c r="G12" s="7"/>
      <c r="H12" s="7"/>
      <c r="I12" s="86"/>
      <c r="J12" s="92"/>
    </row>
    <row r="13" spans="2:21" x14ac:dyDescent="0.25">
      <c r="B13" s="7"/>
      <c r="C13" s="7"/>
      <c r="D13" s="7"/>
      <c r="E13" s="7"/>
      <c r="F13" s="7"/>
      <c r="G13" s="7"/>
      <c r="H13" s="7"/>
      <c r="I13" s="86"/>
      <c r="J13" s="92"/>
    </row>
    <row r="14" spans="2:21" x14ac:dyDescent="0.25">
      <c r="B14" s="7"/>
      <c r="C14" s="7"/>
      <c r="D14" s="7"/>
      <c r="E14" s="7"/>
      <c r="F14" s="7"/>
      <c r="G14" s="7"/>
      <c r="H14" s="7"/>
      <c r="I14" s="86"/>
      <c r="J14" s="92"/>
    </row>
    <row r="15" spans="2:21" ht="24" thickBot="1" x14ac:dyDescent="0.3">
      <c r="B15" s="160" t="s">
        <v>132</v>
      </c>
      <c r="C15" s="160"/>
      <c r="D15" s="160"/>
      <c r="E15" s="160"/>
      <c r="F15" s="160"/>
      <c r="G15" s="160"/>
      <c r="H15" s="7"/>
      <c r="I15" s="86"/>
      <c r="J15" s="92"/>
      <c r="L15" s="157" t="s">
        <v>133</v>
      </c>
      <c r="M15" s="157"/>
      <c r="N15" s="157"/>
      <c r="O15" s="157"/>
      <c r="P15" s="157"/>
      <c r="Q15" s="157"/>
      <c r="R15" s="157"/>
    </row>
    <row r="16" spans="2:21" x14ac:dyDescent="0.25">
      <c r="B16" s="7"/>
      <c r="C16" s="7"/>
      <c r="D16" s="7"/>
      <c r="E16" s="7"/>
      <c r="F16" s="7"/>
      <c r="G16" s="7"/>
      <c r="H16" s="7"/>
      <c r="I16" s="86"/>
      <c r="J16" s="92"/>
    </row>
    <row r="17" spans="2:10" x14ac:dyDescent="0.25">
      <c r="B17" s="7"/>
      <c r="C17" s="7"/>
      <c r="D17" s="7"/>
      <c r="E17" s="7"/>
      <c r="F17" s="7"/>
      <c r="G17" s="7"/>
      <c r="H17" s="7"/>
      <c r="I17" s="86"/>
      <c r="J17" s="92"/>
    </row>
    <row r="18" spans="2:10" x14ac:dyDescent="0.25">
      <c r="B18" s="7"/>
      <c r="C18" s="7"/>
      <c r="D18" s="7"/>
      <c r="E18" s="7"/>
      <c r="F18" s="7"/>
      <c r="G18" s="7"/>
      <c r="H18" s="7"/>
      <c r="I18" s="86"/>
      <c r="J18" s="92"/>
    </row>
    <row r="19" spans="2:10" x14ac:dyDescent="0.25">
      <c r="B19" s="7"/>
      <c r="C19" s="7"/>
      <c r="D19" s="7"/>
      <c r="E19" s="7"/>
      <c r="F19" s="7"/>
      <c r="G19" s="7"/>
      <c r="H19" s="7"/>
      <c r="I19" s="86"/>
      <c r="J19" s="92"/>
    </row>
    <row r="20" spans="2:10" x14ac:dyDescent="0.25">
      <c r="B20" s="7"/>
      <c r="C20" s="7"/>
      <c r="D20" s="7"/>
      <c r="E20" s="7"/>
      <c r="F20" s="7"/>
      <c r="G20" s="7"/>
      <c r="H20" s="7"/>
      <c r="I20" s="86"/>
      <c r="J20" s="92"/>
    </row>
    <row r="21" spans="2:10" ht="15.6" customHeight="1" x14ac:dyDescent="0.25">
      <c r="B21" s="7"/>
      <c r="C21" s="7"/>
      <c r="D21" s="7"/>
      <c r="E21" s="7"/>
      <c r="F21" s="7"/>
      <c r="G21" s="7"/>
      <c r="H21" s="7"/>
      <c r="I21" s="86"/>
      <c r="J21" s="92"/>
    </row>
    <row r="22" spans="2:10" x14ac:dyDescent="0.25">
      <c r="B22" s="7"/>
      <c r="C22" s="7"/>
      <c r="D22" s="7"/>
      <c r="E22" s="7"/>
      <c r="F22" s="7"/>
      <c r="G22" s="7"/>
      <c r="H22" s="7"/>
      <c r="I22" s="86"/>
      <c r="J22" s="92"/>
    </row>
    <row r="23" spans="2:10" x14ac:dyDescent="0.25">
      <c r="B23" s="7"/>
      <c r="C23" s="7"/>
      <c r="D23" s="7"/>
      <c r="E23" s="7"/>
      <c r="F23" s="7"/>
      <c r="G23" s="7"/>
      <c r="H23" s="7"/>
      <c r="I23" s="86"/>
      <c r="J23" s="92"/>
    </row>
    <row r="24" spans="2:10" ht="15.6" customHeight="1" x14ac:dyDescent="0.25">
      <c r="B24" s="7"/>
      <c r="C24" s="7"/>
      <c r="D24" s="7"/>
      <c r="E24" s="7"/>
      <c r="F24" s="7"/>
      <c r="G24" s="7"/>
      <c r="H24" s="7"/>
      <c r="I24" s="86"/>
      <c r="J24" s="92"/>
    </row>
    <row r="25" spans="2:10" x14ac:dyDescent="0.25">
      <c r="B25" s="7"/>
      <c r="C25" s="7"/>
      <c r="D25" s="7"/>
      <c r="E25" s="7"/>
      <c r="F25" s="7"/>
      <c r="G25" s="7"/>
      <c r="H25" s="7"/>
      <c r="I25" s="86"/>
      <c r="J25" s="92"/>
    </row>
    <row r="26" spans="2:10" x14ac:dyDescent="0.25">
      <c r="B26" s="7"/>
      <c r="C26" s="7"/>
      <c r="D26" s="7"/>
      <c r="E26" s="7"/>
      <c r="F26" s="7"/>
      <c r="G26" s="7"/>
      <c r="H26" s="7"/>
      <c r="I26" s="7"/>
      <c r="J26" s="92"/>
    </row>
    <row r="27" spans="2:10" x14ac:dyDescent="0.25">
      <c r="B27" s="7"/>
      <c r="C27" s="7"/>
      <c r="D27" s="7"/>
      <c r="E27" s="7"/>
      <c r="F27" s="7"/>
      <c r="G27" s="7"/>
      <c r="H27" s="7"/>
      <c r="I27" s="7"/>
      <c r="J27" s="92"/>
    </row>
    <row r="28" spans="2:10" x14ac:dyDescent="0.25">
      <c r="B28" s="7"/>
      <c r="C28" s="7"/>
      <c r="D28" s="7"/>
      <c r="E28" s="7"/>
      <c r="F28" s="7"/>
      <c r="G28" s="7"/>
      <c r="H28" s="7"/>
      <c r="I28" s="7"/>
      <c r="J28" s="92"/>
    </row>
    <row r="29" spans="2:10" x14ac:dyDescent="0.25">
      <c r="B29" s="7"/>
      <c r="C29" s="7"/>
      <c r="D29" s="7"/>
      <c r="E29" s="7"/>
      <c r="F29" s="7"/>
      <c r="G29" s="7"/>
      <c r="H29" s="7"/>
      <c r="I29" s="7"/>
      <c r="J29" s="92"/>
    </row>
    <row r="30" spans="2:10" x14ac:dyDescent="0.25">
      <c r="B30" s="7"/>
      <c r="C30" s="7"/>
      <c r="D30" s="7"/>
      <c r="E30" s="7"/>
      <c r="F30" s="7"/>
      <c r="G30" s="7"/>
      <c r="H30" s="7"/>
      <c r="I30" s="7"/>
      <c r="J30" s="92"/>
    </row>
    <row r="31" spans="2:10" x14ac:dyDescent="0.25">
      <c r="B31" s="7"/>
      <c r="C31" s="7"/>
      <c r="D31" s="7"/>
      <c r="E31" s="7"/>
      <c r="F31" s="7"/>
      <c r="G31" s="7"/>
      <c r="H31" s="7"/>
      <c r="I31" s="7"/>
      <c r="J31" s="92"/>
    </row>
    <row r="32" spans="2:10" x14ac:dyDescent="0.25">
      <c r="B32" s="7"/>
      <c r="C32" s="7"/>
      <c r="D32" s="7"/>
      <c r="E32" s="7"/>
      <c r="F32" s="7"/>
      <c r="G32" s="7"/>
      <c r="H32" s="7"/>
      <c r="I32" s="7"/>
      <c r="J32" s="92"/>
    </row>
    <row r="33" spans="2:10" ht="15.6" customHeight="1" x14ac:dyDescent="0.25">
      <c r="B33" s="7"/>
      <c r="C33" s="7"/>
      <c r="D33" s="7"/>
      <c r="E33" s="7"/>
      <c r="F33" s="7"/>
      <c r="G33" s="7"/>
      <c r="H33" s="7"/>
      <c r="I33" s="7"/>
      <c r="J33" s="92"/>
    </row>
    <row r="34" spans="2:10" x14ac:dyDescent="0.25">
      <c r="B34" s="7"/>
      <c r="C34" s="7"/>
      <c r="D34" s="7"/>
      <c r="E34" s="7"/>
      <c r="F34" s="7"/>
      <c r="G34" s="7"/>
      <c r="H34" s="7"/>
      <c r="I34" s="7"/>
      <c r="J34" s="92"/>
    </row>
    <row r="35" spans="2:10" x14ac:dyDescent="0.25">
      <c r="B35" s="7"/>
      <c r="C35" s="7"/>
      <c r="D35" s="7"/>
      <c r="E35" s="7"/>
      <c r="F35" s="7"/>
      <c r="G35" s="7"/>
      <c r="H35" s="7"/>
      <c r="I35" s="7"/>
      <c r="J35" s="92"/>
    </row>
    <row r="36" spans="2:10" x14ac:dyDescent="0.25">
      <c r="B36" s="7"/>
      <c r="C36" s="7"/>
      <c r="D36" s="7"/>
      <c r="E36" s="7"/>
      <c r="F36" s="7"/>
      <c r="G36" s="7"/>
      <c r="H36" s="7"/>
      <c r="I36" s="7"/>
      <c r="J36" s="92"/>
    </row>
    <row r="37" spans="2:10" x14ac:dyDescent="0.25">
      <c r="B37" s="7"/>
      <c r="C37" s="7"/>
      <c r="D37" s="7"/>
      <c r="E37" s="7"/>
      <c r="F37" s="7"/>
      <c r="G37" s="7"/>
      <c r="H37" s="7"/>
      <c r="I37" s="7"/>
      <c r="J37" s="92"/>
    </row>
    <row r="38" spans="2:10" x14ac:dyDescent="0.25">
      <c r="B38" s="7"/>
      <c r="C38" s="7"/>
      <c r="D38" s="7"/>
      <c r="E38" s="7"/>
      <c r="F38" s="7"/>
      <c r="G38" s="7"/>
      <c r="H38" s="7"/>
      <c r="I38" s="7"/>
      <c r="J38" s="83"/>
    </row>
    <row r="39" spans="2:10" x14ac:dyDescent="0.25">
      <c r="B39" s="32"/>
      <c r="C39" s="32"/>
      <c r="J39" s="83"/>
    </row>
    <row r="40" spans="2:10" x14ac:dyDescent="0.25">
      <c r="J40" s="83"/>
    </row>
    <row r="41" spans="2:10" x14ac:dyDescent="0.25">
      <c r="J41" s="83"/>
    </row>
    <row r="42" spans="2:10" x14ac:dyDescent="0.25">
      <c r="J42" s="92"/>
    </row>
    <row r="43" spans="2:10" x14ac:dyDescent="0.25">
      <c r="J43" s="83"/>
    </row>
    <row r="44" spans="2:10" x14ac:dyDescent="0.25">
      <c r="J44" s="83"/>
    </row>
    <row r="45" spans="2:10" x14ac:dyDescent="0.25">
      <c r="J45" s="83"/>
    </row>
    <row r="46" spans="2:10" x14ac:dyDescent="0.25">
      <c r="J46" s="83"/>
    </row>
    <row r="47" spans="2:10" x14ac:dyDescent="0.25">
      <c r="J47" s="83"/>
    </row>
    <row r="48" spans="2:10" x14ac:dyDescent="0.25">
      <c r="J48" s="83"/>
    </row>
    <row r="49" spans="10:10" x14ac:dyDescent="0.25">
      <c r="J49" s="83"/>
    </row>
    <row r="50" spans="10:10" x14ac:dyDescent="0.25">
      <c r="J50" s="83"/>
    </row>
  </sheetData>
  <mergeCells count="5">
    <mergeCell ref="M3:Q3"/>
    <mergeCell ref="C3:G3"/>
    <mergeCell ref="L15:R15"/>
    <mergeCell ref="I1:M1"/>
    <mergeCell ref="B15:G1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FCF5-671A-49A6-B4D9-313067C7028A}">
  <dimension ref="A1:E12"/>
  <sheetViews>
    <sheetView zoomScale="80" zoomScaleNormal="80" workbookViewId="0">
      <selection activeCell="AC22" sqref="AC22"/>
    </sheetView>
  </sheetViews>
  <sheetFormatPr defaultRowHeight="15" x14ac:dyDescent="0.25"/>
  <cols>
    <col min="1" max="1" width="20.5703125" customWidth="1"/>
    <col min="2" max="2" width="24.42578125" style="68" customWidth="1"/>
    <col min="3" max="3" width="20.5703125" customWidth="1"/>
    <col min="4" max="4" width="23.7109375" customWidth="1"/>
    <col min="5" max="5" width="22" customWidth="1"/>
    <col min="6" max="6" width="15.5703125" customWidth="1"/>
  </cols>
  <sheetData>
    <row r="1" spans="1:5" ht="15.75" thickBot="1" x14ac:dyDescent="0.3"/>
    <row r="2" spans="1:5" ht="102" customHeight="1" thickBot="1" x14ac:dyDescent="0.3">
      <c r="A2" s="124" t="s">
        <v>134</v>
      </c>
      <c r="B2" s="124" t="s">
        <v>135</v>
      </c>
      <c r="C2" s="124" t="s">
        <v>136</v>
      </c>
      <c r="D2" s="125" t="s">
        <v>137</v>
      </c>
      <c r="E2" s="125" t="s">
        <v>138</v>
      </c>
    </row>
    <row r="3" spans="1:5" ht="24.75" thickTop="1" thickBot="1" x14ac:dyDescent="0.4">
      <c r="A3" s="126">
        <v>0</v>
      </c>
      <c r="B3" s="127">
        <v>54</v>
      </c>
      <c r="C3" s="127">
        <f>B3/$B$9</f>
        <v>0.18</v>
      </c>
      <c r="D3" s="127">
        <f>C3</f>
        <v>0.18</v>
      </c>
      <c r="E3" s="127" t="s">
        <v>139</v>
      </c>
    </row>
    <row r="4" spans="1:5" ht="24.75" thickTop="1" thickBot="1" x14ac:dyDescent="0.4">
      <c r="A4" s="128">
        <v>1</v>
      </c>
      <c r="B4" s="129">
        <v>117</v>
      </c>
      <c r="C4" s="127">
        <f t="shared" ref="C4:C8" si="0">B4/$B$9</f>
        <v>0.39</v>
      </c>
      <c r="D4" s="129">
        <f>D3+C4</f>
        <v>0.57000000000000006</v>
      </c>
      <c r="E4" s="129" t="s">
        <v>140</v>
      </c>
    </row>
    <row r="5" spans="1:5" ht="24.75" thickTop="1" thickBot="1" x14ac:dyDescent="0.4">
      <c r="A5" s="126">
        <v>2</v>
      </c>
      <c r="B5" s="127">
        <v>72</v>
      </c>
      <c r="C5" s="127">
        <f t="shared" si="0"/>
        <v>0.24</v>
      </c>
      <c r="D5" s="129">
        <f t="shared" ref="D5:D8" si="1">D4+C5</f>
        <v>0.81</v>
      </c>
      <c r="E5" s="127" t="s">
        <v>141</v>
      </c>
    </row>
    <row r="6" spans="1:5" ht="24.75" thickTop="1" thickBot="1" x14ac:dyDescent="0.4">
      <c r="A6" s="128">
        <v>3</v>
      </c>
      <c r="B6" s="129">
        <v>42</v>
      </c>
      <c r="C6" s="127">
        <f t="shared" si="0"/>
        <v>0.14000000000000001</v>
      </c>
      <c r="D6" s="129">
        <f t="shared" si="1"/>
        <v>0.95000000000000007</v>
      </c>
      <c r="E6" s="129" t="s">
        <v>142</v>
      </c>
    </row>
    <row r="7" spans="1:5" ht="24.75" thickTop="1" thickBot="1" x14ac:dyDescent="0.4">
      <c r="A7" s="126">
        <v>4</v>
      </c>
      <c r="B7" s="127">
        <v>12</v>
      </c>
      <c r="C7" s="127">
        <f t="shared" si="0"/>
        <v>0.04</v>
      </c>
      <c r="D7" s="129">
        <f t="shared" si="1"/>
        <v>0.9900000000000001</v>
      </c>
      <c r="E7" s="127" t="s">
        <v>143</v>
      </c>
    </row>
    <row r="8" spans="1:5" ht="24.75" thickTop="1" thickBot="1" x14ac:dyDescent="0.4">
      <c r="A8" s="128">
        <v>5</v>
      </c>
      <c r="B8" s="129">
        <v>3</v>
      </c>
      <c r="C8" s="127">
        <f t="shared" si="0"/>
        <v>0.01</v>
      </c>
      <c r="D8" s="129">
        <f t="shared" si="1"/>
        <v>1</v>
      </c>
      <c r="E8" s="129" t="s">
        <v>144</v>
      </c>
    </row>
    <row r="9" spans="1:5" ht="24" thickBot="1" x14ac:dyDescent="0.4">
      <c r="A9" s="128"/>
      <c r="B9" s="130">
        <f>SUM(B3:B8)</f>
        <v>300</v>
      </c>
      <c r="C9" s="130">
        <f>SUM(C3:C8)</f>
        <v>1</v>
      </c>
      <c r="D9" s="129"/>
      <c r="E9" s="128"/>
    </row>
    <row r="12" spans="1:5" ht="66.75"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6311-455E-4FD5-B9FD-B919E9C21B82}">
  <dimension ref="A1:F24"/>
  <sheetViews>
    <sheetView topLeftCell="A4" zoomScale="60" zoomScaleNormal="60" workbookViewId="0">
      <selection activeCell="X31" sqref="X31"/>
    </sheetView>
  </sheetViews>
  <sheetFormatPr defaultRowHeight="15" x14ac:dyDescent="0.25"/>
  <cols>
    <col min="1" max="1" width="20.5703125" customWidth="1"/>
    <col min="2" max="2" width="24.42578125" style="68" customWidth="1"/>
    <col min="3" max="3" width="20.5703125" customWidth="1"/>
    <col min="4" max="4" width="23.7109375" customWidth="1"/>
    <col min="5" max="5" width="22" customWidth="1"/>
    <col min="6" max="6" width="15.5703125" customWidth="1"/>
  </cols>
  <sheetData>
    <row r="1" spans="1:6" ht="15.75" thickBot="1" x14ac:dyDescent="0.3"/>
    <row r="2" spans="1:6" ht="102" customHeight="1" thickBot="1" x14ac:dyDescent="0.3">
      <c r="A2" s="125" t="s">
        <v>134</v>
      </c>
      <c r="B2" s="125" t="s">
        <v>145</v>
      </c>
      <c r="C2" s="125" t="s">
        <v>146</v>
      </c>
      <c r="D2" s="125" t="s">
        <v>137</v>
      </c>
      <c r="E2" s="125" t="s">
        <v>138</v>
      </c>
    </row>
    <row r="3" spans="1:6" ht="24.75" thickTop="1" thickBot="1" x14ac:dyDescent="0.3">
      <c r="A3" s="127">
        <v>30</v>
      </c>
      <c r="B3" s="127">
        <v>8</v>
      </c>
      <c r="C3" s="127">
        <f>B3/50</f>
        <v>0.16</v>
      </c>
      <c r="D3" s="127">
        <f>C3</f>
        <v>0.16</v>
      </c>
      <c r="E3" s="127" t="s">
        <v>147</v>
      </c>
    </row>
    <row r="4" spans="1:6" ht="24.75" thickTop="1" thickBot="1" x14ac:dyDescent="0.4">
      <c r="A4" s="129">
        <v>40</v>
      </c>
      <c r="B4" s="129">
        <v>12</v>
      </c>
      <c r="C4" s="127">
        <f t="shared" ref="C4:C7" si="0">B4/50</f>
        <v>0.24</v>
      </c>
      <c r="D4" s="129">
        <f>D3+C4</f>
        <v>0.4</v>
      </c>
      <c r="E4" s="129" t="s">
        <v>148</v>
      </c>
    </row>
    <row r="5" spans="1:6" ht="24.75" thickTop="1" thickBot="1" x14ac:dyDescent="0.3">
      <c r="A5" s="127">
        <v>50</v>
      </c>
      <c r="B5" s="127">
        <v>15</v>
      </c>
      <c r="C5" s="127">
        <f t="shared" si="0"/>
        <v>0.3</v>
      </c>
      <c r="D5" s="127">
        <f>D4+C5</f>
        <v>0.7</v>
      </c>
      <c r="E5" s="127" t="s">
        <v>149</v>
      </c>
    </row>
    <row r="6" spans="1:6" ht="24.75" thickTop="1" thickBot="1" x14ac:dyDescent="0.4">
      <c r="A6" s="129">
        <v>60</v>
      </c>
      <c r="B6" s="129">
        <v>10</v>
      </c>
      <c r="C6" s="127">
        <f t="shared" si="0"/>
        <v>0.2</v>
      </c>
      <c r="D6" s="129">
        <f>D5+C6</f>
        <v>0.89999999999999991</v>
      </c>
      <c r="E6" s="129" t="s">
        <v>150</v>
      </c>
    </row>
    <row r="7" spans="1:6" ht="24.75" thickTop="1" thickBot="1" x14ac:dyDescent="0.3">
      <c r="A7" s="127">
        <v>70</v>
      </c>
      <c r="B7" s="127">
        <v>5</v>
      </c>
      <c r="C7" s="127">
        <f t="shared" si="0"/>
        <v>0.1</v>
      </c>
      <c r="D7" s="127">
        <f>D6+C7</f>
        <v>0.99999999999999989</v>
      </c>
      <c r="E7" s="127" t="s">
        <v>151</v>
      </c>
    </row>
    <row r="8" spans="1:6" ht="24" thickBot="1" x14ac:dyDescent="0.4">
      <c r="A8" s="128"/>
      <c r="B8" s="130">
        <f>SUM(B3:B7)</f>
        <v>50</v>
      </c>
      <c r="C8" s="130">
        <f>SUM(C3:C7)</f>
        <v>0.99999999999999989</v>
      </c>
      <c r="D8" s="129"/>
      <c r="E8" s="128"/>
    </row>
    <row r="10" spans="1:6" ht="15.75" thickBot="1" x14ac:dyDescent="0.3"/>
    <row r="11" spans="1:6" ht="66.75" customHeight="1" thickBot="1" x14ac:dyDescent="0.3">
      <c r="A11" s="131" t="s">
        <v>152</v>
      </c>
      <c r="B11" s="125" t="s">
        <v>134</v>
      </c>
      <c r="D11" s="125" t="s">
        <v>134</v>
      </c>
      <c r="E11" s="125" t="s">
        <v>153</v>
      </c>
      <c r="F11" s="125"/>
    </row>
    <row r="12" spans="1:6" ht="24.75" thickTop="1" thickBot="1" x14ac:dyDescent="0.4">
      <c r="A12" s="127">
        <v>0.123</v>
      </c>
      <c r="B12" s="126">
        <v>30</v>
      </c>
      <c r="D12" s="126">
        <v>30</v>
      </c>
      <c r="E12" s="127">
        <v>0.16</v>
      </c>
      <c r="F12" s="126">
        <f>D12*E12</f>
        <v>4.8</v>
      </c>
    </row>
    <row r="13" spans="1:6" ht="24.75" thickTop="1" thickBot="1" x14ac:dyDescent="0.4">
      <c r="A13" s="128">
        <v>0.96299999999999997</v>
      </c>
      <c r="B13" s="129">
        <v>70</v>
      </c>
      <c r="D13" s="128">
        <v>40</v>
      </c>
      <c r="E13" s="129">
        <v>0.24</v>
      </c>
      <c r="F13" s="126">
        <f>D13*E13</f>
        <v>9.6</v>
      </c>
    </row>
    <row r="14" spans="1:6" ht="24.75" thickTop="1" thickBot="1" x14ac:dyDescent="0.4">
      <c r="A14" s="132">
        <v>0.53100000000000003</v>
      </c>
      <c r="B14" s="133">
        <v>50</v>
      </c>
      <c r="D14" s="126">
        <v>50</v>
      </c>
      <c r="E14" s="127">
        <v>0.3</v>
      </c>
      <c r="F14" s="126">
        <f>D14*E14</f>
        <v>15</v>
      </c>
    </row>
    <row r="15" spans="1:6" ht="24.75" thickTop="1" thickBot="1" x14ac:dyDescent="0.4">
      <c r="A15" s="128">
        <v>0.80900000000000005</v>
      </c>
      <c r="B15" s="129">
        <v>60</v>
      </c>
      <c r="D15" s="128">
        <v>60</v>
      </c>
      <c r="E15" s="129">
        <v>0.2</v>
      </c>
      <c r="F15" s="126">
        <f>D15*E15</f>
        <v>12</v>
      </c>
    </row>
    <row r="16" spans="1:6" ht="24.75" thickTop="1" thickBot="1" x14ac:dyDescent="0.4">
      <c r="A16" s="132">
        <v>0.95</v>
      </c>
      <c r="B16" s="133">
        <v>70</v>
      </c>
      <c r="D16" s="126">
        <v>70</v>
      </c>
      <c r="E16" s="127">
        <v>0.1</v>
      </c>
      <c r="F16" s="126">
        <f>D16*E16</f>
        <v>7</v>
      </c>
    </row>
    <row r="17" spans="1:6" ht="24" thickBot="1" x14ac:dyDescent="0.4">
      <c r="A17" s="128">
        <v>0.10199999999999999</v>
      </c>
      <c r="B17" s="129">
        <v>30</v>
      </c>
      <c r="E17" s="134">
        <f>SUM(E12:E16)</f>
        <v>0.99999999999999989</v>
      </c>
      <c r="F17" s="134">
        <f>SUM(F12:F16)</f>
        <v>48.4</v>
      </c>
    </row>
    <row r="18" spans="1:6" ht="24.75" thickTop="1" thickBot="1" x14ac:dyDescent="0.4">
      <c r="A18" s="127">
        <v>0.40300000000000002</v>
      </c>
      <c r="B18" s="126">
        <v>50</v>
      </c>
    </row>
    <row r="19" spans="1:6" ht="24" thickBot="1" x14ac:dyDescent="0.4">
      <c r="A19" s="128">
        <v>0.45800000000000002</v>
      </c>
      <c r="B19" s="129">
        <v>50</v>
      </c>
    </row>
    <row r="20" spans="1:6" ht="24" thickBot="1" x14ac:dyDescent="0.4">
      <c r="A20" s="132">
        <v>0.77700000000000002</v>
      </c>
      <c r="B20" s="133">
        <v>60</v>
      </c>
    </row>
    <row r="21" spans="1:6" ht="24" thickBot="1" x14ac:dyDescent="0.4">
      <c r="A21" s="128">
        <v>0.29099999999999998</v>
      </c>
      <c r="B21" s="129">
        <v>40</v>
      </c>
    </row>
    <row r="22" spans="1:6" ht="25.5" thickBot="1" x14ac:dyDescent="0.3">
      <c r="A22" s="125" t="s">
        <v>154</v>
      </c>
      <c r="B22" s="125">
        <f>SUM(B12:B21)</f>
        <v>510</v>
      </c>
    </row>
    <row r="23" spans="1:6" ht="24.75" x14ac:dyDescent="0.25">
      <c r="A23" s="125" t="s">
        <v>155</v>
      </c>
      <c r="B23" s="125">
        <f>B22/10</f>
        <v>51</v>
      </c>
    </row>
    <row r="24" spans="1:6" ht="31.5" x14ac:dyDescent="0.5">
      <c r="A24" s="135"/>
      <c r="B24" s="136"/>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88E1-861C-4191-8E15-0A6D4F1F06BA}">
  <dimension ref="A1:E18"/>
  <sheetViews>
    <sheetView topLeftCell="A2" workbookViewId="0">
      <selection activeCell="J14" sqref="J14"/>
    </sheetView>
  </sheetViews>
  <sheetFormatPr defaultRowHeight="15" x14ac:dyDescent="0.25"/>
  <cols>
    <col min="1" max="1" width="20.5703125" customWidth="1"/>
    <col min="2" max="2" width="24.42578125" style="68" customWidth="1"/>
    <col min="3" max="3" width="20.5703125" customWidth="1"/>
    <col min="4" max="4" width="23.7109375" customWidth="1"/>
    <col min="5" max="5" width="22" customWidth="1"/>
    <col min="6" max="6" width="15.5703125" customWidth="1"/>
    <col min="7" max="7" width="21.28515625" customWidth="1"/>
  </cols>
  <sheetData>
    <row r="1" spans="1:5" ht="15.75" thickBot="1" x14ac:dyDescent="0.3"/>
    <row r="2" spans="1:5" ht="102" customHeight="1" thickBot="1" x14ac:dyDescent="0.3">
      <c r="A2" s="124" t="s">
        <v>157</v>
      </c>
      <c r="B2" s="124" t="s">
        <v>158</v>
      </c>
      <c r="C2" s="124" t="s">
        <v>136</v>
      </c>
      <c r="D2" s="125" t="s">
        <v>137</v>
      </c>
      <c r="E2" s="125" t="s">
        <v>138</v>
      </c>
    </row>
    <row r="3" spans="1:5" ht="24.75" thickTop="1" thickBot="1" x14ac:dyDescent="0.3">
      <c r="A3" s="127" t="s">
        <v>159</v>
      </c>
      <c r="B3" s="127">
        <v>5</v>
      </c>
      <c r="C3" s="141">
        <f>B3/26</f>
        <v>0.19230769230769232</v>
      </c>
      <c r="D3" s="141">
        <f>C3</f>
        <v>0.19230769230769232</v>
      </c>
      <c r="E3" s="127" t="s">
        <v>160</v>
      </c>
    </row>
    <row r="4" spans="1:5" ht="24.75" thickTop="1" thickBot="1" x14ac:dyDescent="0.4">
      <c r="A4" s="129" t="s">
        <v>161</v>
      </c>
      <c r="B4" s="129">
        <v>7</v>
      </c>
      <c r="C4" s="141">
        <f t="shared" ref="C4:C6" si="0">B4/26</f>
        <v>0.26923076923076922</v>
      </c>
      <c r="D4" s="142">
        <f>D3+C4</f>
        <v>0.46153846153846156</v>
      </c>
      <c r="E4" s="129" t="s">
        <v>162</v>
      </c>
    </row>
    <row r="5" spans="1:5" ht="24.75" thickTop="1" thickBot="1" x14ac:dyDescent="0.3">
      <c r="A5" s="127" t="s">
        <v>163</v>
      </c>
      <c r="B5" s="127">
        <v>8</v>
      </c>
      <c r="C5" s="141">
        <f t="shared" si="0"/>
        <v>0.30769230769230771</v>
      </c>
      <c r="D5" s="141">
        <f t="shared" ref="D5:D6" si="1">D4+C5</f>
        <v>0.76923076923076927</v>
      </c>
      <c r="E5" s="127" t="s">
        <v>164</v>
      </c>
    </row>
    <row r="6" spans="1:5" ht="24.75" thickTop="1" thickBot="1" x14ac:dyDescent="0.4">
      <c r="A6" s="129" t="s">
        <v>165</v>
      </c>
      <c r="B6" s="129">
        <v>6</v>
      </c>
      <c r="C6" s="141">
        <f t="shared" si="0"/>
        <v>0.23076923076923078</v>
      </c>
      <c r="D6" s="142">
        <f t="shared" si="1"/>
        <v>1</v>
      </c>
      <c r="E6" s="129" t="s">
        <v>166</v>
      </c>
    </row>
    <row r="7" spans="1:5" ht="24" thickBot="1" x14ac:dyDescent="0.4">
      <c r="A7" s="128"/>
      <c r="B7" s="130">
        <f>SUM(B3:B6)</f>
        <v>26</v>
      </c>
      <c r="C7" s="130">
        <f>SUM(C3:C6)</f>
        <v>1</v>
      </c>
      <c r="D7" s="129"/>
      <c r="E7" s="128"/>
    </row>
    <row r="9" spans="1:5" ht="15.75" thickBot="1" x14ac:dyDescent="0.3"/>
    <row r="10" spans="1:5" ht="66.75" customHeight="1" thickBot="1" x14ac:dyDescent="0.3">
      <c r="A10" s="143" t="s">
        <v>167</v>
      </c>
      <c r="B10" s="143" t="s">
        <v>168</v>
      </c>
      <c r="C10" s="143" t="s">
        <v>169</v>
      </c>
      <c r="D10" s="143" t="s">
        <v>170</v>
      </c>
    </row>
    <row r="11" spans="1:5" ht="24.75" thickTop="1" thickBot="1" x14ac:dyDescent="0.4">
      <c r="A11" s="127">
        <v>1</v>
      </c>
      <c r="B11" s="126">
        <v>0.63</v>
      </c>
      <c r="C11" s="127" t="s">
        <v>163</v>
      </c>
      <c r="D11" s="127">
        <v>25.5</v>
      </c>
    </row>
    <row r="12" spans="1:5" ht="24" thickBot="1" x14ac:dyDescent="0.4">
      <c r="A12" s="128">
        <v>2</v>
      </c>
      <c r="B12" s="129" t="s">
        <v>171</v>
      </c>
      <c r="C12" s="128" t="s">
        <v>159</v>
      </c>
      <c r="D12" s="128">
        <v>7.5</v>
      </c>
    </row>
    <row r="13" spans="1:5" ht="24" thickBot="1" x14ac:dyDescent="0.4">
      <c r="A13" s="132">
        <v>3</v>
      </c>
      <c r="B13" s="133">
        <v>0.67</v>
      </c>
      <c r="C13" s="132" t="s">
        <v>163</v>
      </c>
      <c r="D13" s="132">
        <v>25.5</v>
      </c>
    </row>
    <row r="14" spans="1:5" ht="24" thickBot="1" x14ac:dyDescent="0.4">
      <c r="A14" s="128">
        <v>4</v>
      </c>
      <c r="B14" s="129">
        <v>0.5</v>
      </c>
      <c r="C14" s="128" t="s">
        <v>163</v>
      </c>
      <c r="D14" s="128">
        <v>25.5</v>
      </c>
    </row>
    <row r="15" spans="1:5" ht="24" thickBot="1" x14ac:dyDescent="0.4">
      <c r="A15" s="132">
        <v>5</v>
      </c>
      <c r="B15" s="133">
        <v>0.71</v>
      </c>
      <c r="C15" s="132" t="s">
        <v>163</v>
      </c>
      <c r="D15" s="132">
        <v>25.5</v>
      </c>
    </row>
    <row r="16" spans="1:5" ht="25.5" thickBot="1" x14ac:dyDescent="0.3">
      <c r="A16" s="125" t="s">
        <v>154</v>
      </c>
      <c r="B16"/>
      <c r="D16" s="125">
        <f>SUM(D11:D15)</f>
        <v>109.5</v>
      </c>
    </row>
    <row r="17" spans="1:4" ht="25.5" thickBot="1" x14ac:dyDescent="0.3">
      <c r="A17" s="125" t="s">
        <v>172</v>
      </c>
      <c r="B17"/>
      <c r="D17" s="125">
        <f>D16/5</f>
        <v>21.9</v>
      </c>
    </row>
    <row r="18" spans="1:4" ht="31.5" x14ac:dyDescent="0.5">
      <c r="A18" s="135"/>
      <c r="B18" s="136"/>
      <c r="D18" s="144">
        <f>D17*1000</f>
        <v>21900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B5D3-04EE-45C3-AB87-FFABC745BD37}">
  <dimension ref="A1:F24"/>
  <sheetViews>
    <sheetView zoomScale="80" zoomScaleNormal="80" workbookViewId="0">
      <selection activeCell="U27" sqref="U27"/>
    </sheetView>
  </sheetViews>
  <sheetFormatPr defaultRowHeight="15" x14ac:dyDescent="0.25"/>
  <cols>
    <col min="1" max="1" width="20.5703125" customWidth="1"/>
    <col min="2" max="2" width="24.42578125" style="68" customWidth="1"/>
    <col min="3" max="3" width="20.5703125" customWidth="1"/>
    <col min="4" max="4" width="23.7109375" customWidth="1"/>
    <col min="5" max="5" width="22" customWidth="1"/>
    <col min="6" max="6" width="15.5703125" customWidth="1"/>
  </cols>
  <sheetData>
    <row r="1" spans="1:6" ht="15.75" thickBot="1" x14ac:dyDescent="0.3"/>
    <row r="2" spans="1:6" ht="102" customHeight="1" thickBot="1" x14ac:dyDescent="0.3">
      <c r="A2" s="125" t="s">
        <v>173</v>
      </c>
      <c r="B2" s="125" t="s">
        <v>174</v>
      </c>
      <c r="C2" s="125" t="s">
        <v>146</v>
      </c>
      <c r="D2" s="125" t="s">
        <v>137</v>
      </c>
      <c r="E2" s="125" t="s">
        <v>138</v>
      </c>
    </row>
    <row r="3" spans="1:6" ht="24.75" thickTop="1" thickBot="1" x14ac:dyDescent="0.4">
      <c r="A3" s="126">
        <v>30</v>
      </c>
      <c r="B3" s="127">
        <v>8</v>
      </c>
      <c r="C3" s="127">
        <f>B3/50</f>
        <v>0.16</v>
      </c>
      <c r="D3" s="127">
        <f>C3</f>
        <v>0.16</v>
      </c>
      <c r="E3" s="127" t="s">
        <v>147</v>
      </c>
    </row>
    <row r="4" spans="1:6" ht="24" thickBot="1" x14ac:dyDescent="0.4">
      <c r="A4" s="128">
        <v>40</v>
      </c>
      <c r="B4" s="129">
        <v>12</v>
      </c>
      <c r="C4" s="129">
        <f t="shared" ref="C4:C7" si="0">B4/50</f>
        <v>0.24</v>
      </c>
      <c r="D4" s="129">
        <f>D3+C4</f>
        <v>0.4</v>
      </c>
      <c r="E4" s="129" t="s">
        <v>148</v>
      </c>
    </row>
    <row r="5" spans="1:6" ht="24.75" thickTop="1" thickBot="1" x14ac:dyDescent="0.4">
      <c r="A5" s="126">
        <v>50</v>
      </c>
      <c r="B5" s="127">
        <v>15</v>
      </c>
      <c r="C5" s="127">
        <f t="shared" si="0"/>
        <v>0.3</v>
      </c>
      <c r="D5" s="127">
        <f t="shared" ref="D5:D7" si="1">D4+C5</f>
        <v>0.7</v>
      </c>
      <c r="E5" s="127" t="s">
        <v>149</v>
      </c>
    </row>
    <row r="6" spans="1:6" ht="24" thickBot="1" x14ac:dyDescent="0.4">
      <c r="A6" s="128">
        <v>60</v>
      </c>
      <c r="B6" s="129">
        <v>10</v>
      </c>
      <c r="C6" s="129">
        <f t="shared" si="0"/>
        <v>0.2</v>
      </c>
      <c r="D6" s="129">
        <f t="shared" si="1"/>
        <v>0.89999999999999991</v>
      </c>
      <c r="E6" s="129" t="s">
        <v>150</v>
      </c>
    </row>
    <row r="7" spans="1:6" ht="24.75" thickTop="1" thickBot="1" x14ac:dyDescent="0.4">
      <c r="A7" s="126">
        <v>70</v>
      </c>
      <c r="B7" s="127">
        <v>5</v>
      </c>
      <c r="C7" s="127">
        <f t="shared" si="0"/>
        <v>0.1</v>
      </c>
      <c r="D7" s="127">
        <f t="shared" si="1"/>
        <v>0.99999999999999989</v>
      </c>
      <c r="E7" s="127" t="s">
        <v>151</v>
      </c>
    </row>
    <row r="8" spans="1:6" ht="24" thickBot="1" x14ac:dyDescent="0.4">
      <c r="A8" s="128"/>
      <c r="B8" s="130">
        <f>SUM(B3:B7)</f>
        <v>50</v>
      </c>
      <c r="C8" s="130">
        <f>SUM(C3:C7)</f>
        <v>0.99999999999999989</v>
      </c>
      <c r="D8" s="129"/>
      <c r="E8" s="128"/>
    </row>
    <row r="10" spans="1:6" ht="15.75" thickBot="1" x14ac:dyDescent="0.3"/>
    <row r="11" spans="1:6" ht="66.75" customHeight="1" thickBot="1" x14ac:dyDescent="0.3">
      <c r="A11" s="131" t="s">
        <v>152</v>
      </c>
      <c r="B11" s="131" t="s">
        <v>175</v>
      </c>
      <c r="D11" s="125" t="s">
        <v>173</v>
      </c>
      <c r="E11" s="125" t="s">
        <v>153</v>
      </c>
      <c r="F11" s="125"/>
    </row>
    <row r="12" spans="1:6" ht="24.75" thickTop="1" thickBot="1" x14ac:dyDescent="0.4">
      <c r="A12" s="143">
        <v>0.123</v>
      </c>
      <c r="B12" s="145">
        <v>30</v>
      </c>
      <c r="D12" s="127">
        <v>0</v>
      </c>
      <c r="E12" s="126">
        <v>0.1</v>
      </c>
      <c r="F12" s="126">
        <f>D12*E12</f>
        <v>0</v>
      </c>
    </row>
    <row r="13" spans="1:6" ht="24.75" thickTop="1" thickBot="1" x14ac:dyDescent="0.4">
      <c r="A13" s="127">
        <v>0.96299999999999997</v>
      </c>
      <c r="B13" s="126">
        <v>70</v>
      </c>
      <c r="D13" s="128">
        <v>1</v>
      </c>
      <c r="E13" s="128">
        <v>0.17</v>
      </c>
      <c r="F13" s="126">
        <f t="shared" ref="F13:F18" si="2">D13*E13</f>
        <v>0.17</v>
      </c>
    </row>
    <row r="14" spans="1:6" ht="24.75" thickTop="1" thickBot="1" x14ac:dyDescent="0.4">
      <c r="A14" s="128">
        <v>0.53100000000000003</v>
      </c>
      <c r="B14" s="129">
        <v>50</v>
      </c>
      <c r="D14" s="127">
        <v>2</v>
      </c>
      <c r="E14" s="126">
        <v>0.21</v>
      </c>
      <c r="F14" s="126">
        <f t="shared" si="2"/>
        <v>0.42</v>
      </c>
    </row>
    <row r="15" spans="1:6" ht="24.75" thickTop="1" thickBot="1" x14ac:dyDescent="0.4">
      <c r="A15" s="132">
        <v>0.80900000000000005</v>
      </c>
      <c r="B15" s="133">
        <v>60</v>
      </c>
      <c r="D15" s="128">
        <v>3</v>
      </c>
      <c r="E15" s="128">
        <v>0.28000000000000003</v>
      </c>
      <c r="F15" s="126">
        <f t="shared" si="2"/>
        <v>0.84000000000000008</v>
      </c>
    </row>
    <row r="16" spans="1:6" ht="24.75" thickTop="1" thickBot="1" x14ac:dyDescent="0.4">
      <c r="A16" s="128">
        <v>0.95</v>
      </c>
      <c r="B16" s="129">
        <v>70</v>
      </c>
      <c r="D16" s="127">
        <v>4</v>
      </c>
      <c r="E16" s="126">
        <v>0.16</v>
      </c>
      <c r="F16" s="126">
        <f t="shared" si="2"/>
        <v>0.64</v>
      </c>
    </row>
    <row r="17" spans="1:6" ht="24.75" thickTop="1" thickBot="1" x14ac:dyDescent="0.4">
      <c r="A17" s="132">
        <v>0.10199999999999999</v>
      </c>
      <c r="B17" s="133">
        <v>30</v>
      </c>
      <c r="D17" s="128">
        <v>5</v>
      </c>
      <c r="E17" s="128">
        <v>7.0000000000000007E-2</v>
      </c>
      <c r="F17" s="126">
        <f t="shared" si="2"/>
        <v>0.35000000000000003</v>
      </c>
    </row>
    <row r="18" spans="1:6" ht="24.75" thickTop="1" thickBot="1" x14ac:dyDescent="0.4">
      <c r="A18" s="128">
        <v>0.40300000000000002</v>
      </c>
      <c r="B18" s="129">
        <v>50</v>
      </c>
      <c r="D18" s="127">
        <v>6</v>
      </c>
      <c r="E18" s="126">
        <v>0.01</v>
      </c>
      <c r="F18" s="126">
        <f t="shared" si="2"/>
        <v>0.06</v>
      </c>
    </row>
    <row r="19" spans="1:6" ht="24" thickBot="1" x14ac:dyDescent="0.4">
      <c r="A19" s="132">
        <v>0.45800000000000002</v>
      </c>
      <c r="B19" s="133">
        <v>50</v>
      </c>
      <c r="E19" s="134">
        <f>SUM(E12:E18)</f>
        <v>1</v>
      </c>
      <c r="F19" s="134">
        <f>SUM(F12:F18)</f>
        <v>2.4800000000000004</v>
      </c>
    </row>
    <row r="20" spans="1:6" ht="24" thickBot="1" x14ac:dyDescent="0.4">
      <c r="A20" s="128">
        <v>0.77700000000000002</v>
      </c>
      <c r="B20" s="129">
        <v>60</v>
      </c>
    </row>
    <row r="21" spans="1:6" ht="24" thickBot="1" x14ac:dyDescent="0.4">
      <c r="A21" s="132">
        <v>0.29099999999999998</v>
      </c>
      <c r="B21" s="133">
        <v>40</v>
      </c>
    </row>
    <row r="22" spans="1:6" ht="25.5" thickBot="1" x14ac:dyDescent="0.3">
      <c r="A22" s="125" t="s">
        <v>154</v>
      </c>
      <c r="B22" s="125">
        <f>SUM(B12:B21)</f>
        <v>510</v>
      </c>
    </row>
    <row r="23" spans="1:6" ht="49.5" x14ac:dyDescent="0.25">
      <c r="A23" s="125" t="s">
        <v>176</v>
      </c>
      <c r="B23" s="125">
        <f>B22/10</f>
        <v>51</v>
      </c>
    </row>
    <row r="24" spans="1:6" ht="31.5" x14ac:dyDescent="0.5">
      <c r="A24" s="135"/>
      <c r="B24" s="13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Instructions</vt:lpstr>
      <vt:lpstr>Manager Page</vt:lpstr>
      <vt:lpstr>Conceptual Model</vt:lpstr>
      <vt:lpstr>Distributions</vt:lpstr>
      <vt:lpstr>Model</vt:lpstr>
      <vt:lpstr>Simulated Output</vt:lpstr>
      <vt:lpstr>Simulated Output-constant value</vt:lpstr>
      <vt:lpstr>Output Summary</vt:lpstr>
      <vt:lpstr>Risk Analysis</vt:lpstr>
      <vt:lpstr>Class-Ex1</vt:lpstr>
      <vt:lpstr>Class-Ex 2 </vt:lpstr>
      <vt:lpstr>Class-Ex3</vt:lpstr>
      <vt:lpstr>Revision Ex 1</vt:lpstr>
      <vt:lpstr>Contribution_margin_per_unit</vt:lpstr>
      <vt:lpstr>Cost_of_parts_per_unit</vt:lpstr>
      <vt:lpstr>Demand</vt:lpstr>
      <vt:lpstr>Direct_labour_cost_per_unit</vt:lpstr>
      <vt:lpstr>First_year_profit</vt:lpstr>
      <vt:lpstr>Selling_price_per_unit</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dcterms:created xsi:type="dcterms:W3CDTF">2020-03-30T06:11:12Z</dcterms:created>
  <dcterms:modified xsi:type="dcterms:W3CDTF">2025-05-09T03:33:21Z</dcterms:modified>
</cp:coreProperties>
</file>