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/>
  </bookViews>
  <sheets>
    <sheet name="1 - 50" sheetId="1" r:id="rId1"/>
    <sheet name="1 - 25a" sheetId="6" r:id="rId2"/>
    <sheet name="1 - 25b" sheetId="4" r:id="rId3"/>
    <sheet name="4 - 25" sheetId="7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K8" i="1" l="1"/>
  <c r="K6" i="1"/>
  <c r="K7" i="1"/>
  <c r="K5" i="1"/>
  <c r="K3" i="1"/>
  <c r="K2" i="1"/>
  <c r="J8" i="1"/>
  <c r="J7" i="1"/>
  <c r="M7" i="1" s="1"/>
  <c r="N7" i="1" s="1"/>
  <c r="J6" i="1"/>
  <c r="M6" i="1" s="1"/>
  <c r="N6" i="1" s="1"/>
  <c r="J5" i="1"/>
  <c r="M5" i="1" s="1"/>
  <c r="N5" i="1" s="1"/>
  <c r="J4" i="1"/>
  <c r="M4" i="1" s="1"/>
  <c r="N4" i="1" s="1"/>
  <c r="J3" i="1"/>
  <c r="M3" i="1" s="1"/>
  <c r="N3" i="1" s="1"/>
  <c r="J2" i="1"/>
  <c r="M2" i="1" s="1"/>
  <c r="N2" i="1" s="1"/>
  <c r="M8" i="1"/>
  <c r="N8" i="1" s="1"/>
  <c r="K4" i="1"/>
  <c r="K8" i="6"/>
  <c r="J8" i="6"/>
  <c r="M8" i="6" s="1"/>
  <c r="N8" i="6" s="1"/>
  <c r="K7" i="6"/>
  <c r="J7" i="6"/>
  <c r="M7" i="6" s="1"/>
  <c r="N7" i="6" s="1"/>
  <c r="K6" i="6"/>
  <c r="J6" i="6"/>
  <c r="M6" i="6" s="1"/>
  <c r="N6" i="6" s="1"/>
  <c r="K5" i="6"/>
  <c r="J5" i="6"/>
  <c r="M5" i="6" s="1"/>
  <c r="N5" i="6" s="1"/>
  <c r="K4" i="6"/>
  <c r="J4" i="6"/>
  <c r="M4" i="6" s="1"/>
  <c r="N4" i="6" s="1"/>
  <c r="K3" i="6"/>
  <c r="J3" i="6"/>
  <c r="M3" i="6" s="1"/>
  <c r="N3" i="6" s="1"/>
  <c r="K2" i="6"/>
  <c r="J2" i="6"/>
  <c r="M2" i="6" s="1"/>
  <c r="N2" i="6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K8" i="4"/>
  <c r="K7" i="4"/>
  <c r="K6" i="4"/>
  <c r="K5" i="4"/>
  <c r="K4" i="4"/>
  <c r="K3" i="4"/>
  <c r="K2" i="4"/>
  <c r="J8" i="4"/>
  <c r="J7" i="4"/>
  <c r="J6" i="4"/>
  <c r="J5" i="4"/>
  <c r="J4" i="4"/>
  <c r="J3" i="4"/>
  <c r="J2" i="4"/>
  <c r="M2" i="7"/>
  <c r="N2" i="7" s="1"/>
  <c r="N8" i="7"/>
  <c r="M3" i="7"/>
  <c r="N3" i="7" s="1"/>
  <c r="M4" i="7"/>
  <c r="N4" i="7" s="1"/>
  <c r="M5" i="7"/>
  <c r="N5" i="7" s="1"/>
  <c r="M6" i="7"/>
  <c r="N6" i="7" s="1"/>
  <c r="M7" i="7"/>
  <c r="N7" i="7" s="1"/>
  <c r="M8" i="7"/>
  <c r="K2" i="7" l="1"/>
  <c r="J2" i="7"/>
  <c r="K8" i="7"/>
  <c r="K7" i="7"/>
  <c r="K6" i="7"/>
  <c r="K5" i="7"/>
  <c r="K4" i="7"/>
  <c r="K3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<sst xmlns="http://schemas.openxmlformats.org/spreadsheetml/2006/main" count="57" uniqueCount="15">
  <si>
    <t>4</t>
  </si>
  <si>
    <t>mm</t>
  </si>
  <si>
    <t>avg</t>
  </si>
  <si>
    <t>stddev</t>
  </si>
  <si>
    <t>b</t>
  </si>
  <si>
    <t>a</t>
  </si>
  <si>
    <t>0</t>
  </si>
  <si>
    <t>1</t>
  </si>
  <si>
    <t>2</t>
  </si>
  <si>
    <t>3</t>
  </si>
  <si>
    <t>5</t>
  </si>
  <si>
    <t>6</t>
  </si>
  <si>
    <t>px2mm</t>
  </si>
  <si>
    <t>dev‰</t>
  </si>
  <si>
    <t>Enhed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</si>
</sst>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50 målinger i hver højde (071117)</a:t>
            </a:r>
            <a:endParaRPr lang="da-DK"/>
          </a:p>
        </c:rich>
      </c:tx>
      <c:layout>
        <c:manualLayout>
          <c:xMode val="edge"/>
          <c:yMode val="edge"/>
          <c:x val="0.29131915259775082"/>
          <c:y val="2.7777701700330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475039749783917E-2"/>
                  <c:y val="0.2978564521540070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'1 - 50'!$I$2:$I$8</c:f>
              <c:numCache>
                <c:formatCode>General</c:formatCode>
                <c:ptCount val="7"/>
                <c:pt idx="0">
                  <c:v>0</c:v>
                </c:pt>
                <c:pt idx="1">
                  <c:v>0.98</c:v>
                </c:pt>
                <c:pt idx="2">
                  <c:v>1.96</c:v>
                </c:pt>
                <c:pt idx="3">
                  <c:v>2.94</c:v>
                </c:pt>
                <c:pt idx="4">
                  <c:v>3.92</c:v>
                </c:pt>
                <c:pt idx="5">
                  <c:v>4.9000000000000004</c:v>
                </c:pt>
                <c:pt idx="6">
                  <c:v>5.88</c:v>
                </c:pt>
              </c:numCache>
            </c:numRef>
          </c:xVal>
          <c:yVal>
            <c:numRef>
              <c:f>'1 - 50'!$J$2:$J$8</c:f>
              <c:numCache>
                <c:formatCode>0.00</c:formatCode>
                <c:ptCount val="7"/>
                <c:pt idx="0">
                  <c:v>2.9569165999999996</c:v>
                </c:pt>
                <c:pt idx="1">
                  <c:v>8.182063160000002</c:v>
                </c:pt>
                <c:pt idx="2">
                  <c:v>15.730937959999999</c:v>
                </c:pt>
                <c:pt idx="3">
                  <c:v>22.741547880000002</c:v>
                </c:pt>
                <c:pt idx="4">
                  <c:v>30.447300559999995</c:v>
                </c:pt>
                <c:pt idx="5">
                  <c:v>37.688636120000005</c:v>
                </c:pt>
                <c:pt idx="6">
                  <c:v>45.509791020000002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3511488008386E-2"/>
                  <c:y val="0.3775289127820061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'1 - 25a'!$I$2:$I$8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'1 - 25a'!$J$2:$J$8</c:f>
              <c:numCache>
                <c:formatCode>0.00</c:formatCode>
                <c:ptCount val="7"/>
                <c:pt idx="0">
                  <c:v>2.2187543600000001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F-43D4-8272-B083ACD7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(071217) *</a:t>
            </a:r>
            <a:endParaRPr lang="da-DK"/>
          </a:p>
        </c:rich>
      </c:tx>
      <c:layout>
        <c:manualLayout>
          <c:xMode val="edge"/>
          <c:yMode val="edge"/>
          <c:x val="0.35073553740812285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94253254714001E-2"/>
                  <c:y val="0.30565014899453358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'1 - 25b'!$I$2:$I$8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'1 - 25b'!$J$2:$J$8</c:f>
              <c:numCache>
                <c:formatCode>0.00</c:formatCode>
                <c:ptCount val="7"/>
                <c:pt idx="0">
                  <c:v>0.69932027999999979</c:v>
                </c:pt>
                <c:pt idx="1">
                  <c:v>8.2173388400000018</c:v>
                </c:pt>
                <c:pt idx="2">
                  <c:v>15.705651960000001</c:v>
                </c:pt>
                <c:pt idx="3">
                  <c:v>23.036377400000003</c:v>
                </c:pt>
                <c:pt idx="4">
                  <c:v>30.487089279999996</c:v>
                </c:pt>
                <c:pt idx="5">
                  <c:v>37.959033560000002</c:v>
                </c:pt>
                <c:pt idx="6">
                  <c:v>45.635390080000001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E-4818-A030-0FDC6017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  <c:minorUnit val="0.5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25 målinger i hver højde (4 * ~23.03mm bredde) (071217) *</a:t>
            </a:r>
            <a:endParaRPr lang="da-DK"/>
          </a:p>
        </c:rich>
      </c:tx>
      <c:layout>
        <c:manualLayout>
          <c:xMode val="edge"/>
          <c:yMode val="edge"/>
          <c:x val="0.26620144069821172"/>
          <c:y val="2.77777119965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'4 - 25'!$I$2:$I$8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'4 - 25'!$J$2:$J$8</c:f>
              <c:numCache>
                <c:formatCode>0.00</c:formatCode>
                <c:ptCount val="7"/>
                <c:pt idx="0">
                  <c:v>1.7928797999999997</c:v>
                </c:pt>
                <c:pt idx="1">
                  <c:v>9.7613972000000011</c:v>
                </c:pt>
                <c:pt idx="2">
                  <c:v>17.121056159999998</c:v>
                </c:pt>
                <c:pt idx="3">
                  <c:v>24.577908319999995</c:v>
                </c:pt>
                <c:pt idx="4">
                  <c:v>32.100745319999994</c:v>
                </c:pt>
                <c:pt idx="5">
                  <c:v>39.998635080000007</c:v>
                </c:pt>
                <c:pt idx="6">
                  <c:v>47.633528200000001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F-4D27-B757-E00BE887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12</xdr:row>
      <xdr:rowOff>0</xdr:rowOff>
    </xdr:from>
    <xdr:to>
      <xdr:col>18</xdr:col>
      <xdr:colOff>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590550</xdr:colOff>
      <xdr:row>1</xdr:row>
      <xdr:rowOff>28575</xdr:rowOff>
    </xdr:from>
    <xdr:ext cx="1560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944804-3E20-4949-9691-80B28CF32556}"/>
                </a:ext>
              </a:extLst>
            </xdr:cNvPr>
            <xdr:cNvSpPr txBox="1"/>
          </xdr:nvSpPr>
          <xdr:spPr>
            <a:xfrm>
              <a:off x="10591800" y="2190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=7,46689414857143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9944804-3E20-4949-9691-80B28CF32556}"/>
                </a:ext>
              </a:extLst>
            </xdr:cNvPr>
            <xdr:cNvSpPr txBox="1"/>
          </xdr:nvSpPr>
          <xdr:spPr>
            <a:xfrm>
              <a:off x="10591800" y="2190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7,46689414857143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603218</xdr:colOff>
      <xdr:row>2</xdr:row>
      <xdr:rowOff>17938</xdr:rowOff>
    </xdr:from>
    <xdr:ext cx="1573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8990B93-BD5C-4802-AFFE-F507ECB85B3D}"/>
                </a:ext>
              </a:extLst>
            </xdr:cNvPr>
            <xdr:cNvSpPr txBox="1"/>
          </xdr:nvSpPr>
          <xdr:spPr>
            <a:xfrm>
              <a:off x="10604468" y="398938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=0,705060611428582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8990B93-BD5C-4802-AFFE-F507ECB85B3D}"/>
                </a:ext>
              </a:extLst>
            </xdr:cNvPr>
            <xdr:cNvSpPr txBox="1"/>
          </xdr:nvSpPr>
          <xdr:spPr>
            <a:xfrm>
              <a:off x="10604468" y="398938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0,705060611428582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304800</xdr:colOff>
      <xdr:row>5</xdr:row>
      <xdr:rowOff>9525</xdr:rowOff>
    </xdr:from>
    <xdr:ext cx="2062038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08A038-7218-4337-8D79-9E850A2B5C9C}"/>
                </a:ext>
              </a:extLst>
            </xdr:cNvPr>
            <xdr:cNvSpPr txBox="1"/>
          </xdr:nvSpPr>
          <xdr:spPr>
            <a:xfrm>
              <a:off x="103060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708A038-7218-4337-8D79-9E850A2B5C9C}"/>
                </a:ext>
              </a:extLst>
            </xdr:cNvPr>
            <xdr:cNvSpPr txBox="1"/>
          </xdr:nvSpPr>
          <xdr:spPr>
            <a:xfrm>
              <a:off x="103060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219075</xdr:colOff>
      <xdr:row>3</xdr:row>
      <xdr:rowOff>47625</xdr:rowOff>
    </xdr:from>
    <xdr:ext cx="123982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C20064-60ED-42E5-BCE3-95FEF515B735}"/>
                </a:ext>
              </a:extLst>
            </xdr:cNvPr>
            <xdr:cNvSpPr txBox="1"/>
          </xdr:nvSpPr>
          <xdr:spPr>
            <a:xfrm>
              <a:off x="102203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C20064-60ED-42E5-BCE3-95FEF515B735}"/>
                </a:ext>
              </a:extLst>
            </xdr:cNvPr>
            <xdr:cNvSpPr txBox="1"/>
          </xdr:nvSpPr>
          <xdr:spPr>
            <a:xfrm>
              <a:off x="102203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12</xdr:row>
      <xdr:rowOff>0</xdr:rowOff>
    </xdr:from>
    <xdr:to>
      <xdr:col>18</xdr:col>
      <xdr:colOff>1</xdr:colOff>
      <xdr:row>34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6703-5C3B-487C-BEF4-E932A7E3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523875</xdr:colOff>
      <xdr:row>1</xdr:row>
      <xdr:rowOff>9525</xdr:rowOff>
    </xdr:from>
    <xdr:ext cx="10073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F56090-5549-4271-BFBC-EC32B38F94F8}"/>
                </a:ext>
              </a:extLst>
            </xdr:cNvPr>
            <xdr:cNvSpPr txBox="1"/>
          </xdr:nvSpPr>
          <xdr:spPr>
            <a:xfrm>
              <a:off x="10525125" y="200025"/>
              <a:ext cx="10073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baseline="0">
                        <a:effectLst/>
                      </a:rPr>
                      <m:t>7,30409764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F56090-5549-4271-BFBC-EC32B38F94F8}"/>
                </a:ext>
              </a:extLst>
            </xdr:cNvPr>
            <xdr:cNvSpPr txBox="1"/>
          </xdr:nvSpPr>
          <xdr:spPr>
            <a:xfrm>
              <a:off x="10525125" y="200025"/>
              <a:ext cx="10073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7,30409764</a:t>
              </a:r>
              <a:r>
                <a:rPr lang="da-DK" sz="1100" b="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527018</xdr:colOff>
      <xdr:row>2</xdr:row>
      <xdr:rowOff>8413</xdr:rowOff>
    </xdr:from>
    <xdr:ext cx="1473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7F03FE-F9F1-452E-8E70-2241A5391FD0}"/>
                </a:ext>
              </a:extLst>
            </xdr:cNvPr>
            <xdr:cNvSpPr txBox="1"/>
          </xdr:nvSpPr>
          <xdr:spPr>
            <a:xfrm>
              <a:off x="10528268" y="389413"/>
              <a:ext cx="1473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baseline="0">
                        <a:effectLst/>
                      </a:rPr>
                      <m:t>1,410512148571440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7F03FE-F9F1-452E-8E70-2241A5391FD0}"/>
                </a:ext>
              </a:extLst>
            </xdr:cNvPr>
            <xdr:cNvSpPr txBox="1"/>
          </xdr:nvSpPr>
          <xdr:spPr>
            <a:xfrm>
              <a:off x="10528268" y="389413"/>
              <a:ext cx="1473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en-US" sz="1100" i="0" baseline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1,410512148571440</a:t>
              </a:r>
              <a:r>
                <a:rPr lang="da-DK" i="0" baseline="0">
                  <a:effectLst/>
                </a:rPr>
                <a:t>"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5</xdr:row>
      <xdr:rowOff>28575</xdr:rowOff>
    </xdr:from>
    <xdr:ext cx="2062038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908E0C-32C2-46CB-8F58-46F8575A8093}"/>
                </a:ext>
              </a:extLst>
            </xdr:cNvPr>
            <xdr:cNvSpPr txBox="1"/>
          </xdr:nvSpPr>
          <xdr:spPr>
            <a:xfrm>
              <a:off x="10229850" y="98107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6908E0C-32C2-46CB-8F58-46F8575A8093}"/>
                </a:ext>
              </a:extLst>
            </xdr:cNvPr>
            <xdr:cNvSpPr txBox="1"/>
          </xdr:nvSpPr>
          <xdr:spPr>
            <a:xfrm>
              <a:off x="10229850" y="98107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142875</xdr:colOff>
      <xdr:row>3</xdr:row>
      <xdr:rowOff>47625</xdr:rowOff>
    </xdr:from>
    <xdr:ext cx="123982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88C95E-E890-4147-965E-5F52A92EF0C4}"/>
                </a:ext>
              </a:extLst>
            </xdr:cNvPr>
            <xdr:cNvSpPr txBox="1"/>
          </xdr:nvSpPr>
          <xdr:spPr>
            <a:xfrm>
              <a:off x="101441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C88C95E-E890-4147-965E-5F52A92EF0C4}"/>
                </a:ext>
              </a:extLst>
            </xdr:cNvPr>
            <xdr:cNvSpPr txBox="1"/>
          </xdr:nvSpPr>
          <xdr:spPr>
            <a:xfrm>
              <a:off x="10144125" y="6191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12</xdr:row>
      <xdr:rowOff>0</xdr:rowOff>
    </xdr:from>
    <xdr:to>
      <xdr:col>18</xdr:col>
      <xdr:colOff>1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7665A-9186-4AF8-A007-767DDB98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514350</xdr:colOff>
      <xdr:row>0</xdr:row>
      <xdr:rowOff>180975</xdr:rowOff>
    </xdr:from>
    <xdr:ext cx="1560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76F64DF-E536-44A1-B3E5-62BD2C3F0CB8}"/>
                </a:ext>
              </a:extLst>
            </xdr:cNvPr>
            <xdr:cNvSpPr txBox="1"/>
          </xdr:nvSpPr>
          <xdr:spPr>
            <a:xfrm>
              <a:off x="10515600" y="1809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=7,46689414857143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76F64DF-E536-44A1-B3E5-62BD2C3F0CB8}"/>
                </a:ext>
              </a:extLst>
            </xdr:cNvPr>
            <xdr:cNvSpPr txBox="1"/>
          </xdr:nvSpPr>
          <xdr:spPr>
            <a:xfrm>
              <a:off x="10515600" y="180975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7,46689414857143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536543</xdr:colOff>
      <xdr:row>2</xdr:row>
      <xdr:rowOff>8413</xdr:rowOff>
    </xdr:from>
    <xdr:ext cx="1573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861C4-8E6E-4E57-A7EA-5C746A3350A7}"/>
                </a:ext>
              </a:extLst>
            </xdr:cNvPr>
            <xdr:cNvSpPr txBox="1"/>
          </xdr:nvSpPr>
          <xdr:spPr>
            <a:xfrm>
              <a:off x="10537793" y="389413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=0,705060611428582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DD861C4-8E6E-4E57-A7EA-5C746A3350A7}"/>
                </a:ext>
              </a:extLst>
            </xdr:cNvPr>
            <xdr:cNvSpPr txBox="1"/>
          </xdr:nvSpPr>
          <xdr:spPr>
            <a:xfrm>
              <a:off x="10537793" y="389413"/>
              <a:ext cx="1573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0,705060611428582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5</xdr:row>
      <xdr:rowOff>9525</xdr:rowOff>
    </xdr:from>
    <xdr:ext cx="2062038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F1CA99-D689-4600-9192-E35E5F32E6C8}"/>
                </a:ext>
              </a:extLst>
            </xdr:cNvPr>
            <xdr:cNvSpPr txBox="1"/>
          </xdr:nvSpPr>
          <xdr:spPr>
            <a:xfrm>
              <a:off x="102679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F1CA99-D689-4600-9192-E35E5F32E6C8}"/>
                </a:ext>
              </a:extLst>
            </xdr:cNvPr>
            <xdr:cNvSpPr txBox="1"/>
          </xdr:nvSpPr>
          <xdr:spPr>
            <a:xfrm>
              <a:off x="10267950" y="962025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14</xdr:col>
      <xdr:colOff>161925</xdr:colOff>
      <xdr:row>3</xdr:row>
      <xdr:rowOff>28575</xdr:rowOff>
    </xdr:from>
    <xdr:ext cx="123982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709636-A711-4AE3-A4EB-CEDD38E502B6}"/>
                </a:ext>
              </a:extLst>
            </xdr:cNvPr>
            <xdr:cNvSpPr txBox="1"/>
          </xdr:nvSpPr>
          <xdr:spPr>
            <a:xfrm>
              <a:off x="10163175" y="60007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709636-A711-4AE3-A4EB-CEDD38E502B6}"/>
                </a:ext>
              </a:extLst>
            </xdr:cNvPr>
            <xdr:cNvSpPr txBox="1"/>
          </xdr:nvSpPr>
          <xdr:spPr>
            <a:xfrm>
              <a:off x="10163175" y="60007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18</xdr:col>
      <xdr:colOff>1</xdr:colOff>
      <xdr:row>34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CF62-BA29-42DB-914B-D66126B7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495300</xdr:colOff>
      <xdr:row>1</xdr:row>
      <xdr:rowOff>57150</xdr:rowOff>
    </xdr:from>
    <xdr:ext cx="15601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F63CF2-D16A-4C7D-AD4E-05963E86011B}"/>
                </a:ext>
              </a:extLst>
            </xdr:cNvPr>
            <xdr:cNvSpPr txBox="1"/>
          </xdr:nvSpPr>
          <xdr:spPr>
            <a:xfrm>
              <a:off x="10077450" y="247650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=7,60628964714286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F63CF2-D16A-4C7D-AD4E-05963E86011B}"/>
                </a:ext>
              </a:extLst>
            </xdr:cNvPr>
            <xdr:cNvSpPr txBox="1"/>
          </xdr:nvSpPr>
          <xdr:spPr>
            <a:xfrm>
              <a:off x="10077450" y="247650"/>
              <a:ext cx="1560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𝑎=</a:t>
              </a:r>
              <a:r>
                <a:rPr lang="da-DK" sz="1100" b="0" i="0">
                  <a:latin typeface="Cambria Math" panose="02040503050406030204" pitchFamily="18" charset="0"/>
                </a:rPr>
                <a:t>7,60628964714286</a:t>
              </a:r>
              <a:r>
                <a:rPr lang="da-DK" sz="1100" b="0" i="0">
                  <a:latin typeface="Cambria Math" panose="02040503050406030204" pitchFamily="18" charset="0"/>
                </a:rPr>
                <a:t>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517493</xdr:colOff>
      <xdr:row>2</xdr:row>
      <xdr:rowOff>94138</xdr:rowOff>
    </xdr:from>
    <xdr:ext cx="14951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2B2638-97CC-4DD1-9AFD-D02C4E829E61}"/>
                </a:ext>
              </a:extLst>
            </xdr:cNvPr>
            <xdr:cNvSpPr txBox="1"/>
          </xdr:nvSpPr>
          <xdr:spPr>
            <a:xfrm>
              <a:off x="10099643" y="475138"/>
              <a:ext cx="149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a-DK" sz="1100" i="1">
                        <a:latin typeface="Cambria Math" panose="02040503050406030204" pitchFamily="18" charset="0"/>
                      </a:rPr>
                      <m:t>=1,89343821285715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92B2638-97CC-4DD1-9AFD-D02C4E829E61}"/>
                </a:ext>
              </a:extLst>
            </xdr:cNvPr>
            <xdr:cNvSpPr txBox="1"/>
          </xdr:nvSpPr>
          <xdr:spPr>
            <a:xfrm>
              <a:off x="10099643" y="475138"/>
              <a:ext cx="14951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𝑏</a:t>
              </a:r>
              <a:r>
                <a:rPr lang="da-DK" sz="1100" i="0">
                  <a:latin typeface="Cambria Math" panose="02040503050406030204" pitchFamily="18" charset="0"/>
                </a:rPr>
                <a:t>=</a:t>
              </a:r>
              <a:r>
                <a:rPr lang="da-DK" sz="1100" i="0">
                  <a:latin typeface="Cambria Math" panose="02040503050406030204" pitchFamily="18" charset="0"/>
                </a:rPr>
                <a:t>1,89343821285715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5</xdr:row>
      <xdr:rowOff>114300</xdr:rowOff>
    </xdr:from>
    <xdr:ext cx="2062038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0C6339-51FD-48FC-9B45-EEE68BFDB4E2}"/>
                </a:ext>
              </a:extLst>
            </xdr:cNvPr>
            <xdr:cNvSpPr txBox="1"/>
          </xdr:nvSpPr>
          <xdr:spPr>
            <a:xfrm>
              <a:off x="9801225" y="1066800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𝑑𝑒𝑣</m:t>
                    </m:r>
                    <m:r>
                      <m:rPr>
                        <m:nor/>
                      </m:rPr>
                      <a:rPr lang="da-DK"/>
                      <m:t>‰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𝑚𝑚</m:t>
                        </m:r>
                      </m:e>
                    </m:d>
                    <m:r>
                      <a:rPr lang="da-DK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∗1000</m:t>
                    </m:r>
                  </m:oMath>
                </m:oMathPara>
              </a14:m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     </m:t>
                    </m:r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50C6339-51FD-48FC-9B45-EEE68BFDB4E2}"/>
                </a:ext>
              </a:extLst>
            </xdr:cNvPr>
            <xdr:cNvSpPr txBox="1"/>
          </xdr:nvSpPr>
          <xdr:spPr>
            <a:xfrm>
              <a:off x="9801225" y="1066800"/>
              <a:ext cx="2062038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𝑑𝑒𝑣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i="0">
                  <a:latin typeface="Cambria Math" panose="02040503050406030204" pitchFamily="18" charset="0"/>
                </a:rPr>
                <a:t>‰</a:t>
              </a:r>
              <a:r>
                <a:rPr lang="da-DK" sz="1100" b="0" i="0">
                  <a:latin typeface="Cambria Math" panose="02040503050406030204" pitchFamily="18" charset="0"/>
                </a:rPr>
                <a:t>"</a:t>
              </a:r>
              <a:r>
                <a:rPr lang="da-DK" sz="1100" b="0" i="0">
                  <a:latin typeface="Cambria Math" panose="02040503050406030204" pitchFamily="18" charset="0"/>
                </a:rPr>
                <a:t>=|𝑝𝑥2𝑚𝑚 −𝑚𝑚|  </a:t>
              </a:r>
              <a:r>
                <a:rPr lang="da-DK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∗1000</a:t>
              </a:r>
              <a:endParaRPr lang="da-DK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da-DK" sz="1100" b="0" i="0">
                  <a:latin typeface="Cambria Math" panose="02040503050406030204" pitchFamily="18" charset="0"/>
                </a:rPr>
                <a:t>    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15</xdr:col>
      <xdr:colOff>133350</xdr:colOff>
      <xdr:row>3</xdr:row>
      <xdr:rowOff>123825</xdr:rowOff>
    </xdr:from>
    <xdr:ext cx="1239827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4C9291-53C1-476D-9968-D1A28E8E3009}"/>
                </a:ext>
              </a:extLst>
            </xdr:cNvPr>
            <xdr:cNvSpPr txBox="1"/>
          </xdr:nvSpPr>
          <xdr:spPr>
            <a:xfrm>
              <a:off x="9715500" y="6953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𝑚𝑚</m:t>
                    </m:r>
                    <m:r>
                      <a:rPr lang="da-DK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da-DK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4C9291-53C1-476D-9968-D1A28E8E3009}"/>
                </a:ext>
              </a:extLst>
            </xdr:cNvPr>
            <xdr:cNvSpPr txBox="1"/>
          </xdr:nvSpPr>
          <xdr:spPr>
            <a:xfrm>
              <a:off x="9715500" y="695325"/>
              <a:ext cx="1239827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100" b="0" i="0">
                  <a:latin typeface="Cambria Math" panose="02040503050406030204" pitchFamily="18" charset="0"/>
                </a:rPr>
                <a:t>𝑝𝑥2𝑚𝑚=  (𝑎𝑣𝑔 −𝑏)/𝑎</a:t>
              </a:r>
              <a:endParaRPr lang="da-DK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9" name="Table36810" displayName="Table36810" ref="I1:K8" totalsRowShown="0">
  <autoFilter ref="I1:K8"/>
  <tableColumns count="3">
    <tableColumn id="1" name="mm"/>
    <tableColumn id="2" name="avg" dataDxfId="56"/>
    <tableColumn id="3" name="stddev" dataDxfId="55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id="6" name="Table27" displayName="Table27" ref="M1:N8" totalsRowShown="0">
  <autoFilter ref="M1:N8"/>
  <tableColumns count="2">
    <tableColumn id="1" name="px2mm" dataDxfId="26">
      <calculatedColumnFormula>(J2-$J$11)/$I$11</calculatedColumnFormula>
    </tableColumn>
    <tableColumn id="2" name="dev‰" dataDxfId="25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A1:G26" totalsRowShown="0" headerRowDxfId="24">
  <autoFilter ref="A1:G26"/>
  <tableColumns count="7">
    <tableColumn id="1" name="0" dataDxfId="23"/>
    <tableColumn id="2" name="1" dataDxfId="22"/>
    <tableColumn id="3" name="2" dataDxfId="21"/>
    <tableColumn id="4" name="3" dataDxfId="20"/>
    <tableColumn id="5" name="4" dataDxfId="19"/>
    <tableColumn id="6" name="5" dataDxfId="18"/>
    <tableColumn id="7" name="6" dataDxfId="17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I10:J11" totalsRowShown="0">
  <autoFilter ref="I10:J11"/>
  <tableColumns count="2">
    <tableColumn id="1" name="a" dataDxfId="16"/>
    <tableColumn id="2" name="b" dataDxfId="15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" name="Målinger" displayName="Målinger" ref="A1:G26" totalsRowShown="0" dataDxfId="14">
  <autoFilter ref="A1:G26"/>
  <tableColumns count="7">
    <tableColumn id="1" name="0" dataDxfId="13"/>
    <tableColumn id="2" name="1" dataDxfId="12"/>
    <tableColumn id="3" name="2" dataDxfId="11"/>
    <tableColumn id="4" name="3" dataDxfId="10"/>
    <tableColumn id="5" name="4" dataDxfId="9"/>
    <tableColumn id="6" name="5" dataDxfId="8"/>
    <tableColumn id="7" name="6" dataDxfId="7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2" name="Table2" displayName="Table2" ref="M1:N8" totalsRowShown="0">
  <autoFilter ref="M1:N8"/>
  <tableColumns count="2">
    <tableColumn id="1" name="px2mm" dataDxfId="6">
      <calculatedColumnFormula>(J2-$J$11)/$I$11</calculatedColumnFormula>
    </tableColumn>
    <tableColumn id="2" name="dev‰" dataDxfId="5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3" displayName="Table3" ref="I1:K8" totalsRowShown="0">
  <autoFilter ref="I1:K8"/>
  <tableColumns count="3">
    <tableColumn id="1" name="mm"/>
    <tableColumn id="2" name="avg" dataDxfId="4"/>
    <tableColumn id="3" name="stddev" dataDxfId="3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I10:J11" totalsRowShown="0">
  <autoFilter ref="I10:J11"/>
  <tableColumns count="2">
    <tableColumn id="1" name="a" dataDxfId="2"/>
    <tableColumn id="2" name="b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0" name="Table27911" displayName="Table27911" ref="M1:N8" totalsRowShown="0">
  <autoFilter ref="M1:N8"/>
  <tableColumns count="2">
    <tableColumn id="1" name="px2mm" dataDxfId="54">
      <calculatedColumnFormula>(J2-$J$11)/$I$11</calculatedColumnFormula>
    </tableColumn>
    <tableColumn id="2" name="dev‰" dataDxfId="53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H51" totalsRowShown="0" headerRowDxfId="52">
  <autoFilter ref="A1:H51"/>
  <tableColumns count="8">
    <tableColumn id="1" name="0" dataDxfId="51"/>
    <tableColumn id="2" name="1" dataDxfId="50"/>
    <tableColumn id="3" name="2" dataDxfId="49"/>
    <tableColumn id="4" name="3" dataDxfId="48"/>
    <tableColumn id="5" name="4" dataDxfId="47"/>
    <tableColumn id="6" name="5" dataDxfId="46"/>
    <tableColumn id="7" name="6" dataDxfId="45"/>
    <tableColumn id="8" name="Enhed" dataDxfId="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I10:J11" totalsRowShown="0">
  <autoFilter ref="I10:J11"/>
  <tableColumns count="2">
    <tableColumn id="1" name="a" dataDxfId="44"/>
    <tableColumn id="2" name="b" dataDxfId="4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368" displayName="Table368" ref="I1:K8" totalsRowShown="0">
  <autoFilter ref="I1:K8"/>
  <tableColumns count="3">
    <tableColumn id="1" name="mm"/>
    <tableColumn id="2" name="avg" dataDxfId="42"/>
    <tableColumn id="3" name="stddev" dataDxfId="41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8" name="Table279" displayName="Table279" ref="M1:N8" totalsRowShown="0">
  <autoFilter ref="M1:N8"/>
  <tableColumns count="2">
    <tableColumn id="1" name="px2mm" dataDxfId="40">
      <calculatedColumnFormula>(J2-$J$11)/$I$11</calculatedColumnFormula>
    </tableColumn>
    <tableColumn id="2" name="dev‰" dataDxfId="39">
      <calculatedColumnFormula>ABS(M2-I2)*1000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1:G26" totalsRowShown="0" headerRowDxfId="38">
  <autoFilter ref="A1:G26"/>
  <tableColumns count="7">
    <tableColumn id="1" name="0" dataDxfId="37"/>
    <tableColumn id="2" name="1" dataDxfId="36"/>
    <tableColumn id="3" name="2" dataDxfId="35"/>
    <tableColumn id="4" name="3" dataDxfId="34"/>
    <tableColumn id="5" name="4" dataDxfId="33"/>
    <tableColumn id="6" name="5" dataDxfId="32"/>
    <tableColumn id="7" name="6" dataDxfId="31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I10:J11" totalsRowShown="0">
  <autoFilter ref="I10:J11"/>
  <tableColumns count="2">
    <tableColumn id="1" name="a" dataDxfId="30"/>
    <tableColumn id="2" name="b" dataDxfId="29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5" name="Table36" displayName="Table36" ref="I1:K8" totalsRowShown="0">
  <autoFilter ref="I1:K8"/>
  <tableColumns count="3">
    <tableColumn id="1" name="mm"/>
    <tableColumn id="2" name="avg" dataDxfId="28"/>
    <tableColumn id="3" name="stddev" dataDxfId="2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abSelected="1" workbookViewId="0">
      <selection activeCell="T10" sqref="T10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H1" s="2" t="s">
        <v>14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3.2434099999999999</v>
      </c>
      <c r="B2" s="1">
        <v>8.2351050000000008</v>
      </c>
      <c r="C2" s="1">
        <v>15.666667</v>
      </c>
      <c r="D2" s="1">
        <v>22.817903000000001</v>
      </c>
      <c r="E2" s="1">
        <v>30.248059000000001</v>
      </c>
      <c r="F2" s="1">
        <v>37.742119000000002</v>
      </c>
      <c r="G2" s="1">
        <v>45.487141000000001</v>
      </c>
      <c r="H2" s="1">
        <v>0.98</v>
      </c>
      <c r="I2">
        <v>0</v>
      </c>
      <c r="J2" s="1">
        <f>AVERAGE(A2:A51)</f>
        <v>2.9569165999999996</v>
      </c>
      <c r="K2" s="1">
        <f>_xlfn.STDEV.P(A2:A51)</f>
        <v>0.68003707355587895</v>
      </c>
      <c r="M2" s="1">
        <f t="shared" ref="M2:M8" si="0">(J2-$J$11)/$I$11</f>
        <v>0.16847709266733335</v>
      </c>
      <c r="N2" s="1">
        <f>ABS(M2-I2)*1000</f>
        <v>168.47709266733335</v>
      </c>
    </row>
    <row r="3" spans="1:14" x14ac:dyDescent="0.25">
      <c r="A3" s="1">
        <v>1.5791599999999999</v>
      </c>
      <c r="B3" s="1">
        <v>8.2909550000000003</v>
      </c>
      <c r="C3" s="1">
        <v>15.807003999999999</v>
      </c>
      <c r="D3" s="1">
        <v>23.143756</v>
      </c>
      <c r="E3" s="1">
        <v>30.262018000000001</v>
      </c>
      <c r="F3" s="1">
        <v>37.794539</v>
      </c>
      <c r="G3" s="1">
        <v>45.606758999999997</v>
      </c>
      <c r="H3" s="1"/>
      <c r="I3">
        <f>1*$H$2</f>
        <v>0.98</v>
      </c>
      <c r="J3" s="1">
        <f>AVERAGE(B2:B51)</f>
        <v>8.182063160000002</v>
      </c>
      <c r="K3" s="1">
        <f>_xlfn.STDEV.P(B2:B51)</f>
        <v>0.13256666257583152</v>
      </c>
      <c r="M3" s="1">
        <f t="shared" si="0"/>
        <v>0.89495537312442275</v>
      </c>
      <c r="N3" s="1">
        <f t="shared" ref="N3:N8" si="1">ABS(M3-I3)*1000</f>
        <v>85.044626875577237</v>
      </c>
    </row>
    <row r="4" spans="1:14" x14ac:dyDescent="0.25">
      <c r="A4" s="1">
        <v>3.2730700000000001</v>
      </c>
      <c r="B4" s="1">
        <v>8.0789080000000002</v>
      </c>
      <c r="C4" s="1">
        <v>15.636673999999999</v>
      </c>
      <c r="D4" s="1">
        <v>23.066254000000001</v>
      </c>
      <c r="E4" s="1">
        <v>30.237459000000001</v>
      </c>
      <c r="F4" s="1">
        <v>37.676772</v>
      </c>
      <c r="G4" s="1">
        <v>45.473323000000001</v>
      </c>
      <c r="H4" s="1"/>
      <c r="I4">
        <f>2*$H$2</f>
        <v>1.96</v>
      </c>
      <c r="J4" s="1">
        <f>AVERAGE(C2:C51)</f>
        <v>15.730937959999999</v>
      </c>
      <c r="K4" s="1">
        <f>_xlfn.STDEV.P(C2:C26)</f>
        <v>8.9007974635768414E-2</v>
      </c>
      <c r="M4" s="1">
        <f t="shared" si="0"/>
        <v>1.9445132220988732</v>
      </c>
      <c r="N4" s="1">
        <f t="shared" si="1"/>
        <v>15.486777901126736</v>
      </c>
    </row>
    <row r="5" spans="1:14" x14ac:dyDescent="0.25">
      <c r="A5" s="1">
        <v>2.3410000000000002</v>
      </c>
      <c r="B5" s="1">
        <v>8.3027379999999997</v>
      </c>
      <c r="C5" s="1">
        <v>15.695043</v>
      </c>
      <c r="D5" s="1">
        <v>23.143941000000002</v>
      </c>
      <c r="E5" s="1">
        <v>30.499012</v>
      </c>
      <c r="F5" s="1">
        <v>37.932271</v>
      </c>
      <c r="G5" s="1">
        <v>45.004337999999997</v>
      </c>
      <c r="H5" s="1"/>
      <c r="I5">
        <f>3*$H$2</f>
        <v>2.94</v>
      </c>
      <c r="J5" s="1">
        <f>AVERAGE(D2:D51)</f>
        <v>22.741547880000002</v>
      </c>
      <c r="K5" s="1">
        <f>_xlfn.STDEV.P(D2:D51)</f>
        <v>0.41057380987455289</v>
      </c>
      <c r="M5" s="1">
        <f t="shared" si="0"/>
        <v>2.9192334105479056</v>
      </c>
      <c r="N5" s="1">
        <f t="shared" si="1"/>
        <v>20.766589452094308</v>
      </c>
    </row>
    <row r="6" spans="1:14" x14ac:dyDescent="0.25">
      <c r="A6" s="1">
        <v>2.85602</v>
      </c>
      <c r="B6" s="1">
        <v>8.2601709999999997</v>
      </c>
      <c r="C6" s="1">
        <v>15.690137</v>
      </c>
      <c r="D6" s="1">
        <v>22.976154000000001</v>
      </c>
      <c r="E6" s="1">
        <v>30.290050999999998</v>
      </c>
      <c r="F6" s="1">
        <v>37.705925000000001</v>
      </c>
      <c r="G6" s="1">
        <v>45.668478999999998</v>
      </c>
      <c r="H6" s="1"/>
      <c r="I6">
        <f>4*$H$2</f>
        <v>3.92</v>
      </c>
      <c r="J6" s="1">
        <f>AVERAGE(E2:E51)</f>
        <v>30.447300559999995</v>
      </c>
      <c r="K6" s="1">
        <f>_xlfn.STDEV.P(E2:E51)</f>
        <v>0.11848661513473313</v>
      </c>
      <c r="M6" s="1">
        <f t="shared" si="0"/>
        <v>3.9906027764234535</v>
      </c>
      <c r="N6" s="1">
        <f t="shared" si="1"/>
        <v>70.602776423453577</v>
      </c>
    </row>
    <row r="7" spans="1:14" x14ac:dyDescent="0.25">
      <c r="A7" s="1">
        <v>2.3264200000000002</v>
      </c>
      <c r="B7" s="1">
        <v>8.0643840000000004</v>
      </c>
      <c r="C7" s="1">
        <v>15.860421000000001</v>
      </c>
      <c r="D7" s="1">
        <v>22.929535999999999</v>
      </c>
      <c r="E7" s="1">
        <v>30.213000000000001</v>
      </c>
      <c r="F7" s="1">
        <v>37.338987000000003</v>
      </c>
      <c r="G7" s="1">
        <v>45.671895999999997</v>
      </c>
      <c r="H7" s="1"/>
      <c r="I7">
        <f>5*$H$2</f>
        <v>4.9000000000000004</v>
      </c>
      <c r="J7" s="1">
        <f>AVERAGE(F2:F51)</f>
        <v>37.688636120000005</v>
      </c>
      <c r="K7" s="1">
        <f>_xlfn.STDEV.P(F2:F51)</f>
        <v>0.12942977282953694</v>
      </c>
      <c r="M7" s="1">
        <f t="shared" si="0"/>
        <v>4.9974019054878029</v>
      </c>
      <c r="N7" s="1">
        <f t="shared" si="1"/>
        <v>97.401905487802594</v>
      </c>
    </row>
    <row r="8" spans="1:14" x14ac:dyDescent="0.25">
      <c r="A8" s="1">
        <v>3.3054199999999998</v>
      </c>
      <c r="B8" s="1">
        <v>8.2352240000000005</v>
      </c>
      <c r="C8" s="1">
        <v>15.850678</v>
      </c>
      <c r="D8" s="1">
        <v>21.420074</v>
      </c>
      <c r="E8" s="1">
        <v>30.348416</v>
      </c>
      <c r="F8" s="1">
        <v>37.667440999999997</v>
      </c>
      <c r="G8" s="1">
        <v>45.561048999999997</v>
      </c>
      <c r="H8" s="1"/>
      <c r="I8">
        <f>6*$H$2</f>
        <v>5.88</v>
      </c>
      <c r="J8" s="1">
        <f>AVERAGE(G2:G51)</f>
        <v>45.509791020000002</v>
      </c>
      <c r="K8" s="1">
        <f>_xlfn.STDEV.P(G2:G51)</f>
        <v>0.12887268826209733</v>
      </c>
      <c r="M8" s="1">
        <f t="shared" si="0"/>
        <v>6.0848162196502233</v>
      </c>
      <c r="N8" s="1">
        <f t="shared" si="1"/>
        <v>204.81621965022345</v>
      </c>
    </row>
    <row r="9" spans="1:14" x14ac:dyDescent="0.25">
      <c r="A9" s="1">
        <v>3.28918</v>
      </c>
      <c r="B9" s="1">
        <v>8.0585640000000005</v>
      </c>
      <c r="C9" s="1">
        <v>15.700516</v>
      </c>
      <c r="D9" s="1">
        <v>23.138721</v>
      </c>
      <c r="E9" s="1">
        <v>30.413817000000002</v>
      </c>
      <c r="F9" s="1">
        <v>37.781080000000003</v>
      </c>
      <c r="G9" s="1">
        <v>45.626207000000001</v>
      </c>
      <c r="H9" s="1"/>
    </row>
    <row r="10" spans="1:14" x14ac:dyDescent="0.25">
      <c r="A10" s="1">
        <v>2.8544299999999998</v>
      </c>
      <c r="B10" s="1">
        <v>8.2788129999999995</v>
      </c>
      <c r="C10" s="1">
        <v>15.877789</v>
      </c>
      <c r="D10" s="1">
        <v>21.990984000000001</v>
      </c>
      <c r="E10" s="1">
        <v>30.433941999999998</v>
      </c>
      <c r="F10" s="1">
        <v>37.761363000000003</v>
      </c>
      <c r="G10" s="1">
        <v>45.564689000000001</v>
      </c>
      <c r="H10" s="1"/>
      <c r="I10" t="s">
        <v>5</v>
      </c>
      <c r="J10" t="s">
        <v>4</v>
      </c>
    </row>
    <row r="11" spans="1:14" x14ac:dyDescent="0.25">
      <c r="A11" s="1">
        <v>2.8735400000000002</v>
      </c>
      <c r="B11" s="1">
        <v>8.2702299999999997</v>
      </c>
      <c r="C11" s="1">
        <v>15.715318</v>
      </c>
      <c r="D11" s="1">
        <v>23.135247</v>
      </c>
      <c r="E11" s="1">
        <v>30.420787000000001</v>
      </c>
      <c r="F11" s="1">
        <v>37.882590999999998</v>
      </c>
      <c r="G11" s="1">
        <v>45.210921999999997</v>
      </c>
      <c r="H11" s="1"/>
      <c r="I11" s="1">
        <v>7.1924332778571403</v>
      </c>
      <c r="J11" s="1">
        <v>1.7451563521428499</v>
      </c>
    </row>
    <row r="12" spans="1:14" x14ac:dyDescent="0.25">
      <c r="A12" s="1">
        <v>2.8588900000000002</v>
      </c>
      <c r="B12" s="1">
        <v>8.0968859999999996</v>
      </c>
      <c r="C12" s="1">
        <v>15.744624</v>
      </c>
      <c r="D12" s="1">
        <v>22.952974999999999</v>
      </c>
      <c r="E12" s="1">
        <v>30.516408999999999</v>
      </c>
      <c r="F12" s="1">
        <v>37.809911999999997</v>
      </c>
      <c r="G12" s="1">
        <v>45.570596000000002</v>
      </c>
      <c r="H12" s="1"/>
    </row>
    <row r="13" spans="1:14" x14ac:dyDescent="0.25">
      <c r="A13" s="1">
        <v>3.28369</v>
      </c>
      <c r="B13" s="1">
        <v>8.0609289999999998</v>
      </c>
      <c r="C13" s="1">
        <v>16.009169</v>
      </c>
      <c r="D13" s="1">
        <v>22.493501999999999</v>
      </c>
      <c r="E13" s="1">
        <v>30.382524</v>
      </c>
      <c r="F13" s="1">
        <v>37.818582999999997</v>
      </c>
      <c r="G13" s="1">
        <v>45.746613000000004</v>
      </c>
      <c r="H13" s="1"/>
    </row>
    <row r="14" spans="1:14" x14ac:dyDescent="0.25">
      <c r="A14" s="1">
        <v>3.27881</v>
      </c>
      <c r="B14" s="1">
        <v>8.0645330000000008</v>
      </c>
      <c r="C14" s="1">
        <v>15.701085000000001</v>
      </c>
      <c r="D14" s="1">
        <v>23.066655999999998</v>
      </c>
      <c r="E14" s="1">
        <v>30.342486000000001</v>
      </c>
      <c r="F14" s="1">
        <v>37.545309000000003</v>
      </c>
      <c r="G14" s="1">
        <v>45.496529000000002</v>
      </c>
      <c r="H14" s="1"/>
    </row>
    <row r="15" spans="1:14" x14ac:dyDescent="0.25">
      <c r="A15" s="1">
        <v>3.2846700000000002</v>
      </c>
      <c r="B15" s="1">
        <v>8.0715319999999995</v>
      </c>
      <c r="C15" s="1">
        <v>15.8375</v>
      </c>
      <c r="D15" s="1">
        <v>22.976994000000001</v>
      </c>
      <c r="E15" s="1">
        <v>30.363329</v>
      </c>
      <c r="F15" s="1">
        <v>37.612454</v>
      </c>
      <c r="G15" s="1">
        <v>45.542391000000002</v>
      </c>
      <c r="H15" s="1"/>
    </row>
    <row r="16" spans="1:14" x14ac:dyDescent="0.25">
      <c r="A16" s="1">
        <v>2.8435700000000002</v>
      </c>
      <c r="B16" s="1">
        <v>8.0697709999999994</v>
      </c>
      <c r="C16" s="1">
        <v>15.697582000000001</v>
      </c>
      <c r="D16" s="1">
        <v>22.966246000000002</v>
      </c>
      <c r="E16" s="1">
        <v>30.520567</v>
      </c>
      <c r="F16" s="1">
        <v>37.376891000000001</v>
      </c>
      <c r="G16" s="1">
        <v>45.521802000000001</v>
      </c>
      <c r="H16" s="1"/>
    </row>
    <row r="17" spans="1:8" x14ac:dyDescent="0.25">
      <c r="A17" s="1">
        <v>2.8740800000000002</v>
      </c>
      <c r="B17" s="1">
        <v>8.2756469999999993</v>
      </c>
      <c r="C17" s="1">
        <v>15.738788</v>
      </c>
      <c r="D17" s="1">
        <v>23.017413999999999</v>
      </c>
      <c r="E17" s="1">
        <v>30.364128999999998</v>
      </c>
      <c r="F17" s="1">
        <v>37.378179000000003</v>
      </c>
      <c r="G17" s="1">
        <v>45.455635999999998</v>
      </c>
      <c r="H17" s="1"/>
    </row>
    <row r="18" spans="1:8" x14ac:dyDescent="0.25">
      <c r="A18" s="1">
        <v>2.8660299999999999</v>
      </c>
      <c r="B18" s="1">
        <v>8.0997229999999991</v>
      </c>
      <c r="C18" s="1">
        <v>15.694879</v>
      </c>
      <c r="D18" s="1">
        <v>22.930838999999999</v>
      </c>
      <c r="E18" s="1">
        <v>30.582716000000001</v>
      </c>
      <c r="F18" s="1">
        <v>37.545839999999998</v>
      </c>
      <c r="G18" s="1">
        <v>45.324975999999999</v>
      </c>
      <c r="H18" s="1"/>
    </row>
    <row r="19" spans="1:8" x14ac:dyDescent="0.25">
      <c r="A19" s="1">
        <v>1.8220799999999999</v>
      </c>
      <c r="B19" s="1">
        <v>8.0705259999999992</v>
      </c>
      <c r="C19" s="1">
        <v>15.713661</v>
      </c>
      <c r="D19" s="1">
        <v>22.983511</v>
      </c>
      <c r="E19" s="1">
        <v>30.314997000000002</v>
      </c>
      <c r="F19" s="1">
        <v>37.651536</v>
      </c>
      <c r="G19" s="1">
        <v>45.488613999999998</v>
      </c>
      <c r="H19" s="1"/>
    </row>
    <row r="20" spans="1:8" x14ac:dyDescent="0.25">
      <c r="A20" s="1">
        <v>1.94232</v>
      </c>
      <c r="B20" s="1">
        <v>8.0758460000000003</v>
      </c>
      <c r="C20" s="1">
        <v>15.696889000000001</v>
      </c>
      <c r="D20" s="1">
        <v>22.098042</v>
      </c>
      <c r="E20" s="1">
        <v>30.496502</v>
      </c>
      <c r="F20" s="1">
        <v>37.766199999999998</v>
      </c>
      <c r="G20" s="1">
        <v>45.537799999999997</v>
      </c>
      <c r="H20" s="1"/>
    </row>
    <row r="21" spans="1:8" x14ac:dyDescent="0.25">
      <c r="A21" s="1">
        <v>3.6547900000000002</v>
      </c>
      <c r="B21" s="1">
        <v>8.0727150000000005</v>
      </c>
      <c r="C21" s="1">
        <v>15.843272000000001</v>
      </c>
      <c r="D21" s="1">
        <v>23.032246000000001</v>
      </c>
      <c r="E21" s="1">
        <v>30.340541000000002</v>
      </c>
      <c r="F21" s="1">
        <v>37.690846000000001</v>
      </c>
      <c r="G21" s="1">
        <v>45.575493999999999</v>
      </c>
      <c r="H21" s="1"/>
    </row>
    <row r="22" spans="1:8" x14ac:dyDescent="0.25">
      <c r="A22" s="1">
        <v>3.2837499999999999</v>
      </c>
      <c r="B22" s="1">
        <v>8.0702540000000003</v>
      </c>
      <c r="C22" s="1">
        <v>15.707779</v>
      </c>
      <c r="D22" s="1">
        <v>22.115919000000002</v>
      </c>
      <c r="E22" s="1">
        <v>30.500495000000001</v>
      </c>
      <c r="F22" s="1">
        <v>37.625576000000002</v>
      </c>
      <c r="G22" s="1">
        <v>45.578932000000002</v>
      </c>
      <c r="H22" s="1"/>
    </row>
    <row r="23" spans="1:8" x14ac:dyDescent="0.25">
      <c r="A23" s="1">
        <v>2.8456399999999999</v>
      </c>
      <c r="B23" s="1">
        <v>8.0788499999999992</v>
      </c>
      <c r="C23" s="1">
        <v>15.717370000000001</v>
      </c>
      <c r="D23" s="1">
        <v>22.997693999999999</v>
      </c>
      <c r="E23" s="1">
        <v>30.310196000000001</v>
      </c>
      <c r="F23" s="1">
        <v>37.611243999999999</v>
      </c>
      <c r="G23" s="1">
        <v>45.597287000000001</v>
      </c>
      <c r="H23" s="1"/>
    </row>
    <row r="24" spans="1:8" x14ac:dyDescent="0.25">
      <c r="A24" s="1">
        <v>3.2759399999999999</v>
      </c>
      <c r="B24" s="1">
        <v>8.0803799999999999</v>
      </c>
      <c r="C24" s="1">
        <v>15.898287</v>
      </c>
      <c r="D24" s="1">
        <v>22.822057000000001</v>
      </c>
      <c r="E24" s="1">
        <v>30.320737000000001</v>
      </c>
      <c r="F24" s="1">
        <v>37.777631999999997</v>
      </c>
      <c r="G24" s="1">
        <v>45.374195999999998</v>
      </c>
      <c r="H24" s="1"/>
    </row>
    <row r="25" spans="1:8" x14ac:dyDescent="0.25">
      <c r="A25" s="1">
        <v>1.94452</v>
      </c>
      <c r="B25" s="1">
        <v>8.0775030000000001</v>
      </c>
      <c r="C25" s="1">
        <v>15.844128</v>
      </c>
      <c r="D25" s="1">
        <v>22.851865</v>
      </c>
      <c r="E25" s="1">
        <v>30.524937999999999</v>
      </c>
      <c r="F25" s="1">
        <v>37.560127999999999</v>
      </c>
      <c r="G25" s="1">
        <v>45.599074999999999</v>
      </c>
      <c r="H25" s="1"/>
    </row>
    <row r="26" spans="1:8" x14ac:dyDescent="0.25">
      <c r="A26" s="1">
        <v>1.9436599999999999</v>
      </c>
      <c r="B26" s="1">
        <v>8.1020649999999996</v>
      </c>
      <c r="C26" s="1">
        <v>15.726457999999999</v>
      </c>
      <c r="D26" s="1">
        <v>22.861091999999999</v>
      </c>
      <c r="E26" s="1">
        <v>30.586684000000002</v>
      </c>
      <c r="F26" s="1">
        <v>37.699817000000003</v>
      </c>
      <c r="G26" s="1">
        <v>45.494526999999998</v>
      </c>
      <c r="H26" s="1"/>
    </row>
    <row r="27" spans="1:8" x14ac:dyDescent="0.25">
      <c r="A27" s="1">
        <v>3.20825</v>
      </c>
      <c r="B27" s="1">
        <v>8.3017970000000005</v>
      </c>
      <c r="C27" s="1">
        <v>15.876263</v>
      </c>
      <c r="D27" s="1">
        <v>22.880096000000002</v>
      </c>
      <c r="E27" s="1">
        <v>30.372648000000002</v>
      </c>
      <c r="F27" s="1">
        <v>37.537024000000002</v>
      </c>
      <c r="G27" s="1">
        <v>45.647556999999999</v>
      </c>
      <c r="H27" s="1"/>
    </row>
    <row r="28" spans="1:8" x14ac:dyDescent="0.25">
      <c r="A28" s="1">
        <v>3.2975500000000002</v>
      </c>
      <c r="B28" s="1">
        <v>8.0777149999999995</v>
      </c>
      <c r="C28" s="1">
        <v>15.716153</v>
      </c>
      <c r="D28" s="1">
        <v>22.45158</v>
      </c>
      <c r="E28" s="1">
        <v>30.346115999999999</v>
      </c>
      <c r="F28" s="1">
        <v>37.798676999999998</v>
      </c>
      <c r="G28" s="1">
        <v>45.512618000000003</v>
      </c>
      <c r="H28" s="1"/>
    </row>
    <row r="29" spans="1:8" x14ac:dyDescent="0.25">
      <c r="A29" s="1">
        <v>3.26227</v>
      </c>
      <c r="B29" s="1">
        <v>8.0859220000000001</v>
      </c>
      <c r="C29" s="1">
        <v>15.900338</v>
      </c>
      <c r="D29" s="1">
        <v>22.982728000000002</v>
      </c>
      <c r="E29" s="1">
        <v>30.552541999999999</v>
      </c>
      <c r="F29" s="1">
        <v>37.784084</v>
      </c>
      <c r="G29" s="1">
        <v>45.256993000000001</v>
      </c>
      <c r="H29" s="1"/>
    </row>
    <row r="30" spans="1:8" x14ac:dyDescent="0.25">
      <c r="A30" s="1">
        <v>3.3375900000000001</v>
      </c>
      <c r="B30" s="1">
        <v>8.104609</v>
      </c>
      <c r="C30" s="1">
        <v>15.902597</v>
      </c>
      <c r="D30" s="1">
        <v>22.976206999999999</v>
      </c>
      <c r="E30" s="1">
        <v>30.378882999999998</v>
      </c>
      <c r="F30" s="1">
        <v>37.545074999999997</v>
      </c>
      <c r="G30" s="1">
        <v>45.668573000000002</v>
      </c>
      <c r="H30" s="1"/>
    </row>
    <row r="31" spans="1:8" x14ac:dyDescent="0.25">
      <c r="A31" s="1">
        <v>3.3317299999999999</v>
      </c>
      <c r="B31" s="1">
        <v>8.2785430000000009</v>
      </c>
      <c r="C31" s="1">
        <v>15.724031</v>
      </c>
      <c r="D31" s="1">
        <v>22.933703999999999</v>
      </c>
      <c r="E31" s="1">
        <v>30.531388</v>
      </c>
      <c r="F31" s="1">
        <v>37.791147000000002</v>
      </c>
      <c r="G31" s="1">
        <v>45.638264999999997</v>
      </c>
      <c r="H31" s="1"/>
    </row>
    <row r="32" spans="1:8" x14ac:dyDescent="0.25">
      <c r="A32" s="1">
        <v>3.3729200000000001</v>
      </c>
      <c r="B32" s="1">
        <v>8.2623040000000003</v>
      </c>
      <c r="C32" s="1">
        <v>15.565678</v>
      </c>
      <c r="D32" s="1">
        <v>22.940512999999999</v>
      </c>
      <c r="E32" s="1">
        <v>30.495903999999999</v>
      </c>
      <c r="F32" s="1">
        <v>37.766157999999997</v>
      </c>
      <c r="G32" s="1">
        <v>45.324365</v>
      </c>
      <c r="H32" s="1"/>
    </row>
    <row r="33" spans="1:8" x14ac:dyDescent="0.25">
      <c r="A33" s="1">
        <v>3.4813800000000001</v>
      </c>
      <c r="B33" s="1">
        <v>8.2880599999999998</v>
      </c>
      <c r="C33" s="1">
        <v>15.60102</v>
      </c>
      <c r="D33" s="1">
        <v>22.936195999999999</v>
      </c>
      <c r="E33" s="1">
        <v>30.378391000000001</v>
      </c>
      <c r="F33" s="1">
        <v>37.753003</v>
      </c>
      <c r="G33" s="1">
        <v>45.412962999999998</v>
      </c>
      <c r="H33" s="1"/>
    </row>
    <row r="34" spans="1:8" x14ac:dyDescent="0.25">
      <c r="A34" s="1">
        <v>3.9319500000000001</v>
      </c>
      <c r="B34" s="1">
        <v>8.2973429999999997</v>
      </c>
      <c r="C34" s="1">
        <v>15.61261</v>
      </c>
      <c r="D34" s="1">
        <v>22.929981000000002</v>
      </c>
      <c r="E34" s="1">
        <v>30.375762999999999</v>
      </c>
      <c r="F34" s="1">
        <v>37.787035000000003</v>
      </c>
      <c r="G34" s="1">
        <v>45.290559999999999</v>
      </c>
      <c r="H34" s="1"/>
    </row>
    <row r="35" spans="1:8" x14ac:dyDescent="0.25">
      <c r="A35" s="1">
        <v>1.17804</v>
      </c>
      <c r="B35" s="1">
        <v>8.2617049999999992</v>
      </c>
      <c r="C35" s="1">
        <v>15.678046999999999</v>
      </c>
      <c r="D35" s="1">
        <v>21.896988</v>
      </c>
      <c r="E35" s="1">
        <v>30.587185999999999</v>
      </c>
      <c r="F35" s="1">
        <v>37.745381000000002</v>
      </c>
      <c r="G35" s="1">
        <v>45.526136999999999</v>
      </c>
      <c r="H35" s="1"/>
    </row>
    <row r="36" spans="1:8" x14ac:dyDescent="0.25">
      <c r="A36" s="1">
        <v>2.8797000000000001</v>
      </c>
      <c r="B36" s="1">
        <v>8.2647809999999993</v>
      </c>
      <c r="C36" s="1">
        <v>15.687424999999999</v>
      </c>
      <c r="D36" s="1">
        <v>21.887902</v>
      </c>
      <c r="E36" s="1">
        <v>30.600028999999999</v>
      </c>
      <c r="F36" s="1">
        <v>37.789952</v>
      </c>
      <c r="G36" s="1">
        <v>45.582956000000003</v>
      </c>
      <c r="H36" s="1"/>
    </row>
    <row r="37" spans="1:8" x14ac:dyDescent="0.25">
      <c r="A37" s="1">
        <v>1.6771199999999999</v>
      </c>
      <c r="B37" s="1">
        <v>8.2644509999999993</v>
      </c>
      <c r="C37" s="1">
        <v>15.914809</v>
      </c>
      <c r="D37" s="1">
        <v>22.936243000000001</v>
      </c>
      <c r="E37" s="1">
        <v>30.62978</v>
      </c>
      <c r="F37" s="1">
        <v>37.617773999999997</v>
      </c>
      <c r="G37" s="1">
        <v>45.575797999999999</v>
      </c>
      <c r="H37" s="1"/>
    </row>
    <row r="38" spans="1:8" x14ac:dyDescent="0.25">
      <c r="A38" s="1">
        <v>3.3087800000000001</v>
      </c>
      <c r="B38" s="1">
        <v>8.2864979999999999</v>
      </c>
      <c r="C38" s="1">
        <v>15.986159000000001</v>
      </c>
      <c r="D38" s="1">
        <v>22.720953000000002</v>
      </c>
      <c r="E38" s="1">
        <v>30.502780999999999</v>
      </c>
      <c r="F38" s="1">
        <v>37.537565999999998</v>
      </c>
      <c r="G38" s="1">
        <v>45.479804999999999</v>
      </c>
      <c r="H38" s="1"/>
    </row>
    <row r="39" spans="1:8" x14ac:dyDescent="0.25">
      <c r="A39" s="1">
        <v>3.4368300000000001</v>
      </c>
      <c r="B39" s="1">
        <v>8.2643339999999998</v>
      </c>
      <c r="C39" s="1">
        <v>15.703843000000001</v>
      </c>
      <c r="D39" s="1">
        <v>22.984207000000001</v>
      </c>
      <c r="E39" s="1">
        <v>30.592953999999999</v>
      </c>
      <c r="F39" s="1">
        <v>37.788358000000002</v>
      </c>
      <c r="G39" s="1">
        <v>45.475346000000002</v>
      </c>
      <c r="H39" s="1"/>
    </row>
    <row r="40" spans="1:8" x14ac:dyDescent="0.25">
      <c r="A40" s="1">
        <v>1.9567300000000001</v>
      </c>
      <c r="B40" s="1">
        <v>8.3283729999999991</v>
      </c>
      <c r="C40" s="1">
        <v>15.552187999999999</v>
      </c>
      <c r="D40" s="1">
        <v>21.882878000000002</v>
      </c>
      <c r="E40" s="1">
        <v>30.416861999999998</v>
      </c>
      <c r="F40" s="1">
        <v>37.773784999999997</v>
      </c>
      <c r="G40" s="1">
        <v>45.568007000000001</v>
      </c>
      <c r="H40" s="1"/>
    </row>
    <row r="41" spans="1:8" x14ac:dyDescent="0.25">
      <c r="A41" s="1">
        <v>2.69</v>
      </c>
      <c r="B41" s="1">
        <v>8.7010629999999995</v>
      </c>
      <c r="C41" s="1">
        <v>15.583437999999999</v>
      </c>
      <c r="D41" s="1">
        <v>23.016949</v>
      </c>
      <c r="E41" s="1">
        <v>30.620446000000001</v>
      </c>
      <c r="F41" s="1">
        <v>37.730069</v>
      </c>
      <c r="G41" s="1">
        <v>45.551453000000002</v>
      </c>
      <c r="H41" s="1"/>
    </row>
    <row r="42" spans="1:8" x14ac:dyDescent="0.25">
      <c r="A42" s="1">
        <v>4.0155000000000003</v>
      </c>
      <c r="B42" s="1">
        <v>8.5544519999999995</v>
      </c>
      <c r="C42" s="1">
        <v>15.604001</v>
      </c>
      <c r="D42" s="1">
        <v>22.792366999999999</v>
      </c>
      <c r="E42" s="1">
        <v>30.604033000000001</v>
      </c>
      <c r="F42" s="1">
        <v>37.684179</v>
      </c>
      <c r="G42" s="1">
        <v>45.525787999999999</v>
      </c>
      <c r="H42" s="1"/>
    </row>
    <row r="43" spans="1:8" x14ac:dyDescent="0.25">
      <c r="A43" s="1">
        <v>3.31915</v>
      </c>
      <c r="B43" s="1">
        <v>8.144183</v>
      </c>
      <c r="C43" s="1">
        <v>15.633813999999999</v>
      </c>
      <c r="D43" s="1">
        <v>22.831434999999999</v>
      </c>
      <c r="E43" s="1">
        <v>30.548539000000002</v>
      </c>
      <c r="F43" s="1">
        <v>37.936798000000003</v>
      </c>
      <c r="G43" s="1">
        <v>45.527360999999999</v>
      </c>
      <c r="H43" s="1"/>
    </row>
    <row r="44" spans="1:8" x14ac:dyDescent="0.25">
      <c r="A44" s="1">
        <v>4.0354000000000001</v>
      </c>
      <c r="B44" s="1">
        <v>8.277018</v>
      </c>
      <c r="C44" s="1">
        <v>15.654498999999999</v>
      </c>
      <c r="D44" s="1">
        <v>22.796963999999999</v>
      </c>
      <c r="E44" s="1">
        <v>30.377569000000001</v>
      </c>
      <c r="F44" s="1">
        <v>37.613894000000002</v>
      </c>
      <c r="G44" s="1">
        <v>45.523848000000001</v>
      </c>
      <c r="H44" s="1"/>
    </row>
    <row r="45" spans="1:8" x14ac:dyDescent="0.25">
      <c r="A45" s="1">
        <v>2.7863799999999999</v>
      </c>
      <c r="B45" s="1">
        <v>8.0753109999999992</v>
      </c>
      <c r="C45" s="1">
        <v>15.679541</v>
      </c>
      <c r="D45" s="1">
        <v>22.799479000000002</v>
      </c>
      <c r="E45" s="1">
        <v>30.399301999999999</v>
      </c>
      <c r="F45" s="1">
        <v>37.61289</v>
      </c>
      <c r="G45" s="1">
        <v>45.410842000000002</v>
      </c>
      <c r="H45" s="1"/>
    </row>
    <row r="46" spans="1:8" x14ac:dyDescent="0.25">
      <c r="A46" s="1">
        <v>3.3969100000000001</v>
      </c>
      <c r="B46" s="1">
        <v>8.0672569999999997</v>
      </c>
      <c r="C46" s="1">
        <v>15.614125</v>
      </c>
      <c r="D46" s="1">
        <v>21.985713000000001</v>
      </c>
      <c r="E46" s="1">
        <v>30.563461</v>
      </c>
      <c r="F46" s="1">
        <v>37.731718000000001</v>
      </c>
      <c r="G46" s="1">
        <v>45.536431999999998</v>
      </c>
      <c r="H46" s="1"/>
    </row>
    <row r="47" spans="1:8" x14ac:dyDescent="0.25">
      <c r="A47" s="1">
        <v>3.3514400000000002</v>
      </c>
      <c r="B47" s="1">
        <v>8.0818290000000008</v>
      </c>
      <c r="C47" s="1">
        <v>15.592179</v>
      </c>
      <c r="D47" s="1">
        <v>22.859012</v>
      </c>
      <c r="E47" s="1">
        <v>30.569534000000001</v>
      </c>
      <c r="F47" s="1">
        <v>37.748680999999998</v>
      </c>
      <c r="G47" s="1">
        <v>45.567779999999999</v>
      </c>
      <c r="H47" s="1"/>
    </row>
    <row r="48" spans="1:8" x14ac:dyDescent="0.25">
      <c r="A48" s="1">
        <v>3.4115600000000001</v>
      </c>
      <c r="B48" s="1">
        <v>8.1060490000000005</v>
      </c>
      <c r="C48" s="1">
        <v>15.662381999999999</v>
      </c>
      <c r="D48" s="1">
        <v>22.821535000000001</v>
      </c>
      <c r="E48" s="1">
        <v>30.46227</v>
      </c>
      <c r="F48" s="1">
        <v>37.568350000000002</v>
      </c>
      <c r="G48" s="1">
        <v>45.595643000000003</v>
      </c>
      <c r="H48" s="1"/>
    </row>
    <row r="49" spans="1:10" x14ac:dyDescent="0.25">
      <c r="A49" s="1">
        <v>1.6712</v>
      </c>
      <c r="B49" s="1">
        <v>8.0999879999999997</v>
      </c>
      <c r="C49" s="1">
        <v>15.672554</v>
      </c>
      <c r="D49" s="1">
        <v>22.842496000000001</v>
      </c>
      <c r="E49" s="1">
        <v>30.608943</v>
      </c>
      <c r="F49" s="1">
        <v>37.763240000000003</v>
      </c>
      <c r="G49" s="1">
        <v>45.471992999999998</v>
      </c>
      <c r="H49" s="1"/>
    </row>
    <row r="50" spans="1:10" x14ac:dyDescent="0.25">
      <c r="A50" s="1">
        <v>3.3518699999999999</v>
      </c>
      <c r="B50" s="1">
        <v>8.094481</v>
      </c>
      <c r="C50" s="1">
        <v>15.646913</v>
      </c>
      <c r="D50" s="1">
        <v>22.965318</v>
      </c>
      <c r="E50" s="1">
        <v>30.347670000000001</v>
      </c>
      <c r="F50" s="1">
        <v>37.727879000000001</v>
      </c>
      <c r="G50" s="1">
        <v>45.476962</v>
      </c>
      <c r="H50" s="1"/>
    </row>
    <row r="51" spans="1:10" x14ac:dyDescent="0.25">
      <c r="A51" s="1">
        <v>4.2114900000000004</v>
      </c>
      <c r="B51" s="1">
        <v>8.0928400000000007</v>
      </c>
      <c r="C51" s="1">
        <v>15.710573</v>
      </c>
      <c r="D51" s="1">
        <v>22.096328</v>
      </c>
      <c r="E51" s="1">
        <v>30.668223000000001</v>
      </c>
      <c r="F51" s="1">
        <v>37.545853999999999</v>
      </c>
      <c r="G51" s="1">
        <v>45.562235000000001</v>
      </c>
      <c r="H51" s="1"/>
    </row>
    <row r="55" spans="1:10" x14ac:dyDescent="0.25"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</sheetData>
  <pageMargins left="0.25" right="0.25" top="0.75" bottom="0.75" header="0.3" footer="0.3"/>
  <pageSetup paperSize="9" scale="65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selection activeCell="I11" activeCellId="1" sqref="J11 I1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2.8401109999999998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I2">
        <v>0</v>
      </c>
      <c r="J2" s="1">
        <f>AVERAGE(A2:A26)</f>
        <v>2.2187543600000001</v>
      </c>
      <c r="K2" s="1">
        <f>_xlfn.STDEV.P(A2:A26)</f>
        <v>0.84605409508115392</v>
      </c>
      <c r="M2" s="1">
        <f t="shared" ref="M2:M8" si="0">(J2-$J$11)/$I$11</f>
        <v>0.11065599766935209</v>
      </c>
      <c r="N2" s="1">
        <f>ABS(M2-I2)*1000</f>
        <v>110.65599766935209</v>
      </c>
    </row>
    <row r="3" spans="1:14" x14ac:dyDescent="0.25">
      <c r="A3" s="1">
        <v>3.9883820000000001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I3">
        <v>1</v>
      </c>
      <c r="J3" s="1">
        <f>AVERAGE(B2:B26)</f>
        <v>8.2173388400000018</v>
      </c>
      <c r="K3" s="1">
        <f>_xlfn.STDEV.P(B2:B26)</f>
        <v>5.4647066976136929E-2</v>
      </c>
      <c r="M3" s="1">
        <f t="shared" si="0"/>
        <v>0.93191890729277838</v>
      </c>
      <c r="N3" s="1">
        <f t="shared" ref="N3:N8" si="1">ABS(M3-I3)*1000</f>
        <v>68.081092707221629</v>
      </c>
    </row>
    <row r="4" spans="1:14" x14ac:dyDescent="0.25">
      <c r="A4" s="1">
        <v>2.8324340000000001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I4">
        <v>2</v>
      </c>
      <c r="J4" s="1">
        <f>AVERAGE(C2:C26)</f>
        <v>15.705651960000001</v>
      </c>
      <c r="K4" s="1">
        <f>_xlfn.STDEV.P(C2:C26)</f>
        <v>0.10385946570148712</v>
      </c>
      <c r="M4" s="1">
        <f t="shared" si="0"/>
        <v>1.9571397475771641</v>
      </c>
      <c r="N4" s="1">
        <f t="shared" si="1"/>
        <v>42.860252422835863</v>
      </c>
    </row>
    <row r="5" spans="1:14" x14ac:dyDescent="0.25">
      <c r="A5" s="1">
        <v>2.5456479999999999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I5">
        <v>3</v>
      </c>
      <c r="J5" s="1">
        <f>AVERAGE(D2:D26)</f>
        <v>23.036377400000003</v>
      </c>
      <c r="K5" s="1">
        <f>_xlfn.STDEV.P(D2:D26)</f>
        <v>0.14243056179767019</v>
      </c>
      <c r="M5" s="1">
        <f t="shared" si="0"/>
        <v>2.9607853450640023</v>
      </c>
      <c r="N5" s="1">
        <f t="shared" si="1"/>
        <v>39.214654935997743</v>
      </c>
    </row>
    <row r="6" spans="1:14" x14ac:dyDescent="0.25">
      <c r="A6" s="1">
        <v>1.8964300000000001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I6">
        <v>4</v>
      </c>
      <c r="J6" s="1">
        <f>AVERAGE(E2:E26)</f>
        <v>30.487089279999996</v>
      </c>
      <c r="K6" s="1">
        <f>_xlfn.STDEV.P(E2:E26)</f>
        <v>0.10819041971728212</v>
      </c>
      <c r="M6" s="1">
        <f t="shared" si="0"/>
        <v>3.9808582202124776</v>
      </c>
      <c r="N6" s="1">
        <f t="shared" si="1"/>
        <v>19.141779787522406</v>
      </c>
    </row>
    <row r="7" spans="1:14" x14ac:dyDescent="0.25">
      <c r="A7" s="1">
        <v>1.9306669999999999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I7">
        <v>5</v>
      </c>
      <c r="J7" s="1">
        <f>AVERAGE(F2:F26)</f>
        <v>37.959033560000002</v>
      </c>
      <c r="K7" s="1">
        <f>_xlfn.STDEV.P(F2:F26)</f>
        <v>0.16577083497505382</v>
      </c>
      <c r="M7" s="1">
        <f t="shared" si="0"/>
        <v>5.0038380115943468</v>
      </c>
      <c r="N7" s="1">
        <f t="shared" si="1"/>
        <v>3.838011594346824</v>
      </c>
    </row>
    <row r="8" spans="1:14" x14ac:dyDescent="0.25">
      <c r="A8" s="1">
        <v>2.7721870000000002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I8">
        <v>6</v>
      </c>
      <c r="J8" s="1">
        <f>AVERAGE(G2:G26)</f>
        <v>45.635390080000001</v>
      </c>
      <c r="K8" s="1">
        <f>_xlfn.STDEV.P(G2:G26)</f>
        <v>0.18306303123436335</v>
      </c>
      <c r="M8" s="1">
        <f t="shared" si="0"/>
        <v>6.0548037705898681</v>
      </c>
      <c r="N8" s="1">
        <f t="shared" si="1"/>
        <v>54.803770589868073</v>
      </c>
    </row>
    <row r="9" spans="1:14" x14ac:dyDescent="0.25">
      <c r="A9" s="1">
        <v>2.9057330000000001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4" x14ac:dyDescent="0.25">
      <c r="A10" s="1">
        <v>1.5364120000000001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  <c r="I10" t="s">
        <v>5</v>
      </c>
      <c r="J10" t="s">
        <v>4</v>
      </c>
    </row>
    <row r="11" spans="1:14" x14ac:dyDescent="0.25">
      <c r="A11" s="1">
        <v>1.9982200000000001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  <c r="I11" s="1">
        <v>7.3040976400000002</v>
      </c>
      <c r="J11" s="1">
        <v>1.41051214857144</v>
      </c>
    </row>
    <row r="12" spans="1:14" x14ac:dyDescent="0.25">
      <c r="A12" s="1">
        <v>1.749241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4" x14ac:dyDescent="0.25">
      <c r="A13" s="1">
        <v>2.8275130000000002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4" x14ac:dyDescent="0.25">
      <c r="A14" s="1">
        <v>1.3226340000000001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4" x14ac:dyDescent="0.25">
      <c r="A15" s="1">
        <v>1.54545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4" x14ac:dyDescent="0.25">
      <c r="A16" s="1">
        <v>1.95173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0.98347300000000004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2.7408800000000002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3.9572910000000001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1.5161020000000001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1.5274449999999999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1.5255609999999999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3.0213489999999998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3.066287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0.55122199999999999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1.9364570000000001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30" spans="1:7" x14ac:dyDescent="0.25">
      <c r="C30"/>
      <c r="D30"/>
      <c r="E30"/>
    </row>
    <row r="31" spans="1:7" x14ac:dyDescent="0.25">
      <c r="C31"/>
      <c r="E31"/>
    </row>
    <row r="32" spans="1:7" x14ac:dyDescent="0.25">
      <c r="C32"/>
      <c r="E32"/>
    </row>
    <row r="33" spans="3:5" x14ac:dyDescent="0.25">
      <c r="C33"/>
      <c r="E33"/>
    </row>
    <row r="34" spans="3:5" x14ac:dyDescent="0.25">
      <c r="C34"/>
      <c r="E34"/>
    </row>
    <row r="35" spans="3:5" x14ac:dyDescent="0.25">
      <c r="C35"/>
      <c r="E35"/>
    </row>
    <row r="36" spans="3:5" x14ac:dyDescent="0.25">
      <c r="C36"/>
      <c r="E36"/>
    </row>
    <row r="37" spans="3:5" x14ac:dyDescent="0.25">
      <c r="C37"/>
      <c r="E37"/>
    </row>
    <row r="41" spans="3:5" x14ac:dyDescent="0.25">
      <c r="C41"/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D1" sqref="D1"/>
    </sheetView>
  </sheetViews>
  <sheetFormatPr defaultRowHeight="15" x14ac:dyDescent="0.25"/>
  <cols>
    <col min="1" max="7" width="10.7109375" style="1" customWidth="1"/>
    <col min="8" max="21" width="10.7109375" customWidth="1"/>
  </cols>
  <sheetData>
    <row r="1" spans="1:14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10</v>
      </c>
      <c r="G1" s="2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0.673786</v>
      </c>
      <c r="B2" s="1">
        <v>8.2181660000000001</v>
      </c>
      <c r="C2" s="1">
        <v>15.778724</v>
      </c>
      <c r="D2" s="1">
        <v>22.984065000000001</v>
      </c>
      <c r="E2" s="1">
        <v>30.541893999999999</v>
      </c>
      <c r="F2" s="1">
        <v>38.111460999999998</v>
      </c>
      <c r="G2" s="1">
        <v>45.593673000000003</v>
      </c>
      <c r="I2">
        <v>0</v>
      </c>
      <c r="J2" s="1">
        <f>AVERAGE(A2:A26)</f>
        <v>0.69932027999999979</v>
      </c>
      <c r="K2" s="1">
        <f>_xlfn.STDEV.P(A2:A26)</f>
        <v>1.5515003707431071E-2</v>
      </c>
      <c r="M2" s="1">
        <f t="shared" ref="M2:M8" si="0">(J2-$J$11)/$I$11</f>
        <v>-7.6877096612926491E-4</v>
      </c>
      <c r="N2" s="1">
        <f>ABS(M2-I2)*1000</f>
        <v>0.76877096612926488</v>
      </c>
    </row>
    <row r="3" spans="1:14" x14ac:dyDescent="0.25">
      <c r="A3" s="1">
        <v>0.67620000000000002</v>
      </c>
      <c r="B3" s="1">
        <v>8.1771969999999996</v>
      </c>
      <c r="C3" s="1">
        <v>15.82423</v>
      </c>
      <c r="D3" s="1">
        <v>22.869523000000001</v>
      </c>
      <c r="E3" s="1">
        <v>30.571663999999998</v>
      </c>
      <c r="F3" s="1">
        <v>38.078166000000003</v>
      </c>
      <c r="G3" s="1">
        <v>45.769742000000001</v>
      </c>
      <c r="I3">
        <v>1</v>
      </c>
      <c r="J3" s="1">
        <f>AVERAGE(B2:B26)</f>
        <v>8.2173388400000018</v>
      </c>
      <c r="K3" s="1">
        <f>_xlfn.STDEV.P(B2:B26)</f>
        <v>5.4647066976136929E-2</v>
      </c>
      <c r="M3" s="1">
        <f t="shared" si="0"/>
        <v>1.0060780398244527</v>
      </c>
      <c r="N3" s="1">
        <f t="shared" ref="N3:N8" si="1">ABS(M3-I3)*1000</f>
        <v>6.0780398244526523</v>
      </c>
    </row>
    <row r="4" spans="1:14" x14ac:dyDescent="0.25">
      <c r="A4" s="1">
        <v>0.68326100000000001</v>
      </c>
      <c r="B4" s="1">
        <v>8.2418519999999997</v>
      </c>
      <c r="C4" s="1">
        <v>15.754426</v>
      </c>
      <c r="D4" s="1">
        <v>23.016411000000002</v>
      </c>
      <c r="E4" s="1">
        <v>30.538568000000001</v>
      </c>
      <c r="F4" s="1">
        <v>37.957056999999999</v>
      </c>
      <c r="G4" s="1">
        <v>45.623527000000003</v>
      </c>
      <c r="I4">
        <v>2</v>
      </c>
      <c r="J4" s="1">
        <f>AVERAGE(C2:C26)</f>
        <v>15.705651960000001</v>
      </c>
      <c r="K4" s="1">
        <f>_xlfn.STDEV.P(C2:C26)</f>
        <v>0.10385946570148712</v>
      </c>
      <c r="M4" s="1">
        <f t="shared" si="0"/>
        <v>2.0089465646759357</v>
      </c>
      <c r="N4" s="1">
        <f t="shared" si="1"/>
        <v>8.9465646759356865</v>
      </c>
    </row>
    <row r="5" spans="1:14" x14ac:dyDescent="0.25">
      <c r="A5" s="1">
        <v>0.68067800000000001</v>
      </c>
      <c r="B5" s="1">
        <v>8.1795799999999996</v>
      </c>
      <c r="C5" s="1">
        <v>15.55864</v>
      </c>
      <c r="D5" s="1">
        <v>22.993054999999998</v>
      </c>
      <c r="E5" s="1">
        <v>30.544616999999999</v>
      </c>
      <c r="F5" s="1">
        <v>37.517491999999997</v>
      </c>
      <c r="G5" s="1">
        <v>45.214412000000003</v>
      </c>
      <c r="I5">
        <v>3</v>
      </c>
      <c r="J5" s="1">
        <f>AVERAGE(D2:D26)</f>
        <v>23.036377400000003</v>
      </c>
      <c r="K5" s="1">
        <f>_xlfn.STDEV.P(D2:D26)</f>
        <v>0.14243056179767019</v>
      </c>
      <c r="M5" s="1">
        <f t="shared" si="0"/>
        <v>2.9907102396575236</v>
      </c>
      <c r="N5" s="1">
        <f t="shared" si="1"/>
        <v>9.2897603424764164</v>
      </c>
    </row>
    <row r="6" spans="1:14" x14ac:dyDescent="0.25">
      <c r="A6" s="1">
        <v>0.67816100000000001</v>
      </c>
      <c r="B6" s="1">
        <v>8.2509320000000006</v>
      </c>
      <c r="C6" s="1">
        <v>15.740778000000001</v>
      </c>
      <c r="D6" s="1">
        <v>23.115186999999999</v>
      </c>
      <c r="E6" s="1">
        <v>30.525527</v>
      </c>
      <c r="F6" s="1">
        <v>37.909025999999997</v>
      </c>
      <c r="G6" s="1">
        <v>45.755054999999999</v>
      </c>
      <c r="I6">
        <v>4</v>
      </c>
      <c r="J6" s="1">
        <f>AVERAGE(E2:E26)</f>
        <v>30.487089279999996</v>
      </c>
      <c r="K6" s="1">
        <f>_xlfn.STDEV.P(E2:E26)</f>
        <v>0.10819041971728212</v>
      </c>
      <c r="M6" s="1">
        <f t="shared" si="0"/>
        <v>3.9885430375719637</v>
      </c>
      <c r="N6" s="1">
        <f t="shared" si="1"/>
        <v>11.456962428036288</v>
      </c>
    </row>
    <row r="7" spans="1:14" x14ac:dyDescent="0.25">
      <c r="A7" s="1">
        <v>0.67172600000000005</v>
      </c>
      <c r="B7" s="1">
        <v>8.3240990000000004</v>
      </c>
      <c r="C7" s="1">
        <v>15.646114000000001</v>
      </c>
      <c r="D7" s="1">
        <v>23.052340000000001</v>
      </c>
      <c r="E7" s="1">
        <v>30.468779999999999</v>
      </c>
      <c r="F7" s="1">
        <v>38.156939000000001</v>
      </c>
      <c r="G7" s="1">
        <v>45.400900999999998</v>
      </c>
      <c r="I7">
        <v>5</v>
      </c>
      <c r="J7" s="1">
        <f>AVERAGE(F2:F26)</f>
        <v>37.959033560000002</v>
      </c>
      <c r="K7" s="1">
        <f>_xlfn.STDEV.P(F2:F26)</f>
        <v>0.16577083497505382</v>
      </c>
      <c r="M7" s="1">
        <f t="shared" si="0"/>
        <v>4.9892193738542367</v>
      </c>
      <c r="N7" s="1">
        <f t="shared" si="1"/>
        <v>10.78062614576325</v>
      </c>
    </row>
    <row r="8" spans="1:14" x14ac:dyDescent="0.25">
      <c r="A8" s="1">
        <v>0.68722300000000003</v>
      </c>
      <c r="B8" s="1">
        <v>8.4217879999999994</v>
      </c>
      <c r="C8" s="1">
        <v>15.634788</v>
      </c>
      <c r="D8" s="1">
        <v>23.302301</v>
      </c>
      <c r="E8" s="1">
        <v>30.467188</v>
      </c>
      <c r="F8" s="1">
        <v>37.479694000000002</v>
      </c>
      <c r="G8" s="1">
        <v>45.813971000000002</v>
      </c>
      <c r="I8">
        <v>6</v>
      </c>
      <c r="J8" s="1">
        <f>AVERAGE(G2:G26)</f>
        <v>45.635390080000001</v>
      </c>
      <c r="K8" s="1">
        <f>_xlfn.STDEV.P(G2:G26)</f>
        <v>0.18306303123436335</v>
      </c>
      <c r="M8" s="1">
        <f t="shared" si="0"/>
        <v>6.0172715153820029</v>
      </c>
      <c r="N8" s="1">
        <f t="shared" si="1"/>
        <v>17.271515382002889</v>
      </c>
    </row>
    <row r="9" spans="1:14" x14ac:dyDescent="0.25">
      <c r="A9" s="1">
        <v>0.69220700000000002</v>
      </c>
      <c r="B9" s="1">
        <v>8.1509850000000004</v>
      </c>
      <c r="C9" s="1">
        <v>15.908861999999999</v>
      </c>
      <c r="D9" s="1">
        <v>23.162472999999999</v>
      </c>
      <c r="E9" s="1">
        <v>30.352934999999999</v>
      </c>
      <c r="F9" s="1">
        <v>37.930385000000001</v>
      </c>
      <c r="G9" s="1">
        <v>45.804769</v>
      </c>
    </row>
    <row r="10" spans="1:14" x14ac:dyDescent="0.25">
      <c r="A10" s="1">
        <v>0.69850999999999996</v>
      </c>
      <c r="B10" s="1">
        <v>8.1996699999999993</v>
      </c>
      <c r="C10" s="1">
        <v>15.875594</v>
      </c>
      <c r="D10" s="1">
        <v>23.190141000000001</v>
      </c>
      <c r="E10" s="1">
        <v>30.409903</v>
      </c>
      <c r="F10" s="1">
        <v>37.889811999999999</v>
      </c>
      <c r="G10" s="1">
        <v>45.835057999999997</v>
      </c>
      <c r="I10" t="s">
        <v>5</v>
      </c>
      <c r="J10" t="s">
        <v>4</v>
      </c>
    </row>
    <row r="11" spans="1:14" x14ac:dyDescent="0.25">
      <c r="A11" s="1">
        <v>0.69274899999999995</v>
      </c>
      <c r="B11" s="1">
        <v>8.2011679999999991</v>
      </c>
      <c r="C11" s="1">
        <v>15.807159</v>
      </c>
      <c r="D11" s="1">
        <v>22.984065000000001</v>
      </c>
      <c r="E11" s="1">
        <v>30.489934000000002</v>
      </c>
      <c r="F11" s="1">
        <v>37.900548000000001</v>
      </c>
      <c r="G11" s="1">
        <v>45.446615999999999</v>
      </c>
      <c r="I11" s="1">
        <v>7.4668941485714297</v>
      </c>
      <c r="J11" s="1">
        <v>0.70506061142858201</v>
      </c>
    </row>
    <row r="12" spans="1:14" x14ac:dyDescent="0.25">
      <c r="A12" s="1">
        <v>0.69511500000000004</v>
      </c>
      <c r="B12" s="1">
        <v>8.2028949999999998</v>
      </c>
      <c r="C12" s="1">
        <v>15.800069000000001</v>
      </c>
      <c r="D12" s="1">
        <v>22.912797999999999</v>
      </c>
      <c r="E12" s="1">
        <v>30.429576999999998</v>
      </c>
      <c r="F12" s="1">
        <v>38.210056000000002</v>
      </c>
      <c r="G12" s="1">
        <v>45.849051000000003</v>
      </c>
    </row>
    <row r="13" spans="1:14" x14ac:dyDescent="0.25">
      <c r="A13" s="1">
        <v>0.70209100000000002</v>
      </c>
      <c r="B13" s="1">
        <v>8.1702490000000001</v>
      </c>
      <c r="C13" s="1">
        <v>15.789232999999999</v>
      </c>
      <c r="D13" s="1">
        <v>23.167394000000002</v>
      </c>
      <c r="E13" s="1">
        <v>30.487176999999999</v>
      </c>
      <c r="F13" s="1">
        <v>37.946930000000002</v>
      </c>
      <c r="G13" s="1">
        <v>45.842092999999998</v>
      </c>
    </row>
    <row r="14" spans="1:14" x14ac:dyDescent="0.25">
      <c r="A14" s="1">
        <v>0.70241100000000001</v>
      </c>
      <c r="B14" s="1">
        <v>8.2277280000000008</v>
      </c>
      <c r="C14" s="1">
        <v>15.789659</v>
      </c>
      <c r="D14" s="1">
        <v>22.908667999999999</v>
      </c>
      <c r="E14" s="1">
        <v>30.530031000000001</v>
      </c>
      <c r="F14" s="1">
        <v>37.811478999999999</v>
      </c>
      <c r="G14" s="1">
        <v>45.443024000000001</v>
      </c>
    </row>
    <row r="15" spans="1:14" x14ac:dyDescent="0.25">
      <c r="A15" s="1">
        <v>0.71365599999999996</v>
      </c>
      <c r="B15" s="1">
        <v>8.2370859999999997</v>
      </c>
      <c r="C15" s="1">
        <v>15.754818999999999</v>
      </c>
      <c r="D15" s="1">
        <v>23.184457999999999</v>
      </c>
      <c r="E15" s="1">
        <v>30.292079999999999</v>
      </c>
      <c r="F15" s="1">
        <v>37.918551000000001</v>
      </c>
      <c r="G15" s="1">
        <v>45.463678999999999</v>
      </c>
    </row>
    <row r="16" spans="1:14" x14ac:dyDescent="0.25">
      <c r="A16" s="1">
        <v>0.70660400000000001</v>
      </c>
      <c r="B16" s="1">
        <v>8.2287289999999995</v>
      </c>
      <c r="C16" s="1">
        <v>15.624706</v>
      </c>
      <c r="D16" s="1">
        <v>22.991171999999999</v>
      </c>
      <c r="E16" s="1">
        <v>30.366378999999998</v>
      </c>
      <c r="F16" s="1">
        <v>37.976894000000001</v>
      </c>
      <c r="G16" s="1">
        <v>45.698956000000003</v>
      </c>
    </row>
    <row r="17" spans="1:7" x14ac:dyDescent="0.25">
      <c r="A17" s="1">
        <v>0.70759499999999997</v>
      </c>
      <c r="B17" s="1">
        <v>8.134976</v>
      </c>
      <c r="C17" s="1">
        <v>15.678658</v>
      </c>
      <c r="D17" s="1">
        <v>23.249084</v>
      </c>
      <c r="E17" s="1">
        <v>30.131889999999999</v>
      </c>
      <c r="F17" s="1">
        <v>38.114376</v>
      </c>
      <c r="G17" s="1">
        <v>45.473585</v>
      </c>
    </row>
    <row r="18" spans="1:7" x14ac:dyDescent="0.25">
      <c r="A18" s="1">
        <v>0.706596</v>
      </c>
      <c r="B18" s="1">
        <v>8.1995310000000003</v>
      </c>
      <c r="C18" s="1">
        <v>15.639167</v>
      </c>
      <c r="D18" s="1">
        <v>23.050329000000001</v>
      </c>
      <c r="E18" s="1">
        <v>30.505979</v>
      </c>
      <c r="F18" s="1">
        <v>37.992153000000002</v>
      </c>
      <c r="G18" s="1">
        <v>45.304954000000002</v>
      </c>
    </row>
    <row r="19" spans="1:7" x14ac:dyDescent="0.25">
      <c r="A19" s="1">
        <v>0.69668300000000005</v>
      </c>
      <c r="B19" s="1">
        <v>8.1902220000000003</v>
      </c>
      <c r="C19" s="1">
        <v>15.752895000000001</v>
      </c>
      <c r="D19" s="1">
        <v>23.212696999999999</v>
      </c>
      <c r="E19" s="1">
        <v>30.514828000000001</v>
      </c>
      <c r="F19" s="1">
        <v>38.117981</v>
      </c>
      <c r="G19" s="1">
        <v>45.430436</v>
      </c>
    </row>
    <row r="20" spans="1:7" x14ac:dyDescent="0.25">
      <c r="A20" s="1">
        <v>0.70611400000000002</v>
      </c>
      <c r="B20" s="1">
        <v>8.2036879999999996</v>
      </c>
      <c r="C20" s="1">
        <v>15.540959000000001</v>
      </c>
      <c r="D20" s="1">
        <v>22.897677000000002</v>
      </c>
      <c r="E20" s="1">
        <v>30.556992999999999</v>
      </c>
      <c r="F20" s="1">
        <v>37.905152000000001</v>
      </c>
      <c r="G20" s="1">
        <v>45.679588000000003</v>
      </c>
    </row>
    <row r="21" spans="1:7" x14ac:dyDescent="0.25">
      <c r="A21" s="1">
        <v>0.72446900000000003</v>
      </c>
      <c r="B21" s="1">
        <v>8.2028060000000007</v>
      </c>
      <c r="C21" s="1">
        <v>15.663026</v>
      </c>
      <c r="D21" s="1">
        <v>22.975595999999999</v>
      </c>
      <c r="E21" s="1">
        <v>30.588861999999999</v>
      </c>
      <c r="F21" s="1">
        <v>38.049903</v>
      </c>
      <c r="G21" s="1">
        <v>45.851165999999999</v>
      </c>
    </row>
    <row r="22" spans="1:7" x14ac:dyDescent="0.25">
      <c r="A22" s="1">
        <v>0.71825000000000006</v>
      </c>
      <c r="B22" s="1">
        <v>8.2160469999999997</v>
      </c>
      <c r="C22" s="1">
        <v>15.709089000000001</v>
      </c>
      <c r="D22" s="1">
        <v>22.714199000000001</v>
      </c>
      <c r="E22" s="1">
        <v>30.556753</v>
      </c>
      <c r="F22" s="1">
        <v>38.057431000000001</v>
      </c>
      <c r="G22" s="1">
        <v>45.686298000000001</v>
      </c>
    </row>
    <row r="23" spans="1:7" x14ac:dyDescent="0.25">
      <c r="A23" s="1">
        <v>0.72056600000000004</v>
      </c>
      <c r="B23" s="1">
        <v>8.2080169999999999</v>
      </c>
      <c r="C23" s="1">
        <v>15.533906999999999</v>
      </c>
      <c r="D23" s="1">
        <v>22.852091000000001</v>
      </c>
      <c r="E23" s="1">
        <v>30.626076999999999</v>
      </c>
      <c r="F23" s="1">
        <v>38.006081000000002</v>
      </c>
      <c r="G23" s="1">
        <v>45.660473000000003</v>
      </c>
    </row>
    <row r="24" spans="1:7" x14ac:dyDescent="0.25">
      <c r="A24" s="1">
        <v>0.71509599999999995</v>
      </c>
      <c r="B24" s="1">
        <v>8.2149979999999996</v>
      </c>
      <c r="C24" s="1">
        <v>15.695615999999999</v>
      </c>
      <c r="D24" s="1">
        <v>23.212513000000001</v>
      </c>
      <c r="E24" s="1">
        <v>30.589756999999999</v>
      </c>
      <c r="F24" s="1">
        <v>37.888452999999998</v>
      </c>
      <c r="G24" s="1">
        <v>45.747912999999997</v>
      </c>
    </row>
    <row r="25" spans="1:7" x14ac:dyDescent="0.25">
      <c r="A25" s="1">
        <v>0.71365800000000001</v>
      </c>
      <c r="B25" s="1">
        <v>8.2027099999999997</v>
      </c>
      <c r="C25" s="1">
        <v>15.596434</v>
      </c>
      <c r="D25" s="1">
        <v>22.976042</v>
      </c>
      <c r="E25" s="1">
        <v>30.479143000000001</v>
      </c>
      <c r="F25" s="1">
        <v>38.029640999999998</v>
      </c>
      <c r="G25" s="1">
        <v>45.815961000000001</v>
      </c>
    </row>
    <row r="26" spans="1:7" x14ac:dyDescent="0.25">
      <c r="A26" s="1">
        <v>0.71960199999999996</v>
      </c>
      <c r="B26" s="1">
        <v>8.2283519999999992</v>
      </c>
      <c r="C26" s="1">
        <v>15.543747</v>
      </c>
      <c r="D26" s="1">
        <v>22.935155999999999</v>
      </c>
      <c r="E26" s="1">
        <v>30.610696000000001</v>
      </c>
      <c r="F26" s="1">
        <v>38.020178000000001</v>
      </c>
      <c r="G26" s="1">
        <v>45.679850999999999</v>
      </c>
    </row>
    <row r="42" spans="2:2" x14ac:dyDescent="0.25">
      <c r="B42"/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>
      <selection activeCell="D29" sqref="D29"/>
    </sheetView>
  </sheetViews>
  <sheetFormatPr defaultRowHeight="15" x14ac:dyDescent="0.25"/>
  <cols>
    <col min="1" max="23" width="10.7109375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  <c r="F1" t="s">
        <v>10</v>
      </c>
      <c r="G1" t="s">
        <v>11</v>
      </c>
      <c r="I1" t="s">
        <v>1</v>
      </c>
      <c r="J1" t="s">
        <v>2</v>
      </c>
      <c r="K1" t="s">
        <v>3</v>
      </c>
      <c r="M1" t="s">
        <v>12</v>
      </c>
      <c r="N1" t="s">
        <v>13</v>
      </c>
    </row>
    <row r="2" spans="1:14" x14ac:dyDescent="0.25">
      <c r="A2" s="1">
        <v>1.7258260000000001</v>
      </c>
      <c r="B2" s="1">
        <v>9.8395139999999994</v>
      </c>
      <c r="C2" s="1">
        <v>16.257453999999999</v>
      </c>
      <c r="D2" s="1">
        <v>24.796906</v>
      </c>
      <c r="E2" s="1">
        <v>32.027147999999997</v>
      </c>
      <c r="F2" s="1">
        <v>39.976008999999998</v>
      </c>
      <c r="G2" s="1">
        <v>47.602238</v>
      </c>
      <c r="I2">
        <v>0</v>
      </c>
      <c r="J2" s="1">
        <f>AVERAGE(A2:A26)</f>
        <v>1.7928797999999997</v>
      </c>
      <c r="K2" s="1">
        <f>_xlfn.STDEV.P(A2:A26)</f>
        <v>0.25207450750553984</v>
      </c>
      <c r="M2" s="1">
        <f t="shared" ref="M2:M8" si="0">(J2-$J$11)/$I$11</f>
        <v>-1.3220429081993086E-2</v>
      </c>
      <c r="N2" s="1">
        <f>ABS(M2-I2)*1000</f>
        <v>13.220429081993087</v>
      </c>
    </row>
    <row r="3" spans="1:14" x14ac:dyDescent="0.25">
      <c r="A3" s="1">
        <v>1.739511</v>
      </c>
      <c r="B3" s="1">
        <v>9.850911</v>
      </c>
      <c r="C3" s="1">
        <v>17.518443999999999</v>
      </c>
      <c r="D3" s="1">
        <v>24.495242000000001</v>
      </c>
      <c r="E3" s="1">
        <v>32.320656999999997</v>
      </c>
      <c r="F3" s="1">
        <v>39.837851999999998</v>
      </c>
      <c r="G3" s="1">
        <v>47.954763</v>
      </c>
      <c r="I3">
        <v>1</v>
      </c>
      <c r="J3" s="1">
        <f>AVERAGE(B2:B26)</f>
        <v>9.7613972000000011</v>
      </c>
      <c r="K3" s="1">
        <f>_xlfn.STDEV.P(B2:B26)</f>
        <v>0.21738084451450626</v>
      </c>
      <c r="M3" s="1">
        <f t="shared" si="0"/>
        <v>1.0344017059747759</v>
      </c>
      <c r="N3" s="1">
        <f t="shared" ref="N3:N8" si="1">ABS(M3-I3)*1000</f>
        <v>34.401705974775879</v>
      </c>
    </row>
    <row r="4" spans="1:14" x14ac:dyDescent="0.25">
      <c r="A4" s="1">
        <v>1.9168069999999999</v>
      </c>
      <c r="B4" s="1">
        <v>9.7065509999999993</v>
      </c>
      <c r="C4" s="1">
        <v>16.249403999999998</v>
      </c>
      <c r="D4" s="1">
        <v>23.797788000000001</v>
      </c>
      <c r="E4" s="1">
        <v>32.002999000000003</v>
      </c>
      <c r="F4" s="1">
        <v>40.016463999999999</v>
      </c>
      <c r="G4" s="1">
        <v>47.935161999999998</v>
      </c>
      <c r="I4">
        <v>2</v>
      </c>
      <c r="J4" s="1">
        <f>AVERAGE(C2:C26)</f>
        <v>17.121056159999998</v>
      </c>
      <c r="K4" s="1">
        <f>_xlfn.STDEV.P(C2:C26)</f>
        <v>0.45650594060929234</v>
      </c>
      <c r="M4" s="1">
        <f t="shared" si="0"/>
        <v>2.0019771338661521</v>
      </c>
      <c r="N4" s="1">
        <f t="shared" si="1"/>
        <v>1.9771338661520588</v>
      </c>
    </row>
    <row r="5" spans="1:14" x14ac:dyDescent="0.25">
      <c r="A5" s="1">
        <v>2.1707990000000001</v>
      </c>
      <c r="B5" s="1">
        <v>8.8240890000000007</v>
      </c>
      <c r="C5" s="1">
        <v>16.230594</v>
      </c>
      <c r="D5" s="1">
        <v>24.805136999999998</v>
      </c>
      <c r="E5" s="1">
        <v>32.090808000000003</v>
      </c>
      <c r="F5" s="1">
        <v>39.998458999999997</v>
      </c>
      <c r="G5" s="1">
        <v>47.605502000000001</v>
      </c>
      <c r="I5">
        <v>3</v>
      </c>
      <c r="J5" s="1">
        <f>AVERAGE(D2:D26)</f>
        <v>24.577908319999995</v>
      </c>
      <c r="K5" s="1">
        <f>_xlfn.STDEV.P(D2:D26)</f>
        <v>0.1918651136196925</v>
      </c>
      <c r="M5" s="1">
        <f t="shared" si="0"/>
        <v>2.9823305658184847</v>
      </c>
      <c r="N5" s="1">
        <f t="shared" si="1"/>
        <v>17.669434181515342</v>
      </c>
    </row>
    <row r="6" spans="1:14" x14ac:dyDescent="0.25">
      <c r="A6" s="1">
        <v>1.920256</v>
      </c>
      <c r="B6" s="1">
        <v>9.8690429999999996</v>
      </c>
      <c r="C6" s="1">
        <v>17.525787000000001</v>
      </c>
      <c r="D6" s="1">
        <v>24.827484999999999</v>
      </c>
      <c r="E6" s="1">
        <v>32.150499000000003</v>
      </c>
      <c r="F6" s="1">
        <v>39.989241999999997</v>
      </c>
      <c r="G6" s="1">
        <v>47.579222999999999</v>
      </c>
      <c r="I6">
        <v>4</v>
      </c>
      <c r="J6" s="1">
        <f>AVERAGE(E2:E26)</f>
        <v>32.100745319999994</v>
      </c>
      <c r="K6" s="1">
        <f>_xlfn.STDEV.P(E2:E26)</f>
        <v>0.18017463405501191</v>
      </c>
      <c r="M6" s="1">
        <f t="shared" si="0"/>
        <v>3.9713590342289393</v>
      </c>
      <c r="N6" s="1">
        <f t="shared" si="1"/>
        <v>28.640965771060678</v>
      </c>
    </row>
    <row r="7" spans="1:14" x14ac:dyDescent="0.25">
      <c r="A7" s="1">
        <v>1.028081</v>
      </c>
      <c r="B7" s="1">
        <v>9.841405</v>
      </c>
      <c r="C7" s="1">
        <v>17.517393999999999</v>
      </c>
      <c r="D7" s="1">
        <v>24.521170000000001</v>
      </c>
      <c r="E7" s="1">
        <v>32.402822</v>
      </c>
      <c r="F7" s="1">
        <v>40.003748999999999</v>
      </c>
      <c r="G7" s="1">
        <v>47.581426</v>
      </c>
      <c r="I7">
        <v>5</v>
      </c>
      <c r="J7" s="1">
        <f>AVERAGE(F2:F26)</f>
        <v>39.998635080000007</v>
      </c>
      <c r="K7" s="1">
        <f>_xlfn.STDEV.P(F2:F26)</f>
        <v>4.9209310460457047E-2</v>
      </c>
      <c r="M7" s="1">
        <f t="shared" si="0"/>
        <v>5.0096957432401039</v>
      </c>
      <c r="N7" s="1">
        <f t="shared" si="1"/>
        <v>9.6957432401039156</v>
      </c>
    </row>
    <row r="8" spans="1:14" x14ac:dyDescent="0.25">
      <c r="A8" s="1">
        <v>2.172536</v>
      </c>
      <c r="B8" s="1">
        <v>9.9040689999999998</v>
      </c>
      <c r="C8" s="1">
        <v>17.514074999999998</v>
      </c>
      <c r="D8" s="1">
        <v>24.495625</v>
      </c>
      <c r="E8" s="1">
        <v>31.8992</v>
      </c>
      <c r="F8" s="1">
        <v>40.002980000000001</v>
      </c>
      <c r="G8" s="1">
        <v>47.539121000000002</v>
      </c>
      <c r="I8">
        <v>6</v>
      </c>
      <c r="J8" s="1">
        <f>AVERAGE(G2:G26)</f>
        <v>47.633528200000001</v>
      </c>
      <c r="K8" s="1">
        <f>_xlfn.STDEV.P(G2:G26)</f>
        <v>0.13829212922852829</v>
      </c>
      <c r="M8" s="1">
        <f t="shared" si="0"/>
        <v>6.0134562459535239</v>
      </c>
      <c r="N8" s="1">
        <f t="shared" si="1"/>
        <v>13.456245953523904</v>
      </c>
    </row>
    <row r="9" spans="1:14" x14ac:dyDescent="0.25">
      <c r="A9" s="1">
        <v>1.7607600000000001</v>
      </c>
      <c r="B9" s="1">
        <v>9.6520220000000005</v>
      </c>
      <c r="C9" s="1">
        <v>17.524025999999999</v>
      </c>
      <c r="D9" s="1">
        <v>24.551812000000002</v>
      </c>
      <c r="E9" s="1">
        <v>32.126716999999999</v>
      </c>
      <c r="F9" s="1">
        <v>39.976962</v>
      </c>
      <c r="G9" s="1">
        <v>47.590766000000002</v>
      </c>
    </row>
    <row r="10" spans="1:14" x14ac:dyDescent="0.25">
      <c r="A10" s="1">
        <v>1.928375</v>
      </c>
      <c r="B10" s="1">
        <v>9.9033300000000004</v>
      </c>
      <c r="C10" s="1">
        <v>17.329274999999999</v>
      </c>
      <c r="D10" s="1">
        <v>24.535979999999999</v>
      </c>
      <c r="E10" s="1">
        <v>32.420777999999999</v>
      </c>
      <c r="F10" s="1">
        <v>40.015309000000002</v>
      </c>
      <c r="G10" s="1">
        <v>47.591909000000001</v>
      </c>
      <c r="I10" t="s">
        <v>5</v>
      </c>
      <c r="J10" t="s">
        <v>4</v>
      </c>
    </row>
    <row r="11" spans="1:14" x14ac:dyDescent="0.25">
      <c r="A11" s="1">
        <v>2.4971909999999999</v>
      </c>
      <c r="B11" s="1">
        <v>9.9016839999999995</v>
      </c>
      <c r="C11" s="1">
        <v>17.214029</v>
      </c>
      <c r="D11" s="1">
        <v>24.763902999999999</v>
      </c>
      <c r="E11" s="1">
        <v>31.911674000000001</v>
      </c>
      <c r="F11" s="1">
        <v>40.013072999999999</v>
      </c>
      <c r="G11" s="1">
        <v>47.718803999999999</v>
      </c>
      <c r="I11" s="1">
        <v>7.6062896471428596</v>
      </c>
      <c r="J11" s="1">
        <v>1.8934382128571501</v>
      </c>
    </row>
    <row r="12" spans="1:14" x14ac:dyDescent="0.25">
      <c r="A12" s="1">
        <v>1.7677020000000001</v>
      </c>
      <c r="B12" s="1">
        <v>9.6327879999999997</v>
      </c>
      <c r="C12" s="1">
        <v>17.450209999999998</v>
      </c>
      <c r="D12" s="1">
        <v>24.571898000000001</v>
      </c>
      <c r="E12" s="1">
        <v>32.157187999999998</v>
      </c>
      <c r="F12" s="1">
        <v>39.976764000000003</v>
      </c>
      <c r="G12" s="1">
        <v>47.920110999999999</v>
      </c>
    </row>
    <row r="13" spans="1:14" x14ac:dyDescent="0.25">
      <c r="A13" s="1">
        <v>1.7609170000000001</v>
      </c>
      <c r="B13" s="1">
        <v>9.9392560000000003</v>
      </c>
      <c r="C13" s="1">
        <v>17.236989000000001</v>
      </c>
      <c r="D13" s="1">
        <v>24.562683</v>
      </c>
      <c r="E13" s="1">
        <v>32.408901</v>
      </c>
      <c r="F13" s="1">
        <v>40.020828999999999</v>
      </c>
      <c r="G13" s="1">
        <v>47.542459999999998</v>
      </c>
    </row>
    <row r="14" spans="1:14" x14ac:dyDescent="0.25">
      <c r="A14" s="1">
        <v>1.5168779999999999</v>
      </c>
      <c r="B14" s="1">
        <v>9.6363199999999996</v>
      </c>
      <c r="C14" s="1">
        <v>17.352374999999999</v>
      </c>
      <c r="D14" s="1">
        <v>24.634727000000002</v>
      </c>
      <c r="E14" s="1">
        <v>32.141936000000001</v>
      </c>
      <c r="F14" s="1">
        <v>40.018282999999997</v>
      </c>
      <c r="G14" s="1">
        <v>47.541615</v>
      </c>
    </row>
    <row r="15" spans="1:14" x14ac:dyDescent="0.25">
      <c r="A15" s="1">
        <v>1.758535</v>
      </c>
      <c r="B15" s="1">
        <v>9.7307629999999996</v>
      </c>
      <c r="C15" s="1">
        <v>17.286449000000001</v>
      </c>
      <c r="D15" s="1">
        <v>24.637250999999999</v>
      </c>
      <c r="E15" s="1">
        <v>32.127597999999999</v>
      </c>
      <c r="F15" s="1">
        <v>40.017423999999998</v>
      </c>
      <c r="G15" s="1">
        <v>47.948822</v>
      </c>
    </row>
    <row r="16" spans="1:14" x14ac:dyDescent="0.25">
      <c r="A16" s="1">
        <v>1.7537990000000001</v>
      </c>
      <c r="B16" s="1">
        <v>9.8226829999999996</v>
      </c>
      <c r="C16" s="1">
        <v>17.325688</v>
      </c>
      <c r="D16" s="1">
        <v>24.496926999999999</v>
      </c>
      <c r="E16" s="1">
        <v>31.867318000000001</v>
      </c>
      <c r="F16" s="1">
        <v>40.161549000000001</v>
      </c>
      <c r="G16" s="1">
        <v>47.560693999999998</v>
      </c>
    </row>
    <row r="17" spans="1:7" x14ac:dyDescent="0.25">
      <c r="A17" s="1">
        <v>1.7602709999999999</v>
      </c>
      <c r="B17" s="1">
        <v>9.7057570000000002</v>
      </c>
      <c r="C17" s="1">
        <v>17.286742</v>
      </c>
      <c r="D17" s="1">
        <v>24.545062999999999</v>
      </c>
      <c r="E17" s="1">
        <v>32.329726999999998</v>
      </c>
      <c r="F17" s="1">
        <v>40.006608</v>
      </c>
      <c r="G17" s="1">
        <v>47.587207999999997</v>
      </c>
    </row>
    <row r="18" spans="1:7" x14ac:dyDescent="0.25">
      <c r="A18" s="1">
        <v>1.753452</v>
      </c>
      <c r="B18" s="1">
        <v>9.9981399999999994</v>
      </c>
      <c r="C18" s="1">
        <v>16.228027999999998</v>
      </c>
      <c r="D18" s="1">
        <v>24.638643999999999</v>
      </c>
      <c r="E18" s="1">
        <v>32.080207999999999</v>
      </c>
      <c r="F18" s="1">
        <v>39.993946000000001</v>
      </c>
      <c r="G18" s="1">
        <v>47.567107</v>
      </c>
    </row>
    <row r="19" spans="1:7" x14ac:dyDescent="0.25">
      <c r="A19" s="1">
        <v>1.7619910000000001</v>
      </c>
      <c r="B19" s="1">
        <v>9.734057</v>
      </c>
      <c r="C19" s="1">
        <v>17.133213000000001</v>
      </c>
      <c r="D19" s="1">
        <v>24.537465000000001</v>
      </c>
      <c r="E19" s="1">
        <v>32.007638999999998</v>
      </c>
      <c r="F19" s="1">
        <v>39.998990999999997</v>
      </c>
      <c r="G19" s="1">
        <v>47.576293999999997</v>
      </c>
    </row>
    <row r="20" spans="1:7" x14ac:dyDescent="0.25">
      <c r="A20" s="1">
        <v>1.7673680000000001</v>
      </c>
      <c r="B20" s="1">
        <v>9.8265270000000005</v>
      </c>
      <c r="C20" s="1">
        <v>17.255462000000001</v>
      </c>
      <c r="D20" s="1">
        <v>24.560856999999999</v>
      </c>
      <c r="E20" s="1">
        <v>31.885556000000001</v>
      </c>
      <c r="F20" s="1">
        <v>39.973894999999999</v>
      </c>
      <c r="G20" s="1">
        <v>47.576602000000001</v>
      </c>
    </row>
    <row r="21" spans="1:7" x14ac:dyDescent="0.25">
      <c r="A21" s="1">
        <v>1.765336</v>
      </c>
      <c r="B21" s="1">
        <v>9.8969699999999996</v>
      </c>
      <c r="C21" s="1">
        <v>17.601274</v>
      </c>
      <c r="D21" s="1">
        <v>24.823826</v>
      </c>
      <c r="E21" s="1">
        <v>32.257447999999997</v>
      </c>
      <c r="F21" s="1">
        <v>39.998190000000001</v>
      </c>
      <c r="G21" s="1">
        <v>47.563929000000002</v>
      </c>
    </row>
    <row r="22" spans="1:7" x14ac:dyDescent="0.25">
      <c r="A22" s="1">
        <v>1.767085</v>
      </c>
      <c r="B22" s="1">
        <v>9.9111700000000003</v>
      </c>
      <c r="C22" s="1">
        <v>17.203724999999999</v>
      </c>
      <c r="D22" s="1">
        <v>24.605036999999999</v>
      </c>
      <c r="E22" s="1">
        <v>32.265718</v>
      </c>
      <c r="F22" s="1">
        <v>39.988343999999998</v>
      </c>
      <c r="G22" s="1">
        <v>47.526573999999997</v>
      </c>
    </row>
    <row r="23" spans="1:7" x14ac:dyDescent="0.25">
      <c r="A23" s="1">
        <v>1.769163</v>
      </c>
      <c r="B23" s="1">
        <v>9.7504159999999995</v>
      </c>
      <c r="C23" s="1">
        <v>17.060317999999999</v>
      </c>
      <c r="D23" s="1">
        <v>24.481739999999999</v>
      </c>
      <c r="E23" s="1">
        <v>31.866209999999999</v>
      </c>
      <c r="F23" s="1">
        <v>39.993374000000003</v>
      </c>
      <c r="G23" s="1">
        <v>47.545099999999998</v>
      </c>
    </row>
    <row r="24" spans="1:7" x14ac:dyDescent="0.25">
      <c r="A24" s="1">
        <v>1.771496</v>
      </c>
      <c r="B24" s="1">
        <v>9.6222189999999994</v>
      </c>
      <c r="C24" s="1">
        <v>17.227077999999999</v>
      </c>
      <c r="D24" s="1">
        <v>24.537808999999999</v>
      </c>
      <c r="E24" s="1">
        <v>31.93216</v>
      </c>
      <c r="F24" s="1">
        <v>39.946492999999997</v>
      </c>
      <c r="G24" s="1">
        <v>47.549948000000001</v>
      </c>
    </row>
    <row r="25" spans="1:7" x14ac:dyDescent="0.25">
      <c r="A25" s="1">
        <v>1.5200149999999999</v>
      </c>
      <c r="B25" s="1">
        <v>9.7320349999999998</v>
      </c>
      <c r="C25" s="1">
        <v>16.276350999999998</v>
      </c>
      <c r="D25" s="1">
        <v>24.637855999999999</v>
      </c>
      <c r="E25" s="1">
        <v>31.845690999999999</v>
      </c>
      <c r="F25" s="1">
        <v>40.018653</v>
      </c>
      <c r="G25" s="1">
        <v>47.563929000000002</v>
      </c>
    </row>
    <row r="26" spans="1:7" x14ac:dyDescent="0.25">
      <c r="A26" s="1">
        <v>1.7678450000000001</v>
      </c>
      <c r="B26" s="1">
        <v>9.8032109999999992</v>
      </c>
      <c r="C26" s="1">
        <v>17.222020000000001</v>
      </c>
      <c r="D26" s="1">
        <v>24.584876999999999</v>
      </c>
      <c r="E26" s="1">
        <v>31.992032999999999</v>
      </c>
      <c r="F26" s="1">
        <v>40.022435000000002</v>
      </c>
      <c r="G26" s="1">
        <v>47.568897999999997</v>
      </c>
    </row>
  </sheetData>
  <pageMargins left="0.25" right="0.25" top="0.75" bottom="0.75" header="0.3" footer="0.3"/>
  <pageSetup paperSize="9" scale="70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1 - 50</vt:lpstr>
      <vt:lpstr>1 - 25a</vt:lpstr>
      <vt:lpstr>1 - 25b</vt:lpstr>
      <vt:lpstr>4 - 25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2017-07-13T08:42:01Z</cp:lastPrinted>
  <dcterms:created xsi:type="dcterms:W3CDTF">2017-06-26T10:39:37Z</dcterms:created>
  <dcterms:modified xsi:type="dcterms:W3CDTF">2017-07-24T13:40:44Z</dcterms:modified>
</cp:coreProperties>
</file>