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/>
  </bookViews>
  <sheets>
    <sheet name="1 - 50" sheetId="1" r:id="rId1"/>
    <sheet name="1 - 25a" sheetId="6" r:id="rId2"/>
    <sheet name="1 - 25b" sheetId="4" r:id="rId3"/>
    <sheet name="4 - 25" sheetId="7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8" i="1"/>
  <c r="K6" i="1"/>
  <c r="K7" i="1"/>
  <c r="K5" i="1"/>
  <c r="K3" i="1"/>
  <c r="K2" i="1"/>
  <c r="J8" i="1"/>
  <c r="J7" i="1"/>
  <c r="M7" i="1" s="1"/>
  <c r="N7" i="1" s="1"/>
  <c r="J6" i="1"/>
  <c r="J5" i="1"/>
  <c r="J4" i="1"/>
  <c r="J3" i="1"/>
  <c r="J2" i="1"/>
  <c r="M8" i="1"/>
  <c r="N8" i="1" s="1"/>
  <c r="M6" i="1"/>
  <c r="N6" i="1" s="1"/>
  <c r="M5" i="1"/>
  <c r="N5" i="1" s="1"/>
  <c r="K4" i="1"/>
  <c r="M4" i="1"/>
  <c r="N4" i="1" s="1"/>
  <c r="M3" i="1"/>
  <c r="N3" i="1" s="1"/>
  <c r="N2" i="1"/>
  <c r="K8" i="6"/>
  <c r="J8" i="6"/>
  <c r="M8" i="6" s="1"/>
  <c r="N8" i="6" s="1"/>
  <c r="K7" i="6"/>
  <c r="J7" i="6"/>
  <c r="M7" i="6" s="1"/>
  <c r="N7" i="6" s="1"/>
  <c r="K6" i="6"/>
  <c r="J6" i="6"/>
  <c r="M6" i="6" s="1"/>
  <c r="N6" i="6" s="1"/>
  <c r="K5" i="6"/>
  <c r="J5" i="6"/>
  <c r="M5" i="6" s="1"/>
  <c r="N5" i="6" s="1"/>
  <c r="K4" i="6"/>
  <c r="J4" i="6"/>
  <c r="M4" i="6" s="1"/>
  <c r="N4" i="6" s="1"/>
  <c r="K3" i="6"/>
  <c r="J3" i="6"/>
  <c r="M3" i="6" s="1"/>
  <c r="N3" i="6" s="1"/>
  <c r="K2" i="6"/>
  <c r="J2" i="6"/>
  <c r="M2" i="6" s="1"/>
  <c r="N2" i="6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K8" i="4"/>
  <c r="K7" i="4"/>
  <c r="K6" i="4"/>
  <c r="K5" i="4"/>
  <c r="K4" i="4"/>
  <c r="K3" i="4"/>
  <c r="K2" i="4"/>
  <c r="J8" i="4"/>
  <c r="J7" i="4"/>
  <c r="J6" i="4"/>
  <c r="J5" i="4"/>
  <c r="J4" i="4"/>
  <c r="J3" i="4"/>
  <c r="J2" i="4"/>
  <c r="M2" i="7"/>
  <c r="N2" i="7" s="1"/>
  <c r="N8" i="7"/>
  <c r="M3" i="7"/>
  <c r="N3" i="7" s="1"/>
  <c r="M4" i="7"/>
  <c r="N4" i="7" s="1"/>
  <c r="M5" i="7"/>
  <c r="N5" i="7" s="1"/>
  <c r="M6" i="7"/>
  <c r="N6" i="7" s="1"/>
  <c r="M7" i="7"/>
  <c r="N7" i="7" s="1"/>
  <c r="M8" i="7"/>
  <c r="K2" i="7" l="1"/>
  <c r="J2" i="7"/>
  <c r="K8" i="7"/>
  <c r="K7" i="7"/>
  <c r="K6" i="7"/>
  <c r="K5" i="7"/>
  <c r="K4" i="7"/>
  <c r="K3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<sst xmlns="http://schemas.openxmlformats.org/spreadsheetml/2006/main" count="56" uniqueCount="14">
  <si>
    <t>4</t>
  </si>
  <si>
    <t>mm</t>
  </si>
  <si>
    <t>avg</t>
  </si>
  <si>
    <t>stddev</t>
  </si>
  <si>
    <t>b</t>
  </si>
  <si>
    <t>a</t>
  </si>
  <si>
    <t>0</t>
  </si>
  <si>
    <t>1</t>
  </si>
  <si>
    <t>2</t>
  </si>
  <si>
    <t>3</t>
  </si>
  <si>
    <t>5</t>
  </si>
  <si>
    <t>6</t>
  </si>
  <si>
    <t>px2mm</t>
  </si>
  <si>
    <t>dev‰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</si>
</sst>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29131915259775082"/>
          <c:y val="2.7777701700330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475039749783917E-2"/>
                  <c:y val="0.2978564521540070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'1 - 50'!$I$2:$I$8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'1 - 50'!$J$2:$J$8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3511488008386E-2"/>
                  <c:y val="0.3775289127820061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'1 - 25a'!$I$2:$I$8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'1 - 25a'!$J$2:$J$8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94253254714001E-2"/>
                  <c:y val="0.3056501489945335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'1 - 25b'!$I$2:$I$8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'1 - 25b'!$J$2:$J$8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  <c:minorUnit val="0.5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(4 * ~23.03mm bredde) (071217) *</a:t>
            </a:r>
            <a:endParaRPr lang="da-DK"/>
          </a:p>
        </c:rich>
      </c:tx>
      <c:layout>
        <c:manualLayout>
          <c:xMode val="edge"/>
          <c:yMode val="edge"/>
          <c:x val="0.26620144069821172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'4 - 25'!$I$2:$I$8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'4 - 25'!$J$2:$J$8</c:f>
              <c:numCache>
                <c:formatCode>0.00</c:formatCode>
                <c:ptCount val="7"/>
                <c:pt idx="0">
                  <c:v>1.7928797999999997</c:v>
                </c:pt>
                <c:pt idx="1">
                  <c:v>9.7613972000000011</c:v>
                </c:pt>
                <c:pt idx="2">
                  <c:v>17.121056159999998</c:v>
                </c:pt>
                <c:pt idx="3">
                  <c:v>24.577908319999995</c:v>
                </c:pt>
                <c:pt idx="4">
                  <c:v>32.100745319999994</c:v>
                </c:pt>
                <c:pt idx="5">
                  <c:v>39.998635080000007</c:v>
                </c:pt>
                <c:pt idx="6">
                  <c:v>47.633528200000001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F-4D27-B757-E00BE887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12</xdr:row>
      <xdr:rowOff>0</xdr:rowOff>
    </xdr:from>
    <xdr:to>
      <xdr:col>18</xdr:col>
      <xdr:colOff>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590550</xdr:colOff>
      <xdr:row>1</xdr:row>
      <xdr:rowOff>28575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603218</xdr:colOff>
      <xdr:row>2</xdr:row>
      <xdr:rowOff>17938</xdr:rowOff>
    </xdr:from>
    <xdr:ext cx="15732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5</xdr:row>
      <xdr:rowOff>9525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219075</xdr:colOff>
      <xdr:row>3</xdr:row>
      <xdr:rowOff>47625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523875</xdr:colOff>
      <xdr:row>1</xdr:row>
      <xdr:rowOff>9525</xdr:rowOff>
    </xdr:from>
    <xdr:ext cx="10073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7,30409764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7,30409764</a:t>
              </a:r>
              <a:r>
                <a:rPr lang="da-DK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527018</xdr:colOff>
      <xdr:row>2</xdr:row>
      <xdr:rowOff>8413</xdr:rowOff>
    </xdr:from>
    <xdr:ext cx="14738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1,410512148571440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1,410512148571440</a:t>
              </a:r>
              <a:r>
                <a:rPr lang="da-DK" i="0" baseline="0">
                  <a:effectLst/>
                </a:rPr>
                <a:t>"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5</xdr:row>
      <xdr:rowOff>28575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142875</xdr:colOff>
      <xdr:row>3</xdr:row>
      <xdr:rowOff>47625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514350</xdr:colOff>
      <xdr:row>0</xdr:row>
      <xdr:rowOff>180975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536543</xdr:colOff>
      <xdr:row>2</xdr:row>
      <xdr:rowOff>8413</xdr:rowOff>
    </xdr:from>
    <xdr:ext cx="15732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5</xdr:row>
      <xdr:rowOff>9525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161925</xdr:colOff>
      <xdr:row>3</xdr:row>
      <xdr:rowOff>28575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CF62-BA29-42DB-914B-D66126B7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495300</xdr:colOff>
      <xdr:row>1</xdr:row>
      <xdr:rowOff>57150</xdr:rowOff>
    </xdr:from>
    <xdr:ext cx="1560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=7,60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628964714286 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7,60628964714286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517493</xdr:colOff>
      <xdr:row>2</xdr:row>
      <xdr:rowOff>94138</xdr:rowOff>
    </xdr:from>
    <xdr:ext cx="14951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1,89343821285715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1,89343821285715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5</xdr:row>
      <xdr:rowOff>114300</xdr:rowOff>
    </xdr:from>
    <xdr:ext cx="2062038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3</xdr:row>
      <xdr:rowOff>123825</xdr:rowOff>
    </xdr:from>
    <xdr:ext cx="1239827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9" name="Table36810" displayName="Table36810" ref="I1:K8" totalsRowShown="0">
  <autoFilter ref="I1:K8"/>
  <tableColumns count="3">
    <tableColumn id="1" name="mm"/>
    <tableColumn id="2" name="avg" dataDxfId="43"/>
    <tableColumn id="3" name="stddev" dataDxfId="42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6" name="Table27" displayName="Table27" ref="M1:N8" totalsRowShown="0">
  <autoFilter ref="M1:N8"/>
  <tableColumns count="2">
    <tableColumn id="1" name="px2mm" dataDxfId="49">
      <calculatedColumnFormula>(J2-$J$11)/$I$11</calculatedColumnFormula>
    </tableColumn>
    <tableColumn id="2" name="dev‰" dataDxfId="48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A1:G26" totalsRowShown="0" headerRowDxfId="16">
  <autoFilter ref="A1:G26"/>
  <tableColumns count="7">
    <tableColumn id="1" name="0" dataDxfId="23"/>
    <tableColumn id="2" name="1" dataDxfId="22"/>
    <tableColumn id="3" name="2" dataDxfId="21"/>
    <tableColumn id="4" name="3" dataDxfId="20"/>
    <tableColumn id="5" name="4" dataDxfId="19"/>
    <tableColumn id="6" name="5" dataDxfId="18"/>
    <tableColumn id="7" name="6" dataDxfId="17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I10:J11" totalsRowShown="0">
  <autoFilter ref="I10:J11"/>
  <tableColumns count="2">
    <tableColumn id="1" name="a" dataDxfId="13"/>
    <tableColumn id="2" name="b" dataDxfId="1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" name="Målinger" displayName="Målinger" ref="A1:G26" totalsRowShown="0" dataDxfId="4">
  <autoFilter ref="A1:G26"/>
  <tableColumns count="7">
    <tableColumn id="1" name="0" dataDxfId="11"/>
    <tableColumn id="2" name="1" dataDxfId="10"/>
    <tableColumn id="3" name="2" dataDxfId="9"/>
    <tableColumn id="4" name="3" dataDxfId="8"/>
    <tableColumn id="5" name="4" dataDxfId="7"/>
    <tableColumn id="6" name="5" dataDxfId="6"/>
    <tableColumn id="7" name="6" dataDxfId="5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2" name="Table2" displayName="Table2" ref="M1:N8" totalsRowShown="0">
  <autoFilter ref="M1:N8"/>
  <tableColumns count="2">
    <tableColumn id="1" name="px2mm" dataDxfId="55">
      <calculatedColumnFormula>(J2-$J$11)/$I$11</calculatedColumnFormula>
    </tableColumn>
    <tableColumn id="2" name="dev‰" dataDxfId="54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3" displayName="Table3" ref="I1:K8" totalsRowShown="0">
  <autoFilter ref="I1:K8"/>
  <tableColumns count="3">
    <tableColumn id="1" name="mm"/>
    <tableColumn id="2" name="avg" dataDxfId="53"/>
    <tableColumn id="3" name="stddev" dataDxfId="52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I10:J11" totalsRowShown="0">
  <autoFilter ref="I10:J11"/>
  <tableColumns count="2">
    <tableColumn id="1" name="a" dataDxfId="15"/>
    <tableColumn id="2" name="b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0" name="Table27911" displayName="Table27911" ref="M1:N8" totalsRowShown="0">
  <autoFilter ref="M1:N8"/>
  <tableColumns count="2">
    <tableColumn id="1" name="px2mm" dataDxfId="41">
      <calculatedColumnFormula>(J2-$J$11)/$I$11</calculatedColumnFormula>
    </tableColumn>
    <tableColumn id="2" name="dev‰" dataDxfId="40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G51" totalsRowShown="0" headerRowDxfId="32">
  <autoFilter ref="A1:G51"/>
  <tableColumns count="7">
    <tableColumn id="1" name="0" dataDxfId="39"/>
    <tableColumn id="2" name="1" dataDxfId="38"/>
    <tableColumn id="3" name="2" dataDxfId="37"/>
    <tableColumn id="4" name="3" dataDxfId="36"/>
    <tableColumn id="5" name="4" dataDxfId="35"/>
    <tableColumn id="6" name="5" dataDxfId="34"/>
    <tableColumn id="7" name="6" dataDxfId="33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I10:J11" totalsRowShown="0">
  <autoFilter ref="I10:J11"/>
  <tableColumns count="2">
    <tableColumn id="1" name="a" dataDxfId="1"/>
    <tableColumn id="2" name="b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368" displayName="Table368" ref="I1:K8" totalsRowShown="0">
  <autoFilter ref="I1:K8"/>
  <tableColumns count="3">
    <tableColumn id="1" name="mm"/>
    <tableColumn id="2" name="avg" dataDxfId="47"/>
    <tableColumn id="3" name="stddev" dataDxfId="4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8" name="Table279" displayName="Table279" ref="M1:N8" totalsRowShown="0">
  <autoFilter ref="M1:N8"/>
  <tableColumns count="2">
    <tableColumn id="1" name="px2mm" dataDxfId="45">
      <calculatedColumnFormula>(J2-$J$11)/$I$11</calculatedColumnFormula>
    </tableColumn>
    <tableColumn id="2" name="dev‰" dataDxfId="44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G26" totalsRowShown="0" headerRowDxfId="24">
  <autoFilter ref="A1:G26"/>
  <tableColumns count="7">
    <tableColumn id="1" name="0" dataDxfId="31"/>
    <tableColumn id="2" name="1" dataDxfId="30"/>
    <tableColumn id="3" name="2" dataDxfId="29"/>
    <tableColumn id="4" name="3" dataDxfId="28"/>
    <tableColumn id="5" name="4" dataDxfId="27"/>
    <tableColumn id="6" name="5" dataDxfId="26"/>
    <tableColumn id="7" name="6" dataDxfId="25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I10:J11" totalsRowShown="0">
  <autoFilter ref="I10:J11"/>
  <tableColumns count="2">
    <tableColumn id="1" name="a" dataDxfId="2"/>
    <tableColumn id="2" name="b" dataDxfId="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5" name="Table36" displayName="Table36" ref="I1:K8" totalsRowShown="0">
  <autoFilter ref="I1:K8"/>
  <tableColumns count="3">
    <tableColumn id="1" name="mm"/>
    <tableColumn id="2" name="avg" dataDxfId="51"/>
    <tableColumn id="3" name="stddev" dataDxfId="5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workbookViewId="0">
      <selection activeCell="H10" sqref="H10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I2">
        <v>0</v>
      </c>
      <c r="J2" s="1">
        <f>AVERAGE(A2:A51)</f>
        <v>2.9569165999999996</v>
      </c>
      <c r="K2" s="1">
        <f>_xlfn.STDEV.P(A2:A51)</f>
        <v>0.68003707355587895</v>
      </c>
      <c r="M2" s="1">
        <f>(J2-$J$11)/$I$11</f>
        <v>0.16847709266733335</v>
      </c>
      <c r="N2" s="1">
        <f>ABS(M2-I2)*1000</f>
        <v>168.47709266733335</v>
      </c>
    </row>
    <row r="3" spans="1:14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I3">
        <v>1</v>
      </c>
      <c r="J3" s="1">
        <f>AVERAGE(B2:B51)</f>
        <v>8.182063160000002</v>
      </c>
      <c r="K3" s="1">
        <f>_xlfn.STDEV.P(B2:B51)</f>
        <v>0.13256666257583152</v>
      </c>
      <c r="M3" s="1">
        <f>(J3-$J$11)/$I$11</f>
        <v>0.89495537312442275</v>
      </c>
      <c r="N3" s="1">
        <f t="shared" ref="N3:N8" si="0">ABS(M3-I3)*1000</f>
        <v>105.04462687557725</v>
      </c>
    </row>
    <row r="4" spans="1:14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I4">
        <v>2</v>
      </c>
      <c r="J4" s="1">
        <f>AVERAGE(C2:C51)</f>
        <v>15.730937959999999</v>
      </c>
      <c r="K4" s="1">
        <f>_xlfn.STDEV.P(C2:C26)</f>
        <v>8.9007974635768414E-2</v>
      </c>
      <c r="M4" s="1">
        <f>(J4-$J$11)/$I$11</f>
        <v>1.9445132220988732</v>
      </c>
      <c r="N4" s="1">
        <f t="shared" si="0"/>
        <v>55.486777901126771</v>
      </c>
    </row>
    <row r="5" spans="1:14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I5">
        <v>3</v>
      </c>
      <c r="J5" s="1">
        <f>AVERAGE(D2:D51)</f>
        <v>22.741547880000002</v>
      </c>
      <c r="K5" s="1">
        <f>_xlfn.STDEV.P(D2:D51)</f>
        <v>0.41057380987455289</v>
      </c>
      <c r="M5" s="1">
        <f>(J5-$J$11)/$I$11</f>
        <v>2.9192334105479056</v>
      </c>
      <c r="N5" s="1">
        <f t="shared" si="0"/>
        <v>80.766589452094365</v>
      </c>
    </row>
    <row r="6" spans="1:14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I6">
        <v>4</v>
      </c>
      <c r="J6" s="1">
        <f>AVERAGE(E2:E51)</f>
        <v>30.447300559999995</v>
      </c>
      <c r="K6" s="1">
        <f>_xlfn.STDEV.P(E2:E51)</f>
        <v>0.11848661513473313</v>
      </c>
      <c r="M6" s="1">
        <f>(J6-$J$11)/$I$11</f>
        <v>3.9906027764234535</v>
      </c>
      <c r="N6" s="1">
        <f t="shared" si="0"/>
        <v>9.3972235765464873</v>
      </c>
    </row>
    <row r="7" spans="1:14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I7">
        <v>5</v>
      </c>
      <c r="J7" s="1">
        <f>AVERAGE(F2:F51)</f>
        <v>37.688636120000005</v>
      </c>
      <c r="K7" s="1">
        <f>_xlfn.STDEV.P(F2:F51)</f>
        <v>0.12942977282953694</v>
      </c>
      <c r="M7" s="1">
        <f>(J7-$J$11)/$I$11</f>
        <v>4.9974019054878029</v>
      </c>
      <c r="N7" s="1">
        <f t="shared" si="0"/>
        <v>2.5980945121970578</v>
      </c>
    </row>
    <row r="8" spans="1:14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I8">
        <v>6</v>
      </c>
      <c r="J8" s="1">
        <f>AVERAGE(G2:G51)</f>
        <v>45.509791020000002</v>
      </c>
      <c r="K8" s="1">
        <f>_xlfn.STDEV.P(G2:G51)</f>
        <v>0.12887268826209733</v>
      </c>
      <c r="M8" s="1">
        <f>(J8-$J$11)/$I$11</f>
        <v>6.0848162196502233</v>
      </c>
      <c r="N8" s="1">
        <f t="shared" si="0"/>
        <v>84.816219650223346</v>
      </c>
    </row>
    <row r="9" spans="1:14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4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  <c r="I10" t="s">
        <v>5</v>
      </c>
      <c r="J10" t="s">
        <v>4</v>
      </c>
    </row>
    <row r="11" spans="1:14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  <c r="I11" s="1">
        <v>7.1924332778571403</v>
      </c>
      <c r="J11" s="1">
        <v>1.7451563521428499</v>
      </c>
    </row>
    <row r="12" spans="1:14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4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4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4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4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7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7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7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7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7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7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7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7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7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7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7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7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7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</row>
    <row r="30" spans="1:7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</row>
    <row r="31" spans="1:7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7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7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7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7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7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7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7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7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</row>
    <row r="40" spans="1:7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</row>
    <row r="41" spans="1:7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7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7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7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7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7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7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7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10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10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10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  <row r="55" spans="1:10" x14ac:dyDescent="0.25"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</sheetData>
  <pageMargins left="0.25" right="0.25" top="0.75" bottom="0.75" header="0.3" footer="0.3"/>
  <pageSetup paperSize="9" scale="65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I11" activeCellId="1" sqref="J11 I1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2.2187543600000001</v>
      </c>
      <c r="K2" s="1">
        <f>_xlfn.STDEV.P(A2:A26)</f>
        <v>0.84605409508115392</v>
      </c>
      <c r="M2" s="1">
        <f>(J2-$J$11)/$I$11</f>
        <v>0.11065599766935209</v>
      </c>
      <c r="N2" s="1">
        <f>ABS(M2-I2)*1000</f>
        <v>110.65599766935209</v>
      </c>
    </row>
    <row r="3" spans="1:14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>(J3-$J$11)/$I$11</f>
        <v>0.93191890729277838</v>
      </c>
      <c r="N3" s="1">
        <f t="shared" ref="N3:N8" si="0">ABS(M3-I3)*1000</f>
        <v>68.081092707221629</v>
      </c>
    </row>
    <row r="4" spans="1:14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>(J4-$J$11)/$I$11</f>
        <v>1.9571397475771641</v>
      </c>
      <c r="N4" s="1">
        <f t="shared" si="0"/>
        <v>42.860252422835863</v>
      </c>
    </row>
    <row r="5" spans="1:14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>(J5-$J$11)/$I$11</f>
        <v>2.9607853450640023</v>
      </c>
      <c r="N5" s="1">
        <f t="shared" si="0"/>
        <v>39.214654935997743</v>
      </c>
    </row>
    <row r="6" spans="1:14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>(J6-$J$11)/$I$11</f>
        <v>3.9808582202124776</v>
      </c>
      <c r="N6" s="1">
        <f t="shared" si="0"/>
        <v>19.141779787522406</v>
      </c>
    </row>
    <row r="7" spans="1:14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>(J7-$J$11)/$I$11</f>
        <v>5.0038380115943468</v>
      </c>
      <c r="N7" s="1">
        <f t="shared" si="0"/>
        <v>3.838011594346824</v>
      </c>
    </row>
    <row r="8" spans="1:14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>(J8-$J$11)/$I$11</f>
        <v>6.0548037705898681</v>
      </c>
      <c r="N8" s="1">
        <f t="shared" si="0"/>
        <v>54.803770589868073</v>
      </c>
    </row>
    <row r="9" spans="1:14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 s="1">
        <v>7.3040976400000002</v>
      </c>
      <c r="J11" s="1">
        <v>1.41051214857144</v>
      </c>
    </row>
    <row r="12" spans="1:14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30" spans="1:7" x14ac:dyDescent="0.25">
      <c r="C30"/>
      <c r="D30"/>
      <c r="E30"/>
    </row>
    <row r="31" spans="1:7" x14ac:dyDescent="0.25">
      <c r="C31"/>
      <c r="E31"/>
    </row>
    <row r="32" spans="1:7" x14ac:dyDescent="0.25">
      <c r="C32"/>
      <c r="E32"/>
    </row>
    <row r="33" spans="3:5" x14ac:dyDescent="0.25">
      <c r="C33"/>
      <c r="E33"/>
    </row>
    <row r="34" spans="3:5" x14ac:dyDescent="0.25">
      <c r="C34"/>
      <c r="E34"/>
    </row>
    <row r="35" spans="3:5" x14ac:dyDescent="0.25">
      <c r="C35"/>
      <c r="E35"/>
    </row>
    <row r="36" spans="3:5" x14ac:dyDescent="0.25">
      <c r="C36"/>
      <c r="E36"/>
    </row>
    <row r="37" spans="3:5" x14ac:dyDescent="0.25">
      <c r="C37"/>
      <c r="E37"/>
    </row>
    <row r="41" spans="3:5" x14ac:dyDescent="0.25">
      <c r="C41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D1" sqref="D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0.69932027999999979</v>
      </c>
      <c r="K2" s="1">
        <f>_xlfn.STDEV.P(A2:A26)</f>
        <v>1.5515003707431071E-2</v>
      </c>
      <c r="M2" s="1">
        <f>(J2-$J$11)/$I$11</f>
        <v>-7.6877096612926491E-4</v>
      </c>
      <c r="N2" s="1">
        <f>ABS(M2-I2)*1000</f>
        <v>0.76877096612926488</v>
      </c>
    </row>
    <row r="3" spans="1:14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>(J3-$J$11)/$I$11</f>
        <v>1.0060780398244527</v>
      </c>
      <c r="N3" s="1">
        <f t="shared" ref="N3:N8" si="0">ABS(M3-I3)*1000</f>
        <v>6.0780398244526523</v>
      </c>
    </row>
    <row r="4" spans="1:14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>(J4-$J$11)/$I$11</f>
        <v>2.0089465646759357</v>
      </c>
      <c r="N4" s="1">
        <f t="shared" si="0"/>
        <v>8.9465646759356865</v>
      </c>
    </row>
    <row r="5" spans="1:14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>(J5-$J$11)/$I$11</f>
        <v>2.9907102396575236</v>
      </c>
      <c r="N5" s="1">
        <f t="shared" si="0"/>
        <v>9.2897603424764164</v>
      </c>
    </row>
    <row r="6" spans="1:14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>(J6-$J$11)/$I$11</f>
        <v>3.9885430375719637</v>
      </c>
      <c r="N6" s="1">
        <f t="shared" si="0"/>
        <v>11.456962428036288</v>
      </c>
    </row>
    <row r="7" spans="1:14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>(J7-$J$11)/$I$11</f>
        <v>4.9892193738542367</v>
      </c>
      <c r="N7" s="1">
        <f t="shared" si="0"/>
        <v>10.78062614576325</v>
      </c>
    </row>
    <row r="8" spans="1:14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>(J8-$J$11)/$I$11</f>
        <v>6.0172715153820029</v>
      </c>
      <c r="N8" s="1">
        <f t="shared" si="0"/>
        <v>17.271515382002889</v>
      </c>
    </row>
    <row r="9" spans="1:14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 s="1">
        <v>7.4668941485714297</v>
      </c>
      <c r="J11" s="1">
        <v>0.70506061142858201</v>
      </c>
    </row>
    <row r="12" spans="1:14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42" spans="2:2" x14ac:dyDescent="0.25">
      <c r="B42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selection activeCell="D29" sqref="D29"/>
    </sheetView>
  </sheetViews>
  <sheetFormatPr defaultRowHeight="15" x14ac:dyDescent="0.25"/>
  <cols>
    <col min="1" max="23" width="10.7109375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10</v>
      </c>
      <c r="G1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1.7258260000000001</v>
      </c>
      <c r="B2" s="1">
        <v>9.8395139999999994</v>
      </c>
      <c r="C2" s="1">
        <v>16.257453999999999</v>
      </c>
      <c r="D2" s="1">
        <v>24.796906</v>
      </c>
      <c r="E2" s="1">
        <v>32.027147999999997</v>
      </c>
      <c r="F2" s="1">
        <v>39.976008999999998</v>
      </c>
      <c r="G2" s="1">
        <v>47.602238</v>
      </c>
      <c r="I2">
        <v>0</v>
      </c>
      <c r="J2" s="1">
        <f>AVERAGE(A2:A26)</f>
        <v>1.7928797999999997</v>
      </c>
      <c r="K2" s="1">
        <f>_xlfn.STDEV.P(A2:A26)</f>
        <v>0.25207450750553984</v>
      </c>
      <c r="M2" s="1">
        <f>(J2-$J$11)/$I$11</f>
        <v>-1.3220429081993086E-2</v>
      </c>
      <c r="N2" s="1">
        <f>ABS(M2-I2)*1000</f>
        <v>13.220429081993087</v>
      </c>
    </row>
    <row r="3" spans="1:14" x14ac:dyDescent="0.25">
      <c r="A3" s="1">
        <v>1.739511</v>
      </c>
      <c r="B3" s="1">
        <v>9.850911</v>
      </c>
      <c r="C3" s="1">
        <v>17.518443999999999</v>
      </c>
      <c r="D3" s="1">
        <v>24.495242000000001</v>
      </c>
      <c r="E3" s="1">
        <v>32.320656999999997</v>
      </c>
      <c r="F3" s="1">
        <v>39.837851999999998</v>
      </c>
      <c r="G3" s="1">
        <v>47.954763</v>
      </c>
      <c r="I3">
        <v>1</v>
      </c>
      <c r="J3" s="1">
        <f>AVERAGE(B2:B26)</f>
        <v>9.7613972000000011</v>
      </c>
      <c r="K3" s="1">
        <f>_xlfn.STDEV.P(B2:B26)</f>
        <v>0.21738084451450626</v>
      </c>
      <c r="M3" s="1">
        <f>(J3-$J$11)/$I$11</f>
        <v>1.0344017059747759</v>
      </c>
      <c r="N3" s="1">
        <f t="shared" ref="N3:N8" si="0">ABS(M3-I3)*1000</f>
        <v>34.401705974775879</v>
      </c>
    </row>
    <row r="4" spans="1:14" x14ac:dyDescent="0.25">
      <c r="A4" s="1">
        <v>1.9168069999999999</v>
      </c>
      <c r="B4" s="1">
        <v>9.7065509999999993</v>
      </c>
      <c r="C4" s="1">
        <v>16.249403999999998</v>
      </c>
      <c r="D4" s="1">
        <v>23.797788000000001</v>
      </c>
      <c r="E4" s="1">
        <v>32.002999000000003</v>
      </c>
      <c r="F4" s="1">
        <v>40.016463999999999</v>
      </c>
      <c r="G4" s="1">
        <v>47.935161999999998</v>
      </c>
      <c r="I4">
        <v>2</v>
      </c>
      <c r="J4" s="1">
        <f>AVERAGE(C2:C26)</f>
        <v>17.121056159999998</v>
      </c>
      <c r="K4" s="1">
        <f>_xlfn.STDEV.P(C2:C26)</f>
        <v>0.45650594060929234</v>
      </c>
      <c r="M4" s="1">
        <f>(J4-$J$11)/$I$11</f>
        <v>2.0019771338661521</v>
      </c>
      <c r="N4" s="1">
        <f t="shared" si="0"/>
        <v>1.9771338661520588</v>
      </c>
    </row>
    <row r="5" spans="1:14" x14ac:dyDescent="0.25">
      <c r="A5" s="1">
        <v>2.1707990000000001</v>
      </c>
      <c r="B5" s="1">
        <v>8.8240890000000007</v>
      </c>
      <c r="C5" s="1">
        <v>16.230594</v>
      </c>
      <c r="D5" s="1">
        <v>24.805136999999998</v>
      </c>
      <c r="E5" s="1">
        <v>32.090808000000003</v>
      </c>
      <c r="F5" s="1">
        <v>39.998458999999997</v>
      </c>
      <c r="G5" s="1">
        <v>47.605502000000001</v>
      </c>
      <c r="I5">
        <v>3</v>
      </c>
      <c r="J5" s="1">
        <f>AVERAGE(D2:D26)</f>
        <v>24.577908319999995</v>
      </c>
      <c r="K5" s="1">
        <f>_xlfn.STDEV.P(D2:D26)</f>
        <v>0.1918651136196925</v>
      </c>
      <c r="M5" s="1">
        <f>(J5-$J$11)/$I$11</f>
        <v>2.9823305658184847</v>
      </c>
      <c r="N5" s="1">
        <f t="shared" si="0"/>
        <v>17.669434181515342</v>
      </c>
    </row>
    <row r="6" spans="1:14" x14ac:dyDescent="0.25">
      <c r="A6" s="1">
        <v>1.920256</v>
      </c>
      <c r="B6" s="1">
        <v>9.8690429999999996</v>
      </c>
      <c r="C6" s="1">
        <v>17.525787000000001</v>
      </c>
      <c r="D6" s="1">
        <v>24.827484999999999</v>
      </c>
      <c r="E6" s="1">
        <v>32.150499000000003</v>
      </c>
      <c r="F6" s="1">
        <v>39.989241999999997</v>
      </c>
      <c r="G6" s="1">
        <v>47.579222999999999</v>
      </c>
      <c r="I6">
        <v>4</v>
      </c>
      <c r="J6" s="1">
        <f>AVERAGE(E2:E26)</f>
        <v>32.100745319999994</v>
      </c>
      <c r="K6" s="1">
        <f>_xlfn.STDEV.P(E2:E26)</f>
        <v>0.18017463405501191</v>
      </c>
      <c r="M6" s="1">
        <f>(J6-$J$11)/$I$11</f>
        <v>3.9713590342289393</v>
      </c>
      <c r="N6" s="1">
        <f t="shared" si="0"/>
        <v>28.640965771060678</v>
      </c>
    </row>
    <row r="7" spans="1:14" x14ac:dyDescent="0.25">
      <c r="A7" s="1">
        <v>1.028081</v>
      </c>
      <c r="B7" s="1">
        <v>9.841405</v>
      </c>
      <c r="C7" s="1">
        <v>17.517393999999999</v>
      </c>
      <c r="D7" s="1">
        <v>24.521170000000001</v>
      </c>
      <c r="E7" s="1">
        <v>32.402822</v>
      </c>
      <c r="F7" s="1">
        <v>40.003748999999999</v>
      </c>
      <c r="G7" s="1">
        <v>47.581426</v>
      </c>
      <c r="I7">
        <v>5</v>
      </c>
      <c r="J7" s="1">
        <f>AVERAGE(F2:F26)</f>
        <v>39.998635080000007</v>
      </c>
      <c r="K7" s="1">
        <f>_xlfn.STDEV.P(F2:F26)</f>
        <v>4.9209310460457047E-2</v>
      </c>
      <c r="M7" s="1">
        <f>(J7-$J$11)/$I$11</f>
        <v>5.0096957432401039</v>
      </c>
      <c r="N7" s="1">
        <f t="shared" si="0"/>
        <v>9.6957432401039156</v>
      </c>
    </row>
    <row r="8" spans="1:14" x14ac:dyDescent="0.25">
      <c r="A8" s="1">
        <v>2.172536</v>
      </c>
      <c r="B8" s="1">
        <v>9.9040689999999998</v>
      </c>
      <c r="C8" s="1">
        <v>17.514074999999998</v>
      </c>
      <c r="D8" s="1">
        <v>24.495625</v>
      </c>
      <c r="E8" s="1">
        <v>31.8992</v>
      </c>
      <c r="F8" s="1">
        <v>40.002980000000001</v>
      </c>
      <c r="G8" s="1">
        <v>47.539121000000002</v>
      </c>
      <c r="I8">
        <v>6</v>
      </c>
      <c r="J8" s="1">
        <f>AVERAGE(G2:G26)</f>
        <v>47.633528200000001</v>
      </c>
      <c r="K8" s="1">
        <f>_xlfn.STDEV.P(G2:G26)</f>
        <v>0.13829212922852829</v>
      </c>
      <c r="M8" s="1">
        <f>(J8-$J$11)/$I$11</f>
        <v>6.0134562459535239</v>
      </c>
      <c r="N8" s="1">
        <f t="shared" si="0"/>
        <v>13.456245953523904</v>
      </c>
    </row>
    <row r="9" spans="1:14" x14ac:dyDescent="0.25">
      <c r="A9" s="1">
        <v>1.7607600000000001</v>
      </c>
      <c r="B9" s="1">
        <v>9.6520220000000005</v>
      </c>
      <c r="C9" s="1">
        <v>17.524025999999999</v>
      </c>
      <c r="D9" s="1">
        <v>24.551812000000002</v>
      </c>
      <c r="E9" s="1">
        <v>32.126716999999999</v>
      </c>
      <c r="F9" s="1">
        <v>39.976962</v>
      </c>
      <c r="G9" s="1">
        <v>47.590766000000002</v>
      </c>
    </row>
    <row r="10" spans="1:14" x14ac:dyDescent="0.25">
      <c r="A10" s="1">
        <v>1.928375</v>
      </c>
      <c r="B10" s="1">
        <v>9.9033300000000004</v>
      </c>
      <c r="C10" s="1">
        <v>17.329274999999999</v>
      </c>
      <c r="D10" s="1">
        <v>24.535979999999999</v>
      </c>
      <c r="E10" s="1">
        <v>32.420777999999999</v>
      </c>
      <c r="F10" s="1">
        <v>40.015309000000002</v>
      </c>
      <c r="G10" s="1">
        <v>47.591909000000001</v>
      </c>
      <c r="I10" t="s">
        <v>5</v>
      </c>
      <c r="J10" t="s">
        <v>4</v>
      </c>
    </row>
    <row r="11" spans="1:14" x14ac:dyDescent="0.25">
      <c r="A11" s="1">
        <v>2.4971909999999999</v>
      </c>
      <c r="B11" s="1">
        <v>9.9016839999999995</v>
      </c>
      <c r="C11" s="1">
        <v>17.214029</v>
      </c>
      <c r="D11" s="1">
        <v>24.763902999999999</v>
      </c>
      <c r="E11" s="1">
        <v>31.911674000000001</v>
      </c>
      <c r="F11" s="1">
        <v>40.013072999999999</v>
      </c>
      <c r="G11" s="1">
        <v>47.718803999999999</v>
      </c>
      <c r="I11" s="1">
        <v>7.6062896471428596</v>
      </c>
      <c r="J11" s="1">
        <v>1.8934382128571501</v>
      </c>
    </row>
    <row r="12" spans="1:14" x14ac:dyDescent="0.25">
      <c r="A12" s="1">
        <v>1.7677020000000001</v>
      </c>
      <c r="B12" s="1">
        <v>9.6327879999999997</v>
      </c>
      <c r="C12" s="1">
        <v>17.450209999999998</v>
      </c>
      <c r="D12" s="1">
        <v>24.571898000000001</v>
      </c>
      <c r="E12" s="1">
        <v>32.157187999999998</v>
      </c>
      <c r="F12" s="1">
        <v>39.976764000000003</v>
      </c>
      <c r="G12" s="1">
        <v>47.920110999999999</v>
      </c>
    </row>
    <row r="13" spans="1:14" x14ac:dyDescent="0.25">
      <c r="A13" s="1">
        <v>1.7609170000000001</v>
      </c>
      <c r="B13" s="1">
        <v>9.9392560000000003</v>
      </c>
      <c r="C13" s="1">
        <v>17.236989000000001</v>
      </c>
      <c r="D13" s="1">
        <v>24.562683</v>
      </c>
      <c r="E13" s="1">
        <v>32.408901</v>
      </c>
      <c r="F13" s="1">
        <v>40.020828999999999</v>
      </c>
      <c r="G13" s="1">
        <v>47.542459999999998</v>
      </c>
    </row>
    <row r="14" spans="1:14" x14ac:dyDescent="0.25">
      <c r="A14" s="1">
        <v>1.5168779999999999</v>
      </c>
      <c r="B14" s="1">
        <v>9.6363199999999996</v>
      </c>
      <c r="C14" s="1">
        <v>17.352374999999999</v>
      </c>
      <c r="D14" s="1">
        <v>24.634727000000002</v>
      </c>
      <c r="E14" s="1">
        <v>32.141936000000001</v>
      </c>
      <c r="F14" s="1">
        <v>40.018282999999997</v>
      </c>
      <c r="G14" s="1">
        <v>47.541615</v>
      </c>
    </row>
    <row r="15" spans="1:14" x14ac:dyDescent="0.25">
      <c r="A15" s="1">
        <v>1.758535</v>
      </c>
      <c r="B15" s="1">
        <v>9.7307629999999996</v>
      </c>
      <c r="C15" s="1">
        <v>17.286449000000001</v>
      </c>
      <c r="D15" s="1">
        <v>24.637250999999999</v>
      </c>
      <c r="E15" s="1">
        <v>32.127597999999999</v>
      </c>
      <c r="F15" s="1">
        <v>40.017423999999998</v>
      </c>
      <c r="G15" s="1">
        <v>47.948822</v>
      </c>
    </row>
    <row r="16" spans="1:14" x14ac:dyDescent="0.25">
      <c r="A16" s="1">
        <v>1.7537990000000001</v>
      </c>
      <c r="B16" s="1">
        <v>9.8226829999999996</v>
      </c>
      <c r="C16" s="1">
        <v>17.325688</v>
      </c>
      <c r="D16" s="1">
        <v>24.496926999999999</v>
      </c>
      <c r="E16" s="1">
        <v>31.867318000000001</v>
      </c>
      <c r="F16" s="1">
        <v>40.161549000000001</v>
      </c>
      <c r="G16" s="1">
        <v>47.560693999999998</v>
      </c>
    </row>
    <row r="17" spans="1:7" x14ac:dyDescent="0.25">
      <c r="A17" s="1">
        <v>1.7602709999999999</v>
      </c>
      <c r="B17" s="1">
        <v>9.7057570000000002</v>
      </c>
      <c r="C17" s="1">
        <v>17.286742</v>
      </c>
      <c r="D17" s="1">
        <v>24.545062999999999</v>
      </c>
      <c r="E17" s="1">
        <v>32.329726999999998</v>
      </c>
      <c r="F17" s="1">
        <v>40.006608</v>
      </c>
      <c r="G17" s="1">
        <v>47.587207999999997</v>
      </c>
    </row>
    <row r="18" spans="1:7" x14ac:dyDescent="0.25">
      <c r="A18" s="1">
        <v>1.753452</v>
      </c>
      <c r="B18" s="1">
        <v>9.9981399999999994</v>
      </c>
      <c r="C18" s="1">
        <v>16.228027999999998</v>
      </c>
      <c r="D18" s="1">
        <v>24.638643999999999</v>
      </c>
      <c r="E18" s="1">
        <v>32.080207999999999</v>
      </c>
      <c r="F18" s="1">
        <v>39.993946000000001</v>
      </c>
      <c r="G18" s="1">
        <v>47.567107</v>
      </c>
    </row>
    <row r="19" spans="1:7" x14ac:dyDescent="0.25">
      <c r="A19" s="1">
        <v>1.7619910000000001</v>
      </c>
      <c r="B19" s="1">
        <v>9.734057</v>
      </c>
      <c r="C19" s="1">
        <v>17.133213000000001</v>
      </c>
      <c r="D19" s="1">
        <v>24.537465000000001</v>
      </c>
      <c r="E19" s="1">
        <v>32.007638999999998</v>
      </c>
      <c r="F19" s="1">
        <v>39.998990999999997</v>
      </c>
      <c r="G19" s="1">
        <v>47.576293999999997</v>
      </c>
    </row>
    <row r="20" spans="1:7" x14ac:dyDescent="0.25">
      <c r="A20" s="1">
        <v>1.7673680000000001</v>
      </c>
      <c r="B20" s="1">
        <v>9.8265270000000005</v>
      </c>
      <c r="C20" s="1">
        <v>17.255462000000001</v>
      </c>
      <c r="D20" s="1">
        <v>24.560856999999999</v>
      </c>
      <c r="E20" s="1">
        <v>31.885556000000001</v>
      </c>
      <c r="F20" s="1">
        <v>39.973894999999999</v>
      </c>
      <c r="G20" s="1">
        <v>47.576602000000001</v>
      </c>
    </row>
    <row r="21" spans="1:7" x14ac:dyDescent="0.25">
      <c r="A21" s="1">
        <v>1.765336</v>
      </c>
      <c r="B21" s="1">
        <v>9.8969699999999996</v>
      </c>
      <c r="C21" s="1">
        <v>17.601274</v>
      </c>
      <c r="D21" s="1">
        <v>24.823826</v>
      </c>
      <c r="E21" s="1">
        <v>32.257447999999997</v>
      </c>
      <c r="F21" s="1">
        <v>39.998190000000001</v>
      </c>
      <c r="G21" s="1">
        <v>47.563929000000002</v>
      </c>
    </row>
    <row r="22" spans="1:7" x14ac:dyDescent="0.25">
      <c r="A22" s="1">
        <v>1.767085</v>
      </c>
      <c r="B22" s="1">
        <v>9.9111700000000003</v>
      </c>
      <c r="C22" s="1">
        <v>17.203724999999999</v>
      </c>
      <c r="D22" s="1">
        <v>24.605036999999999</v>
      </c>
      <c r="E22" s="1">
        <v>32.265718</v>
      </c>
      <c r="F22" s="1">
        <v>39.988343999999998</v>
      </c>
      <c r="G22" s="1">
        <v>47.526573999999997</v>
      </c>
    </row>
    <row r="23" spans="1:7" x14ac:dyDescent="0.25">
      <c r="A23" s="1">
        <v>1.769163</v>
      </c>
      <c r="B23" s="1">
        <v>9.7504159999999995</v>
      </c>
      <c r="C23" s="1">
        <v>17.060317999999999</v>
      </c>
      <c r="D23" s="1">
        <v>24.481739999999999</v>
      </c>
      <c r="E23" s="1">
        <v>31.866209999999999</v>
      </c>
      <c r="F23" s="1">
        <v>39.993374000000003</v>
      </c>
      <c r="G23" s="1">
        <v>47.545099999999998</v>
      </c>
    </row>
    <row r="24" spans="1:7" x14ac:dyDescent="0.25">
      <c r="A24" s="1">
        <v>1.771496</v>
      </c>
      <c r="B24" s="1">
        <v>9.6222189999999994</v>
      </c>
      <c r="C24" s="1">
        <v>17.227077999999999</v>
      </c>
      <c r="D24" s="1">
        <v>24.537808999999999</v>
      </c>
      <c r="E24" s="1">
        <v>31.93216</v>
      </c>
      <c r="F24" s="1">
        <v>39.946492999999997</v>
      </c>
      <c r="G24" s="1">
        <v>47.549948000000001</v>
      </c>
    </row>
    <row r="25" spans="1:7" x14ac:dyDescent="0.25">
      <c r="A25" s="1">
        <v>1.5200149999999999</v>
      </c>
      <c r="B25" s="1">
        <v>9.7320349999999998</v>
      </c>
      <c r="C25" s="1">
        <v>16.276350999999998</v>
      </c>
      <c r="D25" s="1">
        <v>24.637855999999999</v>
      </c>
      <c r="E25" s="1">
        <v>31.845690999999999</v>
      </c>
      <c r="F25" s="1">
        <v>40.018653</v>
      </c>
      <c r="G25" s="1">
        <v>47.563929000000002</v>
      </c>
    </row>
    <row r="26" spans="1:7" x14ac:dyDescent="0.25">
      <c r="A26" s="1">
        <v>1.7678450000000001</v>
      </c>
      <c r="B26" s="1">
        <v>9.8032109999999992</v>
      </c>
      <c r="C26" s="1">
        <v>17.222020000000001</v>
      </c>
      <c r="D26" s="1">
        <v>24.584876999999999</v>
      </c>
      <c r="E26" s="1">
        <v>31.992032999999999</v>
      </c>
      <c r="F26" s="1">
        <v>40.022435000000002</v>
      </c>
      <c r="G26" s="1">
        <v>47.568897999999997</v>
      </c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1 - 50</vt:lpstr>
      <vt:lpstr>1 - 25a</vt:lpstr>
      <vt:lpstr>1 - 25b</vt:lpstr>
      <vt:lpstr>4 - 25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2017-07-13T08:42:01Z</cp:lastPrinted>
  <dcterms:created xsi:type="dcterms:W3CDTF">2017-06-26T10:39:37Z</dcterms:created>
  <dcterms:modified xsi:type="dcterms:W3CDTF">2017-07-14T09:16:56Z</dcterms:modified>
</cp:coreProperties>
</file>