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lexpfankuch/MATLAB-Drive/ASEN2804/"/>
    </mc:Choice>
  </mc:AlternateContent>
  <xr:revisionPtr revIDLastSave="0" documentId="13_ncr:1_{6BE91EE4-D628-6742-AC7D-D2F463101434}" xr6:coauthVersionLast="47" xr6:coauthVersionMax="47" xr10:uidLastSave="{00000000-0000-0000-0000-000000000000}"/>
  <bookViews>
    <workbookView xWindow="2620" yWindow="3300" windowWidth="25820" windowHeight="13900"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4" l="1"/>
  <c r="I4" i="4"/>
  <c r="I5" i="4"/>
  <c r="I6" i="4"/>
  <c r="I7" i="4"/>
  <c r="I8" i="4"/>
  <c r="I9" i="4"/>
  <c r="I10" i="4"/>
  <c r="I11" i="4"/>
  <c r="I12" i="4"/>
  <c r="I13" i="4"/>
  <c r="I14" i="4"/>
  <c r="I15" i="4"/>
  <c r="I16" i="4"/>
  <c r="I2" i="4"/>
  <c r="F3" i="4"/>
  <c r="F4" i="4"/>
  <c r="F5" i="4"/>
  <c r="F6" i="4"/>
  <c r="F7" i="4"/>
  <c r="F8" i="4"/>
  <c r="F9" i="4"/>
  <c r="F10" i="4"/>
  <c r="F11" i="4"/>
  <c r="F12" i="4"/>
  <c r="F13" i="4"/>
  <c r="F14" i="4"/>
  <c r="F15" i="4"/>
  <c r="F16" i="4"/>
  <c r="L3" i="4"/>
  <c r="L4" i="4"/>
  <c r="L5" i="4"/>
  <c r="L6" i="4"/>
  <c r="L7" i="4"/>
  <c r="L8" i="4"/>
  <c r="L9" i="4"/>
  <c r="L10" i="4"/>
  <c r="L11" i="4"/>
  <c r="L12" i="4"/>
  <c r="L13" i="4"/>
  <c r="L14" i="4"/>
  <c r="L15" i="4"/>
  <c r="L16" i="4"/>
  <c r="G3" i="4"/>
  <c r="G4" i="4"/>
  <c r="G5" i="4"/>
  <c r="G6" i="4"/>
  <c r="G7" i="4"/>
  <c r="G8" i="4"/>
  <c r="G9" i="4"/>
  <c r="G10" i="4"/>
  <c r="G11" i="4"/>
  <c r="G12" i="4"/>
  <c r="G13" i="4"/>
  <c r="G14" i="4"/>
  <c r="G15" i="4"/>
  <c r="G16" i="4"/>
  <c r="L2" i="4"/>
  <c r="N2" i="4"/>
  <c r="F2" i="4"/>
  <c r="G2" i="4"/>
  <c r="B2" i="8" a="1"/>
  <c r="B2" i="8" s="1"/>
  <c r="AP2" i="5"/>
  <c r="W2" i="5"/>
  <c r="A3" i="5"/>
  <c r="A4"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rgb="FF000000"/>
            <rFont val="Tahoma"/>
            <family val="2"/>
          </rPr>
          <t>John Mah:</t>
        </r>
        <r>
          <rPr>
            <sz val="9"/>
            <color rgb="FF000000"/>
            <rFont val="Tahoma"/>
            <family val="2"/>
          </rPr>
          <t xml:space="preserve">
</t>
        </r>
        <r>
          <rPr>
            <sz val="9"/>
            <color rgb="FF000000"/>
            <rFont val="Tahoma"/>
            <family val="2"/>
          </rPr>
          <t>STD Atmosphere Altitude in meters</t>
        </r>
      </text>
    </comment>
    <comment ref="C1" authorId="0" shapeId="0" xr:uid="{A837C1E9-6ED1-49B9-9CBF-9495DAA361DF}">
      <text>
        <r>
          <rPr>
            <b/>
            <sz val="9"/>
            <color rgb="FF000000"/>
            <rFont val="Tahoma"/>
            <family val="2"/>
          </rPr>
          <t>John Mah:</t>
        </r>
        <r>
          <rPr>
            <sz val="9"/>
            <color rgb="FF000000"/>
            <rFont val="Tahoma"/>
            <family val="2"/>
          </rPr>
          <t xml:space="preserve">
</t>
        </r>
        <r>
          <rPr>
            <sz val="9"/>
            <color rgb="FF000000"/>
            <rFont val="Tahoma"/>
            <family val="2"/>
          </rPr>
          <t>Estimate of glide velocity (m/s)</t>
        </r>
      </text>
    </comment>
    <comment ref="D1" authorId="0" shapeId="0" xr:uid="{09BB683E-80D7-4EA2-8430-3C05FCDCC012}">
      <text>
        <r>
          <rPr>
            <b/>
            <sz val="9"/>
            <color rgb="FF000000"/>
            <rFont val="Tahoma"/>
            <family val="2"/>
          </rPr>
          <t>John Mah:</t>
        </r>
        <r>
          <rPr>
            <sz val="9"/>
            <color rgb="FF000000"/>
            <rFont val="Tahoma"/>
            <family val="2"/>
          </rPr>
          <t xml:space="preserve">
</t>
        </r>
        <r>
          <rPr>
            <sz val="9"/>
            <color rgb="FF000000"/>
            <rFont val="Tahoma"/>
            <family val="2"/>
          </rPr>
          <t>Fuselage length in m</t>
        </r>
      </text>
    </comment>
    <comment ref="E1" authorId="0" shapeId="0" xr:uid="{6FB2E224-E3F9-44AC-BDE7-DA4F4F94169C}">
      <text>
        <r>
          <rPr>
            <b/>
            <sz val="9"/>
            <color rgb="FF000000"/>
            <rFont val="Tahoma"/>
            <family val="2"/>
          </rPr>
          <t>John Mah:</t>
        </r>
        <r>
          <rPr>
            <sz val="9"/>
            <color rgb="FF000000"/>
            <rFont val="Tahoma"/>
            <family val="2"/>
          </rPr>
          <t xml:space="preserve">
</t>
        </r>
        <r>
          <rPr>
            <sz val="9"/>
            <color rgb="FF000000"/>
            <rFont val="Tahoma"/>
            <family val="2"/>
          </rPr>
          <t>Fuselage max diameter in m</t>
        </r>
      </text>
    </comment>
    <comment ref="F1" authorId="0" shapeId="0" xr:uid="{B533DFA5-7359-499A-B80D-473144871A57}">
      <text>
        <r>
          <rPr>
            <b/>
            <sz val="9"/>
            <color rgb="FF000000"/>
            <rFont val="Tahoma"/>
            <family val="2"/>
          </rPr>
          <t>John Mah:</t>
        </r>
        <r>
          <rPr>
            <sz val="9"/>
            <color rgb="FF000000"/>
            <rFont val="Tahoma"/>
            <family val="2"/>
          </rPr>
          <t xml:space="preserve">
</t>
        </r>
        <r>
          <rPr>
            <sz val="9"/>
            <color rgb="FF000000"/>
            <rFont val="Tahoma"/>
            <family val="2"/>
          </rPr>
          <t>Fuselage finess ratio (auto calcuated from length_f and dia_f)</t>
        </r>
      </text>
    </comment>
    <comment ref="G1" authorId="0" shapeId="0" xr:uid="{08BA00B3-A5E3-48A9-AA17-30ED8132D250}">
      <text>
        <r>
          <rPr>
            <b/>
            <sz val="9"/>
            <color rgb="FF000000"/>
            <rFont val="Tahoma"/>
            <family val="2"/>
          </rPr>
          <t>John Mah:</t>
        </r>
        <r>
          <rPr>
            <sz val="9"/>
            <color rgb="FF000000"/>
            <rFont val="Tahoma"/>
            <family val="2"/>
          </rPr>
          <t xml:space="preserve">
</t>
        </r>
        <r>
          <rPr>
            <sz val="9"/>
            <color rgb="FF000000"/>
            <rFont val="Tahoma"/>
            <family val="2"/>
          </rPr>
          <t>Max Fuselage Xsection Area in m^2 (autocalculated)</t>
        </r>
      </text>
    </comment>
    <comment ref="H1" authorId="0" shapeId="0" xr:uid="{0BD3A066-2E97-45EB-A17C-D71B86F23875}">
      <text>
        <r>
          <rPr>
            <b/>
            <sz val="9"/>
            <color rgb="FF000000"/>
            <rFont val="Tahoma"/>
            <family val="2"/>
          </rPr>
          <t>John Mah:</t>
        </r>
        <r>
          <rPr>
            <sz val="9"/>
            <color rgb="FF000000"/>
            <rFont val="Tahoma"/>
            <family val="2"/>
          </rPr>
          <t xml:space="preserve">
</t>
        </r>
        <r>
          <rPr>
            <sz val="9"/>
            <color rgb="FF000000"/>
            <rFont val="Tahoma"/>
            <family val="2"/>
          </rPr>
          <t>Aft Xsection Fuselage Area where departure angle &gt; 20 deg (m^2)</t>
        </r>
      </text>
    </comment>
    <comment ref="I1" authorId="0" shapeId="0" xr:uid="{6EA0CF1F-7B90-40EF-AA33-BCF5A55CF27A}">
      <text>
        <r>
          <rPr>
            <b/>
            <sz val="9"/>
            <color rgb="FF000000"/>
            <rFont val="Tahoma"/>
            <family val="2"/>
          </rPr>
          <t>John Mah:</t>
        </r>
        <r>
          <rPr>
            <sz val="9"/>
            <color rgb="FF000000"/>
            <rFont val="Tahoma"/>
            <family val="2"/>
          </rPr>
          <t xml:space="preserve">
</t>
        </r>
        <r>
          <rPr>
            <sz val="9"/>
            <color rgb="FF000000"/>
            <rFont val="Tahoma"/>
            <family val="2"/>
          </rPr>
          <t xml:space="preserve">Wetted Fuselage Area (m^2)
</t>
        </r>
      </text>
    </comment>
    <comment ref="J1" authorId="0" shapeId="0" xr:uid="{456E3E0C-0365-45FF-ACC2-4B541B6EE1BC}">
      <text>
        <r>
          <rPr>
            <b/>
            <sz val="9"/>
            <color rgb="FF000000"/>
            <rFont val="Tahoma"/>
            <family val="2"/>
          </rPr>
          <t>John Mah:</t>
        </r>
        <r>
          <rPr>
            <sz val="9"/>
            <color rgb="FF000000"/>
            <rFont val="Tahoma"/>
            <family val="2"/>
          </rPr>
          <t xml:space="preserve">
</t>
        </r>
        <r>
          <rPr>
            <sz val="9"/>
            <color rgb="FF000000"/>
            <rFont val="Tahoma"/>
            <family val="2"/>
          </rPr>
          <t>Fuselage Interference Factor (default= 1)</t>
        </r>
      </text>
    </comment>
    <comment ref="K1" authorId="0" shapeId="0" xr:uid="{A0963DDF-AB2E-4A12-A89F-9430E9B2211A}">
      <text>
        <r>
          <rPr>
            <b/>
            <sz val="9"/>
            <color rgb="FF000000"/>
            <rFont val="Tahoma"/>
            <family val="2"/>
          </rPr>
          <t>John Mah:</t>
        </r>
        <r>
          <rPr>
            <sz val="9"/>
            <color rgb="FF000000"/>
            <rFont val="Tahoma"/>
            <family val="2"/>
          </rPr>
          <t xml:space="preserve">
</t>
        </r>
        <r>
          <rPr>
            <sz val="9"/>
            <color rgb="FF000000"/>
            <rFont val="Tahoma"/>
            <family val="2"/>
          </rPr>
          <t>Wing Planform Area (m^2)</t>
        </r>
      </text>
    </comment>
    <comment ref="L1" authorId="0" shapeId="0" xr:uid="{11CB8D3E-4310-440D-9486-FF42EBD4A282}">
      <text>
        <r>
          <rPr>
            <b/>
            <sz val="9"/>
            <color rgb="FF000000"/>
            <rFont val="Tahoma"/>
            <family val="2"/>
          </rPr>
          <t>John Mah:</t>
        </r>
        <r>
          <rPr>
            <sz val="9"/>
            <color rgb="FF000000"/>
            <rFont val="Tahoma"/>
            <family val="2"/>
          </rPr>
          <t xml:space="preserve">
</t>
        </r>
        <r>
          <rPr>
            <sz val="9"/>
            <color rgb="FF000000"/>
            <rFont val="Tahoma"/>
            <family val="2"/>
          </rPr>
          <t>Wing Wetted Area (m^2)</t>
        </r>
      </text>
    </comment>
    <comment ref="M1" authorId="0" shapeId="0" xr:uid="{1FE434B8-0041-48C2-B4DF-CF7B192E6A74}">
      <text>
        <r>
          <rPr>
            <b/>
            <sz val="9"/>
            <color rgb="FF000000"/>
            <rFont val="Tahoma"/>
            <family val="2"/>
          </rPr>
          <t>John Mah:</t>
        </r>
        <r>
          <rPr>
            <sz val="9"/>
            <color rgb="FF000000"/>
            <rFont val="Tahoma"/>
            <family val="2"/>
          </rPr>
          <t xml:space="preserve">
</t>
        </r>
        <r>
          <rPr>
            <sz val="9"/>
            <color rgb="FF000000"/>
            <rFont val="Tahoma"/>
            <family val="2"/>
          </rPr>
          <t>Wing Aspect Ratio</t>
        </r>
      </text>
    </comment>
    <comment ref="N1" authorId="0" shapeId="0" xr:uid="{4CFEEBB9-482D-49F7-8807-A86A75A74308}">
      <text>
        <r>
          <rPr>
            <b/>
            <sz val="9"/>
            <color rgb="FF000000"/>
            <rFont val="Tahoma"/>
            <family val="2"/>
          </rPr>
          <t>John Mah:</t>
        </r>
        <r>
          <rPr>
            <sz val="9"/>
            <color rgb="FF000000"/>
            <rFont val="Tahoma"/>
            <family val="2"/>
          </rPr>
          <t xml:space="preserve">
</t>
        </r>
        <r>
          <rPr>
            <sz val="9"/>
            <color rgb="FF000000"/>
            <rFont val="Tahoma"/>
            <family val="2"/>
          </rPr>
          <t>Wing Taper Ratio</t>
        </r>
      </text>
    </comment>
    <comment ref="O1" authorId="0" shapeId="0" xr:uid="{0DEAC09F-4B78-4127-9A91-DC4B66C6575D}">
      <text>
        <r>
          <rPr>
            <b/>
            <sz val="9"/>
            <color rgb="FF000000"/>
            <rFont val="Tahoma"/>
            <family val="2"/>
          </rPr>
          <t>John Mah:</t>
        </r>
        <r>
          <rPr>
            <sz val="9"/>
            <color rgb="FF000000"/>
            <rFont val="Tahoma"/>
            <family val="2"/>
          </rPr>
          <t xml:space="preserve">
</t>
        </r>
        <r>
          <rPr>
            <sz val="9"/>
            <color rgb="FF000000"/>
            <rFont val="Tahoma"/>
            <family val="2"/>
          </rPr>
          <t>Wing Leading Edge Sweep (deg)</t>
        </r>
      </text>
    </comment>
    <comment ref="P1" authorId="0" shapeId="0" xr:uid="{2ECC4682-3878-4C4E-BEB2-44A7724B663B}">
      <text>
        <r>
          <rPr>
            <b/>
            <sz val="9"/>
            <color rgb="FF000000"/>
            <rFont val="Tahoma"/>
            <family val="2"/>
          </rPr>
          <t>John Mah:</t>
        </r>
        <r>
          <rPr>
            <sz val="9"/>
            <color rgb="FF000000"/>
            <rFont val="Tahoma"/>
            <family val="2"/>
          </rPr>
          <t xml:space="preserve">
</t>
        </r>
        <r>
          <rPr>
            <sz val="9"/>
            <color rgb="FF000000"/>
            <rFont val="Tahoma"/>
            <family val="2"/>
          </rPr>
          <t>Wing Quarter Chord Sweep (deg)</t>
        </r>
      </text>
    </comment>
    <comment ref="Q1" authorId="0" shapeId="0" xr:uid="{838F2DB2-7B32-466A-A864-C241EBF9BF2A}">
      <text>
        <r>
          <rPr>
            <b/>
            <sz val="9"/>
            <color rgb="FF000000"/>
            <rFont val="Tahoma"/>
            <family val="2"/>
          </rPr>
          <t>John Mah:</t>
        </r>
        <r>
          <rPr>
            <sz val="9"/>
            <color rgb="FF000000"/>
            <rFont val="Tahoma"/>
            <family val="2"/>
          </rPr>
          <t xml:space="preserve">
</t>
        </r>
        <r>
          <rPr>
            <sz val="9"/>
            <color rgb="FF000000"/>
            <rFont val="Tahoma"/>
            <family val="2"/>
          </rPr>
          <t>Wing Interference Factor</t>
        </r>
      </text>
    </comment>
    <comment ref="R1" authorId="0" shapeId="0" xr:uid="{DBA0FD8D-AFDC-4356-890D-950C11A34B9A}">
      <text>
        <r>
          <rPr>
            <b/>
            <sz val="9"/>
            <color rgb="FF000000"/>
            <rFont val="Tahoma"/>
            <family val="2"/>
          </rPr>
          <t>John Mah:</t>
        </r>
        <r>
          <rPr>
            <sz val="9"/>
            <color rgb="FF000000"/>
            <rFont val="Tahoma"/>
            <family val="2"/>
          </rPr>
          <t xml:space="preserve">
</t>
        </r>
        <r>
          <rPr>
            <sz val="9"/>
            <color rgb="FF000000"/>
            <rFont val="Tahoma"/>
            <family val="2"/>
          </rPr>
          <t>Horz Tail 1 Planform Area (m^2)</t>
        </r>
      </text>
    </comment>
    <comment ref="S1" authorId="0" shapeId="0" xr:uid="{3582D852-5394-49B5-B87A-98011C76D1DD}">
      <text>
        <r>
          <rPr>
            <b/>
            <sz val="9"/>
            <color rgb="FF000000"/>
            <rFont val="Tahoma"/>
            <family val="2"/>
          </rPr>
          <t>John Mah:</t>
        </r>
        <r>
          <rPr>
            <sz val="9"/>
            <color rgb="FF000000"/>
            <rFont val="Tahoma"/>
            <family val="2"/>
          </rPr>
          <t xml:space="preserve">
</t>
        </r>
        <r>
          <rPr>
            <sz val="9"/>
            <color rgb="FF000000"/>
            <rFont val="Tahoma"/>
            <family val="2"/>
          </rPr>
          <t>Horz Tail 1 Wetted Area (m^2)</t>
        </r>
      </text>
    </comment>
    <comment ref="T1" authorId="0" shapeId="0" xr:uid="{AE4BA6B8-A4E5-467B-83A5-0A6B368E6D7A}">
      <text>
        <r>
          <rPr>
            <b/>
            <sz val="9"/>
            <color rgb="FF000000"/>
            <rFont val="Tahoma"/>
            <family val="2"/>
          </rPr>
          <t>John Mah:</t>
        </r>
        <r>
          <rPr>
            <sz val="9"/>
            <color rgb="FF000000"/>
            <rFont val="Tahoma"/>
            <family val="2"/>
          </rPr>
          <t xml:space="preserve">
</t>
        </r>
        <r>
          <rPr>
            <sz val="9"/>
            <color rgb="FF000000"/>
            <rFont val="Tahoma"/>
            <family val="2"/>
          </rPr>
          <t>Horz Tail 1 Aspect Ratio</t>
        </r>
      </text>
    </comment>
    <comment ref="U1" authorId="0" shapeId="0" xr:uid="{3C0D1424-56F5-4D8A-B23C-472AC177C5F0}">
      <text>
        <r>
          <rPr>
            <b/>
            <sz val="9"/>
            <color rgb="FF000000"/>
            <rFont val="Tahoma"/>
            <family val="2"/>
          </rPr>
          <t>John Mah:</t>
        </r>
        <r>
          <rPr>
            <sz val="9"/>
            <color rgb="FF000000"/>
            <rFont val="Tahoma"/>
            <family val="2"/>
          </rPr>
          <t xml:space="preserve">
</t>
        </r>
        <r>
          <rPr>
            <sz val="9"/>
            <color rgb="FF000000"/>
            <rFont val="Tahoma"/>
            <family val="2"/>
          </rPr>
          <t>Horz Tail 1 Taper Ratio</t>
        </r>
      </text>
    </comment>
    <comment ref="V1" authorId="0" shapeId="0" xr:uid="{FAFC8431-6FC5-4F32-BD5F-86C9E7D37DF0}">
      <text>
        <r>
          <rPr>
            <b/>
            <sz val="9"/>
            <color rgb="FF000000"/>
            <rFont val="Tahoma"/>
            <family val="2"/>
          </rPr>
          <t>John Mah:</t>
        </r>
        <r>
          <rPr>
            <sz val="9"/>
            <color rgb="FF000000"/>
            <rFont val="Tahoma"/>
            <family val="2"/>
          </rPr>
          <t xml:space="preserve">
</t>
        </r>
        <r>
          <rPr>
            <sz val="9"/>
            <color rgb="FF000000"/>
            <rFont val="Tahoma"/>
            <family val="2"/>
          </rPr>
          <t>Horz Tail 1 Leading Edge Sweep (deg)</t>
        </r>
      </text>
    </comment>
    <comment ref="W1" authorId="0" shapeId="0" xr:uid="{313C5530-71D1-4C05-96CC-E51335254DA7}">
      <text>
        <r>
          <rPr>
            <b/>
            <sz val="9"/>
            <color rgb="FF000000"/>
            <rFont val="Tahoma"/>
            <family val="2"/>
          </rPr>
          <t>John Mah:</t>
        </r>
        <r>
          <rPr>
            <sz val="9"/>
            <color rgb="FF000000"/>
            <rFont val="Tahoma"/>
            <family val="2"/>
          </rPr>
          <t xml:space="preserve">
</t>
        </r>
        <r>
          <rPr>
            <sz val="9"/>
            <color rgb="FF000000"/>
            <rFont val="Tahoma"/>
            <family val="2"/>
          </rPr>
          <t>Horz Tail 1 Estimated Mean Aerodynamic Chord length (m)</t>
        </r>
      </text>
    </comment>
    <comment ref="X1" authorId="0" shapeId="0" xr:uid="{BE2203DD-0070-431C-9BA8-A3A9EF64DAB8}">
      <text>
        <r>
          <rPr>
            <b/>
            <sz val="9"/>
            <color rgb="FF000000"/>
            <rFont val="Tahoma"/>
            <family val="2"/>
          </rPr>
          <t>John Mah:</t>
        </r>
        <r>
          <rPr>
            <sz val="9"/>
            <color rgb="FF000000"/>
            <rFont val="Tahoma"/>
            <family val="2"/>
          </rPr>
          <t xml:space="preserve">
</t>
        </r>
        <r>
          <rPr>
            <sz val="9"/>
            <color rgb="FF000000"/>
            <rFont val="Tahoma"/>
            <family val="2"/>
          </rPr>
          <t>Horz Tail 1 Interference Factor</t>
        </r>
      </text>
    </comment>
    <comment ref="Y1" authorId="0" shapeId="0" xr:uid="{3A4BCE38-25E0-4FBB-8EF4-E42EC6DD87AE}">
      <text>
        <r>
          <rPr>
            <b/>
            <sz val="9"/>
            <color rgb="FF000000"/>
            <rFont val="Tahoma"/>
            <family val="2"/>
          </rPr>
          <t>John Mah:</t>
        </r>
        <r>
          <rPr>
            <sz val="9"/>
            <color rgb="FF000000"/>
            <rFont val="Tahoma"/>
            <family val="2"/>
          </rPr>
          <t xml:space="preserve">
</t>
        </r>
        <r>
          <rPr>
            <sz val="9"/>
            <color rgb="FF000000"/>
            <rFont val="Tahoma"/>
            <family val="2"/>
          </rPr>
          <t>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rgb="FF000000"/>
            <rFont val="Tahoma"/>
            <family val="2"/>
          </rPr>
          <t>John Mah:</t>
        </r>
        <r>
          <rPr>
            <sz val="9"/>
            <color rgb="FF000000"/>
            <rFont val="Tahoma"/>
            <family val="2"/>
          </rPr>
          <t xml:space="preserve">
</t>
        </r>
        <r>
          <rPr>
            <sz val="9"/>
            <color rgb="FF000000"/>
            <rFont val="Tahoma"/>
            <family val="2"/>
          </rPr>
          <t>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rgb="FF000000"/>
            <rFont val="Tahoma"/>
            <family val="2"/>
          </rPr>
          <t>John Mah:</t>
        </r>
        <r>
          <rPr>
            <sz val="9"/>
            <color rgb="FF000000"/>
            <rFont val="Tahoma"/>
            <family val="2"/>
          </rPr>
          <t xml:space="preserve">
</t>
        </r>
        <r>
          <rPr>
            <sz val="9"/>
            <color rgb="FF000000"/>
            <rFont val="Tahoma"/>
            <family val="2"/>
          </rPr>
          <t>Horz Tail 2 Leading Edge Sweep (deg)</t>
        </r>
      </text>
    </comment>
    <comment ref="AD1" authorId="0" shapeId="0" xr:uid="{4B352C50-06F8-46EB-ABC6-45FBAC01CA62}">
      <text>
        <r>
          <rPr>
            <b/>
            <sz val="9"/>
            <color rgb="FF000000"/>
            <rFont val="Tahoma"/>
            <family val="2"/>
          </rPr>
          <t>John Mah:</t>
        </r>
        <r>
          <rPr>
            <sz val="9"/>
            <color rgb="FF000000"/>
            <rFont val="Tahoma"/>
            <family val="2"/>
          </rPr>
          <t xml:space="preserve">
</t>
        </r>
        <r>
          <rPr>
            <sz val="9"/>
            <color rgb="FF000000"/>
            <rFont val="Tahoma"/>
            <family val="2"/>
          </rPr>
          <t>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rgb="FF000000"/>
            <rFont val="Tahoma"/>
            <family val="2"/>
          </rPr>
          <t>John Mah:</t>
        </r>
        <r>
          <rPr>
            <sz val="9"/>
            <color rgb="FF000000"/>
            <rFont val="Tahoma"/>
            <family val="2"/>
          </rPr>
          <t xml:space="preserve">
</t>
        </r>
        <r>
          <rPr>
            <sz val="9"/>
            <color rgb="FF000000"/>
            <rFont val="Tahoma"/>
            <family val="2"/>
          </rPr>
          <t>Vert Tail 1 Planform Area (m^2)</t>
        </r>
      </text>
    </comment>
    <comment ref="AG1" authorId="0" shapeId="0" xr:uid="{8070A0F0-B0D8-41AE-85FD-BBD5F1800206}">
      <text>
        <r>
          <rPr>
            <b/>
            <sz val="9"/>
            <color rgb="FF000000"/>
            <rFont val="Tahoma"/>
            <family val="2"/>
          </rPr>
          <t>John Mah:</t>
        </r>
        <r>
          <rPr>
            <sz val="9"/>
            <color rgb="FF000000"/>
            <rFont val="Tahoma"/>
            <family val="2"/>
          </rPr>
          <t xml:space="preserve">
</t>
        </r>
        <r>
          <rPr>
            <sz val="9"/>
            <color rgb="FF000000"/>
            <rFont val="Tahoma"/>
            <family val="2"/>
          </rPr>
          <t>Vert Tail 1 Wetted Area (m^2)</t>
        </r>
      </text>
    </comment>
    <comment ref="AH1" authorId="0" shapeId="0" xr:uid="{4C2136E3-2294-4889-A979-99B8EBB36DB9}">
      <text>
        <r>
          <rPr>
            <b/>
            <sz val="9"/>
            <color rgb="FF000000"/>
            <rFont val="Tahoma"/>
            <family val="2"/>
          </rPr>
          <t>John Mah:</t>
        </r>
        <r>
          <rPr>
            <sz val="9"/>
            <color rgb="FF000000"/>
            <rFont val="Tahoma"/>
            <family val="2"/>
          </rPr>
          <t xml:space="preserve">
</t>
        </r>
        <r>
          <rPr>
            <sz val="9"/>
            <color rgb="FF000000"/>
            <rFont val="Tahoma"/>
            <family val="2"/>
          </rPr>
          <t>Vert Tail 1 Aspect Ratio</t>
        </r>
      </text>
    </comment>
    <comment ref="AI1" authorId="0" shapeId="0" xr:uid="{86BF02EE-581B-4AEA-BF2A-A0AEDE197061}">
      <text>
        <r>
          <rPr>
            <b/>
            <sz val="9"/>
            <color rgb="FF000000"/>
            <rFont val="Tahoma"/>
            <family val="2"/>
          </rPr>
          <t>John Mah:</t>
        </r>
        <r>
          <rPr>
            <sz val="9"/>
            <color rgb="FF000000"/>
            <rFont val="Tahoma"/>
            <family val="2"/>
          </rPr>
          <t xml:space="preserve">
</t>
        </r>
        <r>
          <rPr>
            <sz val="9"/>
            <color rgb="FF000000"/>
            <rFont val="Tahoma"/>
            <family val="2"/>
          </rPr>
          <t xml:space="preserve">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rgb="FF000000"/>
            <rFont val="Tahoma"/>
            <family val="2"/>
          </rPr>
          <t>John Mah:</t>
        </r>
        <r>
          <rPr>
            <sz val="9"/>
            <color rgb="FF000000"/>
            <rFont val="Tahoma"/>
            <family val="2"/>
          </rPr>
          <t xml:space="preserve">
</t>
        </r>
        <r>
          <rPr>
            <sz val="9"/>
            <color rgb="FF000000"/>
            <rFont val="Tahoma"/>
            <family val="2"/>
          </rPr>
          <t>Vert Tail 1 Estimated Mean Aerodynamic Chord (m)</t>
        </r>
      </text>
    </comment>
    <comment ref="AL1" authorId="0" shapeId="0" xr:uid="{77C37629-6D03-4601-AE99-2FC2FC01897F}">
      <text>
        <r>
          <rPr>
            <b/>
            <sz val="9"/>
            <color rgb="FF000000"/>
            <rFont val="Tahoma"/>
            <family val="2"/>
          </rPr>
          <t>John Mah:</t>
        </r>
        <r>
          <rPr>
            <sz val="9"/>
            <color rgb="FF000000"/>
            <rFont val="Tahoma"/>
            <family val="2"/>
          </rPr>
          <t xml:space="preserve">
</t>
        </r>
        <r>
          <rPr>
            <sz val="9"/>
            <color rgb="FF000000"/>
            <rFont val="Tahoma"/>
            <family val="2"/>
          </rPr>
          <t>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rgb="FF000000"/>
            <rFont val="Tahoma"/>
            <family val="2"/>
          </rPr>
          <t>John Mah:</t>
        </r>
        <r>
          <rPr>
            <sz val="9"/>
            <color rgb="FF000000"/>
            <rFont val="Tahoma"/>
            <family val="2"/>
          </rPr>
          <t xml:space="preserve">
</t>
        </r>
        <r>
          <rPr>
            <sz val="9"/>
            <color rgb="FF000000"/>
            <rFont val="Tahoma"/>
            <family val="2"/>
          </rPr>
          <t>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rgb="FF000000"/>
            <rFont val="Tahoma"/>
            <family val="2"/>
          </rPr>
          <t>John Mah:</t>
        </r>
        <r>
          <rPr>
            <sz val="9"/>
            <color rgb="FF000000"/>
            <rFont val="Tahoma"/>
            <family val="2"/>
          </rPr>
          <t xml:space="preserve">
</t>
        </r>
        <r>
          <rPr>
            <sz val="9"/>
            <color rgb="FF000000"/>
            <rFont val="Tahoma"/>
            <family val="2"/>
          </rPr>
          <t xml:space="preserve">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<sst xmlns="http://schemas.openxmlformats.org/spreadsheetml/2006/main" count="359" uniqueCount="204">
  <si>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</si>
  <si>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</si>
  <si>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</si>
  <si>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</si>
  <si>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</si>
  <si>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</si>
  <si>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</si>
  <si>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</si>
  <si>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</si>
  <si>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</si>
  <si>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</si>
  <si>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</si>
  <si>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</si>
  <si>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</si>
  <si>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</si>
  <si>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</si>
  <si>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</si>
  <si>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</si>
  <si>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</si>
  <si>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</si>
  <si>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</si>
  <si>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</si>
  <si>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</si>
  <si>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</si>
  <si>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</si>
  <si>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</si>
  <si>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</si>
  <si>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</si>
  <si>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</si>
  <si>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</si>
  <si>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</si>
  <si>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</si>
  <si>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</si>
  <si>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</si>
  <si>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</si>
  <si>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</si>
  <si>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</si>
  <si>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</si>
  <si>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</si>
  <si>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</si>
  <si>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</si>
  <si>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</si>
  <si>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</si>
  <si>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</si>
  <si>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</si>
  <si>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</si>
  <si>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</si>
  <si>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</si>
  <si>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</si>
  <si>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</si>
  <si>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</si>
  <si>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</si>
  <si>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</si>
  <si>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</si>
  <si>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</si>
  <si>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</si>
  <si>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</si>
  <si>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</si>
  <si>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</si>
  <si>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</si>
  <si>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</si>
  <si>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</si>
  <si>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</si>
  <si>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</si>
  <si>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</si>
  <si>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</si>
  <si>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</si>
  <si>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</si>
  <si>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</si>
  <si>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</si>
  <si>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</si>
  <si>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</si>
  <si>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</si>
  <si>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</si>
  <si>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</si>
  <si>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</si>
  <si>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</si>
  <si>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</si>
  <si>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</si>
  <si>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</si>
  <si>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</si>
  <si>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</si>
  <si>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</si>
  <si>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</si>
  <si>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</si>
  <si>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</si>
  <si>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</si>
  <si>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</si>
  <si>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</si>
  <si>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</si>
  <si>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</si>
  <si>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</si>
  <si>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</si>
  <si>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</si>
  <si>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</si>
  <si>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</si>
  <si>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</si>
  <si>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</si>
  <si>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</si>
  <si>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</si>
  <si>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</si>
  <si>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</si>
  <si>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</si>
  <si>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</si>
  <si>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</si>
  <si>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</si>
  <si>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</si>
  <si>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</si>
  <si>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</si>
  <si>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</si>
  <si>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</si>
  <si>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</si>
  <si>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</si>
  <si>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</si>
  <si>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</si>
  <si>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</si>
  <si>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</si>
  <si>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</si>
  <si>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</si>
  <si>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</si>
  <si>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</si>
  <si>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</si>
  <si>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</si>
  <si>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</si>
  <si>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</si>
  <si>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</si>
  <si>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</si>
  <si>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</si>
  <si>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</si>
  <si>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</si>
  <si>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</si>
  <si>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</si>
  <si>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</si>
  <si>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</si>
  <si>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</si>
  <si>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</si>
  <si>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</si>
  <si>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</si>
  <si>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</si>
  <si>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</si>
  <si>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</si>
  <si>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</si>
  <si>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</si>
  <si>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</si>
  <si>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</si>
  <si>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</si>
  <si>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</si>
  <si>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</si>
  <si>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</si>
  <si>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</si>
  <si>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</si>
  <si>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</si>
  <si>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</si>
  <si>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</si>
  <si>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</si>
  <si>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</si>
  <si>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</si>
  <si>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</si>
  <si>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</si>
  <si>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</si>
  <si>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</si>
  <si>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</si>
  <si>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</si>
  <si>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</si>
  <si>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</si>
  <si>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</si>
  <si>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</si>
  <si>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</si>
  <si>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</si>
  <si>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</si>
  <si>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</si>
  <si>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</si>
  <si>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</si>
  <si>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</si>
  <si>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</si>
  <si>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</si>
  <si>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</si>
  <si>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</si>
  <si>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</si>
  <si>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</si>
  <si>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</si>
  <si>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</si>
  <si>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</si>
  <si>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</si>
  <si>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</si>
  <si>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</si>
  <si>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</si>
  <si>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</si>
  <si>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</si>
  <si>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</si>
  <si>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</si>
  <si>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</si>
  <si>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</si>
  <si>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</si>
  <si>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</si>
  <si>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</si>
  <si>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</si>
  <si>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</si>
  <si>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</si>
  <si>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Student Design 1</t>
  </si>
  <si>
    <t>Student Design 2</t>
  </si>
  <si>
    <t>x</t>
  </si>
  <si>
    <t>Ron's Canards</t>
  </si>
  <si>
    <t>Henry's Shuttle Fail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</si>
</sst>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b/>
      <sz val="9"/>
      <color rgb="FF000000"/>
      <name val="Tahoma"/>
      <family val="2"/>
    </font>
    <font>
      <sz val="9"/>
      <color rgb="FF000000"/>
      <name val="Tahoma"/>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38" workbookViewId="0">
      <selection activeCell="D39" sqref="D39"/>
    </sheetView>
  </sheetViews>
  <sheetFormatPr baseColWidth="10" defaultColWidth="8.83203125" defaultRowHeight="15" x14ac:dyDescent="0.2"/>
  <cols>
    <col min="1" max="1" width="10.83203125" bestFit="1" customWidth="1"/>
    <col min="2" max="2" width="15.5" bestFit="1" customWidth="1"/>
    <col min="3" max="3" width="11.5" style="1" customWidth="1"/>
    <col min="4" max="4" width="104.5" style="6" customWidth="1"/>
    <col min="5" max="5" width="24.5" bestFit="1" customWidth="1"/>
  </cols>
  <sheetData>
    <row r="1" spans="1:4" ht="16" x14ac:dyDescent="0.2">
      <c r="A1" s="12" t="s">
        <v>195</v>
      </c>
      <c r="B1" s="10" t="s">
        <v>117</v>
      </c>
      <c r="C1" s="10" t="s">
        <v>118</v>
      </c>
      <c r="D1" s="11" t="s">
        <v>119</v>
      </c>
    </row>
    <row r="2" spans="1:4" ht="16" x14ac:dyDescent="0.2">
      <c r="A2" s="7" t="s">
        <v>196</v>
      </c>
      <c r="B2" s="7" t="str" cm="1">
        <f t="array" ref="B2:B52">TRANSPOSE(Input!A1:AY1)</f>
        <v>Config</v>
      </c>
      <c r="C2" s="8" t="s">
        <v>61</v>
      </c>
      <c r="D2" s="9" t="s">
        <v>120</v>
      </c>
    </row>
    <row r="3" spans="1:4" ht="16" x14ac:dyDescent="0.2">
      <c r="A3" s="7" t="s">
        <v>196</v>
      </c>
      <c r="B3" s="7" t="str">
        <v>altitude_o</v>
      </c>
      <c r="C3" s="8" t="s">
        <v>121</v>
      </c>
      <c r="D3" s="9" t="s">
        <v>122</v>
      </c>
    </row>
    <row r="4" spans="1:4" ht="32" x14ac:dyDescent="0.2">
      <c r="A4" s="7" t="s">
        <v>196</v>
      </c>
      <c r="B4" s="7" t="str">
        <v>V_o</v>
      </c>
      <c r="C4" s="8" t="s">
        <v>123</v>
      </c>
      <c r="D4" s="9" t="s">
        <v>124</v>
      </c>
    </row>
    <row r="5" spans="1:4" ht="16" x14ac:dyDescent="0.2">
      <c r="A5" s="7" t="s">
        <v>196</v>
      </c>
      <c r="B5" s="7" t="str">
        <v>Length_f</v>
      </c>
      <c r="C5" s="8" t="s">
        <v>121</v>
      </c>
      <c r="D5" s="9" t="s">
        <v>125</v>
      </c>
    </row>
    <row r="6" spans="1:4" ht="16" x14ac:dyDescent="0.2">
      <c r="A6" s="7" t="s">
        <v>196</v>
      </c>
      <c r="B6" s="7" t="str">
        <v>Dia_f</v>
      </c>
      <c r="C6" s="8" t="s">
        <v>121</v>
      </c>
      <c r="D6" s="9" t="s">
        <v>126</v>
      </c>
    </row>
    <row r="7" spans="1:4" ht="16" x14ac:dyDescent="0.2">
      <c r="A7" s="7" t="s">
        <v>196</v>
      </c>
      <c r="B7" s="7" t="str">
        <v>Fine_f</v>
      </c>
      <c r="C7" s="8" t="s">
        <v>61</v>
      </c>
      <c r="D7" s="9" t="s">
        <v>127</v>
      </c>
    </row>
    <row r="8" spans="1:4" ht="16" x14ac:dyDescent="0.2">
      <c r="A8" s="7" t="s">
        <v>196</v>
      </c>
      <c r="B8" s="7" t="str">
        <v>Amax_f</v>
      </c>
      <c r="C8" s="8" t="s">
        <v>128</v>
      </c>
      <c r="D8" s="9" t="s">
        <v>129</v>
      </c>
    </row>
    <row r="9" spans="1:4" ht="32" x14ac:dyDescent="0.2">
      <c r="A9" s="7" t="s">
        <v>196</v>
      </c>
      <c r="B9" s="7" t="str">
        <v>Abase_f</v>
      </c>
      <c r="C9" s="8" t="s">
        <v>128</v>
      </c>
      <c r="D9" s="9" t="s">
        <v>130</v>
      </c>
    </row>
    <row r="10" spans="1:4" ht="16" x14ac:dyDescent="0.2">
      <c r="A10" s="7" t="s">
        <v>196</v>
      </c>
      <c r="B10" s="7" t="str">
        <v>Swet_f</v>
      </c>
      <c r="C10" s="8" t="s">
        <v>128</v>
      </c>
      <c r="D10" s="9" t="s">
        <v>131</v>
      </c>
    </row>
    <row r="11" spans="1:4" ht="32" x14ac:dyDescent="0.2">
      <c r="A11" s="7" t="s">
        <v>196</v>
      </c>
      <c r="B11" s="7" t="str">
        <v>Q_f</v>
      </c>
      <c r="C11" s="8" t="s">
        <v>61</v>
      </c>
      <c r="D11" s="9" t="s">
        <v>132</v>
      </c>
    </row>
    <row r="12" spans="1:4" ht="32" x14ac:dyDescent="0.2">
      <c r="A12" s="7" t="s">
        <v>196</v>
      </c>
      <c r="B12" s="7" t="str">
        <v>Sref_w</v>
      </c>
      <c r="C12" s="8" t="s">
        <v>128</v>
      </c>
      <c r="D12" s="9" t="s">
        <v>133</v>
      </c>
    </row>
    <row r="13" spans="1:4" ht="16" x14ac:dyDescent="0.2">
      <c r="A13" s="7" t="s">
        <v>196</v>
      </c>
      <c r="B13" s="7" t="str">
        <v>Swet_w</v>
      </c>
      <c r="C13" s="8" t="s">
        <v>128</v>
      </c>
      <c r="D13" s="9" t="s">
        <v>134</v>
      </c>
    </row>
    <row r="14" spans="1:4" ht="16" x14ac:dyDescent="0.2">
      <c r="A14" s="7" t="s">
        <v>196</v>
      </c>
      <c r="B14" s="7" t="str">
        <v>AR_w</v>
      </c>
      <c r="C14" s="8" t="s">
        <v>61</v>
      </c>
      <c r="D14" s="9" t="s">
        <v>135</v>
      </c>
    </row>
    <row r="15" spans="1:4" ht="16" x14ac:dyDescent="0.2">
      <c r="A15" s="7" t="s">
        <v>196</v>
      </c>
      <c r="B15" s="7" t="str">
        <v>Taper_w</v>
      </c>
      <c r="C15" s="8" t="s">
        <v>61</v>
      </c>
      <c r="D15" s="9" t="s">
        <v>136</v>
      </c>
    </row>
    <row r="16" spans="1:4" ht="16" x14ac:dyDescent="0.2">
      <c r="A16" s="7" t="s">
        <v>196</v>
      </c>
      <c r="B16" s="7" t="str">
        <v>Sweep_w</v>
      </c>
      <c r="C16" s="8" t="s">
        <v>137</v>
      </c>
      <c r="D16" s="9" t="s">
        <v>138</v>
      </c>
    </row>
    <row r="17" spans="1:4" ht="16" x14ac:dyDescent="0.2">
      <c r="A17" s="7" t="s">
        <v>196</v>
      </c>
      <c r="B17" s="7" t="str">
        <v>QuarterSweep_w</v>
      </c>
      <c r="C17" s="8" t="s">
        <v>137</v>
      </c>
      <c r="D17" s="9" t="s">
        <v>139</v>
      </c>
    </row>
    <row r="18" spans="1:4" ht="48" x14ac:dyDescent="0.2">
      <c r="A18" s="7" t="s">
        <v>196</v>
      </c>
      <c r="B18" s="7" t="str">
        <v>Q_w</v>
      </c>
      <c r="C18" s="8" t="s">
        <v>61</v>
      </c>
      <c r="D18" s="9" t="s">
        <v>140</v>
      </c>
    </row>
    <row r="19" spans="1:4" ht="28.5" customHeight="1" x14ac:dyDescent="0.2">
      <c r="A19" s="7" t="s">
        <v>196</v>
      </c>
      <c r="B19" s="7" t="str">
        <v>Sref-h1</v>
      </c>
      <c r="C19" s="8" t="s">
        <v>128</v>
      </c>
      <c r="D19" s="9" t="s">
        <v>141</v>
      </c>
    </row>
    <row r="20" spans="1:4" ht="32" x14ac:dyDescent="0.2">
      <c r="A20" s="7" t="s">
        <v>196</v>
      </c>
      <c r="B20" s="7" t="str">
        <v>Swet_h1</v>
      </c>
      <c r="C20" s="8" t="s">
        <v>128</v>
      </c>
      <c r="D20" s="9" t="s">
        <v>142</v>
      </c>
    </row>
    <row r="21" spans="1:4" ht="16" x14ac:dyDescent="0.2">
      <c r="A21" s="7" t="s">
        <v>196</v>
      </c>
      <c r="B21" s="7" t="str">
        <v>AR_h1</v>
      </c>
      <c r="C21" s="8" t="s">
        <v>61</v>
      </c>
      <c r="D21" s="9" t="s">
        <v>143</v>
      </c>
    </row>
    <row r="22" spans="1:4" ht="16" x14ac:dyDescent="0.2">
      <c r="A22" s="7" t="s">
        <v>196</v>
      </c>
      <c r="B22" s="7" t="str">
        <v>Taper_h1</v>
      </c>
      <c r="C22" s="8" t="s">
        <v>61</v>
      </c>
      <c r="D22" s="9" t="s">
        <v>145</v>
      </c>
    </row>
    <row r="23" spans="1:4" ht="16" x14ac:dyDescent="0.2">
      <c r="A23" s="7" t="s">
        <v>196</v>
      </c>
      <c r="B23" s="7" t="str">
        <v>Sweep_h1</v>
      </c>
      <c r="C23" s="8" t="s">
        <v>137</v>
      </c>
      <c r="D23" s="9" t="s">
        <v>147</v>
      </c>
    </row>
    <row r="24" spans="1:4" ht="33.75" customHeight="1" x14ac:dyDescent="0.2">
      <c r="A24" s="7" t="s">
        <v>196</v>
      </c>
      <c r="B24" s="7" t="str">
        <v>MAC_h1</v>
      </c>
      <c r="C24" s="8" t="s">
        <v>121</v>
      </c>
      <c r="D24" s="9" t="s">
        <v>148</v>
      </c>
    </row>
    <row r="25" spans="1:4" ht="48" x14ac:dyDescent="0.2">
      <c r="A25" s="7" t="s">
        <v>196</v>
      </c>
      <c r="B25" s="7" t="str">
        <v>Q_h1</v>
      </c>
      <c r="C25" s="8" t="s">
        <v>61</v>
      </c>
      <c r="D25" s="9" t="s">
        <v>149</v>
      </c>
    </row>
    <row r="26" spans="1:4" ht="16" x14ac:dyDescent="0.2">
      <c r="A26" s="7" t="s">
        <v>196</v>
      </c>
      <c r="B26" s="7" t="str">
        <v>Sref-h2</v>
      </c>
      <c r="C26" s="8" t="s">
        <v>128</v>
      </c>
      <c r="D26" s="9" t="s">
        <v>141</v>
      </c>
    </row>
    <row r="27" spans="1:4" ht="32" x14ac:dyDescent="0.2">
      <c r="A27" s="7" t="s">
        <v>196</v>
      </c>
      <c r="B27" s="7" t="str">
        <v>Swet_h2</v>
      </c>
      <c r="C27" s="8" t="s">
        <v>128</v>
      </c>
      <c r="D27" s="9" t="s">
        <v>142</v>
      </c>
    </row>
    <row r="28" spans="1:4" ht="16" x14ac:dyDescent="0.2">
      <c r="A28" s="7" t="s">
        <v>196</v>
      </c>
      <c r="B28" s="7" t="str">
        <v>AR_h2</v>
      </c>
      <c r="C28" s="8" t="s">
        <v>61</v>
      </c>
      <c r="D28" s="9" t="s">
        <v>144</v>
      </c>
    </row>
    <row r="29" spans="1:4" ht="16" x14ac:dyDescent="0.2">
      <c r="A29" s="7" t="s">
        <v>196</v>
      </c>
      <c r="B29" s="7" t="str">
        <v>Taper_h2</v>
      </c>
      <c r="C29" s="8" t="s">
        <v>61</v>
      </c>
      <c r="D29" s="9" t="s">
        <v>146</v>
      </c>
    </row>
    <row r="30" spans="1:4" ht="16" x14ac:dyDescent="0.2">
      <c r="A30" s="7" t="s">
        <v>196</v>
      </c>
      <c r="B30" s="7" t="str">
        <v>Sweep_h2</v>
      </c>
      <c r="C30" s="8" t="s">
        <v>137</v>
      </c>
      <c r="D30" s="9" t="s">
        <v>150</v>
      </c>
    </row>
    <row r="31" spans="1:4" ht="32" x14ac:dyDescent="0.2">
      <c r="A31" s="7" t="s">
        <v>196</v>
      </c>
      <c r="B31" s="7" t="str">
        <v>MAC_h2</v>
      </c>
      <c r="C31" s="8" t="s">
        <v>121</v>
      </c>
      <c r="D31" s="9" t="s">
        <v>151</v>
      </c>
    </row>
    <row r="32" spans="1:4" ht="48" x14ac:dyDescent="0.2">
      <c r="A32" s="7" t="s">
        <v>196</v>
      </c>
      <c r="B32" s="7" t="str">
        <v>Q_h2</v>
      </c>
      <c r="C32" s="8" t="s">
        <v>61</v>
      </c>
      <c r="D32" s="9" t="s">
        <v>152</v>
      </c>
    </row>
    <row r="33" spans="1:4" ht="16" x14ac:dyDescent="0.2">
      <c r="A33" s="7" t="s">
        <v>196</v>
      </c>
      <c r="B33" s="7" t="str">
        <v>Sref-v1</v>
      </c>
      <c r="C33" s="8" t="s">
        <v>128</v>
      </c>
      <c r="D33" s="9" t="s">
        <v>158</v>
      </c>
    </row>
    <row r="34" spans="1:4" ht="32" x14ac:dyDescent="0.2">
      <c r="A34" s="7" t="s">
        <v>196</v>
      </c>
      <c r="B34" s="7" t="str">
        <v>Swet_v1</v>
      </c>
      <c r="C34" s="8" t="s">
        <v>128</v>
      </c>
      <c r="D34" s="9" t="s">
        <v>153</v>
      </c>
    </row>
    <row r="35" spans="1:4" ht="16" x14ac:dyDescent="0.2">
      <c r="A35" s="7" t="s">
        <v>196</v>
      </c>
      <c r="B35" s="7" t="str">
        <v>AR_v1</v>
      </c>
      <c r="C35" s="8" t="s">
        <v>61</v>
      </c>
      <c r="D35" s="9" t="s">
        <v>154</v>
      </c>
    </row>
    <row r="36" spans="1:4" ht="16" x14ac:dyDescent="0.2">
      <c r="A36" s="7" t="s">
        <v>196</v>
      </c>
      <c r="B36" s="7" t="str">
        <v>Taper_v1</v>
      </c>
      <c r="C36" s="8" t="s">
        <v>61</v>
      </c>
      <c r="D36" s="9" t="s">
        <v>155</v>
      </c>
    </row>
    <row r="37" spans="1:4" ht="16" x14ac:dyDescent="0.2">
      <c r="A37" s="7" t="s">
        <v>196</v>
      </c>
      <c r="B37" s="7" t="str">
        <v>Sweep_v1</v>
      </c>
      <c r="C37" s="8" t="s">
        <v>137</v>
      </c>
      <c r="D37" s="9" t="s">
        <v>156</v>
      </c>
    </row>
    <row r="38" spans="1:4" ht="32" x14ac:dyDescent="0.2">
      <c r="A38" s="7" t="s">
        <v>196</v>
      </c>
      <c r="B38" s="7" t="str">
        <v>MAC_v1</v>
      </c>
      <c r="C38" s="8" t="s">
        <v>121</v>
      </c>
      <c r="D38" s="9" t="s">
        <v>157</v>
      </c>
    </row>
    <row r="39" spans="1:4" ht="48" x14ac:dyDescent="0.2">
      <c r="A39" s="7" t="s">
        <v>196</v>
      </c>
      <c r="B39" s="7" t="str">
        <v>Q_v1</v>
      </c>
      <c r="C39" s="8" t="s">
        <v>61</v>
      </c>
      <c r="D39" s="9" t="s">
        <v>159</v>
      </c>
    </row>
    <row r="40" spans="1:4" ht="16" x14ac:dyDescent="0.2">
      <c r="A40" s="7" t="s">
        <v>196</v>
      </c>
      <c r="B40" s="7" t="str">
        <v>Sref-v2</v>
      </c>
      <c r="C40" s="8" t="s">
        <v>128</v>
      </c>
      <c r="D40" s="9" t="s">
        <v>160</v>
      </c>
    </row>
    <row r="41" spans="1:4" ht="32" x14ac:dyDescent="0.2">
      <c r="A41" s="7" t="s">
        <v>196</v>
      </c>
      <c r="B41" s="7" t="str">
        <v>Swet_v2</v>
      </c>
      <c r="C41" s="8" t="s">
        <v>128</v>
      </c>
      <c r="D41" s="9" t="s">
        <v>161</v>
      </c>
    </row>
    <row r="42" spans="1:4" ht="16" x14ac:dyDescent="0.2">
      <c r="A42" s="7" t="s">
        <v>196</v>
      </c>
      <c r="B42" s="7" t="str">
        <v>AR_v2</v>
      </c>
      <c r="C42" s="8" t="s">
        <v>61</v>
      </c>
      <c r="D42" s="9" t="s">
        <v>162</v>
      </c>
    </row>
    <row r="43" spans="1:4" ht="16" x14ac:dyDescent="0.2">
      <c r="A43" s="7" t="s">
        <v>196</v>
      </c>
      <c r="B43" s="7" t="str">
        <v>Taper_v2</v>
      </c>
      <c r="C43" s="8" t="s">
        <v>61</v>
      </c>
      <c r="D43" s="9" t="s">
        <v>163</v>
      </c>
    </row>
    <row r="44" spans="1:4" ht="16" x14ac:dyDescent="0.2">
      <c r="A44" s="7" t="s">
        <v>196</v>
      </c>
      <c r="B44" s="7" t="str">
        <v>Sweep_v2</v>
      </c>
      <c r="C44" s="8" t="s">
        <v>137</v>
      </c>
      <c r="D44" s="9" t="s">
        <v>164</v>
      </c>
    </row>
    <row r="45" spans="1:4" ht="32" x14ac:dyDescent="0.2">
      <c r="A45" s="7" t="s">
        <v>196</v>
      </c>
      <c r="B45" s="7" t="str">
        <v>MAC_v2</v>
      </c>
      <c r="C45" s="8" t="s">
        <v>121</v>
      </c>
      <c r="D45" s="9" t="s">
        <v>165</v>
      </c>
    </row>
    <row r="46" spans="1:4" ht="48" x14ac:dyDescent="0.2">
      <c r="A46" s="7" t="s">
        <v>196</v>
      </c>
      <c r="B46" s="7" t="str">
        <v>Q_v2</v>
      </c>
      <c r="C46" s="8" t="s">
        <v>61</v>
      </c>
      <c r="D46" s="9" t="s">
        <v>166</v>
      </c>
    </row>
    <row r="47" spans="1:4" ht="16" x14ac:dyDescent="0.2">
      <c r="A47" s="7" t="s">
        <v>196</v>
      </c>
      <c r="B47" s="7" t="str">
        <v>Bottle_Vol</v>
      </c>
      <c r="C47" s="8" t="s">
        <v>167</v>
      </c>
      <c r="D47" s="9" t="s">
        <v>168</v>
      </c>
    </row>
    <row r="48" spans="1:4" ht="16" x14ac:dyDescent="0.2">
      <c r="A48" s="7" t="s">
        <v>196</v>
      </c>
      <c r="B48" s="7" t="str">
        <v>Water_Vol</v>
      </c>
      <c r="C48" s="8" t="s">
        <v>169</v>
      </c>
      <c r="D48" s="9" t="s">
        <v>170</v>
      </c>
    </row>
    <row r="49" spans="1:4" ht="16" x14ac:dyDescent="0.2">
      <c r="A49" s="7" t="s">
        <v>196</v>
      </c>
      <c r="B49" s="7" t="str">
        <v>Launch_El</v>
      </c>
      <c r="C49" s="8" t="s">
        <v>137</v>
      </c>
      <c r="D49" s="9" t="s">
        <v>171</v>
      </c>
    </row>
    <row r="50" spans="1:4" ht="16" x14ac:dyDescent="0.2">
      <c r="A50" s="7" t="s">
        <v>196</v>
      </c>
      <c r="B50" s="7" t="str">
        <v>Launch_Az</v>
      </c>
      <c r="C50" s="8" t="s">
        <v>137</v>
      </c>
      <c r="D50" s="9" t="s">
        <v>172</v>
      </c>
    </row>
    <row r="51" spans="1:4" ht="32" x14ac:dyDescent="0.2">
      <c r="A51" s="7" t="s">
        <v>196</v>
      </c>
      <c r="B51" s="7" t="str">
        <v>Wind_Az</v>
      </c>
      <c r="C51" s="8" t="s">
        <v>137</v>
      </c>
      <c r="D51" s="9" t="s">
        <v>173</v>
      </c>
    </row>
    <row r="52" spans="1:4" ht="16" x14ac:dyDescent="0.2">
      <c r="A52" s="7" t="s">
        <v>196</v>
      </c>
      <c r="B52" s="7" t="str">
        <v>V_wind</v>
      </c>
      <c r="C52" s="8" t="s">
        <v>123</v>
      </c>
      <c r="D52" s="9" t="s">
        <v>174</v>
      </c>
    </row>
    <row r="53" spans="1:4" ht="16" x14ac:dyDescent="0.2">
      <c r="A53" s="7" t="s">
        <v>197</v>
      </c>
      <c r="B53" s="7" t="s">
        <v>54</v>
      </c>
      <c r="C53" s="8" t="s">
        <v>61</v>
      </c>
      <c r="D53" s="9" t="s">
        <v>177</v>
      </c>
    </row>
    <row r="54" spans="1:4" ht="16" x14ac:dyDescent="0.2">
      <c r="A54" s="7" t="s">
        <v>197</v>
      </c>
      <c r="B54" s="7" t="s">
        <v>51</v>
      </c>
      <c r="C54" s="8" t="s">
        <v>61</v>
      </c>
      <c r="D54" s="9" t="s">
        <v>178</v>
      </c>
    </row>
    <row r="55" spans="1:4" ht="16" x14ac:dyDescent="0.2">
      <c r="A55" s="7" t="s">
        <v>197</v>
      </c>
      <c r="B55" s="7" t="s">
        <v>52</v>
      </c>
      <c r="C55" s="8" t="s">
        <v>61</v>
      </c>
      <c r="D55" s="9" t="s">
        <v>179</v>
      </c>
    </row>
    <row r="56" spans="1:4" ht="16" x14ac:dyDescent="0.2">
      <c r="A56" s="7" t="s">
        <v>197</v>
      </c>
      <c r="B56" s="7" t="s">
        <v>176</v>
      </c>
      <c r="C56" s="8" t="s">
        <v>61</v>
      </c>
      <c r="D56" s="9" t="s">
        <v>180</v>
      </c>
    </row>
    <row r="57" spans="1:4" ht="16" x14ac:dyDescent="0.2">
      <c r="A57" s="7" t="s">
        <v>197</v>
      </c>
      <c r="B57" s="7" t="s">
        <v>175</v>
      </c>
      <c r="C57" s="8" t="s">
        <v>61</v>
      </c>
      <c r="D57" s="9" t="s">
        <v>181</v>
      </c>
    </row>
    <row r="58" spans="1:4" ht="16" x14ac:dyDescent="0.2">
      <c r="A58" s="7" t="s">
        <v>197</v>
      </c>
      <c r="B58" s="7" t="s">
        <v>99</v>
      </c>
      <c r="C58" s="8" t="s">
        <v>61</v>
      </c>
      <c r="D58" s="9" t="s">
        <v>182</v>
      </c>
    </row>
    <row r="59" spans="1:4" ht="16" x14ac:dyDescent="0.2">
      <c r="A59" s="7" t="s">
        <v>197</v>
      </c>
      <c r="B59" s="7" t="s">
        <v>56</v>
      </c>
      <c r="C59" s="8" t="s">
        <v>61</v>
      </c>
      <c r="D59" s="9" t="s">
        <v>183</v>
      </c>
    </row>
    <row r="60" spans="1:4" ht="16" x14ac:dyDescent="0.2">
      <c r="A60" s="7" t="s">
        <v>197</v>
      </c>
      <c r="B60" s="7" t="s">
        <v>9</v>
      </c>
      <c r="C60" s="8" t="s">
        <v>61</v>
      </c>
      <c r="D60" s="9" t="s">
        <v>185</v>
      </c>
    </row>
    <row r="61" spans="1:4" ht="16" x14ac:dyDescent="0.2">
      <c r="A61" s="7" t="s">
        <v>197</v>
      </c>
      <c r="B61" s="7" t="s">
        <v>10</v>
      </c>
      <c r="C61" s="8" t="s">
        <v>61</v>
      </c>
      <c r="D61" s="9" t="s">
        <v>186</v>
      </c>
    </row>
    <row r="62" spans="1:4" ht="16" x14ac:dyDescent="0.2">
      <c r="A62" s="7" t="s">
        <v>197</v>
      </c>
      <c r="B62" s="7" t="s">
        <v>57</v>
      </c>
      <c r="C62" s="8" t="s">
        <v>61</v>
      </c>
      <c r="D62" s="9" t="s">
        <v>184</v>
      </c>
    </row>
    <row r="63" spans="1:4" ht="16" x14ac:dyDescent="0.2">
      <c r="A63" s="7" t="s">
        <v>197</v>
      </c>
      <c r="B63" s="7" t="s">
        <v>19</v>
      </c>
      <c r="C63" s="8" t="s">
        <v>61</v>
      </c>
      <c r="D63" s="9" t="s">
        <v>187</v>
      </c>
    </row>
    <row r="64" spans="1:4" ht="16" x14ac:dyDescent="0.2">
      <c r="A64" s="7" t="s">
        <v>197</v>
      </c>
      <c r="B64" s="7" t="s">
        <v>20</v>
      </c>
      <c r="C64" s="8" t="s">
        <v>61</v>
      </c>
      <c r="D64" s="9" t="s">
        <v>188</v>
      </c>
    </row>
    <row r="65" spans="1:4" ht="16" x14ac:dyDescent="0.2">
      <c r="A65" s="7" t="s">
        <v>197</v>
      </c>
      <c r="B65" s="7" t="s">
        <v>58</v>
      </c>
      <c r="C65" s="8" t="s">
        <v>61</v>
      </c>
      <c r="D65" s="9" t="s">
        <v>189</v>
      </c>
    </row>
    <row r="66" spans="1:4" ht="16" x14ac:dyDescent="0.2">
      <c r="A66" s="7" t="s">
        <v>197</v>
      </c>
      <c r="B66" s="7" t="s">
        <v>14</v>
      </c>
      <c r="C66" s="8" t="s">
        <v>61</v>
      </c>
      <c r="D66" s="9" t="s">
        <v>190</v>
      </c>
    </row>
    <row r="67" spans="1:4" ht="16" x14ac:dyDescent="0.2">
      <c r="A67" s="7" t="s">
        <v>197</v>
      </c>
      <c r="B67" s="7" t="s">
        <v>15</v>
      </c>
      <c r="C67" s="8" t="s">
        <v>61</v>
      </c>
      <c r="D67" s="9" t="s">
        <v>191</v>
      </c>
    </row>
    <row r="68" spans="1:4" ht="16" x14ac:dyDescent="0.2">
      <c r="A68" s="7" t="s">
        <v>197</v>
      </c>
      <c r="B68" s="7" t="s">
        <v>59</v>
      </c>
      <c r="C68" s="8" t="s">
        <v>61</v>
      </c>
      <c r="D68" s="9" t="s">
        <v>192</v>
      </c>
    </row>
    <row r="69" spans="1:4" ht="16" x14ac:dyDescent="0.2">
      <c r="A69" s="7" t="s">
        <v>197</v>
      </c>
      <c r="B69" s="7" t="s">
        <v>33</v>
      </c>
      <c r="C69" s="8" t="s">
        <v>61</v>
      </c>
      <c r="D69" s="9" t="s">
        <v>193</v>
      </c>
    </row>
    <row r="70" spans="1:4" ht="16" x14ac:dyDescent="0.2">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0" workbookViewId="0">
      <selection activeCell="U1" sqref="U1"/>
    </sheetView>
  </sheetViews>
  <sheetFormatPr baseColWidth="10" defaultColWidth="8.83203125" defaultRowHeight="15"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6"/>
  <sheetViews>
    <sheetView tabSelected="1" workbookViewId="0">
      <pane xSplit="1" topLeftCell="AL1" activePane="topRight" state="frozen"/>
      <selection pane="topRight" activeCell="AX4" sqref="AX4"/>
    </sheetView>
  </sheetViews>
  <sheetFormatPr baseColWidth="10" defaultColWidth="8.83203125" defaultRowHeight="15" x14ac:dyDescent="0.2"/>
  <cols>
    <col min="1" max="1" width="17.1640625" customWidth="1"/>
    <col min="2" max="2" width="10.5" customWidth="1"/>
    <col min="11" max="11" width="6.83203125" customWidth="1"/>
    <col min="16" max="16" width="14.5" bestFit="1" customWidth="1"/>
    <col min="46" max="47" width="9.83203125" bestFit="1" customWidth="1"/>
    <col min="48" max="48" width="9.1640625" bestFit="1" customWidth="1"/>
    <col min="49" max="49" width="9.83203125" bestFit="1" customWidth="1"/>
  </cols>
  <sheetData>
    <row r="1" spans="1:51" x14ac:dyDescent="0.2">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2">
      <c r="A2" t="s">
        <v>198</v>
      </c>
      <c r="B2">
        <v>1500</v>
      </c>
      <c r="C2">
        <v>10</v>
      </c>
      <c r="D2">
        <v>0.31</v>
      </c>
      <c r="E2">
        <v>0.11</v>
      </c>
      <c r="F2">
        <f>D2/E2</f>
        <v>2.8181818181818183</v>
      </c>
      <c r="G2">
        <f>(PI()/4)*E2^2</f>
        <v>9.5033177771091243E-3</v>
      </c>
      <c r="H2">
        <v>0</v>
      </c>
      <c r="I2">
        <f>E2*D2</f>
        <v>3.4099999999999998E-2</v>
      </c>
      <c r="J2">
        <v>1.3</v>
      </c>
      <c r="K2">
        <v>9.5600000000000004E-2</v>
      </c>
      <c r="L2">
        <f>2*K2</f>
        <v>0.19120000000000001</v>
      </c>
      <c r="M2">
        <v>16.03</v>
      </c>
      <c r="N2">
        <f>0.75</f>
        <v>0.75</v>
      </c>
      <c r="O2">
        <v>0</v>
      </c>
      <c r="P2">
        <v>0</v>
      </c>
      <c r="Q2">
        <v>1.4</v>
      </c>
      <c r="R2">
        <v>1.0499999999999999E-3</v>
      </c>
      <c r="S2">
        <v>1.8500000000000001E-3</v>
      </c>
      <c r="T2">
        <v>5.14</v>
      </c>
      <c r="U2">
        <v>1</v>
      </c>
      <c r="V2">
        <v>0</v>
      </c>
      <c r="W2">
        <v>0.05</v>
      </c>
      <c r="X2">
        <v>1.1000000000000001</v>
      </c>
      <c r="Y2">
        <v>0</v>
      </c>
      <c r="Z2">
        <v>0</v>
      </c>
      <c r="AA2">
        <v>0</v>
      </c>
      <c r="AB2">
        <v>0</v>
      </c>
      <c r="AC2">
        <v>0</v>
      </c>
      <c r="AD2">
        <v>0</v>
      </c>
      <c r="AE2">
        <v>0</v>
      </c>
      <c r="AF2">
        <v>1.0499999999999999E-3</v>
      </c>
      <c r="AG2">
        <v>1.55E-2</v>
      </c>
      <c r="AH2">
        <v>3.1659999999999999</v>
      </c>
      <c r="AI2">
        <v>1</v>
      </c>
      <c r="AJ2">
        <v>0</v>
      </c>
      <c r="AK2">
        <v>0.05</v>
      </c>
      <c r="AL2">
        <v>1.3</v>
      </c>
      <c r="AM2">
        <v>0</v>
      </c>
      <c r="AN2">
        <v>0</v>
      </c>
      <c r="AO2">
        <v>0</v>
      </c>
      <c r="AP2">
        <v>0</v>
      </c>
      <c r="AQ2">
        <v>0</v>
      </c>
      <c r="AR2">
        <v>0</v>
      </c>
      <c r="AS2">
        <v>0</v>
      </c>
      <c r="AT2">
        <v>2</v>
      </c>
      <c r="AU2">
        <v>1400</v>
      </c>
      <c r="AV2">
        <v>60</v>
      </c>
      <c r="AW2">
        <v>0</v>
      </c>
      <c r="AX2">
        <v>0</v>
      </c>
      <c r="AY2">
        <v>0</v>
      </c>
    </row>
    <row r="3" spans="1:51" s="16" customFormat="1" x14ac:dyDescent="0.2">
      <c r="A3" s="16" t="s">
        <v>199</v>
      </c>
      <c r="B3" s="16" t="s">
        <v>201</v>
      </c>
      <c r="C3" s="16" t="s">
        <v>201</v>
      </c>
      <c r="F3" t="e">
        <f t="shared" ref="F3:F16" si="0">D3/E3</f>
        <v>#DIV/0!</v>
      </c>
      <c r="G3">
        <f t="shared" ref="G3:G16" si="1">(PI()/4)*E3^2</f>
        <v>0</v>
      </c>
      <c r="I3">
        <f t="shared" ref="I3:I16" si="2">E3*D3</f>
        <v>0</v>
      </c>
      <c r="K3" s="16">
        <v>2.5600000000000001E-2</v>
      </c>
      <c r="L3">
        <f t="shared" ref="L3:L16" si="3">2*K3</f>
        <v>5.1200000000000002E-2</v>
      </c>
    </row>
    <row r="4" spans="1:51" x14ac:dyDescent="0.2">
      <c r="A4" t="s">
        <v>200</v>
      </c>
      <c r="F4" t="e">
        <f t="shared" si="0"/>
        <v>#DIV/0!</v>
      </c>
      <c r="G4">
        <f t="shared" si="1"/>
        <v>0</v>
      </c>
      <c r="I4">
        <f t="shared" si="2"/>
        <v>0</v>
      </c>
      <c r="L4">
        <f t="shared" si="3"/>
        <v>0</v>
      </c>
    </row>
    <row r="5" spans="1:51" x14ac:dyDescent="0.2">
      <c r="A5" t="s">
        <v>202</v>
      </c>
      <c r="B5">
        <v>1500</v>
      </c>
      <c r="D5">
        <v>0.33</v>
      </c>
      <c r="E5">
        <v>0.11</v>
      </c>
      <c r="F5">
        <f t="shared" si="0"/>
        <v>3</v>
      </c>
      <c r="G5">
        <f t="shared" si="1"/>
        <v>9.5033177771091243E-3</v>
      </c>
      <c r="H5">
        <v>0</v>
      </c>
      <c r="I5">
        <f t="shared" si="2"/>
        <v>3.6299999999999999E-2</v>
      </c>
      <c r="J5">
        <v>1</v>
      </c>
      <c r="K5">
        <v>4.4949999999999997E-2</v>
      </c>
      <c r="L5">
        <f t="shared" si="3"/>
        <v>8.9899999999999994E-2</v>
      </c>
      <c r="M5">
        <v>22.24</v>
      </c>
      <c r="N5">
        <v>1</v>
      </c>
      <c r="O5">
        <v>0</v>
      </c>
      <c r="P5">
        <v>0</v>
      </c>
      <c r="Q5">
        <v>1.1599999999999999</v>
      </c>
      <c r="R5">
        <v>2.0500000000000001E-2</v>
      </c>
      <c r="S5">
        <v>0.03</v>
      </c>
      <c r="T5">
        <v>9.1999999999999993</v>
      </c>
      <c r="U5">
        <v>1</v>
      </c>
      <c r="V5">
        <v>0</v>
      </c>
      <c r="W5">
        <v>0.05</v>
      </c>
      <c r="X5">
        <v>1.1000000000000001</v>
      </c>
      <c r="Y5">
        <v>0</v>
      </c>
      <c r="Z5">
        <v>0</v>
      </c>
      <c r="AA5">
        <v>0</v>
      </c>
      <c r="AB5">
        <v>0</v>
      </c>
      <c r="AC5">
        <v>0</v>
      </c>
      <c r="AD5">
        <v>0</v>
      </c>
      <c r="AE5">
        <v>0</v>
      </c>
      <c r="AF5">
        <v>1.15E-2</v>
      </c>
      <c r="AG5">
        <v>1.2E-2</v>
      </c>
      <c r="AH5">
        <v>4.5999999999999996</v>
      </c>
      <c r="AI5">
        <v>1</v>
      </c>
      <c r="AJ5">
        <v>0</v>
      </c>
      <c r="AK5">
        <v>0.05</v>
      </c>
      <c r="AL5">
        <v>1.1000000000000001</v>
      </c>
      <c r="AM5">
        <v>0</v>
      </c>
      <c r="AN5">
        <v>0</v>
      </c>
      <c r="AO5">
        <v>0</v>
      </c>
      <c r="AP5">
        <v>0</v>
      </c>
      <c r="AQ5">
        <v>0</v>
      </c>
      <c r="AR5">
        <v>0</v>
      </c>
      <c r="AS5">
        <v>0</v>
      </c>
      <c r="AT5">
        <v>2</v>
      </c>
      <c r="AU5">
        <v>375</v>
      </c>
      <c r="AV5">
        <v>60</v>
      </c>
      <c r="AW5">
        <v>45</v>
      </c>
      <c r="AX5">
        <v>0</v>
      </c>
      <c r="AY5">
        <v>0</v>
      </c>
    </row>
    <row r="6" spans="1:51" x14ac:dyDescent="0.2">
      <c r="A6" t="s">
        <v>203</v>
      </c>
      <c r="B6">
        <v>1500</v>
      </c>
      <c r="F6" t="e">
        <f t="shared" si="0"/>
        <v>#DIV/0!</v>
      </c>
      <c r="G6">
        <f t="shared" si="1"/>
        <v>0</v>
      </c>
      <c r="I6">
        <f t="shared" si="2"/>
        <v>0</v>
      </c>
      <c r="L6">
        <f t="shared" si="3"/>
        <v>0</v>
      </c>
      <c r="AC6">
        <v>0</v>
      </c>
      <c r="AD6">
        <v>0</v>
      </c>
      <c r="AE6">
        <v>0</v>
      </c>
    </row>
    <row r="7" spans="1:51" x14ac:dyDescent="0.2">
      <c r="B7">
        <v>1500</v>
      </c>
      <c r="F7" t="e">
        <f t="shared" si="0"/>
        <v>#DIV/0!</v>
      </c>
      <c r="G7">
        <f t="shared" si="1"/>
        <v>0</v>
      </c>
      <c r="I7">
        <f t="shared" si="2"/>
        <v>0</v>
      </c>
      <c r="L7">
        <f t="shared" si="3"/>
        <v>0</v>
      </c>
    </row>
    <row r="8" spans="1:51" x14ac:dyDescent="0.2">
      <c r="B8">
        <v>1500</v>
      </c>
      <c r="F8" t="e">
        <f t="shared" si="0"/>
        <v>#DIV/0!</v>
      </c>
      <c r="G8">
        <f t="shared" si="1"/>
        <v>0</v>
      </c>
      <c r="I8">
        <f t="shared" si="2"/>
        <v>0</v>
      </c>
      <c r="L8">
        <f t="shared" si="3"/>
        <v>0</v>
      </c>
    </row>
    <row r="9" spans="1:51" x14ac:dyDescent="0.2">
      <c r="B9">
        <v>1500</v>
      </c>
      <c r="F9" t="e">
        <f t="shared" si="0"/>
        <v>#DIV/0!</v>
      </c>
      <c r="G9">
        <f t="shared" si="1"/>
        <v>0</v>
      </c>
      <c r="I9">
        <f t="shared" si="2"/>
        <v>0</v>
      </c>
      <c r="L9">
        <f t="shared" si="3"/>
        <v>0</v>
      </c>
    </row>
    <row r="10" spans="1:51" x14ac:dyDescent="0.2">
      <c r="B10">
        <v>1500</v>
      </c>
      <c r="F10" t="e">
        <f t="shared" si="0"/>
        <v>#DIV/0!</v>
      </c>
      <c r="G10">
        <f t="shared" si="1"/>
        <v>0</v>
      </c>
      <c r="I10">
        <f t="shared" si="2"/>
        <v>0</v>
      </c>
      <c r="L10">
        <f t="shared" si="3"/>
        <v>0</v>
      </c>
    </row>
    <row r="11" spans="1:51" x14ac:dyDescent="0.2">
      <c r="B11">
        <v>1500</v>
      </c>
      <c r="F11" t="e">
        <f t="shared" si="0"/>
        <v>#DIV/0!</v>
      </c>
      <c r="G11">
        <f t="shared" si="1"/>
        <v>0</v>
      </c>
      <c r="I11">
        <f t="shared" si="2"/>
        <v>0</v>
      </c>
      <c r="L11">
        <f t="shared" si="3"/>
        <v>0</v>
      </c>
    </row>
    <row r="12" spans="1:51" x14ac:dyDescent="0.2">
      <c r="B12">
        <v>1500</v>
      </c>
      <c r="F12" t="e">
        <f t="shared" si="0"/>
        <v>#DIV/0!</v>
      </c>
      <c r="G12">
        <f t="shared" si="1"/>
        <v>0</v>
      </c>
      <c r="I12">
        <f t="shared" si="2"/>
        <v>0</v>
      </c>
      <c r="L12">
        <f t="shared" si="3"/>
        <v>0</v>
      </c>
    </row>
    <row r="13" spans="1:51" x14ac:dyDescent="0.2">
      <c r="B13">
        <v>1500</v>
      </c>
      <c r="F13" t="e">
        <f t="shared" si="0"/>
        <v>#DIV/0!</v>
      </c>
      <c r="G13">
        <f t="shared" si="1"/>
        <v>0</v>
      </c>
      <c r="I13">
        <f t="shared" si="2"/>
        <v>0</v>
      </c>
      <c r="L13">
        <f t="shared" si="3"/>
        <v>0</v>
      </c>
    </row>
    <row r="14" spans="1:51" x14ac:dyDescent="0.2">
      <c r="B14">
        <v>1500</v>
      </c>
      <c r="F14" t="e">
        <f t="shared" si="0"/>
        <v>#DIV/0!</v>
      </c>
      <c r="G14">
        <f t="shared" si="1"/>
        <v>0</v>
      </c>
      <c r="I14">
        <f t="shared" si="2"/>
        <v>0</v>
      </c>
      <c r="L14">
        <f t="shared" si="3"/>
        <v>0</v>
      </c>
    </row>
    <row r="15" spans="1:51" x14ac:dyDescent="0.2">
      <c r="F15" t="e">
        <f t="shared" si="0"/>
        <v>#DIV/0!</v>
      </c>
      <c r="G15">
        <f t="shared" si="1"/>
        <v>0</v>
      </c>
      <c r="I15">
        <f t="shared" si="2"/>
        <v>0</v>
      </c>
      <c r="L15">
        <f t="shared" si="3"/>
        <v>0</v>
      </c>
    </row>
    <row r="16" spans="1:51" x14ac:dyDescent="0.2">
      <c r="F16" t="e">
        <f t="shared" si="0"/>
        <v>#DIV/0!</v>
      </c>
      <c r="G16">
        <f t="shared" si="1"/>
        <v>0</v>
      </c>
      <c r="I16">
        <f t="shared" si="2"/>
        <v>0</v>
      </c>
      <c r="L16">
        <f t="shared" si="3"/>
        <v>0</v>
      </c>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4"/>
  <sheetViews>
    <sheetView workbookViewId="0">
      <selection activeCell="C14" sqref="C14"/>
    </sheetView>
  </sheetViews>
  <sheetFormatPr baseColWidth="10" defaultColWidth="8.83203125" defaultRowHeight="15" x14ac:dyDescent="0.2"/>
  <cols>
    <col min="1" max="1" width="13.83203125" style="1" customWidth="1"/>
    <col min="2" max="2" width="11.83203125" bestFit="1" customWidth="1"/>
    <col min="43" max="43" width="11.83203125" bestFit="1" customWidth="1"/>
    <col min="45" max="45" width="9.83203125" bestFit="1" customWidth="1"/>
    <col min="46" max="46" width="11.83203125" bestFit="1" customWidth="1"/>
    <col min="49" max="49" width="11.83203125" bestFit="1" customWidth="1"/>
    <col min="52" max="52" width="11.83203125" bestFit="1" customWidth="1"/>
  </cols>
  <sheetData>
    <row r="1" spans="1:54" x14ac:dyDescent="0.2">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2">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2">
      <c r="A3" s="1" t="str">
        <f>Input!A3</f>
        <v>Student Design 1</v>
      </c>
    </row>
    <row r="4" spans="1:54" x14ac:dyDescent="0.2">
      <c r="A4" s="1" t="str">
        <f>Input!A4</f>
        <v>Student Design 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baseColWidth="10" defaultColWidth="8.83203125" defaultRowHeight="15" x14ac:dyDescent="0.2"/>
  <sheetData>
    <row r="1" spans="1:3" ht="16" thickBot="1" x14ac:dyDescent="0.25">
      <c r="A1" s="13" t="s">
        <v>101</v>
      </c>
      <c r="B1" s="14" t="s">
        <v>102</v>
      </c>
      <c r="C1" s="14" t="s">
        <v>103</v>
      </c>
    </row>
    <row r="2" spans="1:3" ht="16" thickBot="1" x14ac:dyDescent="0.25">
      <c r="A2" s="2">
        <v>-5</v>
      </c>
      <c r="B2" s="3">
        <v>-0.32438</v>
      </c>
      <c r="C2" s="3">
        <v>4.4250999999999999E-2</v>
      </c>
    </row>
    <row r="3" spans="1:3" ht="16" thickBot="1" x14ac:dyDescent="0.25">
      <c r="A3" s="2">
        <v>-4</v>
      </c>
      <c r="B3" s="3">
        <v>-0.21503</v>
      </c>
      <c r="C3" s="3">
        <v>3.3783000000000001E-2</v>
      </c>
    </row>
    <row r="4" spans="1:3" ht="16" thickBot="1" x14ac:dyDescent="0.25">
      <c r="A4" s="2">
        <v>-3</v>
      </c>
      <c r="B4" s="3">
        <v>-0.10081</v>
      </c>
      <c r="C4" s="3">
        <v>2.8627E-2</v>
      </c>
    </row>
    <row r="5" spans="1:3" ht="16" thickBot="1" x14ac:dyDescent="0.25">
      <c r="A5" s="2">
        <v>-2</v>
      </c>
      <c r="B5" s="3">
        <v>1.0503E-2</v>
      </c>
      <c r="C5" s="3">
        <v>2.5864000000000002E-2</v>
      </c>
    </row>
    <row r="6" spans="1:3" ht="16" thickBot="1" x14ac:dyDescent="0.25">
      <c r="A6" s="2">
        <v>-1</v>
      </c>
      <c r="B6" s="3">
        <v>0.12155000000000001</v>
      </c>
      <c r="C6" s="3">
        <v>2.4643000000000002E-2</v>
      </c>
    </row>
    <row r="7" spans="1:3" ht="16" thickBot="1" x14ac:dyDescent="0.25">
      <c r="A7" s="2">
        <v>0</v>
      </c>
      <c r="B7" s="3">
        <v>0.24163000000000001</v>
      </c>
      <c r="C7" s="3">
        <v>2.5099E-2</v>
      </c>
    </row>
    <row r="8" spans="1:3" ht="16" thickBot="1" x14ac:dyDescent="0.25">
      <c r="A8" s="2">
        <v>1</v>
      </c>
      <c r="B8" s="3">
        <v>0.34336</v>
      </c>
      <c r="C8" s="3">
        <v>2.5635000000000002E-2</v>
      </c>
    </row>
    <row r="9" spans="1:3" ht="16" thickBot="1" x14ac:dyDescent="0.25">
      <c r="A9" s="2">
        <v>2</v>
      </c>
      <c r="B9" s="3">
        <v>0.45256000000000002</v>
      </c>
      <c r="C9" s="3">
        <v>2.7660000000000001E-2</v>
      </c>
    </row>
    <row r="10" spans="1:3" ht="16" thickBot="1" x14ac:dyDescent="0.25">
      <c r="A10" s="2">
        <v>3</v>
      </c>
      <c r="B10" s="3">
        <v>0.56037000000000003</v>
      </c>
      <c r="C10" s="3">
        <v>3.0676999999999999E-2</v>
      </c>
    </row>
    <row r="11" spans="1:3" ht="16" thickBot="1" x14ac:dyDescent="0.25">
      <c r="A11" s="2">
        <v>4</v>
      </c>
      <c r="B11" s="3">
        <v>0.66625000000000001</v>
      </c>
      <c r="C11" s="3">
        <v>3.4854999999999997E-2</v>
      </c>
    </row>
    <row r="12" spans="1:3" ht="16" thickBot="1" x14ac:dyDescent="0.25">
      <c r="A12" s="2">
        <v>5</v>
      </c>
      <c r="B12" s="3">
        <v>0.76941999999999999</v>
      </c>
      <c r="C12" s="3">
        <v>4.0403000000000001E-2</v>
      </c>
    </row>
    <row r="13" spans="1:3" ht="16" thickBot="1" x14ac:dyDescent="0.25">
      <c r="A13" s="2">
        <v>6</v>
      </c>
      <c r="B13" s="3">
        <v>0.86922999999999995</v>
      </c>
      <c r="C13" s="3">
        <v>4.759E-2</v>
      </c>
    </row>
    <row r="14" spans="1:3" ht="16" thickBot="1" x14ac:dyDescent="0.25">
      <c r="A14" s="2">
        <v>7</v>
      </c>
      <c r="B14" s="3">
        <v>0.96386000000000005</v>
      </c>
      <c r="C14" s="3">
        <v>5.7107999999999999E-2</v>
      </c>
    </row>
    <row r="15" spans="1:3" ht="16" thickBot="1" x14ac:dyDescent="0.25">
      <c r="A15" s="2">
        <v>8</v>
      </c>
      <c r="B15" s="3">
        <v>1.0441</v>
      </c>
      <c r="C15" s="3">
        <v>7.0132E-2</v>
      </c>
    </row>
    <row r="16" spans="1:3" ht="16" thickBot="1" x14ac:dyDescent="0.25">
      <c r="A16" s="2">
        <v>9</v>
      </c>
      <c r="B16" s="3">
        <v>1.0743</v>
      </c>
      <c r="C16" s="3">
        <v>9.0921000000000002E-2</v>
      </c>
    </row>
    <row r="17" spans="1:6" ht="16" thickBot="1" x14ac:dyDescent="0.25">
      <c r="A17" s="2">
        <v>10</v>
      </c>
      <c r="B17" s="3">
        <v>1.0807</v>
      </c>
      <c r="C17" s="3">
        <v>0.11193</v>
      </c>
    </row>
    <row r="18" spans="1:6" ht="16" thickBot="1" x14ac:dyDescent="0.25">
      <c r="A18" s="2">
        <v>11</v>
      </c>
      <c r="B18" s="3">
        <v>1.0379</v>
      </c>
      <c r="C18" s="3">
        <v>0.13253999999999999</v>
      </c>
    </row>
    <row r="19" spans="1:6" ht="16" thickBot="1" x14ac:dyDescent="0.25">
      <c r="A19" s="2">
        <v>12</v>
      </c>
      <c r="B19" s="3">
        <v>1.034</v>
      </c>
      <c r="C19" s="3">
        <v>0.15645000000000001</v>
      </c>
    </row>
    <row r="21" spans="1:6" x14ac:dyDescent="0.2">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B6" sqref="B6"/>
    </sheetView>
  </sheetViews>
  <sheetFormatPr baseColWidth="10" defaultColWidth="8.83203125" defaultRowHeight="15" x14ac:dyDescent="0.2"/>
  <cols>
    <col min="1" max="1" width="12.5" bestFit="1" customWidth="1"/>
    <col min="2" max="2" width="15.1640625" bestFit="1" customWidth="1"/>
    <col min="3" max="3" width="7.83203125" bestFit="1" customWidth="1"/>
    <col min="4" max="4" width="10.5" bestFit="1" customWidth="1"/>
    <col min="5" max="5" width="9" bestFit="1" customWidth="1"/>
  </cols>
  <sheetData>
    <row r="1" spans="1:5" x14ac:dyDescent="0.2">
      <c r="A1" s="12" t="s">
        <v>104</v>
      </c>
      <c r="B1" s="12" t="s">
        <v>110</v>
      </c>
      <c r="C1" s="12" t="s">
        <v>105</v>
      </c>
      <c r="D1" s="12" t="s">
        <v>106</v>
      </c>
      <c r="E1" s="12" t="s">
        <v>107</v>
      </c>
    </row>
    <row r="2" spans="1:5" x14ac:dyDescent="0.2">
      <c r="A2" s="8">
        <v>20.8</v>
      </c>
      <c r="B2" s="8">
        <v>0.3</v>
      </c>
      <c r="C2" s="8">
        <v>1240</v>
      </c>
      <c r="D2" s="8">
        <v>800</v>
      </c>
      <c r="E2" s="8">
        <v>96.1</v>
      </c>
    </row>
    <row r="3" spans="1:5" x14ac:dyDescent="0.2">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Alexander Pfankuch</cp:lastModifiedBy>
  <dcterms:created xsi:type="dcterms:W3CDTF">2023-12-05T19:03:00Z</dcterms:created>
  <dcterms:modified xsi:type="dcterms:W3CDTF">2024-03-04T03:17:35Z</dcterms:modified>
</cp:coreProperties>
</file>