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<sst xmlns="http://schemas.openxmlformats.org/spreadsheetml/2006/main" count="17" uniqueCount="16">
  <si>
    <t>From flight data.xlsx (Seed research)</t>
  </si>
  <si>
    <t>CL (magnus)</t>
  </si>
  <si>
    <t>CD</t>
  </si>
  <si>
    <t>Av Speed</t>
  </si>
  <si>
    <t>From flight data with uncertainities.xlsx (seed project)</t>
  </si>
  <si>
    <t>Beta</t>
  </si>
  <si>
    <t>From rotation rates.xlsx</t>
  </si>
  <si>
    <t>omegas (Hz, not rad)</t>
  </si>
  <si>
    <t>Only "spinners"</t>
  </si>
  <si>
    <t>mean</t>
  </si>
  <si>
    <t>sd</t>
  </si>
  <si>
    <t>n</t>
  </si>
  <si>
    <t>tstat (95%)</t>
  </si>
  <si>
    <t>unc</t>
  </si>
  <si>
    <t>95% lo</t>
  </si>
  <si>
    <t>95% hi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</si>
</sst>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 t="s">
        <v>6</v>
      </c>
      <c r="I1" s="1" t="s">
        <v>7</v>
      </c>
    </row>
    <row r="2">
      <c r="A2" s="1" t="s">
        <v>8</v>
      </c>
      <c r="B2" s="1">
        <v>0.0606</v>
      </c>
      <c r="C2" s="1">
        <v>0.597</v>
      </c>
      <c r="D2" s="1">
        <v>2.43</v>
      </c>
      <c r="F2" s="1" t="s">
        <v>8</v>
      </c>
      <c r="G2" s="1">
        <v>31.79891282</v>
      </c>
      <c r="I2" s="1">
        <v>1667.0</v>
      </c>
    </row>
    <row r="3">
      <c r="B3" s="1">
        <v>0.07</v>
      </c>
      <c r="C3" s="1">
        <v>0.58</v>
      </c>
      <c r="D3" s="1">
        <v>2.88</v>
      </c>
      <c r="G3" s="1">
        <v>33.69006753</v>
      </c>
      <c r="I3" s="1">
        <v>1499.0</v>
      </c>
    </row>
    <row r="4">
      <c r="G4" s="1">
        <v>35.3237289</v>
      </c>
      <c r="I4" s="1">
        <v>1487.0</v>
      </c>
    </row>
    <row r="5">
      <c r="B5" s="1">
        <v>0.2</v>
      </c>
      <c r="C5" s="1">
        <v>0.37</v>
      </c>
      <c r="D5" s="1">
        <v>3.76</v>
      </c>
      <c r="G5" s="1">
        <v>37.91310459</v>
      </c>
      <c r="I5" s="1">
        <v>1311.0</v>
      </c>
    </row>
    <row r="6">
      <c r="G6" s="1">
        <v>42.38424512</v>
      </c>
      <c r="I6" s="1">
        <v>1167.0</v>
      </c>
    </row>
    <row r="7">
      <c r="G7" s="1">
        <v>46.58235392</v>
      </c>
      <c r="I7" s="1">
        <v>1538.0</v>
      </c>
    </row>
    <row r="8">
      <c r="G8" s="1">
        <v>53.90171603</v>
      </c>
      <c r="I8" s="1">
        <v>1395.0</v>
      </c>
    </row>
    <row r="9">
      <c r="B9" s="1">
        <v>0.03</v>
      </c>
      <c r="C9" s="1">
        <v>0.51</v>
      </c>
      <c r="D9" s="1">
        <v>5.68</v>
      </c>
      <c r="G9" s="1">
        <v>19.61209371</v>
      </c>
      <c r="I9" s="1">
        <v>1345.0</v>
      </c>
    </row>
    <row r="10">
      <c r="B10" s="1">
        <v>-0.094</v>
      </c>
      <c r="C10" s="1">
        <v>0.309</v>
      </c>
      <c r="D10" s="1">
        <v>5.72</v>
      </c>
      <c r="G10" s="1">
        <v>23.44806258</v>
      </c>
      <c r="I10" s="1">
        <v>1364.0</v>
      </c>
    </row>
    <row r="11">
      <c r="B11" s="1">
        <v>0.021</v>
      </c>
      <c r="C11" s="1">
        <v>0.175</v>
      </c>
      <c r="D11" s="1">
        <v>5.8</v>
      </c>
      <c r="G11" s="1">
        <v>24.44395478</v>
      </c>
      <c r="I11" s="1">
        <v>1376.0</v>
      </c>
    </row>
    <row r="12">
      <c r="B12" s="1">
        <v>0.02</v>
      </c>
      <c r="C12" s="1">
        <v>0.405</v>
      </c>
      <c r="D12" s="1">
        <v>6.06</v>
      </c>
      <c r="G12" s="1">
        <v>30.20323775</v>
      </c>
      <c r="I12" s="1">
        <v>991.0</v>
      </c>
    </row>
    <row r="13">
      <c r="B13" s="1">
        <v>0.053</v>
      </c>
      <c r="C13" s="1">
        <v>0.46</v>
      </c>
      <c r="D13" s="1">
        <v>6.53</v>
      </c>
      <c r="G13" s="1">
        <v>31.57816493</v>
      </c>
      <c r="I13" s="1">
        <v>725.0</v>
      </c>
    </row>
    <row r="14">
      <c r="B14" s="1">
        <v>0.06</v>
      </c>
      <c r="C14" s="1">
        <v>0.4</v>
      </c>
      <c r="D14" s="1">
        <v>6.55</v>
      </c>
      <c r="G14" s="1">
        <v>35.49052078</v>
      </c>
      <c r="I14" s="1">
        <v>801.0</v>
      </c>
    </row>
    <row r="15">
      <c r="G15" s="1">
        <v>38.39005611</v>
      </c>
      <c r="I15" s="1">
        <v>1568.0</v>
      </c>
    </row>
    <row r="16">
      <c r="G16" s="1">
        <v>41.9225446</v>
      </c>
      <c r="I16" s="1">
        <v>919.0</v>
      </c>
    </row>
    <row r="17">
      <c r="B17" s="1">
        <v>0.023</v>
      </c>
      <c r="C17" s="1">
        <v>0.18</v>
      </c>
      <c r="D17" s="1">
        <v>7.3</v>
      </c>
      <c r="G17" s="1">
        <v>42.2445753</v>
      </c>
      <c r="I17" s="1">
        <v>890.0</v>
      </c>
    </row>
    <row r="18">
      <c r="B18" s="1">
        <v>0.0092</v>
      </c>
      <c r="C18" s="1">
        <v>0.133</v>
      </c>
      <c r="D18" s="1">
        <v>7.53</v>
      </c>
      <c r="G18" s="1">
        <v>37.34934904</v>
      </c>
    </row>
    <row r="19">
      <c r="B19" s="1">
        <v>0.044</v>
      </c>
      <c r="C19" s="1">
        <v>0.27</v>
      </c>
      <c r="D19" s="1">
        <v>7.58</v>
      </c>
      <c r="G19" s="1">
        <v>41.51067509</v>
      </c>
    </row>
    <row r="20">
      <c r="B20" s="1">
        <v>-0.02</v>
      </c>
      <c r="C20" s="1">
        <v>0.338</v>
      </c>
      <c r="D20" s="1">
        <v>8.05</v>
      </c>
      <c r="G20" s="1">
        <v>41.95162506</v>
      </c>
    </row>
    <row r="21">
      <c r="B21" s="1">
        <v>0.06</v>
      </c>
      <c r="C21" s="1">
        <v>0.39</v>
      </c>
      <c r="D21" s="1">
        <v>8.16</v>
      </c>
      <c r="G21" s="1">
        <v>42.58049078</v>
      </c>
    </row>
    <row r="22">
      <c r="G22" s="1">
        <v>47.44704864</v>
      </c>
    </row>
    <row r="23">
      <c r="B23" s="1">
        <v>0.04</v>
      </c>
      <c r="C23" s="1">
        <v>0.18</v>
      </c>
      <c r="D23" s="1">
        <v>8.48</v>
      </c>
      <c r="G23" s="1">
        <v>46.25904521</v>
      </c>
    </row>
    <row r="24">
      <c r="G24" s="1">
        <v>46.5481577</v>
      </c>
    </row>
    <row r="25">
      <c r="B25" s="1">
        <v>0.053</v>
      </c>
      <c r="C25" s="1">
        <v>0.46</v>
      </c>
      <c r="D25" s="1">
        <v>8.68</v>
      </c>
      <c r="G25" s="1">
        <v>52.37376636</v>
      </c>
    </row>
    <row r="26">
      <c r="B26" s="1">
        <v>0.041</v>
      </c>
      <c r="C26" s="1">
        <v>0.3</v>
      </c>
      <c r="D26" s="1">
        <v>8.8</v>
      </c>
      <c r="G26" s="1">
        <v>54.62524816</v>
      </c>
    </row>
    <row r="27">
      <c r="B27" s="1">
        <v>0.05</v>
      </c>
      <c r="C27" s="1">
        <v>0.37</v>
      </c>
      <c r="D27" s="1">
        <v>9.06</v>
      </c>
      <c r="G27" s="1">
        <v>26.87813975</v>
      </c>
    </row>
    <row r="28">
      <c r="B28" s="1">
        <v>-0.0062</v>
      </c>
      <c r="C28" s="1">
        <v>0.66</v>
      </c>
      <c r="D28" s="1">
        <v>9.13</v>
      </c>
      <c r="G28" s="1">
        <v>33.46537935</v>
      </c>
    </row>
    <row r="29">
      <c r="B29" s="1">
        <v>0.048</v>
      </c>
      <c r="C29" s="1">
        <v>0.3</v>
      </c>
      <c r="D29" s="1">
        <v>9.59</v>
      </c>
      <c r="G29" s="1">
        <v>37.98349826</v>
      </c>
    </row>
    <row r="30">
      <c r="B30" s="1">
        <v>0.035</v>
      </c>
      <c r="C30" s="1">
        <v>0.3</v>
      </c>
      <c r="D30" s="1">
        <v>10.04</v>
      </c>
      <c r="G30" s="1">
        <v>45.0</v>
      </c>
    </row>
    <row r="31">
      <c r="B31" s="1">
        <v>0.016</v>
      </c>
      <c r="C31" s="1">
        <v>0.277</v>
      </c>
      <c r="D31" s="1">
        <v>10.32</v>
      </c>
      <c r="G31" s="1">
        <v>56.60151153</v>
      </c>
    </row>
    <row r="32">
      <c r="B32" s="1">
        <v>0.02</v>
      </c>
      <c r="C32" s="1">
        <v>0.25</v>
      </c>
      <c r="D32" s="1">
        <v>10.47</v>
      </c>
      <c r="G32" s="1">
        <v>33.43986921</v>
      </c>
    </row>
    <row r="33">
      <c r="B33" s="1">
        <v>0.062</v>
      </c>
      <c r="C33" s="1">
        <v>0.11</v>
      </c>
      <c r="D33" s="1">
        <v>10.62</v>
      </c>
      <c r="G33" s="1">
        <v>34.87532834</v>
      </c>
    </row>
    <row r="34">
      <c r="B34" s="1">
        <v>0.0091</v>
      </c>
      <c r="C34" s="1">
        <v>0.246</v>
      </c>
      <c r="D34" s="1">
        <v>10.8</v>
      </c>
      <c r="G34" s="1">
        <v>36.97759635</v>
      </c>
    </row>
    <row r="35">
      <c r="B35" s="1">
        <v>-0.021</v>
      </c>
      <c r="C35" s="1">
        <v>0.377</v>
      </c>
      <c r="D35" s="1">
        <v>11.0</v>
      </c>
      <c r="G35" s="1">
        <v>38.32011394</v>
      </c>
    </row>
    <row r="36">
      <c r="B36" s="1">
        <v>0.018</v>
      </c>
      <c r="C36" s="1">
        <v>0.19</v>
      </c>
      <c r="D36" s="1">
        <v>11.23</v>
      </c>
      <c r="G36" s="1">
        <v>38.38653952</v>
      </c>
    </row>
    <row r="37">
      <c r="B37" s="1">
        <v>0.37</v>
      </c>
      <c r="C37" s="1">
        <v>0.78</v>
      </c>
      <c r="D37" s="1">
        <v>11.32</v>
      </c>
      <c r="G37" s="1">
        <v>60.85192815</v>
      </c>
    </row>
    <row r="38">
      <c r="G38" s="1">
        <v>61.42539501</v>
      </c>
    </row>
    <row r="39">
      <c r="B39" s="1">
        <v>0.0026</v>
      </c>
      <c r="C39" s="1">
        <v>0.42</v>
      </c>
      <c r="D39" s="1">
        <v>11.37</v>
      </c>
      <c r="G39" s="1">
        <v>45.0</v>
      </c>
    </row>
    <row r="40">
      <c r="B40" s="1">
        <v>0.025</v>
      </c>
      <c r="C40" s="1">
        <v>-0.12</v>
      </c>
      <c r="D40" s="1">
        <v>11.59</v>
      </c>
      <c r="G40" s="1">
        <v>43.34769532</v>
      </c>
    </row>
    <row r="41">
      <c r="B41" s="1">
        <v>2.0E-4</v>
      </c>
      <c r="C41" s="1">
        <v>0.29</v>
      </c>
      <c r="D41" s="1">
        <v>11.8</v>
      </c>
      <c r="G41" s="1">
        <v>53.71974651</v>
      </c>
    </row>
    <row r="42">
      <c r="B42" s="1">
        <v>0.04</v>
      </c>
      <c r="C42" s="1">
        <v>0.18</v>
      </c>
      <c r="D42" s="1">
        <v>12.28</v>
      </c>
      <c r="G42" s="1">
        <v>40.01758041</v>
      </c>
    </row>
    <row r="43">
      <c r="B43" s="1">
        <v>0.049</v>
      </c>
      <c r="C43" s="1">
        <v>0.12</v>
      </c>
      <c r="D43" s="1">
        <v>12.42</v>
      </c>
      <c r="G43" s="1">
        <v>42.78524487</v>
      </c>
    </row>
    <row r="44">
      <c r="B44" s="1">
        <v>0.027</v>
      </c>
      <c r="C44" s="1">
        <v>0.17</v>
      </c>
      <c r="D44" s="1">
        <v>12.46</v>
      </c>
      <c r="G44" s="1">
        <v>41.53177074</v>
      </c>
    </row>
    <row r="45">
      <c r="B45" s="1">
        <v>-0.0061</v>
      </c>
      <c r="C45" s="1">
        <v>0.245</v>
      </c>
      <c r="D45" s="1">
        <v>12.59</v>
      </c>
      <c r="G45" s="1">
        <v>35.9605172</v>
      </c>
    </row>
    <row r="46">
      <c r="B46" s="1">
        <v>0.045</v>
      </c>
      <c r="C46" s="1">
        <v>0.34</v>
      </c>
      <c r="D46" s="1">
        <v>12.63</v>
      </c>
      <c r="G46" s="1">
        <v>39.24543467</v>
      </c>
    </row>
    <row r="47">
      <c r="B47" s="1">
        <v>-0.085</v>
      </c>
      <c r="C47" s="1">
        <v>0.26</v>
      </c>
      <c r="D47" s="1">
        <v>12.73</v>
      </c>
      <c r="G47" s="1">
        <v>39.70991879</v>
      </c>
    </row>
    <row r="48">
      <c r="B48" s="1">
        <v>0.04</v>
      </c>
      <c r="C48" s="1">
        <v>0.23</v>
      </c>
      <c r="D48" s="1">
        <v>12.79</v>
      </c>
      <c r="G48" s="1">
        <v>40.51539399</v>
      </c>
    </row>
    <row r="49">
      <c r="B49" s="1">
        <v>0.0095</v>
      </c>
      <c r="C49" s="1">
        <v>0.054</v>
      </c>
      <c r="D49" s="1">
        <v>13.45</v>
      </c>
      <c r="G49" s="1">
        <v>57.9326084</v>
      </c>
    </row>
    <row r="50">
      <c r="B50" s="1">
        <v>-0.01</v>
      </c>
      <c r="C50" s="1">
        <v>0.146</v>
      </c>
      <c r="D50" s="1">
        <v>13.91</v>
      </c>
      <c r="G50" s="1">
        <v>45.30314944</v>
      </c>
    </row>
    <row r="51">
      <c r="B51" s="1">
        <v>0.022</v>
      </c>
      <c r="C51" s="1">
        <v>0.37</v>
      </c>
      <c r="D51" s="1">
        <v>14.31</v>
      </c>
      <c r="G51" s="1">
        <v>57.87500156</v>
      </c>
    </row>
    <row r="52">
      <c r="B52" s="1">
        <v>0.04</v>
      </c>
      <c r="C52" s="1">
        <v>0.23</v>
      </c>
      <c r="D52" s="1">
        <v>14.34</v>
      </c>
      <c r="G52" s="1">
        <v>57.42594287</v>
      </c>
    </row>
    <row r="53">
      <c r="B53" s="1">
        <v>0.042</v>
      </c>
      <c r="C53" s="1">
        <v>0.17</v>
      </c>
      <c r="D53" s="1">
        <v>14.45</v>
      </c>
      <c r="G53" s="1">
        <v>45.0</v>
      </c>
    </row>
    <row r="54">
      <c r="B54" s="1">
        <v>0.03</v>
      </c>
      <c r="C54" s="1">
        <v>0.21</v>
      </c>
      <c r="D54" s="1">
        <v>15.13</v>
      </c>
      <c r="G54" s="1">
        <v>34.72464184</v>
      </c>
    </row>
    <row r="55">
      <c r="G55" s="1">
        <v>31.42956561</v>
      </c>
    </row>
    <row r="56">
      <c r="G56" s="1">
        <v>39.52263127</v>
      </c>
    </row>
    <row r="57">
      <c r="G57" s="1">
        <v>30.7499673</v>
      </c>
    </row>
    <row r="58">
      <c r="G58" s="1">
        <v>25.98923358</v>
      </c>
    </row>
    <row r="59">
      <c r="G59" s="1">
        <v>44.54164354</v>
      </c>
    </row>
    <row r="60">
      <c r="G60" s="1">
        <v>21.09233951</v>
      </c>
    </row>
    <row r="67">
      <c r="A67" s="1" t="s">
        <v>9</v>
      </c>
      <c r="B67" s="2">
        <f t="shared" ref="B67:D67" si="1">AVERAGE(B2:B54)</f>
        <v>0.03506590909</v>
      </c>
      <c r="C67" s="2">
        <f t="shared" si="1"/>
        <v>0.3007272727</v>
      </c>
      <c r="D67" s="2">
        <f t="shared" si="1"/>
        <v>9.814090909</v>
      </c>
      <c r="G67" s="2">
        <f>AVERAGE(G2:G60)</f>
        <v>40.6304758</v>
      </c>
      <c r="I67" s="2">
        <f>AVERAGE(I2:I17)</f>
        <v>1252.6875</v>
      </c>
    </row>
    <row r="68">
      <c r="A68" s="1" t="s">
        <v>10</v>
      </c>
      <c r="B68" s="2">
        <f t="shared" ref="B68:D68" si="2">STDEV(B2:B54)</f>
        <v>0.06709890632</v>
      </c>
      <c r="C68" s="2">
        <f t="shared" si="2"/>
        <v>0.1656825718</v>
      </c>
      <c r="D68" s="2">
        <f t="shared" si="2"/>
        <v>3.2103773</v>
      </c>
      <c r="G68" s="2">
        <f>STDEV(G2:G60)</f>
        <v>9.751240998</v>
      </c>
      <c r="I68" s="2">
        <f>STDEV(I2:I17)</f>
        <v>297.6588022</v>
      </c>
    </row>
    <row r="69">
      <c r="A69" s="1" t="s">
        <v>11</v>
      </c>
      <c r="B69" s="2">
        <f t="shared" ref="B69:D69" si="3">COUNT(B2:B54)</f>
        <v>44</v>
      </c>
      <c r="C69" s="2">
        <f t="shared" si="3"/>
        <v>44</v>
      </c>
      <c r="D69" s="2">
        <f t="shared" si="3"/>
        <v>44</v>
      </c>
      <c r="G69" s="2">
        <f>COUNT(G2:G60)</f>
        <v>59</v>
      </c>
      <c r="I69" s="2">
        <f>COUNT(I2:I60)</f>
        <v>16</v>
      </c>
    </row>
    <row r="70">
      <c r="A70" s="1" t="s">
        <v>12</v>
      </c>
      <c r="B70" s="2">
        <f t="shared" ref="B70:C70" si="4">1.684</f>
        <v>1.684</v>
      </c>
      <c r="C70" s="2">
        <f t="shared" si="4"/>
        <v>1.684</v>
      </c>
      <c r="D70" s="1">
        <v>1.684</v>
      </c>
      <c r="G70" s="1">
        <v>1.671</v>
      </c>
      <c r="I70" s="1">
        <v>1.746</v>
      </c>
    </row>
    <row r="71">
      <c r="A71" s="1" t="s">
        <v>13</v>
      </c>
      <c r="B71" s="2">
        <f t="shared" ref="B71:D71" si="5">B68*B70/sqrt(B69)</f>
        <v>0.01703457059</v>
      </c>
      <c r="C71" s="2">
        <f t="shared" si="5"/>
        <v>0.04206225734</v>
      </c>
      <c r="D71" s="2">
        <f t="shared" si="5"/>
        <v>0.8150266785</v>
      </c>
      <c r="G71" s="2">
        <f>G68*G70/sqrt(G69)</f>
        <v>2.121340259</v>
      </c>
      <c r="I71" s="2">
        <f>I68*I70/sqrt(I69)</f>
        <v>129.9280671</v>
      </c>
    </row>
    <row r="73">
      <c r="A73" s="1" t="s">
        <v>14</v>
      </c>
      <c r="B73" s="2">
        <f t="shared" ref="B73:D73" si="6">B67-B71</f>
        <v>0.0180313385</v>
      </c>
      <c r="C73" s="2">
        <f t="shared" si="6"/>
        <v>0.2586650154</v>
      </c>
      <c r="D73" s="2">
        <f t="shared" si="6"/>
        <v>8.999064231</v>
      </c>
      <c r="G73" s="2">
        <f>G67-G71</f>
        <v>38.50913554</v>
      </c>
      <c r="I73" s="2">
        <f>I67-I71</f>
        <v>1122.759433</v>
      </c>
    </row>
    <row r="74">
      <c r="A74" s="1" t="s">
        <v>15</v>
      </c>
      <c r="B74" s="2">
        <f t="shared" ref="B74:D74" si="7">B67+B71</f>
        <v>0.05210047968</v>
      </c>
      <c r="C74" s="2">
        <f t="shared" si="7"/>
        <v>0.3427895301</v>
      </c>
      <c r="D74" s="2">
        <f t="shared" si="7"/>
        <v>10.62911759</v>
      </c>
      <c r="G74" s="2">
        <f>G67+G71</f>
        <v>42.75181606</v>
      </c>
      <c r="I74" s="1">
        <f>I67+I71</f>
        <v>1382.615567</v>
      </c>
    </row>
  </sheetData>
  <drawing r:id="rId1"/>
</worksheet>
</file>