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lw04747/Box Sync/Seed Research/Seed Research New/Data and Analysis 10-23/reduced data/"/>
    </mc:Choice>
  </mc:AlternateContent>
  <xr:revisionPtr revIDLastSave="0" documentId="11_12ED4B81613B1A4C7CA9AF36AB5D5169B2C30892" xr6:coauthVersionLast="47" xr6:coauthVersionMax="47" xr10:uidLastSave="{00000000-0000-0000-0000-000000000000}"/>
  <bookViews>
    <workbookView xWindow="180" yWindow="460" windowWidth="25360" windowHeight="15820" tabRatio="500" xr2:uid="{00000000-000D-0000-FFFF-FFFF00000000}"/>
  </bookViews>
  <sheets>
    <sheet name="Sheet1" sheetId="1" r:id="rId1"/>
    <sheet name="Sheet2" sheetId="2" r:id="rId2"/>
  </sheets>
  <definedNames>
    <definedName name="Seed">Sheet1!$A:$A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M6" i="1"/>
  <c r="M7" i="1"/>
  <c r="M8" i="1"/>
  <c r="M15" i="1"/>
  <c r="M16" i="1"/>
  <c r="M22" i="1"/>
  <c r="M24" i="1"/>
  <c r="M38" i="1"/>
  <c r="M57" i="1"/>
  <c r="M58" i="1"/>
  <c r="N4" i="1"/>
  <c r="N6" i="1"/>
  <c r="N7" i="1"/>
  <c r="N8" i="1"/>
  <c r="N15" i="1"/>
  <c r="N16" i="1"/>
  <c r="N22" i="1"/>
  <c r="N24" i="1"/>
  <c r="N38" i="1"/>
  <c r="N57" i="1"/>
  <c r="N58" i="1"/>
  <c r="O57" i="1"/>
  <c r="O58" i="1"/>
  <c r="P57" i="1"/>
  <c r="P58" i="1"/>
  <c r="P56" i="1"/>
  <c r="M56" i="1"/>
  <c r="N56" i="1"/>
  <c r="O56" i="1"/>
  <c r="G28" i="2"/>
  <c r="G57" i="1"/>
  <c r="G58" i="1"/>
  <c r="H57" i="1"/>
  <c r="H58" i="1"/>
  <c r="I57" i="1"/>
  <c r="I58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3" i="1"/>
  <c r="J21" i="1"/>
  <c r="J20" i="1"/>
  <c r="J19" i="1"/>
  <c r="J18" i="1"/>
  <c r="J17" i="1"/>
  <c r="J14" i="1"/>
  <c r="J13" i="1"/>
  <c r="J12" i="1"/>
  <c r="J11" i="1"/>
  <c r="J10" i="1"/>
  <c r="J9" i="1"/>
  <c r="J5" i="1"/>
  <c r="J3" i="1"/>
  <c r="J2" i="1"/>
  <c r="J57" i="1"/>
  <c r="J58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3" i="1"/>
  <c r="K21" i="1"/>
  <c r="K20" i="1"/>
  <c r="K19" i="1"/>
  <c r="K18" i="1"/>
  <c r="K17" i="1"/>
  <c r="K14" i="1"/>
  <c r="K13" i="1"/>
  <c r="K12" i="1"/>
  <c r="K11" i="1"/>
  <c r="K10" i="1"/>
  <c r="K9" i="1"/>
  <c r="K5" i="1"/>
  <c r="K3" i="1"/>
  <c r="K2" i="1"/>
  <c r="K57" i="1"/>
  <c r="K58" i="1"/>
  <c r="B54" i="1"/>
  <c r="L54" i="1"/>
  <c r="B53" i="1"/>
  <c r="L53" i="1"/>
  <c r="B52" i="1"/>
  <c r="L52" i="1"/>
  <c r="B51" i="1"/>
  <c r="L51" i="1"/>
  <c r="B50" i="1"/>
  <c r="L50" i="1"/>
  <c r="B49" i="1"/>
  <c r="L49" i="1"/>
  <c r="B48" i="1"/>
  <c r="L48" i="1"/>
  <c r="B47" i="1"/>
  <c r="L47" i="1"/>
  <c r="B46" i="1"/>
  <c r="L46" i="1"/>
  <c r="B45" i="1"/>
  <c r="L45" i="1"/>
  <c r="B44" i="1"/>
  <c r="L44" i="1"/>
  <c r="B43" i="1"/>
  <c r="L43" i="1"/>
  <c r="B42" i="1"/>
  <c r="L42" i="1"/>
  <c r="B41" i="1"/>
  <c r="L41" i="1"/>
  <c r="B40" i="1"/>
  <c r="L40" i="1"/>
  <c r="B39" i="1"/>
  <c r="L39" i="1"/>
  <c r="B38" i="1"/>
  <c r="L38" i="1"/>
  <c r="B37" i="1"/>
  <c r="L37" i="1"/>
  <c r="B36" i="1"/>
  <c r="L36" i="1"/>
  <c r="B35" i="1"/>
  <c r="L35" i="1"/>
  <c r="B34" i="1"/>
  <c r="L34" i="1"/>
  <c r="B33" i="1"/>
  <c r="L33" i="1"/>
  <c r="B32" i="1"/>
  <c r="L32" i="1"/>
  <c r="B31" i="1"/>
  <c r="L31" i="1"/>
  <c r="B30" i="1"/>
  <c r="L30" i="1"/>
  <c r="B29" i="1"/>
  <c r="L29" i="1"/>
  <c r="B28" i="1"/>
  <c r="L28" i="1"/>
  <c r="B27" i="1"/>
  <c r="L27" i="1"/>
  <c r="B26" i="1"/>
  <c r="L26" i="1"/>
  <c r="B25" i="1"/>
  <c r="L25" i="1"/>
  <c r="B24" i="1"/>
  <c r="L24" i="1"/>
  <c r="B23" i="1"/>
  <c r="L23" i="1"/>
  <c r="B22" i="1"/>
  <c r="L22" i="1"/>
  <c r="B21" i="1"/>
  <c r="L21" i="1"/>
  <c r="B20" i="1"/>
  <c r="L20" i="1"/>
  <c r="B19" i="1"/>
  <c r="L19" i="1"/>
  <c r="B18" i="1"/>
  <c r="L18" i="1"/>
  <c r="B17" i="1"/>
  <c r="L17" i="1"/>
  <c r="B16" i="1"/>
  <c r="L16" i="1"/>
  <c r="B15" i="1"/>
  <c r="L15" i="1"/>
  <c r="B14" i="1"/>
  <c r="L14" i="1"/>
  <c r="B13" i="1"/>
  <c r="L13" i="1"/>
  <c r="B12" i="1"/>
  <c r="L12" i="1"/>
  <c r="B11" i="1"/>
  <c r="L11" i="1"/>
  <c r="B10" i="1"/>
  <c r="L10" i="1"/>
  <c r="B9" i="1"/>
  <c r="L9" i="1"/>
  <c r="B8" i="1"/>
  <c r="L8" i="1"/>
  <c r="B7" i="1"/>
  <c r="L7" i="1"/>
  <c r="B6" i="1"/>
  <c r="L6" i="1"/>
  <c r="B5" i="1"/>
  <c r="L5" i="1"/>
  <c r="B4" i="1"/>
  <c r="L4" i="1"/>
  <c r="B3" i="1"/>
  <c r="L3" i="1"/>
  <c r="B2" i="1"/>
  <c r="L2" i="1"/>
  <c r="L57" i="1"/>
  <c r="L58" i="1"/>
  <c r="G56" i="1"/>
  <c r="H56" i="1"/>
  <c r="I56" i="1"/>
  <c r="J56" i="1"/>
  <c r="K56" i="1"/>
  <c r="L56" i="1"/>
  <c r="C56" i="1"/>
  <c r="C57" i="1"/>
  <c r="C58" i="1"/>
  <c r="F56" i="1"/>
  <c r="F57" i="1"/>
  <c r="E56" i="1"/>
  <c r="E57" i="1"/>
  <c r="D56" i="1"/>
  <c r="D57" i="1"/>
  <c r="D58" i="1"/>
  <c r="E58" i="1"/>
  <c r="F58" i="1"/>
</calcChain>
</file>

<file path=xl/sharedStrings.xml><?xml version="1.0" encoding="utf-8"?>
<sst xmlns="http://schemas.openxmlformats.org/spreadsheetml/2006/main" count="74" uniqueCount="71">
  <si>
    <t>seed</t>
  </si>
  <si>
    <t>Re</t>
  </si>
  <si>
    <t>lift acc</t>
  </si>
  <si>
    <t>drag acc</t>
  </si>
  <si>
    <t>CL</t>
  </si>
  <si>
    <t>CD</t>
  </si>
  <si>
    <t>vxav</t>
  </si>
  <si>
    <t>vyav</t>
  </si>
  <si>
    <t>avspeed</t>
  </si>
  <si>
    <t>frontal drag</t>
  </si>
  <si>
    <t>frontal lift</t>
  </si>
  <si>
    <t xml:space="preserve">ideal cylinder </t>
  </si>
  <si>
    <t>flopper drag</t>
  </si>
  <si>
    <t>flopper lift</t>
  </si>
  <si>
    <t>lift accel (spinners)</t>
  </si>
  <si>
    <t>AA1</t>
  </si>
  <si>
    <t>AA2</t>
  </si>
  <si>
    <t>C1</t>
  </si>
  <si>
    <t>EL1</t>
  </si>
  <si>
    <t>ER6</t>
  </si>
  <si>
    <t>B7</t>
  </si>
  <si>
    <t>C3</t>
  </si>
  <si>
    <t>EL7</t>
  </si>
  <si>
    <t>AA4</t>
  </si>
  <si>
    <t>ER1</t>
  </si>
  <si>
    <t>AA6</t>
  </si>
  <si>
    <t>EL5</t>
  </si>
  <si>
    <t>C8</t>
  </si>
  <si>
    <t>C2</t>
  </si>
  <si>
    <t>A1</t>
  </si>
  <si>
    <t>ER4</t>
  </si>
  <si>
    <t>ER2</t>
  </si>
  <si>
    <t>EL2</t>
  </si>
  <si>
    <t>C4</t>
  </si>
  <si>
    <t>B2</t>
  </si>
  <si>
    <t>AA7</t>
  </si>
  <si>
    <t>B1</t>
  </si>
  <si>
    <t>A2</t>
  </si>
  <si>
    <t>EL6</t>
  </si>
  <si>
    <t>ER5</t>
  </si>
  <si>
    <t>C7</t>
  </si>
  <si>
    <t>EL4</t>
  </si>
  <si>
    <t>ER3</t>
  </si>
  <si>
    <t>EL9</t>
  </si>
  <si>
    <t>AA12</t>
  </si>
  <si>
    <t>C5</t>
  </si>
  <si>
    <t>A4</t>
  </si>
  <si>
    <t>AA5</t>
  </si>
  <si>
    <t>AA10</t>
  </si>
  <si>
    <t>C6</t>
  </si>
  <si>
    <t>A10</t>
  </si>
  <si>
    <t>ER7</t>
  </si>
  <si>
    <t>B9</t>
  </si>
  <si>
    <t>A5</t>
  </si>
  <si>
    <t>B5</t>
  </si>
  <si>
    <t>B3</t>
  </si>
  <si>
    <t>A7</t>
  </si>
  <si>
    <t>C9</t>
  </si>
  <si>
    <t>AA9</t>
  </si>
  <si>
    <t>B6</t>
  </si>
  <si>
    <t>A8</t>
  </si>
  <si>
    <t>B10m</t>
  </si>
  <si>
    <t>AA8</t>
  </si>
  <si>
    <t>AA11</t>
  </si>
  <si>
    <t>EL8</t>
  </si>
  <si>
    <t>B4</t>
  </si>
  <si>
    <t>A6</t>
  </si>
  <si>
    <t>B8</t>
  </si>
  <si>
    <t>mean</t>
  </si>
  <si>
    <t>SD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</si>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</sst>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77" builtinId="8" hidden="1"/>
    <cellStyle name="Hyperlink" xfId="69" builtinId="8" hidden="1"/>
    <cellStyle name="Hyperlink" xfId="61" builtinId="8" hidden="1"/>
    <cellStyle name="Hyperlink" xfId="53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49" builtinId="8" hidden="1"/>
    <cellStyle name="Hyperlink" xfId="51" builtinId="8" hidden="1"/>
    <cellStyle name="Hyperlink" xfId="45" builtinId="8" hidden="1"/>
    <cellStyle name="Hyperlink" xfId="2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21920535795101"/>
          <c:y val="6.6666666666666693E-2"/>
          <c:w val="0.72078906085015204"/>
          <c:h val="0.913333333333333"/>
        </c:manualLayout>
      </c:layout>
      <c:scatterChart>
        <c:scatterStyle val="lineMarker"/>
        <c:varyColors val="0"/>
        <c:ser>
          <c:idx val="0"/>
          <c:order val="0"/>
          <c:tx>
            <c:v>Drag coefficient</c:v>
          </c:tx>
          <c:spPr>
            <a:ln w="47625">
              <a:noFill/>
            </a:ln>
          </c:spPr>
          <c:xVal>
            <c:numRef>
              <c:f>Sheet1!$B$2:$B$54</c:f>
              <c:numCache>
                <c:formatCode>General</c:formatCode>
                <c:ptCount val="53"/>
                <c:pt idx="0">
                  <c:v>388.8</c:v>
                </c:pt>
                <c:pt idx="1">
                  <c:v>460.79999999999995</c:v>
                </c:pt>
                <c:pt idx="2">
                  <c:v>529.6</c:v>
                </c:pt>
                <c:pt idx="3">
                  <c:v>601.59999999999991</c:v>
                </c:pt>
                <c:pt idx="4">
                  <c:v>700.8</c:v>
                </c:pt>
                <c:pt idx="5">
                  <c:v>891.2</c:v>
                </c:pt>
                <c:pt idx="6">
                  <c:v>900.8</c:v>
                </c:pt>
                <c:pt idx="7">
                  <c:v>908.8</c:v>
                </c:pt>
                <c:pt idx="8">
                  <c:v>915.19999999999993</c:v>
                </c:pt>
                <c:pt idx="9">
                  <c:v>928</c:v>
                </c:pt>
                <c:pt idx="10">
                  <c:v>969.59999999999991</c:v>
                </c:pt>
                <c:pt idx="11">
                  <c:v>1044.8</c:v>
                </c:pt>
                <c:pt idx="12">
                  <c:v>1048</c:v>
                </c:pt>
                <c:pt idx="13">
                  <c:v>1091.2</c:v>
                </c:pt>
                <c:pt idx="14">
                  <c:v>1132.8</c:v>
                </c:pt>
                <c:pt idx="15">
                  <c:v>1168</c:v>
                </c:pt>
                <c:pt idx="16">
                  <c:v>1204.8</c:v>
                </c:pt>
                <c:pt idx="17">
                  <c:v>1212.8</c:v>
                </c:pt>
                <c:pt idx="18">
                  <c:v>1288</c:v>
                </c:pt>
                <c:pt idx="19">
                  <c:v>1305.5999999999999</c:v>
                </c:pt>
                <c:pt idx="20">
                  <c:v>1337.6</c:v>
                </c:pt>
                <c:pt idx="21">
                  <c:v>1356.8000000000002</c:v>
                </c:pt>
                <c:pt idx="22">
                  <c:v>1384</c:v>
                </c:pt>
                <c:pt idx="23">
                  <c:v>1388.8</c:v>
                </c:pt>
                <c:pt idx="24">
                  <c:v>1408</c:v>
                </c:pt>
                <c:pt idx="25">
                  <c:v>1449.6000000000001</c:v>
                </c:pt>
                <c:pt idx="26">
                  <c:v>1460.8000000000002</c:v>
                </c:pt>
                <c:pt idx="27">
                  <c:v>1534.4</c:v>
                </c:pt>
                <c:pt idx="28">
                  <c:v>1606.3999999999999</c:v>
                </c:pt>
                <c:pt idx="29">
                  <c:v>1651.2</c:v>
                </c:pt>
                <c:pt idx="30">
                  <c:v>1675.2</c:v>
                </c:pt>
                <c:pt idx="31">
                  <c:v>1699.1999999999998</c:v>
                </c:pt>
                <c:pt idx="32">
                  <c:v>1728</c:v>
                </c:pt>
                <c:pt idx="33">
                  <c:v>1760</c:v>
                </c:pt>
                <c:pt idx="34">
                  <c:v>1796.8000000000002</c:v>
                </c:pt>
                <c:pt idx="35">
                  <c:v>1811.2</c:v>
                </c:pt>
                <c:pt idx="36">
                  <c:v>1817.6</c:v>
                </c:pt>
                <c:pt idx="37">
                  <c:v>1819.1999999999998</c:v>
                </c:pt>
                <c:pt idx="38">
                  <c:v>1854.4</c:v>
                </c:pt>
                <c:pt idx="39">
                  <c:v>1888</c:v>
                </c:pt>
                <c:pt idx="40">
                  <c:v>1964.8</c:v>
                </c:pt>
                <c:pt idx="41">
                  <c:v>1987.2</c:v>
                </c:pt>
                <c:pt idx="42">
                  <c:v>1993.6000000000001</c:v>
                </c:pt>
                <c:pt idx="43">
                  <c:v>2014.4</c:v>
                </c:pt>
                <c:pt idx="44">
                  <c:v>2020.8000000000002</c:v>
                </c:pt>
                <c:pt idx="45">
                  <c:v>2036.8000000000002</c:v>
                </c:pt>
                <c:pt idx="46">
                  <c:v>2046.3999999999999</c:v>
                </c:pt>
                <c:pt idx="47">
                  <c:v>2152</c:v>
                </c:pt>
                <c:pt idx="48">
                  <c:v>2225.6</c:v>
                </c:pt>
                <c:pt idx="49">
                  <c:v>2289.6</c:v>
                </c:pt>
                <c:pt idx="50">
                  <c:v>2294.4</c:v>
                </c:pt>
                <c:pt idx="51">
                  <c:v>2312</c:v>
                </c:pt>
                <c:pt idx="52">
                  <c:v>2420.8000000000002</c:v>
                </c:pt>
              </c:numCache>
            </c:numRef>
          </c:xVal>
          <c:yVal>
            <c:numRef>
              <c:f>Sheet1!$J$2:$J$54</c:f>
              <c:numCache>
                <c:formatCode>General</c:formatCode>
                <c:ptCount val="53"/>
                <c:pt idx="0">
                  <c:v>1.4447399999999999</c:v>
                </c:pt>
                <c:pt idx="1">
                  <c:v>1.4036</c:v>
                </c:pt>
                <c:pt idx="3">
                  <c:v>0.89539999999999997</c:v>
                </c:pt>
                <c:pt idx="7">
                  <c:v>1.2342</c:v>
                </c:pt>
                <c:pt idx="8">
                  <c:v>0.74778</c:v>
                </c:pt>
                <c:pt idx="9">
                  <c:v>0.42349999999999999</c:v>
                </c:pt>
                <c:pt idx="10">
                  <c:v>0.98010000000000008</c:v>
                </c:pt>
                <c:pt idx="11">
                  <c:v>1.1132</c:v>
                </c:pt>
                <c:pt idx="12">
                  <c:v>0.96799999999999997</c:v>
                </c:pt>
                <c:pt idx="15">
                  <c:v>0.43559999999999999</c:v>
                </c:pt>
                <c:pt idx="16">
                  <c:v>0.32186000000000003</c:v>
                </c:pt>
                <c:pt idx="17">
                  <c:v>0.65339999999999998</c:v>
                </c:pt>
                <c:pt idx="18">
                  <c:v>0.81796000000000002</c:v>
                </c:pt>
                <c:pt idx="19">
                  <c:v>0.94379999999999997</c:v>
                </c:pt>
                <c:pt idx="21">
                  <c:v>0.43559999999999999</c:v>
                </c:pt>
                <c:pt idx="23">
                  <c:v>1.1132</c:v>
                </c:pt>
                <c:pt idx="24">
                  <c:v>0.72599999999999998</c:v>
                </c:pt>
                <c:pt idx="25">
                  <c:v>0.89539999999999997</c:v>
                </c:pt>
                <c:pt idx="26">
                  <c:v>1.5972</c:v>
                </c:pt>
                <c:pt idx="27">
                  <c:v>0.72599999999999998</c:v>
                </c:pt>
                <c:pt idx="28">
                  <c:v>0.72599999999999998</c:v>
                </c:pt>
                <c:pt idx="29">
                  <c:v>0.67034000000000005</c:v>
                </c:pt>
                <c:pt idx="30">
                  <c:v>0.60499999999999998</c:v>
                </c:pt>
                <c:pt idx="31">
                  <c:v>0.26619999999999999</c:v>
                </c:pt>
                <c:pt idx="32">
                  <c:v>0.59531999999999996</c:v>
                </c:pt>
                <c:pt idx="33">
                  <c:v>0.91233999999999993</c:v>
                </c:pt>
                <c:pt idx="34">
                  <c:v>0.45979999999999999</c:v>
                </c:pt>
                <c:pt idx="35">
                  <c:v>1.8875999999999999</c:v>
                </c:pt>
                <c:pt idx="37">
                  <c:v>1.0164</c:v>
                </c:pt>
                <c:pt idx="38">
                  <c:v>-0.29039999999999999</c:v>
                </c:pt>
                <c:pt idx="39">
                  <c:v>0.70179999999999998</c:v>
                </c:pt>
                <c:pt idx="40">
                  <c:v>0.43559999999999999</c:v>
                </c:pt>
                <c:pt idx="41">
                  <c:v>0.29039999999999999</c:v>
                </c:pt>
                <c:pt idx="42">
                  <c:v>0.41140000000000004</c:v>
                </c:pt>
                <c:pt idx="43">
                  <c:v>0.59289999999999998</c:v>
                </c:pt>
                <c:pt idx="44">
                  <c:v>0.82280000000000009</c:v>
                </c:pt>
                <c:pt idx="45">
                  <c:v>0.62919999999999998</c:v>
                </c:pt>
                <c:pt idx="46">
                  <c:v>0.55659999999999998</c:v>
                </c:pt>
                <c:pt idx="47">
                  <c:v>0.13067999999999999</c:v>
                </c:pt>
                <c:pt idx="48">
                  <c:v>0.35331999999999997</c:v>
                </c:pt>
                <c:pt idx="49">
                  <c:v>0.89539999999999997</c:v>
                </c:pt>
                <c:pt idx="50">
                  <c:v>0.55659999999999998</c:v>
                </c:pt>
                <c:pt idx="51">
                  <c:v>0.41140000000000004</c:v>
                </c:pt>
                <c:pt idx="52">
                  <c:v>0.50819999999999999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9-47EE-9EEE-831EFAB01F7F}"/>
            </c:ext>
          </c:extLst>
        </c:ser>
        <c:ser>
          <c:idx val="1"/>
          <c:order val="1"/>
          <c:tx>
            <c:v>Lift Coefficient</c:v>
          </c:tx>
          <c:spPr>
            <a:ln w="47625">
              <a:noFill/>
            </a:ln>
          </c:spPr>
          <c:xVal>
            <c:numRef>
              <c:f>Sheet1!$B$2:$B$54</c:f>
              <c:numCache>
                <c:formatCode>General</c:formatCode>
                <c:ptCount val="53"/>
                <c:pt idx="0">
                  <c:v>388.8</c:v>
                </c:pt>
                <c:pt idx="1">
                  <c:v>460.79999999999995</c:v>
                </c:pt>
                <c:pt idx="2">
                  <c:v>529.6</c:v>
                </c:pt>
                <c:pt idx="3">
                  <c:v>601.59999999999991</c:v>
                </c:pt>
                <c:pt idx="4">
                  <c:v>700.8</c:v>
                </c:pt>
                <c:pt idx="5">
                  <c:v>891.2</c:v>
                </c:pt>
                <c:pt idx="6">
                  <c:v>900.8</c:v>
                </c:pt>
                <c:pt idx="7">
                  <c:v>908.8</c:v>
                </c:pt>
                <c:pt idx="8">
                  <c:v>915.19999999999993</c:v>
                </c:pt>
                <c:pt idx="9">
                  <c:v>928</c:v>
                </c:pt>
                <c:pt idx="10">
                  <c:v>969.59999999999991</c:v>
                </c:pt>
                <c:pt idx="11">
                  <c:v>1044.8</c:v>
                </c:pt>
                <c:pt idx="12">
                  <c:v>1048</c:v>
                </c:pt>
                <c:pt idx="13">
                  <c:v>1091.2</c:v>
                </c:pt>
                <c:pt idx="14">
                  <c:v>1132.8</c:v>
                </c:pt>
                <c:pt idx="15">
                  <c:v>1168</c:v>
                </c:pt>
                <c:pt idx="16">
                  <c:v>1204.8</c:v>
                </c:pt>
                <c:pt idx="17">
                  <c:v>1212.8</c:v>
                </c:pt>
                <c:pt idx="18">
                  <c:v>1288</c:v>
                </c:pt>
                <c:pt idx="19">
                  <c:v>1305.5999999999999</c:v>
                </c:pt>
                <c:pt idx="20">
                  <c:v>1337.6</c:v>
                </c:pt>
                <c:pt idx="21">
                  <c:v>1356.8000000000002</c:v>
                </c:pt>
                <c:pt idx="22">
                  <c:v>1384</c:v>
                </c:pt>
                <c:pt idx="23">
                  <c:v>1388.8</c:v>
                </c:pt>
                <c:pt idx="24">
                  <c:v>1408</c:v>
                </c:pt>
                <c:pt idx="25">
                  <c:v>1449.6000000000001</c:v>
                </c:pt>
                <c:pt idx="26">
                  <c:v>1460.8000000000002</c:v>
                </c:pt>
                <c:pt idx="27">
                  <c:v>1534.4</c:v>
                </c:pt>
                <c:pt idx="28">
                  <c:v>1606.3999999999999</c:v>
                </c:pt>
                <c:pt idx="29">
                  <c:v>1651.2</c:v>
                </c:pt>
                <c:pt idx="30">
                  <c:v>1675.2</c:v>
                </c:pt>
                <c:pt idx="31">
                  <c:v>1699.1999999999998</c:v>
                </c:pt>
                <c:pt idx="32">
                  <c:v>1728</c:v>
                </c:pt>
                <c:pt idx="33">
                  <c:v>1760</c:v>
                </c:pt>
                <c:pt idx="34">
                  <c:v>1796.8000000000002</c:v>
                </c:pt>
                <c:pt idx="35">
                  <c:v>1811.2</c:v>
                </c:pt>
                <c:pt idx="36">
                  <c:v>1817.6</c:v>
                </c:pt>
                <c:pt idx="37">
                  <c:v>1819.1999999999998</c:v>
                </c:pt>
                <c:pt idx="38">
                  <c:v>1854.4</c:v>
                </c:pt>
                <c:pt idx="39">
                  <c:v>1888</c:v>
                </c:pt>
                <c:pt idx="40">
                  <c:v>1964.8</c:v>
                </c:pt>
                <c:pt idx="41">
                  <c:v>1987.2</c:v>
                </c:pt>
                <c:pt idx="42">
                  <c:v>1993.6000000000001</c:v>
                </c:pt>
                <c:pt idx="43">
                  <c:v>2014.4</c:v>
                </c:pt>
                <c:pt idx="44">
                  <c:v>2020.8000000000002</c:v>
                </c:pt>
                <c:pt idx="45">
                  <c:v>2036.8000000000002</c:v>
                </c:pt>
                <c:pt idx="46">
                  <c:v>2046.3999999999999</c:v>
                </c:pt>
                <c:pt idx="47">
                  <c:v>2152</c:v>
                </c:pt>
                <c:pt idx="48">
                  <c:v>2225.6</c:v>
                </c:pt>
                <c:pt idx="49">
                  <c:v>2289.6</c:v>
                </c:pt>
                <c:pt idx="50">
                  <c:v>2294.4</c:v>
                </c:pt>
                <c:pt idx="51">
                  <c:v>2312</c:v>
                </c:pt>
                <c:pt idx="52">
                  <c:v>2420.8000000000002</c:v>
                </c:pt>
              </c:numCache>
            </c:numRef>
          </c:xVal>
          <c:yVal>
            <c:numRef>
              <c:f>Sheet1!$K$2:$K$54</c:f>
              <c:numCache>
                <c:formatCode>General</c:formatCode>
                <c:ptCount val="53"/>
                <c:pt idx="0">
                  <c:v>0.146652</c:v>
                </c:pt>
                <c:pt idx="1">
                  <c:v>0.16940000000000002</c:v>
                </c:pt>
                <c:pt idx="3">
                  <c:v>0.48399999999999999</c:v>
                </c:pt>
                <c:pt idx="7">
                  <c:v>7.2599999999999998E-2</c:v>
                </c:pt>
                <c:pt idx="8">
                  <c:v>-0.22747999999999999</c:v>
                </c:pt>
                <c:pt idx="9">
                  <c:v>5.0820000000000004E-2</c:v>
                </c:pt>
                <c:pt idx="10">
                  <c:v>4.8399999999999999E-2</c:v>
                </c:pt>
                <c:pt idx="11">
                  <c:v>0.12825999999999999</c:v>
                </c:pt>
                <c:pt idx="12">
                  <c:v>0.1452</c:v>
                </c:pt>
                <c:pt idx="15">
                  <c:v>5.5659999999999994E-2</c:v>
                </c:pt>
                <c:pt idx="16">
                  <c:v>2.2263999999999999E-2</c:v>
                </c:pt>
                <c:pt idx="17">
                  <c:v>0.10647999999999999</c:v>
                </c:pt>
                <c:pt idx="18">
                  <c:v>-4.8399999999999999E-2</c:v>
                </c:pt>
                <c:pt idx="19">
                  <c:v>0.1452</c:v>
                </c:pt>
                <c:pt idx="21">
                  <c:v>9.6799999999999997E-2</c:v>
                </c:pt>
                <c:pt idx="23">
                  <c:v>0.12825999999999999</c:v>
                </c:pt>
                <c:pt idx="24">
                  <c:v>9.9220000000000003E-2</c:v>
                </c:pt>
                <c:pt idx="25">
                  <c:v>0.121</c:v>
                </c:pt>
                <c:pt idx="26">
                  <c:v>-1.5003999999999998E-2</c:v>
                </c:pt>
                <c:pt idx="27">
                  <c:v>0.11616</c:v>
                </c:pt>
                <c:pt idx="28">
                  <c:v>8.4700000000000011E-2</c:v>
                </c:pt>
                <c:pt idx="29">
                  <c:v>3.8719999999999997E-2</c:v>
                </c:pt>
                <c:pt idx="30">
                  <c:v>4.8399999999999999E-2</c:v>
                </c:pt>
                <c:pt idx="31">
                  <c:v>0.15004000000000001</c:v>
                </c:pt>
                <c:pt idx="32">
                  <c:v>2.2022E-2</c:v>
                </c:pt>
                <c:pt idx="33">
                  <c:v>-5.0820000000000004E-2</c:v>
                </c:pt>
                <c:pt idx="34">
                  <c:v>4.3559999999999995E-2</c:v>
                </c:pt>
                <c:pt idx="35">
                  <c:v>0.89539999999999997</c:v>
                </c:pt>
                <c:pt idx="37">
                  <c:v>6.2919999999999998E-3</c:v>
                </c:pt>
                <c:pt idx="38">
                  <c:v>6.0499999999999998E-2</c:v>
                </c:pt>
                <c:pt idx="39">
                  <c:v>4.84E-4</c:v>
                </c:pt>
                <c:pt idx="40">
                  <c:v>9.6799999999999997E-2</c:v>
                </c:pt>
                <c:pt idx="41">
                  <c:v>0.11858</c:v>
                </c:pt>
                <c:pt idx="42">
                  <c:v>6.5339999999999995E-2</c:v>
                </c:pt>
                <c:pt idx="43">
                  <c:v>-1.4762000000000001E-2</c:v>
                </c:pt>
                <c:pt idx="44">
                  <c:v>0.1089</c:v>
                </c:pt>
                <c:pt idx="45">
                  <c:v>-0.20570000000000002</c:v>
                </c:pt>
                <c:pt idx="46">
                  <c:v>9.6799999999999997E-2</c:v>
                </c:pt>
                <c:pt idx="47">
                  <c:v>2.299E-2</c:v>
                </c:pt>
                <c:pt idx="48">
                  <c:v>-2.4199999999999999E-2</c:v>
                </c:pt>
                <c:pt idx="49">
                  <c:v>5.3239999999999996E-2</c:v>
                </c:pt>
                <c:pt idx="50">
                  <c:v>9.6799999999999997E-2</c:v>
                </c:pt>
                <c:pt idx="51">
                  <c:v>0.10164000000000001</c:v>
                </c:pt>
                <c:pt idx="52">
                  <c:v>7.2599999999999998E-2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59-47EE-9EEE-831EFAB01F7F}"/>
            </c:ext>
          </c:extLst>
        </c:ser>
        <c:ser>
          <c:idx val="2"/>
          <c:order val="2"/>
          <c:spPr>
            <a:ln w="47625">
              <a:noFill/>
            </a:ln>
          </c:spPr>
          <c:xVal>
            <c:numRef>
              <c:f>Sheet1!$B$2:$B$54</c:f>
              <c:numCache>
                <c:formatCode>General</c:formatCode>
                <c:ptCount val="53"/>
                <c:pt idx="0">
                  <c:v>388.8</c:v>
                </c:pt>
                <c:pt idx="1">
                  <c:v>460.79999999999995</c:v>
                </c:pt>
                <c:pt idx="2">
                  <c:v>529.6</c:v>
                </c:pt>
                <c:pt idx="3">
                  <c:v>601.59999999999991</c:v>
                </c:pt>
                <c:pt idx="4">
                  <c:v>700.8</c:v>
                </c:pt>
                <c:pt idx="5">
                  <c:v>891.2</c:v>
                </c:pt>
                <c:pt idx="6">
                  <c:v>900.8</c:v>
                </c:pt>
                <c:pt idx="7">
                  <c:v>908.8</c:v>
                </c:pt>
                <c:pt idx="8">
                  <c:v>915.19999999999993</c:v>
                </c:pt>
                <c:pt idx="9">
                  <c:v>928</c:v>
                </c:pt>
                <c:pt idx="10">
                  <c:v>969.59999999999991</c:v>
                </c:pt>
                <c:pt idx="11">
                  <c:v>1044.8</c:v>
                </c:pt>
                <c:pt idx="12">
                  <c:v>1048</c:v>
                </c:pt>
                <c:pt idx="13">
                  <c:v>1091.2</c:v>
                </c:pt>
                <c:pt idx="14">
                  <c:v>1132.8</c:v>
                </c:pt>
                <c:pt idx="15">
                  <c:v>1168</c:v>
                </c:pt>
                <c:pt idx="16">
                  <c:v>1204.8</c:v>
                </c:pt>
                <c:pt idx="17">
                  <c:v>1212.8</c:v>
                </c:pt>
                <c:pt idx="18">
                  <c:v>1288</c:v>
                </c:pt>
                <c:pt idx="19">
                  <c:v>1305.5999999999999</c:v>
                </c:pt>
                <c:pt idx="20">
                  <c:v>1337.6</c:v>
                </c:pt>
                <c:pt idx="21">
                  <c:v>1356.8000000000002</c:v>
                </c:pt>
                <c:pt idx="22">
                  <c:v>1384</c:v>
                </c:pt>
                <c:pt idx="23">
                  <c:v>1388.8</c:v>
                </c:pt>
                <c:pt idx="24">
                  <c:v>1408</c:v>
                </c:pt>
                <c:pt idx="25">
                  <c:v>1449.6000000000001</c:v>
                </c:pt>
                <c:pt idx="26">
                  <c:v>1460.8000000000002</c:v>
                </c:pt>
                <c:pt idx="27">
                  <c:v>1534.4</c:v>
                </c:pt>
                <c:pt idx="28">
                  <c:v>1606.3999999999999</c:v>
                </c:pt>
                <c:pt idx="29">
                  <c:v>1651.2</c:v>
                </c:pt>
                <c:pt idx="30">
                  <c:v>1675.2</c:v>
                </c:pt>
                <c:pt idx="31">
                  <c:v>1699.1999999999998</c:v>
                </c:pt>
                <c:pt idx="32">
                  <c:v>1728</c:v>
                </c:pt>
                <c:pt idx="33">
                  <c:v>1760</c:v>
                </c:pt>
                <c:pt idx="34">
                  <c:v>1796.8000000000002</c:v>
                </c:pt>
                <c:pt idx="35">
                  <c:v>1811.2</c:v>
                </c:pt>
                <c:pt idx="36">
                  <c:v>1817.6</c:v>
                </c:pt>
                <c:pt idx="37">
                  <c:v>1819.1999999999998</c:v>
                </c:pt>
                <c:pt idx="38">
                  <c:v>1854.4</c:v>
                </c:pt>
                <c:pt idx="39">
                  <c:v>1888</c:v>
                </c:pt>
                <c:pt idx="40">
                  <c:v>1964.8</c:v>
                </c:pt>
                <c:pt idx="41">
                  <c:v>1987.2</c:v>
                </c:pt>
                <c:pt idx="42">
                  <c:v>1993.6000000000001</c:v>
                </c:pt>
                <c:pt idx="43">
                  <c:v>2014.4</c:v>
                </c:pt>
                <c:pt idx="44">
                  <c:v>2020.8000000000002</c:v>
                </c:pt>
                <c:pt idx="45">
                  <c:v>2036.8000000000002</c:v>
                </c:pt>
                <c:pt idx="46">
                  <c:v>2046.3999999999999</c:v>
                </c:pt>
                <c:pt idx="47">
                  <c:v>2152</c:v>
                </c:pt>
                <c:pt idx="48">
                  <c:v>2225.6</c:v>
                </c:pt>
                <c:pt idx="49">
                  <c:v>2289.6</c:v>
                </c:pt>
                <c:pt idx="50">
                  <c:v>2294.4</c:v>
                </c:pt>
                <c:pt idx="51">
                  <c:v>2312</c:v>
                </c:pt>
                <c:pt idx="52">
                  <c:v>2420.8000000000002</c:v>
                </c:pt>
              </c:numCache>
            </c:numRef>
          </c:xVal>
          <c:yVal>
            <c:numRef>
              <c:f>Sheet1!$L$2:$L$54</c:f>
              <c:numCache>
                <c:formatCode>General</c:formatCode>
                <c:ptCount val="53"/>
                <c:pt idx="0">
                  <c:v>1.1877222838139938</c:v>
                </c:pt>
                <c:pt idx="1">
                  <c:v>1.1676196848273663</c:v>
                </c:pt>
                <c:pt idx="2">
                  <c:v>1.1527688053203586</c:v>
                </c:pt>
                <c:pt idx="3">
                  <c:v>1.1403227589421643</c:v>
                </c:pt>
                <c:pt idx="4">
                  <c:v>1.1267468781551166</c:v>
                </c:pt>
                <c:pt idx="5">
                  <c:v>1.1079816306259258</c:v>
                </c:pt>
                <c:pt idx="6">
                  <c:v>1.1072130740246979</c:v>
                </c:pt>
                <c:pt idx="7">
                  <c:v>1.1065829625881964</c:v>
                </c:pt>
                <c:pt idx="8">
                  <c:v>1.1060854913862301</c:v>
                </c:pt>
                <c:pt idx="9">
                  <c:v>1.1051077362300283</c:v>
                </c:pt>
                <c:pt idx="10">
                  <c:v>1.1020794360609043</c:v>
                </c:pt>
                <c:pt idx="11">
                  <c:v>1.0971205703210902</c:v>
                </c:pt>
                <c:pt idx="12">
                  <c:v>1.0969227686666547</c:v>
                </c:pt>
                <c:pt idx="13">
                  <c:v>1.0943475068752786</c:v>
                </c:pt>
                <c:pt idx="14">
                  <c:v>1.092023307744963</c:v>
                </c:pt>
                <c:pt idx="15">
                  <c:v>1.0901650244549903</c:v>
                </c:pt>
                <c:pt idx="16">
                  <c:v>1.0883195187824586</c:v>
                </c:pt>
                <c:pt idx="17">
                  <c:v>1.0879307021525655</c:v>
                </c:pt>
                <c:pt idx="18">
                  <c:v>1.0844739413884286</c:v>
                </c:pt>
                <c:pt idx="19">
                  <c:v>1.0837130642185806</c:v>
                </c:pt>
                <c:pt idx="20">
                  <c:v>1.0823725467113232</c:v>
                </c:pt>
                <c:pt idx="21">
                  <c:v>1.0815936028092252</c:v>
                </c:pt>
                <c:pt idx="22">
                  <c:v>1.0805210210338529</c:v>
                </c:pt>
                <c:pt idx="23">
                  <c:v>1.080335381689375</c:v>
                </c:pt>
                <c:pt idx="24">
                  <c:v>1.0796033900754372</c:v>
                </c:pt>
                <c:pt idx="25">
                  <c:v>1.0780730620943828</c:v>
                </c:pt>
                <c:pt idx="26">
                  <c:v>1.0776734913178456</c:v>
                </c:pt>
                <c:pt idx="27">
                  <c:v>1.0751693751420013</c:v>
                </c:pt>
                <c:pt idx="28">
                  <c:v>1.0729061564192652</c:v>
                </c:pt>
                <c:pt idx="29">
                  <c:v>1.0715814041590348</c:v>
                </c:pt>
                <c:pt idx="30">
                  <c:v>1.0708960801674603</c:v>
                </c:pt>
                <c:pt idx="31">
                  <c:v>1.0702269273483516</c:v>
                </c:pt>
                <c:pt idx="32">
                  <c:v>1.0694444444444444</c:v>
                </c:pt>
                <c:pt idx="33">
                  <c:v>1.0686001220090646</c:v>
                </c:pt>
                <c:pt idx="34">
                  <c:v>1.0676602358609724</c:v>
                </c:pt>
                <c:pt idx="35">
                  <c:v>1.0673011358083262</c:v>
                </c:pt>
                <c:pt idx="36">
                  <c:v>1.0671430590625133</c:v>
                </c:pt>
                <c:pt idx="37">
                  <c:v>1.0671036847411712</c:v>
                </c:pt>
                <c:pt idx="38">
                  <c:v>1.0662518059147819</c:v>
                </c:pt>
                <c:pt idx="39">
                  <c:v>1.0654634174350175</c:v>
                </c:pt>
                <c:pt idx="40">
                  <c:v>1.063746219480131</c:v>
                </c:pt>
                <c:pt idx="41">
                  <c:v>1.0632662773654376</c:v>
                </c:pt>
                <c:pt idx="42">
                  <c:v>1.0631308034733264</c:v>
                </c:pt>
                <c:pt idx="43">
                  <c:v>1.0626954741937722</c:v>
                </c:pt>
                <c:pt idx="44">
                  <c:v>1.0625630305637348</c:v>
                </c:pt>
                <c:pt idx="45">
                  <c:v>1.06223495919384</c:v>
                </c:pt>
                <c:pt idx="46">
                  <c:v>1.0620401703900826</c:v>
                </c:pt>
                <c:pt idx="47">
                  <c:v>1.0599936320719228</c:v>
                </c:pt>
                <c:pt idx="48">
                  <c:v>1.0586635839019416</c:v>
                </c:pt>
                <c:pt idx="49">
                  <c:v>1.0575652315258843</c:v>
                </c:pt>
                <c:pt idx="50">
                  <c:v>1.0574849172695797</c:v>
                </c:pt>
                <c:pt idx="51">
                  <c:v>1.057192811578356</c:v>
                </c:pt>
                <c:pt idx="52">
                  <c:v>1.0554660696766618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59-47EE-9EEE-831EFAB01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466368"/>
        <c:axId val="1042473392"/>
      </c:scatterChart>
      <c:valAx>
        <c:axId val="104246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2473392"/>
        <c:crosses val="autoZero"/>
        <c:crossBetween val="midCat"/>
      </c:valAx>
      <c:valAx>
        <c:axId val="104247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2466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622300</xdr:colOff>
      <xdr:row>47</xdr:row>
      <xdr:rowOff>139700</xdr:rowOff>
    </xdr:from>
    <xdr:to>
      <xdr:col>21</xdr:col>
      <xdr:colOff>304800</xdr:colOff>
      <xdr:row>62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F28" sqref="F28"/>
    </sheetView>
  </sheetViews>
  <sheetFormatPr defaultColWidth="11" defaultRowHeight="15.9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17">
      <c r="A2" t="s">
        <v>15</v>
      </c>
      <c r="B2">
        <f t="shared" ref="B2:B33" si="0">I2*160</f>
        <v>388.8</v>
      </c>
      <c r="C2">
        <v>0.01</v>
      </c>
      <c r="D2">
        <v>3.55</v>
      </c>
      <c r="E2">
        <v>6.0600000000000001E-2</v>
      </c>
      <c r="F2">
        <v>0.59699999999999998</v>
      </c>
      <c r="G2">
        <v>-2.1</v>
      </c>
      <c r="H2">
        <v>0.33</v>
      </c>
      <c r="I2">
        <v>2.4300000000000002</v>
      </c>
      <c r="J2">
        <f>F2*2.42</f>
        <v>1.4447399999999999</v>
      </c>
      <c r="K2">
        <f>E2*2.42</f>
        <v>0.146652</v>
      </c>
      <c r="L2">
        <f t="shared" ref="L2:L33" si="1">1+10*B2^(-2/3)</f>
        <v>1.1877222838139938</v>
      </c>
      <c r="P2">
        <v>0.01</v>
      </c>
    </row>
    <row r="3" spans="1:17">
      <c r="A3" t="s">
        <v>16</v>
      </c>
      <c r="B3">
        <f t="shared" si="0"/>
        <v>460.79999999999995</v>
      </c>
      <c r="C3">
        <v>-0.189</v>
      </c>
      <c r="D3">
        <v>4.91</v>
      </c>
      <c r="E3">
        <v>7.0000000000000007E-2</v>
      </c>
      <c r="F3">
        <v>0.57999999999999996</v>
      </c>
      <c r="G3">
        <v>-2.6</v>
      </c>
      <c r="H3">
        <v>0.82499999999999996</v>
      </c>
      <c r="I3">
        <v>2.88</v>
      </c>
      <c r="J3">
        <f>F3*2.42</f>
        <v>1.4036</v>
      </c>
      <c r="K3">
        <f>E3*2.42</f>
        <v>0.16940000000000002</v>
      </c>
      <c r="L3">
        <f t="shared" si="1"/>
        <v>1.1676196848273663</v>
      </c>
      <c r="P3">
        <v>-0.189</v>
      </c>
    </row>
    <row r="4" spans="1:17">
      <c r="A4" t="s">
        <v>17</v>
      </c>
      <c r="B4">
        <f t="shared" si="0"/>
        <v>529.6</v>
      </c>
      <c r="C4">
        <v>1.3</v>
      </c>
      <c r="D4">
        <v>8.1999999999999993</v>
      </c>
      <c r="E4">
        <v>0.104</v>
      </c>
      <c r="F4">
        <v>0.68</v>
      </c>
      <c r="I4">
        <v>3.31</v>
      </c>
      <c r="L4">
        <f t="shared" si="1"/>
        <v>1.1527688053203586</v>
      </c>
      <c r="M4">
        <f>F4*2.42</f>
        <v>1.6456000000000002</v>
      </c>
      <c r="N4">
        <f>E4*2.42</f>
        <v>0.25167999999999996</v>
      </c>
      <c r="Q4">
        <v>1.3</v>
      </c>
    </row>
    <row r="5" spans="1:17">
      <c r="A5" t="s">
        <v>18</v>
      </c>
      <c r="B5">
        <f t="shared" si="0"/>
        <v>601.59999999999991</v>
      </c>
      <c r="C5">
        <v>2.9</v>
      </c>
      <c r="D5">
        <v>5.3</v>
      </c>
      <c r="E5">
        <v>0.2</v>
      </c>
      <c r="F5">
        <v>0.37</v>
      </c>
      <c r="I5">
        <v>3.76</v>
      </c>
      <c r="J5">
        <f>F5*2.42</f>
        <v>0.89539999999999997</v>
      </c>
      <c r="K5">
        <f>E5*2.42</f>
        <v>0.48399999999999999</v>
      </c>
      <c r="L5">
        <f t="shared" si="1"/>
        <v>1.1403227589421643</v>
      </c>
      <c r="P5">
        <v>2.9</v>
      </c>
    </row>
    <row r="6" spans="1:17">
      <c r="A6" t="s">
        <v>19</v>
      </c>
      <c r="B6">
        <f t="shared" si="0"/>
        <v>700.8</v>
      </c>
      <c r="C6">
        <v>1.89</v>
      </c>
      <c r="D6">
        <v>12.2</v>
      </c>
      <c r="E6">
        <v>8.3000000000000004E-2</v>
      </c>
      <c r="F6">
        <v>0.64</v>
      </c>
      <c r="I6">
        <v>4.38</v>
      </c>
      <c r="L6">
        <f t="shared" si="1"/>
        <v>1.1267468781551166</v>
      </c>
      <c r="M6">
        <f>F6*2.42</f>
        <v>1.5488</v>
      </c>
      <c r="N6">
        <f>E6*2.42</f>
        <v>0.20086000000000001</v>
      </c>
      <c r="Q6">
        <v>1.89</v>
      </c>
    </row>
    <row r="7" spans="1:17">
      <c r="A7" t="s">
        <v>20</v>
      </c>
      <c r="B7">
        <f t="shared" si="0"/>
        <v>891.2</v>
      </c>
      <c r="C7">
        <v>9.1999999999999993</v>
      </c>
      <c r="D7">
        <v>19.5</v>
      </c>
      <c r="E7">
        <v>0.27</v>
      </c>
      <c r="F7">
        <v>0.57999999999999996</v>
      </c>
      <c r="I7">
        <v>5.57</v>
      </c>
      <c r="L7">
        <f t="shared" si="1"/>
        <v>1.1079816306259258</v>
      </c>
      <c r="M7">
        <f>F7*2.42</f>
        <v>1.4036</v>
      </c>
      <c r="N7">
        <f>E7*2.42</f>
        <v>0.65339999999999998</v>
      </c>
      <c r="Q7">
        <v>9.1999999999999993</v>
      </c>
    </row>
    <row r="8" spans="1:17">
      <c r="A8" t="s">
        <v>21</v>
      </c>
      <c r="B8">
        <f t="shared" si="0"/>
        <v>900.8</v>
      </c>
      <c r="C8">
        <v>-7.2</v>
      </c>
      <c r="D8">
        <v>40.6</v>
      </c>
      <c r="E8">
        <v>-0.21</v>
      </c>
      <c r="F8">
        <v>1.2</v>
      </c>
      <c r="I8">
        <v>5.63</v>
      </c>
      <c r="L8">
        <f t="shared" si="1"/>
        <v>1.1072130740246979</v>
      </c>
      <c r="M8">
        <f>F8*2.42</f>
        <v>2.9039999999999999</v>
      </c>
      <c r="N8">
        <f>E8*2.42</f>
        <v>-0.50819999999999999</v>
      </c>
      <c r="Q8">
        <v>-7.2</v>
      </c>
    </row>
    <row r="9" spans="1:17">
      <c r="A9" t="s">
        <v>22</v>
      </c>
      <c r="B9">
        <f t="shared" si="0"/>
        <v>908.8</v>
      </c>
      <c r="C9">
        <v>1.1200000000000001</v>
      </c>
      <c r="D9">
        <v>16.7</v>
      </c>
      <c r="E9">
        <v>0.03</v>
      </c>
      <c r="F9">
        <v>0.51</v>
      </c>
      <c r="I9">
        <v>5.68</v>
      </c>
      <c r="J9">
        <f t="shared" ref="J9:J14" si="2">F9*2.42</f>
        <v>1.2342</v>
      </c>
      <c r="K9">
        <f t="shared" ref="K9:K14" si="3">E9*2.42</f>
        <v>7.2599999999999998E-2</v>
      </c>
      <c r="L9">
        <f t="shared" si="1"/>
        <v>1.1065829625881964</v>
      </c>
      <c r="P9">
        <v>1.1200000000000001</v>
      </c>
    </row>
    <row r="10" spans="1:17">
      <c r="A10" t="s">
        <v>23</v>
      </c>
      <c r="B10">
        <f t="shared" si="0"/>
        <v>915.19999999999993</v>
      </c>
      <c r="C10">
        <v>-3.01</v>
      </c>
      <c r="D10">
        <v>9.5299999999999994</v>
      </c>
      <c r="E10">
        <v>-9.4E-2</v>
      </c>
      <c r="F10">
        <v>0.309</v>
      </c>
      <c r="G10">
        <v>-4.8600000000000003</v>
      </c>
      <c r="H10">
        <v>-2.94</v>
      </c>
      <c r="I10">
        <v>5.72</v>
      </c>
      <c r="J10">
        <f t="shared" si="2"/>
        <v>0.74778</v>
      </c>
      <c r="K10">
        <f t="shared" si="3"/>
        <v>-0.22747999999999999</v>
      </c>
      <c r="L10">
        <f t="shared" si="1"/>
        <v>1.1060854913862301</v>
      </c>
      <c r="P10">
        <v>-3.01</v>
      </c>
    </row>
    <row r="11" spans="1:17">
      <c r="A11" t="s">
        <v>24</v>
      </c>
      <c r="B11">
        <f t="shared" si="0"/>
        <v>928</v>
      </c>
      <c r="C11">
        <v>0.74</v>
      </c>
      <c r="D11">
        <v>5.8</v>
      </c>
      <c r="E11">
        <v>2.1000000000000001E-2</v>
      </c>
      <c r="F11">
        <v>0.17499999999999999</v>
      </c>
      <c r="I11">
        <v>5.8</v>
      </c>
      <c r="J11">
        <f t="shared" si="2"/>
        <v>0.42349999999999999</v>
      </c>
      <c r="K11">
        <f t="shared" si="3"/>
        <v>5.0820000000000004E-2</v>
      </c>
      <c r="L11">
        <f t="shared" si="1"/>
        <v>1.1051077362300283</v>
      </c>
      <c r="P11">
        <v>0.74</v>
      </c>
    </row>
    <row r="12" spans="1:17">
      <c r="A12" t="s">
        <v>25</v>
      </c>
      <c r="B12">
        <f t="shared" si="0"/>
        <v>969.59999999999991</v>
      </c>
      <c r="C12">
        <v>0.90300000000000002</v>
      </c>
      <c r="D12">
        <v>14.91</v>
      </c>
      <c r="E12">
        <v>0.02</v>
      </c>
      <c r="F12">
        <v>0.40500000000000003</v>
      </c>
      <c r="G12">
        <v>-4.92</v>
      </c>
      <c r="H12">
        <v>3.54</v>
      </c>
      <c r="I12">
        <v>6.06</v>
      </c>
      <c r="J12">
        <f t="shared" si="2"/>
        <v>0.98010000000000008</v>
      </c>
      <c r="K12">
        <f t="shared" si="3"/>
        <v>4.8399999999999999E-2</v>
      </c>
      <c r="L12">
        <f t="shared" si="1"/>
        <v>1.1020794360609043</v>
      </c>
      <c r="P12">
        <v>0.90300000000000002</v>
      </c>
    </row>
    <row r="13" spans="1:17">
      <c r="A13" t="s">
        <v>26</v>
      </c>
      <c r="B13">
        <f t="shared" si="0"/>
        <v>1044.8</v>
      </c>
      <c r="C13">
        <v>1.1000000000000001</v>
      </c>
      <c r="D13">
        <v>19.7</v>
      </c>
      <c r="E13">
        <v>5.2999999999999999E-2</v>
      </c>
      <c r="F13">
        <v>0.46</v>
      </c>
      <c r="I13">
        <v>6.53</v>
      </c>
      <c r="J13">
        <f t="shared" si="2"/>
        <v>1.1132</v>
      </c>
      <c r="K13">
        <f t="shared" si="3"/>
        <v>0.12825999999999999</v>
      </c>
      <c r="L13">
        <f t="shared" si="1"/>
        <v>1.0971205703210902</v>
      </c>
      <c r="P13">
        <v>1.1000000000000001</v>
      </c>
    </row>
    <row r="14" spans="1:17">
      <c r="A14" t="s">
        <v>27</v>
      </c>
      <c r="B14">
        <f t="shared" si="0"/>
        <v>1048</v>
      </c>
      <c r="C14">
        <v>3.45</v>
      </c>
      <c r="D14">
        <v>18.5</v>
      </c>
      <c r="E14">
        <v>0.06</v>
      </c>
      <c r="F14">
        <v>0.4</v>
      </c>
      <c r="I14">
        <v>6.55</v>
      </c>
      <c r="J14">
        <f t="shared" si="2"/>
        <v>0.96799999999999997</v>
      </c>
      <c r="K14">
        <f t="shared" si="3"/>
        <v>0.1452</v>
      </c>
      <c r="L14">
        <f t="shared" si="1"/>
        <v>1.0969227686666547</v>
      </c>
      <c r="P14">
        <v>3.45</v>
      </c>
    </row>
    <row r="15" spans="1:17">
      <c r="A15" t="s">
        <v>28</v>
      </c>
      <c r="B15">
        <f t="shared" si="0"/>
        <v>1091.2</v>
      </c>
      <c r="C15">
        <v>-27.3</v>
      </c>
      <c r="D15">
        <v>73.5</v>
      </c>
      <c r="E15">
        <v>-0.51</v>
      </c>
      <c r="F15">
        <v>1.4</v>
      </c>
      <c r="I15">
        <v>6.82</v>
      </c>
      <c r="L15">
        <f t="shared" si="1"/>
        <v>1.0943475068752786</v>
      </c>
      <c r="M15">
        <f>F15*2.42</f>
        <v>3.3879999999999999</v>
      </c>
      <c r="N15">
        <f>E15*2.42</f>
        <v>-1.2342</v>
      </c>
      <c r="Q15">
        <v>-27.3</v>
      </c>
    </row>
    <row r="16" spans="1:17">
      <c r="A16" t="s">
        <v>29</v>
      </c>
      <c r="B16">
        <f t="shared" si="0"/>
        <v>1132.8</v>
      </c>
      <c r="C16">
        <v>-20.7</v>
      </c>
      <c r="D16">
        <v>1.0900000000000001</v>
      </c>
      <c r="E16">
        <v>-0.42</v>
      </c>
      <c r="F16">
        <v>1.4999999999999999E-2</v>
      </c>
      <c r="I16">
        <v>7.08</v>
      </c>
      <c r="L16">
        <f t="shared" si="1"/>
        <v>1.092023307744963</v>
      </c>
      <c r="M16">
        <f>F16*2.42</f>
        <v>3.6299999999999999E-2</v>
      </c>
      <c r="N16">
        <f>E16*2.42</f>
        <v>-1.0164</v>
      </c>
      <c r="Q16">
        <v>-20.7</v>
      </c>
    </row>
    <row r="17" spans="1:17">
      <c r="A17" t="s">
        <v>30</v>
      </c>
      <c r="B17">
        <f t="shared" si="0"/>
        <v>1168</v>
      </c>
      <c r="C17">
        <v>1.34</v>
      </c>
      <c r="D17">
        <v>9.6300000000000008</v>
      </c>
      <c r="E17">
        <v>2.3E-2</v>
      </c>
      <c r="F17">
        <v>0.18</v>
      </c>
      <c r="I17">
        <v>7.3</v>
      </c>
      <c r="J17">
        <f>F17*2.42</f>
        <v>0.43559999999999999</v>
      </c>
      <c r="K17">
        <f>E17*2.42</f>
        <v>5.5659999999999994E-2</v>
      </c>
      <c r="L17">
        <f t="shared" si="1"/>
        <v>1.0901650244549903</v>
      </c>
      <c r="P17">
        <v>1.34</v>
      </c>
    </row>
    <row r="18" spans="1:17">
      <c r="A18" t="s">
        <v>31</v>
      </c>
      <c r="B18">
        <f t="shared" si="0"/>
        <v>1204.8</v>
      </c>
      <c r="C18">
        <v>0.55000000000000004</v>
      </c>
      <c r="D18">
        <v>7.6</v>
      </c>
      <c r="E18">
        <v>9.1999999999999998E-3</v>
      </c>
      <c r="F18">
        <v>0.13300000000000001</v>
      </c>
      <c r="I18">
        <v>7.53</v>
      </c>
      <c r="J18">
        <f>F18*2.42</f>
        <v>0.32186000000000003</v>
      </c>
      <c r="K18">
        <f>E18*2.42</f>
        <v>2.2263999999999999E-2</v>
      </c>
      <c r="L18">
        <f t="shared" si="1"/>
        <v>1.0883195187824586</v>
      </c>
      <c r="P18">
        <v>0.55000000000000004</v>
      </c>
    </row>
    <row r="19" spans="1:17">
      <c r="A19" t="s">
        <v>32</v>
      </c>
      <c r="B19">
        <f t="shared" si="0"/>
        <v>1212.8</v>
      </c>
      <c r="C19">
        <v>2.6</v>
      </c>
      <c r="D19">
        <v>15.5</v>
      </c>
      <c r="E19">
        <v>4.3999999999999997E-2</v>
      </c>
      <c r="F19">
        <v>0.27</v>
      </c>
      <c r="I19">
        <v>7.58</v>
      </c>
      <c r="J19">
        <f>F19*2.42</f>
        <v>0.65339999999999998</v>
      </c>
      <c r="K19">
        <f>E19*2.42</f>
        <v>0.10647999999999999</v>
      </c>
      <c r="L19">
        <f t="shared" si="1"/>
        <v>1.0879307021525655</v>
      </c>
      <c r="P19">
        <v>2.6</v>
      </c>
    </row>
    <row r="20" spans="1:17">
      <c r="A20" t="s">
        <v>33</v>
      </c>
      <c r="B20">
        <f t="shared" si="0"/>
        <v>1288</v>
      </c>
      <c r="C20">
        <v>-1.2</v>
      </c>
      <c r="D20">
        <v>22</v>
      </c>
      <c r="E20">
        <v>-0.02</v>
      </c>
      <c r="F20">
        <v>0.33800000000000002</v>
      </c>
      <c r="I20">
        <v>8.0500000000000007</v>
      </c>
      <c r="J20">
        <f>F20*2.42</f>
        <v>0.81796000000000002</v>
      </c>
      <c r="K20">
        <f>E20*2.42</f>
        <v>-4.8399999999999999E-2</v>
      </c>
      <c r="L20">
        <f t="shared" si="1"/>
        <v>1.0844739413884286</v>
      </c>
      <c r="P20">
        <v>-1.2</v>
      </c>
    </row>
    <row r="21" spans="1:17">
      <c r="A21" t="s">
        <v>34</v>
      </c>
      <c r="B21">
        <f t="shared" si="0"/>
        <v>1305.5999999999999</v>
      </c>
      <c r="C21">
        <v>3.9</v>
      </c>
      <c r="D21">
        <v>27.4</v>
      </c>
      <c r="E21">
        <v>0.06</v>
      </c>
      <c r="F21">
        <v>0.39</v>
      </c>
      <c r="I21">
        <v>8.16</v>
      </c>
      <c r="J21">
        <f>F21*2.42</f>
        <v>0.94379999999999997</v>
      </c>
      <c r="K21">
        <f>E21*2.42</f>
        <v>0.1452</v>
      </c>
      <c r="L21">
        <f t="shared" si="1"/>
        <v>1.0837130642185806</v>
      </c>
      <c r="P21">
        <v>3.9</v>
      </c>
    </row>
    <row r="22" spans="1:17">
      <c r="A22" t="s">
        <v>35</v>
      </c>
      <c r="B22">
        <f t="shared" si="0"/>
        <v>1337.6</v>
      </c>
      <c r="C22">
        <v>0.90900000000000003</v>
      </c>
      <c r="D22">
        <v>8.0399999999999991</v>
      </c>
      <c r="E22">
        <v>1.0999999999999999E-2</v>
      </c>
      <c r="F22">
        <v>0.11799999999999999</v>
      </c>
      <c r="G22">
        <v>-6.65</v>
      </c>
      <c r="H22">
        <v>5.0599999999999996</v>
      </c>
      <c r="I22">
        <v>8.36</v>
      </c>
      <c r="L22">
        <f t="shared" si="1"/>
        <v>1.0823725467113232</v>
      </c>
      <c r="M22">
        <f>F22*2.42</f>
        <v>0.28555999999999998</v>
      </c>
      <c r="N22">
        <f>E22*2.42</f>
        <v>2.6619999999999998E-2</v>
      </c>
      <c r="Q22">
        <v>0.90900000000000003</v>
      </c>
    </row>
    <row r="23" spans="1:17">
      <c r="A23" t="s">
        <v>36</v>
      </c>
      <c r="B23">
        <f t="shared" si="0"/>
        <v>1356.8000000000002</v>
      </c>
      <c r="C23">
        <v>3.2</v>
      </c>
      <c r="D23">
        <v>13.5</v>
      </c>
      <c r="E23">
        <v>0.04</v>
      </c>
      <c r="F23">
        <v>0.18</v>
      </c>
      <c r="I23">
        <v>8.48</v>
      </c>
      <c r="J23">
        <f>F23*2.42</f>
        <v>0.43559999999999999</v>
      </c>
      <c r="K23">
        <f>E23*2.42</f>
        <v>9.6799999999999997E-2</v>
      </c>
      <c r="L23">
        <f t="shared" si="1"/>
        <v>1.0815936028092252</v>
      </c>
      <c r="P23">
        <v>3.2</v>
      </c>
    </row>
    <row r="24" spans="1:17">
      <c r="A24" t="s">
        <v>37</v>
      </c>
      <c r="B24">
        <f t="shared" si="0"/>
        <v>1384</v>
      </c>
      <c r="C24">
        <v>5.36</v>
      </c>
      <c r="D24">
        <v>11.4</v>
      </c>
      <c r="E24">
        <v>0.06</v>
      </c>
      <c r="F24">
        <v>0.14000000000000001</v>
      </c>
      <c r="I24">
        <v>8.65</v>
      </c>
      <c r="L24">
        <f t="shared" si="1"/>
        <v>1.0805210210338529</v>
      </c>
      <c r="M24">
        <f>F24*2.42</f>
        <v>0.33880000000000005</v>
      </c>
      <c r="N24">
        <f>E24*2.42</f>
        <v>0.1452</v>
      </c>
      <c r="Q24">
        <v>5.36</v>
      </c>
    </row>
    <row r="25" spans="1:17">
      <c r="A25" t="s">
        <v>38</v>
      </c>
      <c r="B25">
        <f t="shared" si="0"/>
        <v>1388.8</v>
      </c>
      <c r="C25">
        <v>3.7</v>
      </c>
      <c r="D25">
        <v>23</v>
      </c>
      <c r="E25">
        <v>5.2999999999999999E-2</v>
      </c>
      <c r="F25">
        <v>0.46</v>
      </c>
      <c r="I25">
        <v>8.68</v>
      </c>
      <c r="J25">
        <f t="shared" ref="J25:J37" si="4">F25*2.42</f>
        <v>1.1132</v>
      </c>
      <c r="K25">
        <f t="shared" ref="K25:K37" si="5">E25*2.42</f>
        <v>0.12825999999999999</v>
      </c>
      <c r="L25">
        <f t="shared" si="1"/>
        <v>1.080335381689375</v>
      </c>
      <c r="P25">
        <v>3.7</v>
      </c>
    </row>
    <row r="26" spans="1:17">
      <c r="A26" t="s">
        <v>39</v>
      </c>
      <c r="B26">
        <f t="shared" si="0"/>
        <v>1408</v>
      </c>
      <c r="C26">
        <v>3.22</v>
      </c>
      <c r="D26">
        <v>23.2</v>
      </c>
      <c r="E26">
        <v>4.1000000000000002E-2</v>
      </c>
      <c r="F26">
        <v>0.3</v>
      </c>
      <c r="I26">
        <v>8.8000000000000007</v>
      </c>
      <c r="J26">
        <f t="shared" si="4"/>
        <v>0.72599999999999998</v>
      </c>
      <c r="K26">
        <f t="shared" si="5"/>
        <v>9.9220000000000003E-2</v>
      </c>
      <c r="L26">
        <f t="shared" si="1"/>
        <v>1.0796033900754372</v>
      </c>
      <c r="P26">
        <v>3.22</v>
      </c>
    </row>
    <row r="27" spans="1:17">
      <c r="A27" t="s">
        <v>40</v>
      </c>
      <c r="B27">
        <f t="shared" si="0"/>
        <v>1449.6000000000001</v>
      </c>
      <c r="C27">
        <v>4.7</v>
      </c>
      <c r="D27">
        <v>30.8</v>
      </c>
      <c r="E27">
        <v>0.05</v>
      </c>
      <c r="F27">
        <v>0.37</v>
      </c>
      <c r="I27">
        <v>9.06</v>
      </c>
      <c r="J27">
        <f t="shared" si="4"/>
        <v>0.89539999999999997</v>
      </c>
      <c r="K27">
        <f t="shared" si="5"/>
        <v>0.121</v>
      </c>
      <c r="L27">
        <f t="shared" si="1"/>
        <v>1.0780730620943828</v>
      </c>
      <c r="P27">
        <v>4.7</v>
      </c>
    </row>
    <row r="28" spans="1:17">
      <c r="A28" t="s">
        <v>41</v>
      </c>
      <c r="B28">
        <f t="shared" si="0"/>
        <v>1460.8000000000002</v>
      </c>
      <c r="C28">
        <v>-0.45</v>
      </c>
      <c r="D28">
        <v>54.8</v>
      </c>
      <c r="E28">
        <v>-6.1999999999999998E-3</v>
      </c>
      <c r="F28">
        <v>0.66</v>
      </c>
      <c r="I28">
        <v>9.1300000000000008</v>
      </c>
      <c r="J28">
        <f t="shared" si="4"/>
        <v>1.5972</v>
      </c>
      <c r="K28">
        <f t="shared" si="5"/>
        <v>-1.5003999999999998E-2</v>
      </c>
      <c r="L28">
        <f t="shared" si="1"/>
        <v>1.0776734913178456</v>
      </c>
      <c r="P28">
        <v>-0.45</v>
      </c>
    </row>
    <row r="29" spans="1:17">
      <c r="A29" t="s">
        <v>42</v>
      </c>
      <c r="B29">
        <f t="shared" si="0"/>
        <v>1534.4</v>
      </c>
      <c r="C29">
        <v>4.55</v>
      </c>
      <c r="D29">
        <v>28.1</v>
      </c>
      <c r="E29">
        <v>4.8000000000000001E-2</v>
      </c>
      <c r="F29">
        <v>0.3</v>
      </c>
      <c r="I29">
        <v>9.59</v>
      </c>
      <c r="J29">
        <f t="shared" si="4"/>
        <v>0.72599999999999998</v>
      </c>
      <c r="K29">
        <f t="shared" si="5"/>
        <v>0.11616</v>
      </c>
      <c r="L29">
        <f t="shared" si="1"/>
        <v>1.0751693751420013</v>
      </c>
      <c r="P29">
        <v>4.55</v>
      </c>
    </row>
    <row r="30" spans="1:17">
      <c r="A30" t="s">
        <v>43</v>
      </c>
      <c r="B30">
        <f t="shared" si="0"/>
        <v>1606.3999999999999</v>
      </c>
      <c r="C30">
        <v>3.5</v>
      </c>
      <c r="D30">
        <v>31</v>
      </c>
      <c r="E30">
        <v>3.5000000000000003E-2</v>
      </c>
      <c r="F30">
        <v>0.3</v>
      </c>
      <c r="I30">
        <v>10.039999999999999</v>
      </c>
      <c r="J30">
        <f t="shared" si="4"/>
        <v>0.72599999999999998</v>
      </c>
      <c r="K30">
        <f t="shared" si="5"/>
        <v>8.4700000000000011E-2</v>
      </c>
      <c r="L30">
        <f t="shared" si="1"/>
        <v>1.0729061564192652</v>
      </c>
      <c r="P30">
        <v>3.5</v>
      </c>
    </row>
    <row r="31" spans="1:17">
      <c r="A31" t="s">
        <v>44</v>
      </c>
      <c r="B31">
        <f t="shared" si="0"/>
        <v>1651.2</v>
      </c>
      <c r="C31">
        <v>1.69</v>
      </c>
      <c r="D31">
        <v>29.51</v>
      </c>
      <c r="E31">
        <v>1.6E-2</v>
      </c>
      <c r="F31">
        <v>0.27700000000000002</v>
      </c>
      <c r="G31">
        <v>-6.2</v>
      </c>
      <c r="H31">
        <v>8.25</v>
      </c>
      <c r="I31">
        <v>10.32</v>
      </c>
      <c r="J31">
        <f t="shared" si="4"/>
        <v>0.67034000000000005</v>
      </c>
      <c r="K31">
        <f t="shared" si="5"/>
        <v>3.8719999999999997E-2</v>
      </c>
      <c r="L31">
        <f t="shared" si="1"/>
        <v>1.0715814041590348</v>
      </c>
      <c r="P31">
        <v>1.69</v>
      </c>
    </row>
    <row r="32" spans="1:17">
      <c r="A32" t="s">
        <v>45</v>
      </c>
      <c r="B32">
        <f t="shared" si="0"/>
        <v>1675.2</v>
      </c>
      <c r="C32">
        <v>3</v>
      </c>
      <c r="D32">
        <v>27.4</v>
      </c>
      <c r="E32">
        <v>0.02</v>
      </c>
      <c r="F32">
        <v>0.25</v>
      </c>
      <c r="I32">
        <v>10.47</v>
      </c>
      <c r="J32">
        <f t="shared" si="4"/>
        <v>0.60499999999999998</v>
      </c>
      <c r="K32">
        <f t="shared" si="5"/>
        <v>4.8399999999999999E-2</v>
      </c>
      <c r="L32">
        <f t="shared" si="1"/>
        <v>1.0708960801674603</v>
      </c>
      <c r="P32">
        <v>3</v>
      </c>
    </row>
    <row r="33" spans="1:17">
      <c r="A33" t="s">
        <v>46</v>
      </c>
      <c r="B33">
        <f t="shared" si="0"/>
        <v>1699.1999999999998</v>
      </c>
      <c r="C33">
        <v>7.66</v>
      </c>
      <c r="D33">
        <v>12.5</v>
      </c>
      <c r="E33">
        <v>6.2E-2</v>
      </c>
      <c r="F33">
        <v>0.11</v>
      </c>
      <c r="I33">
        <v>10.62</v>
      </c>
      <c r="J33">
        <f t="shared" si="4"/>
        <v>0.26619999999999999</v>
      </c>
      <c r="K33">
        <f t="shared" si="5"/>
        <v>0.15004000000000001</v>
      </c>
      <c r="L33">
        <f t="shared" si="1"/>
        <v>1.0702269273483516</v>
      </c>
      <c r="P33">
        <v>7.66</v>
      </c>
    </row>
    <row r="34" spans="1:17">
      <c r="A34" t="s">
        <v>47</v>
      </c>
      <c r="B34">
        <f t="shared" ref="B34:B54" si="6">I34*160</f>
        <v>1728</v>
      </c>
      <c r="C34">
        <v>1.4</v>
      </c>
      <c r="D34">
        <v>28.94</v>
      </c>
      <c r="E34">
        <v>9.1000000000000004E-3</v>
      </c>
      <c r="F34">
        <v>0.246</v>
      </c>
      <c r="G34">
        <v>-8.85</v>
      </c>
      <c r="H34">
        <v>6.25</v>
      </c>
      <c r="I34">
        <v>10.8</v>
      </c>
      <c r="J34">
        <f t="shared" si="4"/>
        <v>0.59531999999999996</v>
      </c>
      <c r="K34">
        <f t="shared" si="5"/>
        <v>2.2022E-2</v>
      </c>
      <c r="L34">
        <f t="shared" ref="L34:L54" si="7">1+10*B34^(-2/3)</f>
        <v>1.0694444444444444</v>
      </c>
      <c r="P34">
        <v>1.4</v>
      </c>
    </row>
    <row r="35" spans="1:17">
      <c r="A35" t="s">
        <v>48</v>
      </c>
      <c r="B35">
        <f t="shared" si="6"/>
        <v>1760</v>
      </c>
      <c r="C35">
        <v>-2.83</v>
      </c>
      <c r="D35">
        <v>45.16</v>
      </c>
      <c r="E35">
        <v>-2.1000000000000001E-2</v>
      </c>
      <c r="F35">
        <v>0.377</v>
      </c>
      <c r="G35">
        <v>-8.31</v>
      </c>
      <c r="H35">
        <v>7.2</v>
      </c>
      <c r="I35">
        <v>11</v>
      </c>
      <c r="J35">
        <f t="shared" si="4"/>
        <v>0.91233999999999993</v>
      </c>
      <c r="K35">
        <f t="shared" si="5"/>
        <v>-5.0820000000000004E-2</v>
      </c>
      <c r="L35">
        <f t="shared" si="7"/>
        <v>1.0686001220090646</v>
      </c>
      <c r="P35">
        <v>-2.83</v>
      </c>
    </row>
    <row r="36" spans="1:17">
      <c r="A36" t="s">
        <v>49</v>
      </c>
      <c r="B36">
        <f t="shared" si="6"/>
        <v>1796.8000000000002</v>
      </c>
      <c r="C36">
        <v>2.4</v>
      </c>
      <c r="D36">
        <v>24.3</v>
      </c>
      <c r="E36">
        <v>1.7999999999999999E-2</v>
      </c>
      <c r="F36">
        <v>0.19</v>
      </c>
      <c r="I36">
        <v>11.23</v>
      </c>
      <c r="J36">
        <f t="shared" si="4"/>
        <v>0.45979999999999999</v>
      </c>
      <c r="K36">
        <f t="shared" si="5"/>
        <v>4.3559999999999995E-2</v>
      </c>
      <c r="L36">
        <f t="shared" si="7"/>
        <v>1.0676602358609724</v>
      </c>
      <c r="P36">
        <v>2.4</v>
      </c>
    </row>
    <row r="37" spans="1:17">
      <c r="A37" t="s">
        <v>50</v>
      </c>
      <c r="B37">
        <f t="shared" si="6"/>
        <v>1811.2</v>
      </c>
      <c r="C37">
        <v>4.75</v>
      </c>
      <c r="D37">
        <v>10</v>
      </c>
      <c r="E37">
        <v>0.37</v>
      </c>
      <c r="F37">
        <v>0.78</v>
      </c>
      <c r="I37">
        <v>11.32</v>
      </c>
      <c r="J37">
        <f t="shared" si="4"/>
        <v>1.8875999999999999</v>
      </c>
      <c r="K37">
        <f t="shared" si="5"/>
        <v>0.89539999999999997</v>
      </c>
      <c r="L37">
        <f t="shared" si="7"/>
        <v>1.0673011358083262</v>
      </c>
      <c r="P37">
        <v>4.75</v>
      </c>
    </row>
    <row r="38" spans="1:17">
      <c r="A38" t="s">
        <v>51</v>
      </c>
      <c r="B38">
        <f t="shared" si="6"/>
        <v>1817.6</v>
      </c>
      <c r="C38">
        <v>4.66</v>
      </c>
      <c r="D38">
        <v>47</v>
      </c>
      <c r="E38">
        <v>3.5000000000000003E-2</v>
      </c>
      <c r="F38">
        <v>0.35</v>
      </c>
      <c r="I38">
        <v>11.36</v>
      </c>
      <c r="L38">
        <f t="shared" si="7"/>
        <v>1.0671430590625133</v>
      </c>
      <c r="M38">
        <f>F38*2.42</f>
        <v>0.84699999999999998</v>
      </c>
      <c r="N38">
        <f>E38*2.42</f>
        <v>8.4700000000000011E-2</v>
      </c>
      <c r="Q38">
        <v>4.66</v>
      </c>
    </row>
    <row r="39" spans="1:17">
      <c r="A39" t="s">
        <v>52</v>
      </c>
      <c r="B39">
        <f t="shared" si="6"/>
        <v>1819.1999999999998</v>
      </c>
      <c r="C39">
        <v>0.27</v>
      </c>
      <c r="D39">
        <v>58.3</v>
      </c>
      <c r="E39">
        <v>2.5999999999999999E-3</v>
      </c>
      <c r="F39">
        <v>0.42</v>
      </c>
      <c r="I39">
        <v>11.37</v>
      </c>
      <c r="J39">
        <f t="shared" ref="J39:J54" si="8">F39*2.42</f>
        <v>1.0164</v>
      </c>
      <c r="K39">
        <f t="shared" ref="K39:K54" si="9">E39*2.42</f>
        <v>6.2919999999999998E-3</v>
      </c>
      <c r="L39">
        <f t="shared" si="7"/>
        <v>1.0671036847411712</v>
      </c>
      <c r="P39">
        <v>0.27</v>
      </c>
    </row>
    <row r="40" spans="1:17">
      <c r="A40" t="s">
        <v>53</v>
      </c>
      <c r="B40">
        <f t="shared" si="6"/>
        <v>1854.4</v>
      </c>
      <c r="C40">
        <v>3.28</v>
      </c>
      <c r="D40">
        <v>-16.600000000000001</v>
      </c>
      <c r="E40">
        <v>2.5000000000000001E-2</v>
      </c>
      <c r="F40">
        <v>-0.12</v>
      </c>
      <c r="I40">
        <v>11.59</v>
      </c>
      <c r="J40">
        <f t="shared" si="8"/>
        <v>-0.29039999999999999</v>
      </c>
      <c r="K40">
        <f t="shared" si="9"/>
        <v>6.0499999999999998E-2</v>
      </c>
      <c r="L40">
        <f t="shared" si="7"/>
        <v>1.0662518059147819</v>
      </c>
      <c r="P40">
        <v>3.28</v>
      </c>
    </row>
    <row r="41" spans="1:17">
      <c r="A41" t="s">
        <v>54</v>
      </c>
      <c r="B41">
        <f t="shared" si="6"/>
        <v>1888</v>
      </c>
      <c r="C41">
        <v>0.02</v>
      </c>
      <c r="D41">
        <v>42.1</v>
      </c>
      <c r="E41">
        <v>2.0000000000000001E-4</v>
      </c>
      <c r="F41">
        <v>0.28999999999999998</v>
      </c>
      <c r="I41">
        <v>11.8</v>
      </c>
      <c r="J41">
        <f t="shared" si="8"/>
        <v>0.70179999999999998</v>
      </c>
      <c r="K41">
        <f t="shared" si="9"/>
        <v>4.84E-4</v>
      </c>
      <c r="L41">
        <f t="shared" si="7"/>
        <v>1.0654634174350175</v>
      </c>
      <c r="P41">
        <v>0.02</v>
      </c>
    </row>
    <row r="42" spans="1:17">
      <c r="A42" t="s">
        <v>55</v>
      </c>
      <c r="B42">
        <f t="shared" si="6"/>
        <v>1964.8</v>
      </c>
      <c r="C42">
        <v>6.1</v>
      </c>
      <c r="D42">
        <v>28.3</v>
      </c>
      <c r="E42">
        <v>0.04</v>
      </c>
      <c r="F42">
        <v>0.18</v>
      </c>
      <c r="I42">
        <v>12.28</v>
      </c>
      <c r="J42">
        <f t="shared" si="8"/>
        <v>0.43559999999999999</v>
      </c>
      <c r="K42">
        <f t="shared" si="9"/>
        <v>9.6799999999999997E-2</v>
      </c>
      <c r="L42">
        <f t="shared" si="7"/>
        <v>1.063746219480131</v>
      </c>
      <c r="P42">
        <v>6.1</v>
      </c>
    </row>
    <row r="43" spans="1:17">
      <c r="A43" t="s">
        <v>56</v>
      </c>
      <c r="B43">
        <f t="shared" si="6"/>
        <v>1987.2</v>
      </c>
      <c r="C43">
        <v>7.8</v>
      </c>
      <c r="D43">
        <v>19</v>
      </c>
      <c r="E43">
        <v>4.9000000000000002E-2</v>
      </c>
      <c r="F43">
        <v>0.12</v>
      </c>
      <c r="I43">
        <v>12.42</v>
      </c>
      <c r="J43">
        <f t="shared" si="8"/>
        <v>0.29039999999999999</v>
      </c>
      <c r="K43">
        <f t="shared" si="9"/>
        <v>0.11858</v>
      </c>
      <c r="L43">
        <f t="shared" si="7"/>
        <v>1.0632662773654376</v>
      </c>
      <c r="P43">
        <v>7.8</v>
      </c>
    </row>
    <row r="44" spans="1:17">
      <c r="A44" t="s">
        <v>57</v>
      </c>
      <c r="B44">
        <f t="shared" si="6"/>
        <v>1993.6000000000001</v>
      </c>
      <c r="C44">
        <v>4.3</v>
      </c>
      <c r="D44">
        <v>27.3</v>
      </c>
      <c r="E44">
        <v>2.7E-2</v>
      </c>
      <c r="F44">
        <v>0.17</v>
      </c>
      <c r="I44">
        <v>12.46</v>
      </c>
      <c r="J44">
        <f t="shared" si="8"/>
        <v>0.41140000000000004</v>
      </c>
      <c r="K44">
        <f t="shared" si="9"/>
        <v>6.5339999999999995E-2</v>
      </c>
      <c r="L44">
        <f t="shared" si="7"/>
        <v>1.0631308034733264</v>
      </c>
      <c r="P44">
        <v>4.3</v>
      </c>
    </row>
    <row r="45" spans="1:17">
      <c r="A45" t="s">
        <v>58</v>
      </c>
      <c r="B45">
        <f t="shared" si="6"/>
        <v>2014.4</v>
      </c>
      <c r="C45">
        <v>-0.91</v>
      </c>
      <c r="D45">
        <v>38.840000000000003</v>
      </c>
      <c r="E45">
        <v>-6.1000000000000004E-3</v>
      </c>
      <c r="F45">
        <v>0.245</v>
      </c>
      <c r="G45">
        <v>-9.59</v>
      </c>
      <c r="H45">
        <v>8.17</v>
      </c>
      <c r="I45">
        <v>12.59</v>
      </c>
      <c r="J45">
        <f t="shared" si="8"/>
        <v>0.59289999999999998</v>
      </c>
      <c r="K45">
        <f t="shared" si="9"/>
        <v>-1.4762000000000001E-2</v>
      </c>
      <c r="L45">
        <f t="shared" si="7"/>
        <v>1.0626954741937722</v>
      </c>
      <c r="P45">
        <v>-0.91</v>
      </c>
    </row>
    <row r="46" spans="1:17">
      <c r="A46" t="s">
        <v>59</v>
      </c>
      <c r="B46">
        <f t="shared" si="6"/>
        <v>2020.8000000000002</v>
      </c>
      <c r="C46">
        <v>7.5</v>
      </c>
      <c r="D46">
        <v>56.5</v>
      </c>
      <c r="E46">
        <v>4.4999999999999998E-2</v>
      </c>
      <c r="F46">
        <v>0.34</v>
      </c>
      <c r="I46">
        <v>12.63</v>
      </c>
      <c r="J46">
        <f t="shared" si="8"/>
        <v>0.82280000000000009</v>
      </c>
      <c r="K46">
        <f t="shared" si="9"/>
        <v>0.1089</v>
      </c>
      <c r="L46">
        <f t="shared" si="7"/>
        <v>1.0625630305637348</v>
      </c>
      <c r="P46">
        <v>7.5</v>
      </c>
    </row>
    <row r="47" spans="1:17">
      <c r="A47" t="s">
        <v>60</v>
      </c>
      <c r="B47">
        <f t="shared" si="6"/>
        <v>2036.8000000000002</v>
      </c>
      <c r="C47">
        <v>-14.8</v>
      </c>
      <c r="D47">
        <v>42.6</v>
      </c>
      <c r="E47">
        <v>-8.5000000000000006E-2</v>
      </c>
      <c r="F47">
        <v>0.26</v>
      </c>
      <c r="I47">
        <v>12.73</v>
      </c>
      <c r="J47">
        <f t="shared" si="8"/>
        <v>0.62919999999999998</v>
      </c>
      <c r="K47">
        <f t="shared" si="9"/>
        <v>-0.20570000000000002</v>
      </c>
      <c r="L47">
        <f t="shared" si="7"/>
        <v>1.06223495919384</v>
      </c>
      <c r="P47">
        <v>-14.8</v>
      </c>
    </row>
    <row r="48" spans="1:17">
      <c r="A48" t="s">
        <v>61</v>
      </c>
      <c r="B48">
        <f t="shared" si="6"/>
        <v>2046.3999999999999</v>
      </c>
      <c r="C48">
        <v>6.5</v>
      </c>
      <c r="D48">
        <v>40</v>
      </c>
      <c r="E48">
        <v>0.04</v>
      </c>
      <c r="F48">
        <v>0.23</v>
      </c>
      <c r="I48">
        <v>12.79</v>
      </c>
      <c r="J48">
        <f t="shared" si="8"/>
        <v>0.55659999999999998</v>
      </c>
      <c r="K48">
        <f t="shared" si="9"/>
        <v>9.6799999999999997E-2</v>
      </c>
      <c r="L48">
        <f t="shared" si="7"/>
        <v>1.0620401703900826</v>
      </c>
      <c r="P48">
        <v>6.5</v>
      </c>
    </row>
    <row r="49" spans="1:16">
      <c r="A49" t="s">
        <v>62</v>
      </c>
      <c r="B49">
        <f t="shared" si="6"/>
        <v>2152</v>
      </c>
      <c r="C49">
        <v>1.75</v>
      </c>
      <c r="D49">
        <v>9.6999999999999993</v>
      </c>
      <c r="E49">
        <v>9.4999999999999998E-3</v>
      </c>
      <c r="F49">
        <v>5.3999999999999999E-2</v>
      </c>
      <c r="G49">
        <v>-10.4</v>
      </c>
      <c r="H49">
        <v>8.51</v>
      </c>
      <c r="I49">
        <v>13.45</v>
      </c>
      <c r="J49">
        <f t="shared" si="8"/>
        <v>0.13067999999999999</v>
      </c>
      <c r="K49">
        <f t="shared" si="9"/>
        <v>2.299E-2</v>
      </c>
      <c r="L49">
        <f t="shared" si="7"/>
        <v>1.0599936320719228</v>
      </c>
      <c r="P49">
        <v>1.75</v>
      </c>
    </row>
    <row r="50" spans="1:16">
      <c r="A50" t="s">
        <v>63</v>
      </c>
      <c r="B50">
        <f t="shared" si="6"/>
        <v>2225.6</v>
      </c>
      <c r="C50">
        <v>-1.98</v>
      </c>
      <c r="D50">
        <v>28.09</v>
      </c>
      <c r="E50">
        <v>-0.01</v>
      </c>
      <c r="F50">
        <v>0.14599999999999999</v>
      </c>
      <c r="G50">
        <v>-10.199999999999999</v>
      </c>
      <c r="H50">
        <v>9.41</v>
      </c>
      <c r="I50">
        <v>13.91</v>
      </c>
      <c r="J50">
        <f t="shared" si="8"/>
        <v>0.35331999999999997</v>
      </c>
      <c r="K50">
        <f t="shared" si="9"/>
        <v>-2.4199999999999999E-2</v>
      </c>
      <c r="L50">
        <f t="shared" si="7"/>
        <v>1.0586635839019416</v>
      </c>
      <c r="P50">
        <v>-1.98</v>
      </c>
    </row>
    <row r="51" spans="1:16">
      <c r="A51" t="s">
        <v>64</v>
      </c>
      <c r="B51">
        <f t="shared" si="6"/>
        <v>2289.6</v>
      </c>
      <c r="C51">
        <v>4.5</v>
      </c>
      <c r="D51">
        <v>75.599999999999994</v>
      </c>
      <c r="E51">
        <v>2.1999999999999999E-2</v>
      </c>
      <c r="F51">
        <v>0.37</v>
      </c>
      <c r="I51">
        <v>14.31</v>
      </c>
      <c r="J51">
        <f t="shared" si="8"/>
        <v>0.89539999999999997</v>
      </c>
      <c r="K51">
        <f t="shared" si="9"/>
        <v>5.3239999999999996E-2</v>
      </c>
      <c r="L51">
        <f t="shared" si="7"/>
        <v>1.0575652315258843</v>
      </c>
      <c r="P51">
        <v>4.5</v>
      </c>
    </row>
    <row r="52" spans="1:16">
      <c r="A52" t="s">
        <v>65</v>
      </c>
      <c r="B52">
        <f t="shared" si="6"/>
        <v>2294.4</v>
      </c>
      <c r="C52">
        <v>8.6</v>
      </c>
      <c r="D52">
        <v>49.3</v>
      </c>
      <c r="E52">
        <v>0.04</v>
      </c>
      <c r="F52">
        <v>0.23</v>
      </c>
      <c r="I52">
        <v>14.34</v>
      </c>
      <c r="J52">
        <f t="shared" si="8"/>
        <v>0.55659999999999998</v>
      </c>
      <c r="K52">
        <f t="shared" si="9"/>
        <v>9.6799999999999997E-2</v>
      </c>
      <c r="L52">
        <f t="shared" si="7"/>
        <v>1.0574849172695797</v>
      </c>
      <c r="P52">
        <v>8.6</v>
      </c>
    </row>
    <row r="53" spans="1:16">
      <c r="A53" t="s">
        <v>66</v>
      </c>
      <c r="B53">
        <f t="shared" si="6"/>
        <v>2312</v>
      </c>
      <c r="C53">
        <v>8.89</v>
      </c>
      <c r="D53">
        <v>36.6</v>
      </c>
      <c r="E53">
        <v>4.2000000000000003E-2</v>
      </c>
      <c r="F53">
        <v>0.17</v>
      </c>
      <c r="I53">
        <v>14.45</v>
      </c>
      <c r="J53">
        <f t="shared" si="8"/>
        <v>0.41140000000000004</v>
      </c>
      <c r="K53">
        <f t="shared" si="9"/>
        <v>0.10164000000000001</v>
      </c>
      <c r="L53">
        <f t="shared" si="7"/>
        <v>1.057192811578356</v>
      </c>
      <c r="P53">
        <v>8.89</v>
      </c>
    </row>
    <row r="54" spans="1:16">
      <c r="A54" t="s">
        <v>67</v>
      </c>
      <c r="B54">
        <f t="shared" si="6"/>
        <v>2420.8000000000002</v>
      </c>
      <c r="C54">
        <v>7.3</v>
      </c>
      <c r="D54">
        <v>50.1</v>
      </c>
      <c r="E54">
        <v>0.03</v>
      </c>
      <c r="F54">
        <v>0.21</v>
      </c>
      <c r="I54">
        <v>15.13</v>
      </c>
      <c r="J54">
        <f t="shared" si="8"/>
        <v>0.50819999999999999</v>
      </c>
      <c r="K54">
        <f t="shared" si="9"/>
        <v>7.2599999999999998E-2</v>
      </c>
      <c r="L54">
        <f t="shared" si="7"/>
        <v>1.0554660696766618</v>
      </c>
      <c r="P54">
        <v>7.3</v>
      </c>
    </row>
    <row r="56" spans="1:16">
      <c r="A56" t="s">
        <v>68</v>
      </c>
      <c r="C56">
        <f>AVERAGE(C2:C54)</f>
        <v>1.3574150943396226</v>
      </c>
      <c r="D56">
        <f>AVERAGE(D2:D54)</f>
        <v>25.858490566037723</v>
      </c>
      <c r="E56">
        <f>AVERAGE(E2:E54)</f>
        <v>1.8224528301886804E-2</v>
      </c>
      <c r="F56">
        <f>AVERAGE(F2:F54)</f>
        <v>0.34632075471698126</v>
      </c>
      <c r="G56">
        <f t="shared" ref="G56:P56" si="10">AVERAGE(G2:G54)</f>
        <v>-6.78909090909091</v>
      </c>
      <c r="H56">
        <f t="shared" si="10"/>
        <v>4.964090909090908</v>
      </c>
      <c r="I56">
        <f t="shared" si="10"/>
        <v>9.3015094339622628</v>
      </c>
      <c r="J56">
        <f t="shared" si="10"/>
        <v>0.72775999999999996</v>
      </c>
      <c r="K56">
        <f t="shared" si="10"/>
        <v>8.4859500000000032E-2</v>
      </c>
      <c r="L56">
        <f t="shared" si="10"/>
        <v>1.0843624655001605</v>
      </c>
      <c r="M56">
        <f t="shared" si="10"/>
        <v>1.3775177777777781</v>
      </c>
      <c r="N56">
        <f t="shared" si="10"/>
        <v>-0.15514888888888889</v>
      </c>
      <c r="O56" t="e">
        <f t="shared" si="10"/>
        <v>#DIV/0!</v>
      </c>
      <c r="P56">
        <f t="shared" si="10"/>
        <v>2.3596363636363633</v>
      </c>
    </row>
    <row r="57" spans="1:16">
      <c r="A57" t="s">
        <v>69</v>
      </c>
      <c r="C57">
        <f>STDEV(C2:C54)</f>
        <v>6.512565217254914</v>
      </c>
      <c r="D57">
        <f>STDEV(D2:D54)</f>
        <v>18.761764452473603</v>
      </c>
      <c r="E57">
        <f>STDEV(E2:E54)</f>
        <v>0.12451818202986753</v>
      </c>
      <c r="F57">
        <f>STDEV(F2:F54)</f>
        <v>0.26192833529457749</v>
      </c>
      <c r="G57">
        <f t="shared" ref="G57:P57" si="11">STDEV(G2:G54)</f>
        <v>2.9359136722507841</v>
      </c>
      <c r="H57">
        <f t="shared" si="11"/>
        <v>4.0396316776296706</v>
      </c>
      <c r="I57">
        <f t="shared" si="11"/>
        <v>3.2784432259055851</v>
      </c>
      <c r="J57">
        <f t="shared" si="11"/>
        <v>0.40095182367913934</v>
      </c>
      <c r="K57">
        <f t="shared" si="11"/>
        <v>0.16237935329524308</v>
      </c>
      <c r="L57">
        <f t="shared" si="11"/>
        <v>2.8184006233616103E-2</v>
      </c>
      <c r="M57">
        <f t="shared" si="11"/>
        <v>1.1632762650567763</v>
      </c>
      <c r="N57">
        <f t="shared" si="11"/>
        <v>0.62824458979852038</v>
      </c>
      <c r="O57" t="e">
        <f t="shared" si="11"/>
        <v>#DIV/0!</v>
      </c>
      <c r="P57">
        <f t="shared" si="11"/>
        <v>4.0098087415440675</v>
      </c>
    </row>
    <row r="58" spans="1:16">
      <c r="A58" t="s">
        <v>70</v>
      </c>
      <c r="C58">
        <f>C57/SQRT(COUNT(C2:C43))</f>
        <v>1.004910629869032</v>
      </c>
      <c r="D58">
        <f t="shared" ref="D58:P58" si="12">D57/SQRT(COUNT(D2:D43))</f>
        <v>2.8950031062163699</v>
      </c>
      <c r="E58">
        <f t="shared" si="12"/>
        <v>1.9213572618398112E-2</v>
      </c>
      <c r="F58">
        <f t="shared" si="12"/>
        <v>4.0416419585947341E-2</v>
      </c>
      <c r="G58">
        <f t="shared" si="12"/>
        <v>1.0380022333134142</v>
      </c>
      <c r="H58">
        <f t="shared" si="12"/>
        <v>1.4282254763739646</v>
      </c>
      <c r="I58">
        <f t="shared" si="12"/>
        <v>0.50587477241775902</v>
      </c>
      <c r="J58">
        <f t="shared" si="12"/>
        <v>6.9796753617226842E-2</v>
      </c>
      <c r="K58">
        <f t="shared" si="12"/>
        <v>2.8266617197238036E-2</v>
      </c>
      <c r="L58">
        <f t="shared" si="12"/>
        <v>4.3488865771994451E-3</v>
      </c>
      <c r="M58">
        <f t="shared" si="12"/>
        <v>0.38775875501892543</v>
      </c>
      <c r="N58">
        <f t="shared" si="12"/>
        <v>0.20941486326617345</v>
      </c>
      <c r="O58" t="e">
        <f t="shared" si="12"/>
        <v>#DIV/0!</v>
      </c>
      <c r="P58">
        <f t="shared" si="12"/>
        <v>0.69801810655865792</v>
      </c>
    </row>
  </sheetData>
  <sortState xmlns:xlrd2="http://schemas.microsoft.com/office/spreadsheetml/2017/richdata2" ref="A2:N55">
    <sortCondition ref="B2:B55"/>
  </sortState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workbookViewId="0">
      <selection activeCell="G29" sqref="G29"/>
    </sheetView>
  </sheetViews>
  <sheetFormatPr defaultColWidth="11" defaultRowHeight="15.95"/>
  <sheetData>
    <row r="1" spans="1:7">
      <c r="A1" t="s">
        <v>1</v>
      </c>
      <c r="B1" t="s">
        <v>9</v>
      </c>
      <c r="C1" t="s">
        <v>10</v>
      </c>
    </row>
    <row r="2" spans="1:7">
      <c r="A2">
        <v>388.8</v>
      </c>
      <c r="B2">
        <v>1.4447399999999999</v>
      </c>
      <c r="C2">
        <v>0.146652</v>
      </c>
      <c r="G2">
        <v>0.56499999999999995</v>
      </c>
    </row>
    <row r="3" spans="1:7">
      <c r="A3">
        <v>460.79999999999995</v>
      </c>
      <c r="B3">
        <v>1.4036</v>
      </c>
      <c r="C3">
        <v>0.16940000000000002</v>
      </c>
      <c r="G3">
        <v>0.56100000000000005</v>
      </c>
    </row>
    <row r="4" spans="1:7">
      <c r="A4">
        <v>529.6</v>
      </c>
      <c r="B4">
        <v>1.6456000000000002</v>
      </c>
      <c r="C4">
        <v>0.25167999999999996</v>
      </c>
      <c r="G4">
        <v>0.55864000000000003</v>
      </c>
    </row>
    <row r="5" spans="1:7">
      <c r="A5">
        <v>601.59999999999991</v>
      </c>
      <c r="B5">
        <v>0.89539999999999997</v>
      </c>
      <c r="C5">
        <v>0.48399999999999999</v>
      </c>
      <c r="G5">
        <v>0.55742000000000003</v>
      </c>
    </row>
    <row r="6" spans="1:7">
      <c r="A6">
        <v>700.8</v>
      </c>
      <c r="B6">
        <v>1.5488</v>
      </c>
      <c r="C6">
        <v>0.20086000000000001</v>
      </c>
      <c r="G6">
        <v>0.55623</v>
      </c>
    </row>
    <row r="7" spans="1:7">
      <c r="A7">
        <v>891.2</v>
      </c>
      <c r="B7">
        <v>1.4036</v>
      </c>
      <c r="C7">
        <v>0.65339999999999998</v>
      </c>
      <c r="G7">
        <v>0.55484</v>
      </c>
    </row>
    <row r="8" spans="1:7">
      <c r="A8">
        <v>900.8</v>
      </c>
      <c r="B8">
        <v>2.9039999999999999</v>
      </c>
      <c r="C8">
        <v>-0.50819999999999999</v>
      </c>
      <c r="G8">
        <v>0.55332999999999999</v>
      </c>
    </row>
    <row r="9" spans="1:7">
      <c r="A9">
        <v>908.8</v>
      </c>
      <c r="B9">
        <v>1.2342</v>
      </c>
      <c r="C9">
        <v>7.2599999999999998E-2</v>
      </c>
      <c r="G9">
        <v>0.55164000000000002</v>
      </c>
    </row>
    <row r="10" spans="1:7">
      <c r="A10">
        <v>915.19999999999993</v>
      </c>
      <c r="B10">
        <v>0.74778</v>
      </c>
      <c r="C10">
        <v>-0.22747999999999999</v>
      </c>
      <c r="G10">
        <v>0.55100000000000005</v>
      </c>
    </row>
    <row r="11" spans="1:7">
      <c r="A11">
        <v>928</v>
      </c>
      <c r="B11">
        <v>0.42349999999999999</v>
      </c>
      <c r="C11">
        <v>5.0820000000000004E-2</v>
      </c>
      <c r="G11">
        <v>0.55071000000000003</v>
      </c>
    </row>
    <row r="12" spans="1:7">
      <c r="A12">
        <v>969.59999999999991</v>
      </c>
      <c r="B12">
        <v>0.98010000000000008</v>
      </c>
      <c r="C12">
        <v>4.8399999999999999E-2</v>
      </c>
      <c r="G12">
        <v>0.55064000000000002</v>
      </c>
    </row>
    <row r="13" spans="1:7">
      <c r="A13">
        <v>1044.8</v>
      </c>
      <c r="B13">
        <v>1.1132</v>
      </c>
      <c r="C13">
        <v>0.12825999999999999</v>
      </c>
      <c r="G13">
        <v>0.54910999999999999</v>
      </c>
    </row>
    <row r="14" spans="1:7">
      <c r="A14">
        <v>1048</v>
      </c>
      <c r="B14">
        <v>0.96799999999999997</v>
      </c>
      <c r="C14">
        <v>0.1452</v>
      </c>
      <c r="G14">
        <v>0.54769000000000001</v>
      </c>
    </row>
    <row r="15" spans="1:7">
      <c r="A15">
        <v>1091.2</v>
      </c>
      <c r="B15">
        <v>3.3879999999999999</v>
      </c>
      <c r="C15">
        <v>-1.2342</v>
      </c>
      <c r="G15">
        <v>0.54459000000000002</v>
      </c>
    </row>
    <row r="16" spans="1:7">
      <c r="A16">
        <v>1132.8</v>
      </c>
      <c r="B16">
        <v>3.6299999999999999E-2</v>
      </c>
      <c r="C16">
        <v>-1.0164</v>
      </c>
      <c r="G16">
        <v>0.54371999999999998</v>
      </c>
    </row>
    <row r="17" spans="1:7">
      <c r="A17">
        <v>1168</v>
      </c>
      <c r="B17">
        <v>0.43559999999999999</v>
      </c>
      <c r="C17">
        <v>5.5659999999999994E-2</v>
      </c>
      <c r="G17">
        <v>0.54347000000000001</v>
      </c>
    </row>
    <row r="18" spans="1:7">
      <c r="A18">
        <v>1204.8</v>
      </c>
      <c r="B18">
        <v>0.32186000000000003</v>
      </c>
      <c r="C18">
        <v>2.2263999999999999E-2</v>
      </c>
      <c r="G18">
        <v>0.54268000000000005</v>
      </c>
    </row>
    <row r="19" spans="1:7">
      <c r="A19">
        <v>1212.8</v>
      </c>
      <c r="B19">
        <v>0.65339999999999998</v>
      </c>
      <c r="C19">
        <v>0.10647999999999999</v>
      </c>
      <c r="G19">
        <v>0.54244000000000003</v>
      </c>
    </row>
    <row r="20" spans="1:7">
      <c r="A20">
        <v>1288</v>
      </c>
      <c r="B20">
        <v>0.81796000000000002</v>
      </c>
      <c r="C20">
        <v>-4.8399999999999999E-2</v>
      </c>
      <c r="G20">
        <v>0.54185000000000005</v>
      </c>
    </row>
    <row r="21" spans="1:7">
      <c r="A21">
        <v>1305.5999999999999</v>
      </c>
      <c r="B21">
        <v>0.94379999999999997</v>
      </c>
      <c r="C21">
        <v>0.1452</v>
      </c>
      <c r="G21">
        <v>0.54149000000000003</v>
      </c>
    </row>
    <row r="22" spans="1:7">
      <c r="A22">
        <v>1337.6</v>
      </c>
      <c r="B22">
        <v>0.28555999999999998</v>
      </c>
      <c r="C22">
        <v>2.6619999999999998E-2</v>
      </c>
      <c r="G22">
        <v>0.53776000000000002</v>
      </c>
    </row>
    <row r="23" spans="1:7">
      <c r="A23">
        <v>1356.8000000000002</v>
      </c>
      <c r="B23">
        <v>0.43559999999999999</v>
      </c>
      <c r="C23">
        <v>9.6799999999999997E-2</v>
      </c>
      <c r="G23">
        <v>0.53532999999999997</v>
      </c>
    </row>
    <row r="24" spans="1:7">
      <c r="A24">
        <v>1384</v>
      </c>
      <c r="B24">
        <v>0.33880000000000005</v>
      </c>
      <c r="C24">
        <v>0.1452</v>
      </c>
      <c r="G24">
        <v>0.53330999999999995</v>
      </c>
    </row>
    <row r="25" spans="1:7">
      <c r="A25">
        <v>1388.8</v>
      </c>
      <c r="B25">
        <v>1.1132</v>
      </c>
      <c r="C25">
        <v>0.12825999999999999</v>
      </c>
      <c r="G25">
        <v>0.53315999999999997</v>
      </c>
    </row>
    <row r="26" spans="1:7">
      <c r="A26">
        <v>1408</v>
      </c>
      <c r="B26">
        <v>0.72599999999999998</v>
      </c>
      <c r="C26">
        <v>9.9220000000000003E-2</v>
      </c>
      <c r="G26">
        <v>0.53261999999999998</v>
      </c>
    </row>
    <row r="27" spans="1:7">
      <c r="A27">
        <v>1449.6000000000001</v>
      </c>
      <c r="B27">
        <v>0.89539999999999997</v>
      </c>
      <c r="C27">
        <v>0.121</v>
      </c>
      <c r="G27">
        <v>0.52942999999999996</v>
      </c>
    </row>
    <row r="28" spans="1:7">
      <c r="A28">
        <v>1460.8000000000002</v>
      </c>
      <c r="B28">
        <v>1.5972</v>
      </c>
      <c r="C28">
        <v>-1.5003999999999998E-2</v>
      </c>
      <c r="G28">
        <f>AVERAGE(G2:G27)</f>
        <v>0.54650384615384617</v>
      </c>
    </row>
    <row r="29" spans="1:7">
      <c r="A29">
        <v>1534.4</v>
      </c>
      <c r="B29">
        <v>0.72599999999999998</v>
      </c>
      <c r="C29">
        <v>0.11616</v>
      </c>
    </row>
    <row r="30" spans="1:7">
      <c r="A30">
        <v>1606.3999999999999</v>
      </c>
      <c r="B30">
        <v>0.72599999999999998</v>
      </c>
      <c r="C30">
        <v>8.4700000000000011E-2</v>
      </c>
    </row>
    <row r="31" spans="1:7">
      <c r="A31">
        <v>1651.2</v>
      </c>
      <c r="B31">
        <v>0.67034000000000005</v>
      </c>
      <c r="C31">
        <v>3.8719999999999997E-2</v>
      </c>
    </row>
    <row r="32" spans="1:7">
      <c r="A32">
        <v>1675.2</v>
      </c>
      <c r="B32">
        <v>0.60499999999999998</v>
      </c>
      <c r="C32">
        <v>4.8399999999999999E-2</v>
      </c>
    </row>
    <row r="33" spans="1:3">
      <c r="A33">
        <v>1699.1999999999998</v>
      </c>
      <c r="B33">
        <v>0.26619999999999999</v>
      </c>
      <c r="C33">
        <v>0.15004000000000001</v>
      </c>
    </row>
    <row r="34" spans="1:3">
      <c r="A34">
        <v>1728</v>
      </c>
      <c r="B34">
        <v>0.59531999999999996</v>
      </c>
      <c r="C34">
        <v>2.2022E-2</v>
      </c>
    </row>
    <row r="35" spans="1:3">
      <c r="A35">
        <v>1760</v>
      </c>
      <c r="B35">
        <v>0.91233999999999993</v>
      </c>
      <c r="C35">
        <v>-5.0820000000000004E-2</v>
      </c>
    </row>
    <row r="36" spans="1:3">
      <c r="A36">
        <v>1796.8000000000002</v>
      </c>
      <c r="B36">
        <v>0.45979999999999999</v>
      </c>
      <c r="C36">
        <v>4.3559999999999995E-2</v>
      </c>
    </row>
    <row r="37" spans="1:3">
      <c r="A37">
        <v>1811.2</v>
      </c>
      <c r="B37">
        <v>1.8875999999999999</v>
      </c>
      <c r="C37">
        <v>0.89539999999999997</v>
      </c>
    </row>
    <row r="38" spans="1:3">
      <c r="A38">
        <v>1817.6</v>
      </c>
      <c r="B38">
        <v>0.84699999999999998</v>
      </c>
      <c r="C38">
        <v>8.4700000000000011E-2</v>
      </c>
    </row>
    <row r="39" spans="1:3">
      <c r="A39">
        <v>1819.1999999999998</v>
      </c>
      <c r="B39">
        <v>1.0164</v>
      </c>
      <c r="C39">
        <v>6.2919999999999998E-3</v>
      </c>
    </row>
    <row r="40" spans="1:3">
      <c r="A40">
        <v>1854.4</v>
      </c>
      <c r="B40">
        <v>-0.29039999999999999</v>
      </c>
      <c r="C40">
        <v>6.0499999999999998E-2</v>
      </c>
    </row>
    <row r="41" spans="1:3">
      <c r="A41">
        <v>1888</v>
      </c>
      <c r="B41">
        <v>0.70179999999999998</v>
      </c>
      <c r="C41">
        <v>4.84E-4</v>
      </c>
    </row>
    <row r="42" spans="1:3">
      <c r="A42">
        <v>1964.8</v>
      </c>
      <c r="B42">
        <v>0.43559999999999999</v>
      </c>
      <c r="C42">
        <v>9.6799999999999997E-2</v>
      </c>
    </row>
    <row r="43" spans="1:3">
      <c r="A43">
        <v>1987.2</v>
      </c>
      <c r="B43">
        <v>0.29039999999999999</v>
      </c>
      <c r="C43">
        <v>0.11858</v>
      </c>
    </row>
    <row r="44" spans="1:3">
      <c r="A44">
        <v>1993.6000000000001</v>
      </c>
      <c r="B44">
        <v>0.41140000000000004</v>
      </c>
      <c r="C44">
        <v>6.5339999999999995E-2</v>
      </c>
    </row>
    <row r="45" spans="1:3">
      <c r="A45">
        <v>2014.4</v>
      </c>
      <c r="B45">
        <v>0.59289999999999998</v>
      </c>
      <c r="C45">
        <v>-1.4762000000000001E-2</v>
      </c>
    </row>
    <row r="46" spans="1:3">
      <c r="A46">
        <v>2020.8000000000002</v>
      </c>
      <c r="B46">
        <v>0.82280000000000009</v>
      </c>
      <c r="C46">
        <v>0.1089</v>
      </c>
    </row>
    <row r="47" spans="1:3">
      <c r="A47">
        <v>2036.8000000000002</v>
      </c>
      <c r="B47">
        <v>0.62919999999999998</v>
      </c>
      <c r="C47">
        <v>-0.20570000000000002</v>
      </c>
    </row>
    <row r="48" spans="1:3">
      <c r="A48">
        <v>2046.3999999999999</v>
      </c>
      <c r="B48">
        <v>0.55659999999999998</v>
      </c>
      <c r="C48">
        <v>9.6799999999999997E-2</v>
      </c>
    </row>
    <row r="49" spans="1:3">
      <c r="A49">
        <v>2152</v>
      </c>
      <c r="B49">
        <v>0.13067999999999999</v>
      </c>
      <c r="C49">
        <v>2.299E-2</v>
      </c>
    </row>
    <row r="50" spans="1:3">
      <c r="A50">
        <v>2225.6</v>
      </c>
      <c r="B50">
        <v>0.35331999999999997</v>
      </c>
      <c r="C50">
        <v>-2.4199999999999999E-2</v>
      </c>
    </row>
    <row r="51" spans="1:3">
      <c r="A51">
        <v>2289.6</v>
      </c>
      <c r="B51">
        <v>0.89539999999999997</v>
      </c>
      <c r="C51">
        <v>5.3239999999999996E-2</v>
      </c>
    </row>
    <row r="52" spans="1:3">
      <c r="A52">
        <v>2294.4</v>
      </c>
      <c r="B52">
        <v>0.55659999999999998</v>
      </c>
      <c r="C52">
        <v>9.6799999999999997E-2</v>
      </c>
    </row>
    <row r="53" spans="1:3">
      <c r="A53">
        <v>2312</v>
      </c>
      <c r="B53">
        <v>0.41140000000000004</v>
      </c>
      <c r="C53">
        <v>0.10164000000000001</v>
      </c>
    </row>
    <row r="54" spans="1:3">
      <c r="A54">
        <v>2420.8000000000002</v>
      </c>
      <c r="B54">
        <v>0.50819999999999999</v>
      </c>
      <c r="C54">
        <v>7.2599999999999998E-2</v>
      </c>
    </row>
  </sheetData>
  <sortState xmlns:xlrd2="http://schemas.microsoft.com/office/spreadsheetml/2017/richdata2" ref="A2:C54">
    <sortCondition ref="A2:A5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Pomona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</dc:creator>
  <cp:keywords/>
  <dc:description/>
  <cp:lastModifiedBy>Joe Hesse-Withbroe</cp:lastModifiedBy>
  <cp:revision/>
  <dcterms:created xsi:type="dcterms:W3CDTF">2016-06-20T16:51:13Z</dcterms:created>
  <dcterms:modified xsi:type="dcterms:W3CDTF">2021-10-29T17:31:02Z</dcterms:modified>
  <cp:category/>
  <cp:contentStatus/>
</cp:coreProperties>
</file>