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pc\Desktop\project-2\"/>
    </mc:Choice>
  </mc:AlternateContent>
  <xr:revisionPtr revIDLastSave="0" documentId="13_ncr:1_{6481DEED-1499-4E7C-B935-4ED2D16C74BD}" xr6:coauthVersionLast="47" xr6:coauthVersionMax="47" xr10:uidLastSave="{00000000-0000-0000-0000-000000000000}"/>
  <bookViews>
    <workbookView xWindow="-110" yWindow="-110" windowWidth="19420" windowHeight="10300" firstSheet="2" activeTab="5" xr2:uid="{9E2A7276-29F1-4AEF-B25F-209CAB646E15}"/>
  </bookViews>
  <sheets>
    <sheet name="statistics analysis" sheetId="17" r:id="rId1"/>
    <sheet name="Profit and Loss (P&amp;L)" sheetId="3" r:id="rId2"/>
    <sheet name="financial forecasting model" sheetId="5" r:id="rId3"/>
    <sheet name="statisics table" sheetId="15" r:id="rId4"/>
    <sheet name="row data" sheetId="1" r:id="rId5"/>
    <sheet name="reff_slicers" sheetId="4" r:id="rId6"/>
  </sheets>
  <externalReferences>
    <externalReference r:id="rId7"/>
  </externalReferences>
  <definedNames>
    <definedName name="_xlchart.v1.0" hidden="1">'statistics analysis'!$B$2</definedName>
    <definedName name="_xlchart.v1.1" hidden="1">'statistics analysis'!$B$3:$B$26</definedName>
    <definedName name="_xlchart.v1.2" hidden="1">'statistics analysis'!$C$2:$C$31</definedName>
    <definedName name="_xlchart.v1.3" hidden="1">'statistics analysis'!$D$2:$D$31</definedName>
    <definedName name="_xlchart.v1.4" hidden="1">'statistics analysis'!$C$2</definedName>
    <definedName name="_xlchart.v1.5" hidden="1">'statistics analysis'!$C$3:$C$31</definedName>
    <definedName name="_xlchart.v1.6" hidden="1">'statistics analysis'!$B$2</definedName>
    <definedName name="_xlchart.v1.7" hidden="1">'statistics analysis'!$B$3:$B$26</definedName>
    <definedName name="Cost_of_Goods_Sold">'row data'!$F$2:$F$1711</definedName>
    <definedName name="gross_mar">'row data'!$L$2:$L$1711</definedName>
    <definedName name="Gross_Margin">'[1]NYSE dataset'!$L$2:$L$1711</definedName>
    <definedName name="gross_profit">'row data'!$O$2:$O$1711</definedName>
    <definedName name="operating_mar">'row data'!$M$2:$M$1711</definedName>
    <definedName name="Operating_Margin">'[1]NYSE dataset'!$M$2:$M$1711</definedName>
    <definedName name="operating_profit">'row data'!$N$2:$N$1711</definedName>
    <definedName name="Other_Operating_Items">'row data'!$I$2:$I$1711</definedName>
    <definedName name="r_and_d">'row data'!$H$2:$H$1711</definedName>
    <definedName name="Sales__General_and_Admin.">'row data'!$G$2:$G$1711</definedName>
    <definedName name="Sum_of__Total_Revenue">#REF!</definedName>
    <definedName name="ticker_symbol">'row data'!$B$2:$B$1711</definedName>
    <definedName name="Total_Revenue">'row data'!$E$2:$E$1711</definedName>
    <definedName name="year">'statisics table'!$C$4:$C$47</definedName>
    <definedName name="years">'row data'!$C$2:$C$1711</definedName>
  </definedNames>
  <calcPr calcId="191029"/>
  <pivotCaches>
    <pivotCache cacheId="0" r:id="rId8"/>
    <pivotCache cacheId="1" r:id="rId9"/>
    <pivotCache cacheId="2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9" i="17" l="1"/>
  <c r="C62" i="17"/>
  <c r="C56" i="17"/>
  <c r="C55" i="17"/>
  <c r="D70" i="17"/>
  <c r="D69" i="17"/>
  <c r="D67" i="17"/>
  <c r="D66" i="17"/>
  <c r="D63" i="17"/>
  <c r="D62" i="17"/>
  <c r="D59" i="17"/>
  <c r="D58" i="17"/>
  <c r="D57" i="17"/>
  <c r="D56" i="17"/>
  <c r="D55" i="17"/>
  <c r="C70" i="17"/>
  <c r="C63" i="17"/>
  <c r="C59" i="17"/>
  <c r="C58" i="17"/>
  <c r="C57" i="17"/>
  <c r="F23" i="5" a="1"/>
  <c r="F23" i="5" s="1"/>
  <c r="G23" i="5" a="1"/>
  <c r="G23" i="5" s="1"/>
  <c r="H23" i="5" a="1"/>
  <c r="H23" i="5" s="1"/>
  <c r="E23" i="5" a="1"/>
  <c r="E23" i="5" s="1"/>
  <c r="N10" i="1"/>
  <c r="M10" i="1" s="1"/>
  <c r="N11" i="1"/>
  <c r="M11" i="1" s="1"/>
  <c r="N27" i="1"/>
  <c r="M27" i="1" s="1"/>
  <c r="N33" i="1"/>
  <c r="M33" i="1" s="1"/>
  <c r="N34" i="1"/>
  <c r="M34" i="1" s="1"/>
  <c r="N50" i="1"/>
  <c r="M50" i="1" s="1"/>
  <c r="N51" i="1"/>
  <c r="M51" i="1" s="1"/>
  <c r="N74" i="1"/>
  <c r="M74" i="1" s="1"/>
  <c r="N75" i="1"/>
  <c r="M75" i="1" s="1"/>
  <c r="N91" i="1"/>
  <c r="M91" i="1" s="1"/>
  <c r="N97" i="1"/>
  <c r="M97" i="1" s="1"/>
  <c r="N98" i="1"/>
  <c r="M98" i="1" s="1"/>
  <c r="N114" i="1"/>
  <c r="M114" i="1" s="1"/>
  <c r="N115" i="1"/>
  <c r="M115" i="1" s="1"/>
  <c r="N138" i="1"/>
  <c r="M138" i="1" s="1"/>
  <c r="N139" i="1"/>
  <c r="M139" i="1" s="1"/>
  <c r="N155" i="1"/>
  <c r="M155" i="1" s="1"/>
  <c r="N161" i="1"/>
  <c r="M161" i="1" s="1"/>
  <c r="N162" i="1"/>
  <c r="M162" i="1" s="1"/>
  <c r="N178" i="1"/>
  <c r="M178" i="1" s="1"/>
  <c r="N179" i="1"/>
  <c r="M179" i="1" s="1"/>
  <c r="N202" i="1"/>
  <c r="M202" i="1" s="1"/>
  <c r="N203" i="1"/>
  <c r="M203" i="1" s="1"/>
  <c r="N219" i="1"/>
  <c r="M219" i="1" s="1"/>
  <c r="N225" i="1"/>
  <c r="M225" i="1" s="1"/>
  <c r="N226" i="1"/>
  <c r="M226" i="1" s="1"/>
  <c r="N242" i="1"/>
  <c r="M242" i="1" s="1"/>
  <c r="N243" i="1"/>
  <c r="M243" i="1" s="1"/>
  <c r="N266" i="1"/>
  <c r="M266" i="1" s="1"/>
  <c r="N267" i="1"/>
  <c r="M267" i="1" s="1"/>
  <c r="N283" i="1"/>
  <c r="M283" i="1" s="1"/>
  <c r="N289" i="1"/>
  <c r="M289" i="1" s="1"/>
  <c r="N290" i="1"/>
  <c r="M290" i="1" s="1"/>
  <c r="N306" i="1"/>
  <c r="M306" i="1" s="1"/>
  <c r="N307" i="1"/>
  <c r="M307" i="1" s="1"/>
  <c r="N330" i="1"/>
  <c r="M330" i="1" s="1"/>
  <c r="N331" i="1"/>
  <c r="M331" i="1" s="1"/>
  <c r="N347" i="1"/>
  <c r="M347" i="1" s="1"/>
  <c r="N353" i="1"/>
  <c r="M353" i="1" s="1"/>
  <c r="N354" i="1"/>
  <c r="M354" i="1" s="1"/>
  <c r="N370" i="1"/>
  <c r="M370" i="1" s="1"/>
  <c r="N371" i="1"/>
  <c r="M371" i="1" s="1"/>
  <c r="N394" i="1"/>
  <c r="M394" i="1" s="1"/>
  <c r="N395" i="1"/>
  <c r="M395" i="1" s="1"/>
  <c r="N411" i="1"/>
  <c r="M411" i="1" s="1"/>
  <c r="N417" i="1"/>
  <c r="M417" i="1" s="1"/>
  <c r="N418" i="1"/>
  <c r="M418" i="1" s="1"/>
  <c r="N434" i="1"/>
  <c r="M434" i="1" s="1"/>
  <c r="N435" i="1"/>
  <c r="M435" i="1" s="1"/>
  <c r="N458" i="1"/>
  <c r="M458" i="1" s="1"/>
  <c r="N459" i="1"/>
  <c r="M459" i="1" s="1"/>
  <c r="N475" i="1"/>
  <c r="M475" i="1" s="1"/>
  <c r="N482" i="1"/>
  <c r="M482" i="1" s="1"/>
  <c r="N498" i="1"/>
  <c r="M498" i="1" s="1"/>
  <c r="N499" i="1"/>
  <c r="M499" i="1" s="1"/>
  <c r="N522" i="1"/>
  <c r="M522" i="1" s="1"/>
  <c r="N523" i="1"/>
  <c r="M523" i="1" s="1"/>
  <c r="N539" i="1"/>
  <c r="M539" i="1" s="1"/>
  <c r="N546" i="1"/>
  <c r="M546" i="1" s="1"/>
  <c r="N562" i="1"/>
  <c r="M562" i="1" s="1"/>
  <c r="N563" i="1"/>
  <c r="M563" i="1" s="1"/>
  <c r="N586" i="1"/>
  <c r="M586" i="1" s="1"/>
  <c r="N587" i="1"/>
  <c r="M587" i="1" s="1"/>
  <c r="N602" i="1"/>
  <c r="M602" i="1" s="1"/>
  <c r="N603" i="1"/>
  <c r="M603" i="1" s="1"/>
  <c r="N618" i="1"/>
  <c r="M618" i="1" s="1"/>
  <c r="N619" i="1"/>
  <c r="M619" i="1" s="1"/>
  <c r="N634" i="1"/>
  <c r="M634" i="1" s="1"/>
  <c r="N635" i="1"/>
  <c r="M635" i="1" s="1"/>
  <c r="O3" i="1"/>
  <c r="N3" i="1" s="1"/>
  <c r="M3" i="1" s="1"/>
  <c r="O4" i="1"/>
  <c r="N4" i="1" s="1"/>
  <c r="M4" i="1" s="1"/>
  <c r="O5" i="1"/>
  <c r="N5" i="1" s="1"/>
  <c r="M5" i="1" s="1"/>
  <c r="O6" i="1"/>
  <c r="N6" i="1" s="1"/>
  <c r="M6" i="1" s="1"/>
  <c r="O7" i="1"/>
  <c r="N7" i="1" s="1"/>
  <c r="M7" i="1" s="1"/>
  <c r="O8" i="1"/>
  <c r="N8" i="1" s="1"/>
  <c r="M8" i="1" s="1"/>
  <c r="O9" i="1"/>
  <c r="N9" i="1" s="1"/>
  <c r="M9" i="1" s="1"/>
  <c r="O10" i="1"/>
  <c r="O11" i="1"/>
  <c r="O12" i="1"/>
  <c r="N12" i="1" s="1"/>
  <c r="M12" i="1" s="1"/>
  <c r="O13" i="1"/>
  <c r="N13" i="1" s="1"/>
  <c r="M13" i="1" s="1"/>
  <c r="O14" i="1"/>
  <c r="N14" i="1" s="1"/>
  <c r="M14" i="1" s="1"/>
  <c r="O15" i="1"/>
  <c r="N15" i="1" s="1"/>
  <c r="M15" i="1" s="1"/>
  <c r="O16" i="1"/>
  <c r="N16" i="1" s="1"/>
  <c r="M16" i="1" s="1"/>
  <c r="O17" i="1"/>
  <c r="N17" i="1" s="1"/>
  <c r="M17" i="1" s="1"/>
  <c r="O18" i="1"/>
  <c r="N18" i="1" s="1"/>
  <c r="M18" i="1" s="1"/>
  <c r="O19" i="1"/>
  <c r="N19" i="1" s="1"/>
  <c r="M19" i="1" s="1"/>
  <c r="O20" i="1"/>
  <c r="N20" i="1" s="1"/>
  <c r="M20" i="1" s="1"/>
  <c r="O21" i="1"/>
  <c r="N21" i="1" s="1"/>
  <c r="M21" i="1" s="1"/>
  <c r="O22" i="1"/>
  <c r="N22" i="1" s="1"/>
  <c r="M22" i="1" s="1"/>
  <c r="O23" i="1"/>
  <c r="N23" i="1" s="1"/>
  <c r="M23" i="1" s="1"/>
  <c r="O24" i="1"/>
  <c r="N24" i="1" s="1"/>
  <c r="M24" i="1" s="1"/>
  <c r="O25" i="1"/>
  <c r="N25" i="1" s="1"/>
  <c r="M25" i="1" s="1"/>
  <c r="O26" i="1"/>
  <c r="N26" i="1" s="1"/>
  <c r="M26" i="1" s="1"/>
  <c r="O27" i="1"/>
  <c r="O28" i="1"/>
  <c r="N28" i="1" s="1"/>
  <c r="M28" i="1" s="1"/>
  <c r="O29" i="1"/>
  <c r="N29" i="1" s="1"/>
  <c r="M29" i="1" s="1"/>
  <c r="O30" i="1"/>
  <c r="N30" i="1" s="1"/>
  <c r="M30" i="1" s="1"/>
  <c r="O31" i="1"/>
  <c r="N31" i="1" s="1"/>
  <c r="M31" i="1" s="1"/>
  <c r="O32" i="1"/>
  <c r="N32" i="1" s="1"/>
  <c r="M32" i="1" s="1"/>
  <c r="O33" i="1"/>
  <c r="O34" i="1"/>
  <c r="O35" i="1"/>
  <c r="N35" i="1" s="1"/>
  <c r="M35" i="1" s="1"/>
  <c r="O36" i="1"/>
  <c r="N36" i="1" s="1"/>
  <c r="M36" i="1" s="1"/>
  <c r="O37" i="1"/>
  <c r="N37" i="1" s="1"/>
  <c r="M37" i="1" s="1"/>
  <c r="O38" i="1"/>
  <c r="N38" i="1" s="1"/>
  <c r="M38" i="1" s="1"/>
  <c r="O39" i="1"/>
  <c r="N39" i="1" s="1"/>
  <c r="M39" i="1" s="1"/>
  <c r="O40" i="1"/>
  <c r="N40" i="1" s="1"/>
  <c r="M40" i="1" s="1"/>
  <c r="O41" i="1"/>
  <c r="N41" i="1" s="1"/>
  <c r="M41" i="1" s="1"/>
  <c r="O42" i="1"/>
  <c r="N42" i="1" s="1"/>
  <c r="M42" i="1" s="1"/>
  <c r="O43" i="1"/>
  <c r="N43" i="1" s="1"/>
  <c r="M43" i="1" s="1"/>
  <c r="O44" i="1"/>
  <c r="N44" i="1" s="1"/>
  <c r="M44" i="1" s="1"/>
  <c r="O45" i="1"/>
  <c r="N45" i="1" s="1"/>
  <c r="M45" i="1" s="1"/>
  <c r="O46" i="1"/>
  <c r="N46" i="1" s="1"/>
  <c r="M46" i="1" s="1"/>
  <c r="O47" i="1"/>
  <c r="N47" i="1" s="1"/>
  <c r="M47" i="1" s="1"/>
  <c r="O48" i="1"/>
  <c r="N48" i="1" s="1"/>
  <c r="M48" i="1" s="1"/>
  <c r="O49" i="1"/>
  <c r="N49" i="1" s="1"/>
  <c r="M49" i="1" s="1"/>
  <c r="O50" i="1"/>
  <c r="O51" i="1"/>
  <c r="O52" i="1"/>
  <c r="N52" i="1" s="1"/>
  <c r="M52" i="1" s="1"/>
  <c r="O53" i="1"/>
  <c r="N53" i="1" s="1"/>
  <c r="M53" i="1" s="1"/>
  <c r="O54" i="1"/>
  <c r="N54" i="1" s="1"/>
  <c r="M54" i="1" s="1"/>
  <c r="O55" i="1"/>
  <c r="N55" i="1" s="1"/>
  <c r="M55" i="1" s="1"/>
  <c r="O56" i="1"/>
  <c r="N56" i="1" s="1"/>
  <c r="M56" i="1" s="1"/>
  <c r="O57" i="1"/>
  <c r="N57" i="1" s="1"/>
  <c r="M57" i="1" s="1"/>
  <c r="O58" i="1"/>
  <c r="N58" i="1" s="1"/>
  <c r="M58" i="1" s="1"/>
  <c r="O59" i="1"/>
  <c r="N59" i="1" s="1"/>
  <c r="M59" i="1" s="1"/>
  <c r="O60" i="1"/>
  <c r="N60" i="1" s="1"/>
  <c r="M60" i="1" s="1"/>
  <c r="O61" i="1"/>
  <c r="N61" i="1" s="1"/>
  <c r="M61" i="1" s="1"/>
  <c r="O62" i="1"/>
  <c r="N62" i="1" s="1"/>
  <c r="M62" i="1" s="1"/>
  <c r="O63" i="1"/>
  <c r="N63" i="1" s="1"/>
  <c r="M63" i="1" s="1"/>
  <c r="O64" i="1"/>
  <c r="N64" i="1" s="1"/>
  <c r="M64" i="1" s="1"/>
  <c r="O65" i="1"/>
  <c r="N65" i="1" s="1"/>
  <c r="M65" i="1" s="1"/>
  <c r="O66" i="1"/>
  <c r="N66" i="1" s="1"/>
  <c r="M66" i="1" s="1"/>
  <c r="O67" i="1"/>
  <c r="N67" i="1" s="1"/>
  <c r="M67" i="1" s="1"/>
  <c r="O68" i="1"/>
  <c r="N68" i="1" s="1"/>
  <c r="M68" i="1" s="1"/>
  <c r="O69" i="1"/>
  <c r="N69" i="1" s="1"/>
  <c r="M69" i="1" s="1"/>
  <c r="O70" i="1"/>
  <c r="N70" i="1" s="1"/>
  <c r="M70" i="1" s="1"/>
  <c r="O71" i="1"/>
  <c r="N71" i="1" s="1"/>
  <c r="M71" i="1" s="1"/>
  <c r="O72" i="1"/>
  <c r="N72" i="1" s="1"/>
  <c r="M72" i="1" s="1"/>
  <c r="O73" i="1"/>
  <c r="N73" i="1" s="1"/>
  <c r="M73" i="1" s="1"/>
  <c r="O74" i="1"/>
  <c r="O75" i="1"/>
  <c r="O76" i="1"/>
  <c r="N76" i="1" s="1"/>
  <c r="M76" i="1" s="1"/>
  <c r="O77" i="1"/>
  <c r="N77" i="1" s="1"/>
  <c r="M77" i="1" s="1"/>
  <c r="O78" i="1"/>
  <c r="N78" i="1" s="1"/>
  <c r="M78" i="1" s="1"/>
  <c r="O79" i="1"/>
  <c r="N79" i="1" s="1"/>
  <c r="M79" i="1" s="1"/>
  <c r="O80" i="1"/>
  <c r="N80" i="1" s="1"/>
  <c r="M80" i="1" s="1"/>
  <c r="O81" i="1"/>
  <c r="N81" i="1" s="1"/>
  <c r="M81" i="1" s="1"/>
  <c r="O82" i="1"/>
  <c r="N82" i="1" s="1"/>
  <c r="M82" i="1" s="1"/>
  <c r="O83" i="1"/>
  <c r="N83" i="1" s="1"/>
  <c r="M83" i="1" s="1"/>
  <c r="O84" i="1"/>
  <c r="N84" i="1" s="1"/>
  <c r="M84" i="1" s="1"/>
  <c r="O85" i="1"/>
  <c r="N85" i="1" s="1"/>
  <c r="M85" i="1" s="1"/>
  <c r="O86" i="1"/>
  <c r="N86" i="1" s="1"/>
  <c r="M86" i="1" s="1"/>
  <c r="O87" i="1"/>
  <c r="N87" i="1" s="1"/>
  <c r="M87" i="1" s="1"/>
  <c r="O88" i="1"/>
  <c r="N88" i="1" s="1"/>
  <c r="M88" i="1" s="1"/>
  <c r="O89" i="1"/>
  <c r="N89" i="1" s="1"/>
  <c r="M89" i="1" s="1"/>
  <c r="O90" i="1"/>
  <c r="N90" i="1" s="1"/>
  <c r="M90" i="1" s="1"/>
  <c r="O91" i="1"/>
  <c r="O92" i="1"/>
  <c r="N92" i="1" s="1"/>
  <c r="M92" i="1" s="1"/>
  <c r="O93" i="1"/>
  <c r="N93" i="1" s="1"/>
  <c r="M93" i="1" s="1"/>
  <c r="O94" i="1"/>
  <c r="N94" i="1" s="1"/>
  <c r="M94" i="1" s="1"/>
  <c r="O95" i="1"/>
  <c r="N95" i="1" s="1"/>
  <c r="M95" i="1" s="1"/>
  <c r="O96" i="1"/>
  <c r="N96" i="1" s="1"/>
  <c r="M96" i="1" s="1"/>
  <c r="O97" i="1"/>
  <c r="O98" i="1"/>
  <c r="O99" i="1"/>
  <c r="N99" i="1" s="1"/>
  <c r="M99" i="1" s="1"/>
  <c r="O100" i="1"/>
  <c r="N100" i="1" s="1"/>
  <c r="M100" i="1" s="1"/>
  <c r="O101" i="1"/>
  <c r="N101" i="1" s="1"/>
  <c r="M101" i="1" s="1"/>
  <c r="O102" i="1"/>
  <c r="N102" i="1" s="1"/>
  <c r="M102" i="1" s="1"/>
  <c r="O103" i="1"/>
  <c r="N103" i="1" s="1"/>
  <c r="M103" i="1" s="1"/>
  <c r="O104" i="1"/>
  <c r="N104" i="1" s="1"/>
  <c r="M104" i="1" s="1"/>
  <c r="O105" i="1"/>
  <c r="N105" i="1" s="1"/>
  <c r="M105" i="1" s="1"/>
  <c r="O106" i="1"/>
  <c r="N106" i="1" s="1"/>
  <c r="M106" i="1" s="1"/>
  <c r="O107" i="1"/>
  <c r="N107" i="1" s="1"/>
  <c r="M107" i="1" s="1"/>
  <c r="O108" i="1"/>
  <c r="N108" i="1" s="1"/>
  <c r="M108" i="1" s="1"/>
  <c r="O109" i="1"/>
  <c r="N109" i="1" s="1"/>
  <c r="M109" i="1" s="1"/>
  <c r="O110" i="1"/>
  <c r="N110" i="1" s="1"/>
  <c r="M110" i="1" s="1"/>
  <c r="O111" i="1"/>
  <c r="N111" i="1" s="1"/>
  <c r="M111" i="1" s="1"/>
  <c r="O112" i="1"/>
  <c r="N112" i="1" s="1"/>
  <c r="M112" i="1" s="1"/>
  <c r="O113" i="1"/>
  <c r="N113" i="1" s="1"/>
  <c r="M113" i="1" s="1"/>
  <c r="O114" i="1"/>
  <c r="O115" i="1"/>
  <c r="O116" i="1"/>
  <c r="N116" i="1" s="1"/>
  <c r="M116" i="1" s="1"/>
  <c r="O117" i="1"/>
  <c r="N117" i="1" s="1"/>
  <c r="M117" i="1" s="1"/>
  <c r="O118" i="1"/>
  <c r="N118" i="1" s="1"/>
  <c r="M118" i="1" s="1"/>
  <c r="O119" i="1"/>
  <c r="N119" i="1" s="1"/>
  <c r="M119" i="1" s="1"/>
  <c r="O120" i="1"/>
  <c r="N120" i="1" s="1"/>
  <c r="M120" i="1" s="1"/>
  <c r="O121" i="1"/>
  <c r="N121" i="1" s="1"/>
  <c r="M121" i="1" s="1"/>
  <c r="O122" i="1"/>
  <c r="N122" i="1" s="1"/>
  <c r="M122" i="1" s="1"/>
  <c r="O123" i="1"/>
  <c r="N123" i="1" s="1"/>
  <c r="M123" i="1" s="1"/>
  <c r="O124" i="1"/>
  <c r="N124" i="1" s="1"/>
  <c r="M124" i="1" s="1"/>
  <c r="O125" i="1"/>
  <c r="N125" i="1" s="1"/>
  <c r="M125" i="1" s="1"/>
  <c r="O126" i="1"/>
  <c r="N126" i="1" s="1"/>
  <c r="M126" i="1" s="1"/>
  <c r="O127" i="1"/>
  <c r="N127" i="1" s="1"/>
  <c r="M127" i="1" s="1"/>
  <c r="O128" i="1"/>
  <c r="N128" i="1" s="1"/>
  <c r="M128" i="1" s="1"/>
  <c r="O129" i="1"/>
  <c r="N129" i="1" s="1"/>
  <c r="M129" i="1" s="1"/>
  <c r="O130" i="1"/>
  <c r="N130" i="1" s="1"/>
  <c r="M130" i="1" s="1"/>
  <c r="O131" i="1"/>
  <c r="N131" i="1" s="1"/>
  <c r="M131" i="1" s="1"/>
  <c r="O132" i="1"/>
  <c r="N132" i="1" s="1"/>
  <c r="M132" i="1" s="1"/>
  <c r="O133" i="1"/>
  <c r="N133" i="1" s="1"/>
  <c r="M133" i="1" s="1"/>
  <c r="O134" i="1"/>
  <c r="N134" i="1" s="1"/>
  <c r="M134" i="1" s="1"/>
  <c r="O135" i="1"/>
  <c r="N135" i="1" s="1"/>
  <c r="M135" i="1" s="1"/>
  <c r="O136" i="1"/>
  <c r="N136" i="1" s="1"/>
  <c r="M136" i="1" s="1"/>
  <c r="O137" i="1"/>
  <c r="N137" i="1" s="1"/>
  <c r="M137" i="1" s="1"/>
  <c r="O138" i="1"/>
  <c r="O139" i="1"/>
  <c r="O140" i="1"/>
  <c r="N140" i="1" s="1"/>
  <c r="M140" i="1" s="1"/>
  <c r="O141" i="1"/>
  <c r="N141" i="1" s="1"/>
  <c r="M141" i="1" s="1"/>
  <c r="O142" i="1"/>
  <c r="N142" i="1" s="1"/>
  <c r="M142" i="1" s="1"/>
  <c r="O143" i="1"/>
  <c r="N143" i="1" s="1"/>
  <c r="M143" i="1" s="1"/>
  <c r="O144" i="1"/>
  <c r="N144" i="1" s="1"/>
  <c r="M144" i="1" s="1"/>
  <c r="O145" i="1"/>
  <c r="N145" i="1" s="1"/>
  <c r="M145" i="1" s="1"/>
  <c r="O146" i="1"/>
  <c r="N146" i="1" s="1"/>
  <c r="M146" i="1" s="1"/>
  <c r="O147" i="1"/>
  <c r="N147" i="1" s="1"/>
  <c r="M147" i="1" s="1"/>
  <c r="O148" i="1"/>
  <c r="N148" i="1" s="1"/>
  <c r="M148" i="1" s="1"/>
  <c r="O149" i="1"/>
  <c r="N149" i="1" s="1"/>
  <c r="M149" i="1" s="1"/>
  <c r="O150" i="1"/>
  <c r="N150" i="1" s="1"/>
  <c r="M150" i="1" s="1"/>
  <c r="O151" i="1"/>
  <c r="N151" i="1" s="1"/>
  <c r="M151" i="1" s="1"/>
  <c r="O152" i="1"/>
  <c r="N152" i="1" s="1"/>
  <c r="M152" i="1" s="1"/>
  <c r="O153" i="1"/>
  <c r="N153" i="1" s="1"/>
  <c r="M153" i="1" s="1"/>
  <c r="O154" i="1"/>
  <c r="N154" i="1" s="1"/>
  <c r="M154" i="1" s="1"/>
  <c r="O155" i="1"/>
  <c r="O156" i="1"/>
  <c r="N156" i="1" s="1"/>
  <c r="M156" i="1" s="1"/>
  <c r="O157" i="1"/>
  <c r="N157" i="1" s="1"/>
  <c r="M157" i="1" s="1"/>
  <c r="O158" i="1"/>
  <c r="N158" i="1" s="1"/>
  <c r="M158" i="1" s="1"/>
  <c r="O159" i="1"/>
  <c r="N159" i="1" s="1"/>
  <c r="M159" i="1" s="1"/>
  <c r="O160" i="1"/>
  <c r="N160" i="1" s="1"/>
  <c r="M160" i="1" s="1"/>
  <c r="O161" i="1"/>
  <c r="O162" i="1"/>
  <c r="O163" i="1"/>
  <c r="N163" i="1" s="1"/>
  <c r="M163" i="1" s="1"/>
  <c r="O164" i="1"/>
  <c r="N164" i="1" s="1"/>
  <c r="M164" i="1" s="1"/>
  <c r="O165" i="1"/>
  <c r="N165" i="1" s="1"/>
  <c r="M165" i="1" s="1"/>
  <c r="O166" i="1"/>
  <c r="N166" i="1" s="1"/>
  <c r="M166" i="1" s="1"/>
  <c r="O167" i="1"/>
  <c r="N167" i="1" s="1"/>
  <c r="M167" i="1" s="1"/>
  <c r="O168" i="1"/>
  <c r="N168" i="1" s="1"/>
  <c r="M168" i="1" s="1"/>
  <c r="O169" i="1"/>
  <c r="N169" i="1" s="1"/>
  <c r="M169" i="1" s="1"/>
  <c r="O170" i="1"/>
  <c r="N170" i="1" s="1"/>
  <c r="M170" i="1" s="1"/>
  <c r="O171" i="1"/>
  <c r="N171" i="1" s="1"/>
  <c r="M171" i="1" s="1"/>
  <c r="O172" i="1"/>
  <c r="N172" i="1" s="1"/>
  <c r="M172" i="1" s="1"/>
  <c r="O173" i="1"/>
  <c r="N173" i="1" s="1"/>
  <c r="M173" i="1" s="1"/>
  <c r="O174" i="1"/>
  <c r="N174" i="1" s="1"/>
  <c r="M174" i="1" s="1"/>
  <c r="O175" i="1"/>
  <c r="N175" i="1" s="1"/>
  <c r="M175" i="1" s="1"/>
  <c r="O176" i="1"/>
  <c r="N176" i="1" s="1"/>
  <c r="M176" i="1" s="1"/>
  <c r="O177" i="1"/>
  <c r="N177" i="1" s="1"/>
  <c r="M177" i="1" s="1"/>
  <c r="O178" i="1"/>
  <c r="O179" i="1"/>
  <c r="O180" i="1"/>
  <c r="N180" i="1" s="1"/>
  <c r="M180" i="1" s="1"/>
  <c r="O181" i="1"/>
  <c r="N181" i="1" s="1"/>
  <c r="M181" i="1" s="1"/>
  <c r="O182" i="1"/>
  <c r="N182" i="1" s="1"/>
  <c r="M182" i="1" s="1"/>
  <c r="O183" i="1"/>
  <c r="N183" i="1" s="1"/>
  <c r="M183" i="1" s="1"/>
  <c r="O184" i="1"/>
  <c r="N184" i="1" s="1"/>
  <c r="M184" i="1" s="1"/>
  <c r="O185" i="1"/>
  <c r="N185" i="1" s="1"/>
  <c r="M185" i="1" s="1"/>
  <c r="O186" i="1"/>
  <c r="N186" i="1" s="1"/>
  <c r="M186" i="1" s="1"/>
  <c r="O187" i="1"/>
  <c r="N187" i="1" s="1"/>
  <c r="M187" i="1" s="1"/>
  <c r="O188" i="1"/>
  <c r="N188" i="1" s="1"/>
  <c r="M188" i="1" s="1"/>
  <c r="O189" i="1"/>
  <c r="N189" i="1" s="1"/>
  <c r="M189" i="1" s="1"/>
  <c r="O190" i="1"/>
  <c r="N190" i="1" s="1"/>
  <c r="M190" i="1" s="1"/>
  <c r="O191" i="1"/>
  <c r="N191" i="1" s="1"/>
  <c r="M191" i="1" s="1"/>
  <c r="O192" i="1"/>
  <c r="N192" i="1" s="1"/>
  <c r="M192" i="1" s="1"/>
  <c r="O193" i="1"/>
  <c r="N193" i="1" s="1"/>
  <c r="M193" i="1" s="1"/>
  <c r="O194" i="1"/>
  <c r="N194" i="1" s="1"/>
  <c r="M194" i="1" s="1"/>
  <c r="O195" i="1"/>
  <c r="N195" i="1" s="1"/>
  <c r="M195" i="1" s="1"/>
  <c r="O196" i="1"/>
  <c r="N196" i="1" s="1"/>
  <c r="M196" i="1" s="1"/>
  <c r="O197" i="1"/>
  <c r="N197" i="1" s="1"/>
  <c r="M197" i="1" s="1"/>
  <c r="O198" i="1"/>
  <c r="N198" i="1" s="1"/>
  <c r="M198" i="1" s="1"/>
  <c r="O199" i="1"/>
  <c r="N199" i="1" s="1"/>
  <c r="M199" i="1" s="1"/>
  <c r="O200" i="1"/>
  <c r="N200" i="1" s="1"/>
  <c r="M200" i="1" s="1"/>
  <c r="O201" i="1"/>
  <c r="N201" i="1" s="1"/>
  <c r="M201" i="1" s="1"/>
  <c r="O202" i="1"/>
  <c r="O203" i="1"/>
  <c r="O204" i="1"/>
  <c r="N204" i="1" s="1"/>
  <c r="M204" i="1" s="1"/>
  <c r="O205" i="1"/>
  <c r="N205" i="1" s="1"/>
  <c r="M205" i="1" s="1"/>
  <c r="O206" i="1"/>
  <c r="N206" i="1" s="1"/>
  <c r="M206" i="1" s="1"/>
  <c r="O207" i="1"/>
  <c r="N207" i="1" s="1"/>
  <c r="M207" i="1" s="1"/>
  <c r="O208" i="1"/>
  <c r="N208" i="1" s="1"/>
  <c r="M208" i="1" s="1"/>
  <c r="O209" i="1"/>
  <c r="N209" i="1" s="1"/>
  <c r="M209" i="1" s="1"/>
  <c r="O210" i="1"/>
  <c r="N210" i="1" s="1"/>
  <c r="M210" i="1" s="1"/>
  <c r="O211" i="1"/>
  <c r="N211" i="1" s="1"/>
  <c r="M211" i="1" s="1"/>
  <c r="O212" i="1"/>
  <c r="N212" i="1" s="1"/>
  <c r="M212" i="1" s="1"/>
  <c r="O213" i="1"/>
  <c r="N213" i="1" s="1"/>
  <c r="M213" i="1" s="1"/>
  <c r="O214" i="1"/>
  <c r="N214" i="1" s="1"/>
  <c r="M214" i="1" s="1"/>
  <c r="O215" i="1"/>
  <c r="N215" i="1" s="1"/>
  <c r="M215" i="1" s="1"/>
  <c r="O216" i="1"/>
  <c r="N216" i="1" s="1"/>
  <c r="M216" i="1" s="1"/>
  <c r="O217" i="1"/>
  <c r="N217" i="1" s="1"/>
  <c r="M217" i="1" s="1"/>
  <c r="O218" i="1"/>
  <c r="N218" i="1" s="1"/>
  <c r="M218" i="1" s="1"/>
  <c r="O219" i="1"/>
  <c r="O220" i="1"/>
  <c r="N220" i="1" s="1"/>
  <c r="M220" i="1" s="1"/>
  <c r="O221" i="1"/>
  <c r="N221" i="1" s="1"/>
  <c r="M221" i="1" s="1"/>
  <c r="O222" i="1"/>
  <c r="N222" i="1" s="1"/>
  <c r="M222" i="1" s="1"/>
  <c r="O223" i="1"/>
  <c r="N223" i="1" s="1"/>
  <c r="M223" i="1" s="1"/>
  <c r="O224" i="1"/>
  <c r="N224" i="1" s="1"/>
  <c r="M224" i="1" s="1"/>
  <c r="O225" i="1"/>
  <c r="O226" i="1"/>
  <c r="O227" i="1"/>
  <c r="N227" i="1" s="1"/>
  <c r="M227" i="1" s="1"/>
  <c r="O228" i="1"/>
  <c r="N228" i="1" s="1"/>
  <c r="M228" i="1" s="1"/>
  <c r="O229" i="1"/>
  <c r="N229" i="1" s="1"/>
  <c r="M229" i="1" s="1"/>
  <c r="O230" i="1"/>
  <c r="N230" i="1" s="1"/>
  <c r="M230" i="1" s="1"/>
  <c r="O231" i="1"/>
  <c r="N231" i="1" s="1"/>
  <c r="M231" i="1" s="1"/>
  <c r="O232" i="1"/>
  <c r="N232" i="1" s="1"/>
  <c r="M232" i="1" s="1"/>
  <c r="O233" i="1"/>
  <c r="N233" i="1" s="1"/>
  <c r="M233" i="1" s="1"/>
  <c r="O234" i="1"/>
  <c r="N234" i="1" s="1"/>
  <c r="M234" i="1" s="1"/>
  <c r="O235" i="1"/>
  <c r="N235" i="1" s="1"/>
  <c r="M235" i="1" s="1"/>
  <c r="O236" i="1"/>
  <c r="N236" i="1" s="1"/>
  <c r="M236" i="1" s="1"/>
  <c r="O237" i="1"/>
  <c r="N237" i="1" s="1"/>
  <c r="M237" i="1" s="1"/>
  <c r="O238" i="1"/>
  <c r="N238" i="1" s="1"/>
  <c r="M238" i="1" s="1"/>
  <c r="O239" i="1"/>
  <c r="N239" i="1" s="1"/>
  <c r="M239" i="1" s="1"/>
  <c r="O240" i="1"/>
  <c r="N240" i="1" s="1"/>
  <c r="M240" i="1" s="1"/>
  <c r="O241" i="1"/>
  <c r="N241" i="1" s="1"/>
  <c r="M241" i="1" s="1"/>
  <c r="O242" i="1"/>
  <c r="O243" i="1"/>
  <c r="O244" i="1"/>
  <c r="N244" i="1" s="1"/>
  <c r="M244" i="1" s="1"/>
  <c r="O245" i="1"/>
  <c r="N245" i="1" s="1"/>
  <c r="M245" i="1" s="1"/>
  <c r="O246" i="1"/>
  <c r="N246" i="1" s="1"/>
  <c r="M246" i="1" s="1"/>
  <c r="O247" i="1"/>
  <c r="N247" i="1" s="1"/>
  <c r="M247" i="1" s="1"/>
  <c r="O248" i="1"/>
  <c r="N248" i="1" s="1"/>
  <c r="M248" i="1" s="1"/>
  <c r="O249" i="1"/>
  <c r="N249" i="1" s="1"/>
  <c r="M249" i="1" s="1"/>
  <c r="O250" i="1"/>
  <c r="N250" i="1" s="1"/>
  <c r="M250" i="1" s="1"/>
  <c r="O251" i="1"/>
  <c r="N251" i="1" s="1"/>
  <c r="M251" i="1" s="1"/>
  <c r="O252" i="1"/>
  <c r="N252" i="1" s="1"/>
  <c r="M252" i="1" s="1"/>
  <c r="O253" i="1"/>
  <c r="N253" i="1" s="1"/>
  <c r="M253" i="1" s="1"/>
  <c r="O254" i="1"/>
  <c r="N254" i="1" s="1"/>
  <c r="M254" i="1" s="1"/>
  <c r="O255" i="1"/>
  <c r="N255" i="1" s="1"/>
  <c r="M255" i="1" s="1"/>
  <c r="O256" i="1"/>
  <c r="N256" i="1" s="1"/>
  <c r="M256" i="1" s="1"/>
  <c r="O257" i="1"/>
  <c r="N257" i="1" s="1"/>
  <c r="M257" i="1" s="1"/>
  <c r="O258" i="1"/>
  <c r="N258" i="1" s="1"/>
  <c r="M258" i="1" s="1"/>
  <c r="O259" i="1"/>
  <c r="N259" i="1" s="1"/>
  <c r="M259" i="1" s="1"/>
  <c r="O260" i="1"/>
  <c r="N260" i="1" s="1"/>
  <c r="M260" i="1" s="1"/>
  <c r="O261" i="1"/>
  <c r="N261" i="1" s="1"/>
  <c r="M261" i="1" s="1"/>
  <c r="O262" i="1"/>
  <c r="N262" i="1" s="1"/>
  <c r="M262" i="1" s="1"/>
  <c r="O263" i="1"/>
  <c r="N263" i="1" s="1"/>
  <c r="M263" i="1" s="1"/>
  <c r="O264" i="1"/>
  <c r="N264" i="1" s="1"/>
  <c r="M264" i="1" s="1"/>
  <c r="O265" i="1"/>
  <c r="N265" i="1" s="1"/>
  <c r="M265" i="1" s="1"/>
  <c r="O266" i="1"/>
  <c r="O267" i="1"/>
  <c r="O268" i="1"/>
  <c r="N268" i="1" s="1"/>
  <c r="M268" i="1" s="1"/>
  <c r="O269" i="1"/>
  <c r="N269" i="1" s="1"/>
  <c r="M269" i="1" s="1"/>
  <c r="O270" i="1"/>
  <c r="N270" i="1" s="1"/>
  <c r="M270" i="1" s="1"/>
  <c r="O271" i="1"/>
  <c r="N271" i="1" s="1"/>
  <c r="M271" i="1" s="1"/>
  <c r="O272" i="1"/>
  <c r="N272" i="1" s="1"/>
  <c r="M272" i="1" s="1"/>
  <c r="O273" i="1"/>
  <c r="N273" i="1" s="1"/>
  <c r="M273" i="1" s="1"/>
  <c r="O274" i="1"/>
  <c r="N274" i="1" s="1"/>
  <c r="M274" i="1" s="1"/>
  <c r="O275" i="1"/>
  <c r="N275" i="1" s="1"/>
  <c r="M275" i="1" s="1"/>
  <c r="O276" i="1"/>
  <c r="N276" i="1" s="1"/>
  <c r="M276" i="1" s="1"/>
  <c r="O277" i="1"/>
  <c r="N277" i="1" s="1"/>
  <c r="M277" i="1" s="1"/>
  <c r="O278" i="1"/>
  <c r="N278" i="1" s="1"/>
  <c r="M278" i="1" s="1"/>
  <c r="O279" i="1"/>
  <c r="N279" i="1" s="1"/>
  <c r="M279" i="1" s="1"/>
  <c r="O280" i="1"/>
  <c r="N280" i="1" s="1"/>
  <c r="M280" i="1" s="1"/>
  <c r="O281" i="1"/>
  <c r="N281" i="1" s="1"/>
  <c r="M281" i="1" s="1"/>
  <c r="O282" i="1"/>
  <c r="N282" i="1" s="1"/>
  <c r="M282" i="1" s="1"/>
  <c r="O283" i="1"/>
  <c r="O284" i="1"/>
  <c r="N284" i="1" s="1"/>
  <c r="M284" i="1" s="1"/>
  <c r="O285" i="1"/>
  <c r="N285" i="1" s="1"/>
  <c r="M285" i="1" s="1"/>
  <c r="O286" i="1"/>
  <c r="N286" i="1" s="1"/>
  <c r="M286" i="1" s="1"/>
  <c r="O287" i="1"/>
  <c r="N287" i="1" s="1"/>
  <c r="M287" i="1" s="1"/>
  <c r="O288" i="1"/>
  <c r="N288" i="1" s="1"/>
  <c r="M288" i="1" s="1"/>
  <c r="O289" i="1"/>
  <c r="O290" i="1"/>
  <c r="O291" i="1"/>
  <c r="N291" i="1" s="1"/>
  <c r="M291" i="1" s="1"/>
  <c r="O292" i="1"/>
  <c r="N292" i="1" s="1"/>
  <c r="M292" i="1" s="1"/>
  <c r="O293" i="1"/>
  <c r="N293" i="1" s="1"/>
  <c r="M293" i="1" s="1"/>
  <c r="O294" i="1"/>
  <c r="N294" i="1" s="1"/>
  <c r="M294" i="1" s="1"/>
  <c r="O295" i="1"/>
  <c r="N295" i="1" s="1"/>
  <c r="M295" i="1" s="1"/>
  <c r="O296" i="1"/>
  <c r="N296" i="1" s="1"/>
  <c r="M296" i="1" s="1"/>
  <c r="O297" i="1"/>
  <c r="N297" i="1" s="1"/>
  <c r="M297" i="1" s="1"/>
  <c r="O298" i="1"/>
  <c r="N298" i="1" s="1"/>
  <c r="M298" i="1" s="1"/>
  <c r="O299" i="1"/>
  <c r="N299" i="1" s="1"/>
  <c r="M299" i="1" s="1"/>
  <c r="O300" i="1"/>
  <c r="N300" i="1" s="1"/>
  <c r="M300" i="1" s="1"/>
  <c r="O301" i="1"/>
  <c r="N301" i="1" s="1"/>
  <c r="M301" i="1" s="1"/>
  <c r="O302" i="1"/>
  <c r="N302" i="1" s="1"/>
  <c r="M302" i="1" s="1"/>
  <c r="O303" i="1"/>
  <c r="N303" i="1" s="1"/>
  <c r="M303" i="1" s="1"/>
  <c r="O304" i="1"/>
  <c r="N304" i="1" s="1"/>
  <c r="M304" i="1" s="1"/>
  <c r="O305" i="1"/>
  <c r="N305" i="1" s="1"/>
  <c r="M305" i="1" s="1"/>
  <c r="O306" i="1"/>
  <c r="O307" i="1"/>
  <c r="O308" i="1"/>
  <c r="N308" i="1" s="1"/>
  <c r="M308" i="1" s="1"/>
  <c r="O309" i="1"/>
  <c r="N309" i="1" s="1"/>
  <c r="M309" i="1" s="1"/>
  <c r="O310" i="1"/>
  <c r="N310" i="1" s="1"/>
  <c r="M310" i="1" s="1"/>
  <c r="O311" i="1"/>
  <c r="N311" i="1" s="1"/>
  <c r="M311" i="1" s="1"/>
  <c r="O312" i="1"/>
  <c r="N312" i="1" s="1"/>
  <c r="M312" i="1" s="1"/>
  <c r="O313" i="1"/>
  <c r="N313" i="1" s="1"/>
  <c r="M313" i="1" s="1"/>
  <c r="O314" i="1"/>
  <c r="N314" i="1" s="1"/>
  <c r="M314" i="1" s="1"/>
  <c r="O315" i="1"/>
  <c r="N315" i="1" s="1"/>
  <c r="M315" i="1" s="1"/>
  <c r="O316" i="1"/>
  <c r="N316" i="1" s="1"/>
  <c r="M316" i="1" s="1"/>
  <c r="O317" i="1"/>
  <c r="N317" i="1" s="1"/>
  <c r="M317" i="1" s="1"/>
  <c r="O318" i="1"/>
  <c r="N318" i="1" s="1"/>
  <c r="M318" i="1" s="1"/>
  <c r="O319" i="1"/>
  <c r="N319" i="1" s="1"/>
  <c r="M319" i="1" s="1"/>
  <c r="O320" i="1"/>
  <c r="N320" i="1" s="1"/>
  <c r="M320" i="1" s="1"/>
  <c r="O321" i="1"/>
  <c r="N321" i="1" s="1"/>
  <c r="M321" i="1" s="1"/>
  <c r="O322" i="1"/>
  <c r="N322" i="1" s="1"/>
  <c r="M322" i="1" s="1"/>
  <c r="O323" i="1"/>
  <c r="N323" i="1" s="1"/>
  <c r="M323" i="1" s="1"/>
  <c r="O324" i="1"/>
  <c r="N324" i="1" s="1"/>
  <c r="M324" i="1" s="1"/>
  <c r="O325" i="1"/>
  <c r="N325" i="1" s="1"/>
  <c r="M325" i="1" s="1"/>
  <c r="O326" i="1"/>
  <c r="N326" i="1" s="1"/>
  <c r="M326" i="1" s="1"/>
  <c r="O327" i="1"/>
  <c r="N327" i="1" s="1"/>
  <c r="M327" i="1" s="1"/>
  <c r="O328" i="1"/>
  <c r="N328" i="1" s="1"/>
  <c r="M328" i="1" s="1"/>
  <c r="O329" i="1"/>
  <c r="N329" i="1" s="1"/>
  <c r="M329" i="1" s="1"/>
  <c r="O330" i="1"/>
  <c r="O331" i="1"/>
  <c r="O332" i="1"/>
  <c r="N332" i="1" s="1"/>
  <c r="M332" i="1" s="1"/>
  <c r="O333" i="1"/>
  <c r="N333" i="1" s="1"/>
  <c r="M333" i="1" s="1"/>
  <c r="O334" i="1"/>
  <c r="N334" i="1" s="1"/>
  <c r="M334" i="1" s="1"/>
  <c r="O335" i="1"/>
  <c r="N335" i="1" s="1"/>
  <c r="M335" i="1" s="1"/>
  <c r="O336" i="1"/>
  <c r="N336" i="1" s="1"/>
  <c r="M336" i="1" s="1"/>
  <c r="O337" i="1"/>
  <c r="N337" i="1" s="1"/>
  <c r="M337" i="1" s="1"/>
  <c r="O338" i="1"/>
  <c r="N338" i="1" s="1"/>
  <c r="M338" i="1" s="1"/>
  <c r="O339" i="1"/>
  <c r="N339" i="1" s="1"/>
  <c r="M339" i="1" s="1"/>
  <c r="O340" i="1"/>
  <c r="N340" i="1" s="1"/>
  <c r="M340" i="1" s="1"/>
  <c r="O341" i="1"/>
  <c r="N341" i="1" s="1"/>
  <c r="M341" i="1" s="1"/>
  <c r="O342" i="1"/>
  <c r="N342" i="1" s="1"/>
  <c r="M342" i="1" s="1"/>
  <c r="O343" i="1"/>
  <c r="N343" i="1" s="1"/>
  <c r="M343" i="1" s="1"/>
  <c r="O344" i="1"/>
  <c r="N344" i="1" s="1"/>
  <c r="M344" i="1" s="1"/>
  <c r="O345" i="1"/>
  <c r="N345" i="1" s="1"/>
  <c r="M345" i="1" s="1"/>
  <c r="O346" i="1"/>
  <c r="N346" i="1" s="1"/>
  <c r="M346" i="1" s="1"/>
  <c r="O347" i="1"/>
  <c r="O348" i="1"/>
  <c r="N348" i="1" s="1"/>
  <c r="M348" i="1" s="1"/>
  <c r="O349" i="1"/>
  <c r="N349" i="1" s="1"/>
  <c r="M349" i="1" s="1"/>
  <c r="O350" i="1"/>
  <c r="N350" i="1" s="1"/>
  <c r="M350" i="1" s="1"/>
  <c r="O351" i="1"/>
  <c r="N351" i="1" s="1"/>
  <c r="M351" i="1" s="1"/>
  <c r="O352" i="1"/>
  <c r="N352" i="1" s="1"/>
  <c r="M352" i="1" s="1"/>
  <c r="O353" i="1"/>
  <c r="O354" i="1"/>
  <c r="O355" i="1"/>
  <c r="N355" i="1" s="1"/>
  <c r="M355" i="1" s="1"/>
  <c r="O356" i="1"/>
  <c r="N356" i="1" s="1"/>
  <c r="M356" i="1" s="1"/>
  <c r="O357" i="1"/>
  <c r="N357" i="1" s="1"/>
  <c r="M357" i="1" s="1"/>
  <c r="O358" i="1"/>
  <c r="N358" i="1" s="1"/>
  <c r="M358" i="1" s="1"/>
  <c r="O359" i="1"/>
  <c r="N359" i="1" s="1"/>
  <c r="M359" i="1" s="1"/>
  <c r="O360" i="1"/>
  <c r="N360" i="1" s="1"/>
  <c r="M360" i="1" s="1"/>
  <c r="O361" i="1"/>
  <c r="N361" i="1" s="1"/>
  <c r="M361" i="1" s="1"/>
  <c r="O362" i="1"/>
  <c r="N362" i="1" s="1"/>
  <c r="M362" i="1" s="1"/>
  <c r="O363" i="1"/>
  <c r="N363" i="1" s="1"/>
  <c r="M363" i="1" s="1"/>
  <c r="O364" i="1"/>
  <c r="N364" i="1" s="1"/>
  <c r="M364" i="1" s="1"/>
  <c r="O365" i="1"/>
  <c r="N365" i="1" s="1"/>
  <c r="M365" i="1" s="1"/>
  <c r="O366" i="1"/>
  <c r="N366" i="1" s="1"/>
  <c r="M366" i="1" s="1"/>
  <c r="O367" i="1"/>
  <c r="N367" i="1" s="1"/>
  <c r="M367" i="1" s="1"/>
  <c r="O368" i="1"/>
  <c r="N368" i="1" s="1"/>
  <c r="M368" i="1" s="1"/>
  <c r="O369" i="1"/>
  <c r="N369" i="1" s="1"/>
  <c r="M369" i="1" s="1"/>
  <c r="O370" i="1"/>
  <c r="O371" i="1"/>
  <c r="O372" i="1"/>
  <c r="N372" i="1" s="1"/>
  <c r="M372" i="1" s="1"/>
  <c r="O373" i="1"/>
  <c r="N373" i="1" s="1"/>
  <c r="M373" i="1" s="1"/>
  <c r="O374" i="1"/>
  <c r="N374" i="1" s="1"/>
  <c r="M374" i="1" s="1"/>
  <c r="O375" i="1"/>
  <c r="N375" i="1" s="1"/>
  <c r="M375" i="1" s="1"/>
  <c r="O376" i="1"/>
  <c r="N376" i="1" s="1"/>
  <c r="M376" i="1" s="1"/>
  <c r="O377" i="1"/>
  <c r="N377" i="1" s="1"/>
  <c r="M377" i="1" s="1"/>
  <c r="O378" i="1"/>
  <c r="N378" i="1" s="1"/>
  <c r="M378" i="1" s="1"/>
  <c r="O379" i="1"/>
  <c r="N379" i="1" s="1"/>
  <c r="M379" i="1" s="1"/>
  <c r="O380" i="1"/>
  <c r="N380" i="1" s="1"/>
  <c r="M380" i="1" s="1"/>
  <c r="O381" i="1"/>
  <c r="N381" i="1" s="1"/>
  <c r="M381" i="1" s="1"/>
  <c r="O382" i="1"/>
  <c r="N382" i="1" s="1"/>
  <c r="M382" i="1" s="1"/>
  <c r="O383" i="1"/>
  <c r="N383" i="1" s="1"/>
  <c r="M383" i="1" s="1"/>
  <c r="O384" i="1"/>
  <c r="N384" i="1" s="1"/>
  <c r="M384" i="1" s="1"/>
  <c r="O385" i="1"/>
  <c r="N385" i="1" s="1"/>
  <c r="M385" i="1" s="1"/>
  <c r="O386" i="1"/>
  <c r="N386" i="1" s="1"/>
  <c r="M386" i="1" s="1"/>
  <c r="O387" i="1"/>
  <c r="N387" i="1" s="1"/>
  <c r="M387" i="1" s="1"/>
  <c r="O388" i="1"/>
  <c r="N388" i="1" s="1"/>
  <c r="M388" i="1" s="1"/>
  <c r="O389" i="1"/>
  <c r="N389" i="1" s="1"/>
  <c r="M389" i="1" s="1"/>
  <c r="O390" i="1"/>
  <c r="N390" i="1" s="1"/>
  <c r="M390" i="1" s="1"/>
  <c r="O391" i="1"/>
  <c r="N391" i="1" s="1"/>
  <c r="M391" i="1" s="1"/>
  <c r="O392" i="1"/>
  <c r="N392" i="1" s="1"/>
  <c r="M392" i="1" s="1"/>
  <c r="O393" i="1"/>
  <c r="N393" i="1" s="1"/>
  <c r="M393" i="1" s="1"/>
  <c r="O394" i="1"/>
  <c r="O395" i="1"/>
  <c r="O396" i="1"/>
  <c r="N396" i="1" s="1"/>
  <c r="M396" i="1" s="1"/>
  <c r="O397" i="1"/>
  <c r="N397" i="1" s="1"/>
  <c r="M397" i="1" s="1"/>
  <c r="O398" i="1"/>
  <c r="N398" i="1" s="1"/>
  <c r="M398" i="1" s="1"/>
  <c r="O399" i="1"/>
  <c r="N399" i="1" s="1"/>
  <c r="M399" i="1" s="1"/>
  <c r="O400" i="1"/>
  <c r="N400" i="1" s="1"/>
  <c r="M400" i="1" s="1"/>
  <c r="O401" i="1"/>
  <c r="N401" i="1" s="1"/>
  <c r="M401" i="1" s="1"/>
  <c r="O402" i="1"/>
  <c r="N402" i="1" s="1"/>
  <c r="M402" i="1" s="1"/>
  <c r="O403" i="1"/>
  <c r="N403" i="1" s="1"/>
  <c r="M403" i="1" s="1"/>
  <c r="O404" i="1"/>
  <c r="N404" i="1" s="1"/>
  <c r="M404" i="1" s="1"/>
  <c r="O405" i="1"/>
  <c r="N405" i="1" s="1"/>
  <c r="M405" i="1" s="1"/>
  <c r="O406" i="1"/>
  <c r="N406" i="1" s="1"/>
  <c r="M406" i="1" s="1"/>
  <c r="O407" i="1"/>
  <c r="N407" i="1" s="1"/>
  <c r="M407" i="1" s="1"/>
  <c r="O408" i="1"/>
  <c r="N408" i="1" s="1"/>
  <c r="M408" i="1" s="1"/>
  <c r="O409" i="1"/>
  <c r="N409" i="1" s="1"/>
  <c r="M409" i="1" s="1"/>
  <c r="O410" i="1"/>
  <c r="N410" i="1" s="1"/>
  <c r="M410" i="1" s="1"/>
  <c r="O411" i="1"/>
  <c r="O412" i="1"/>
  <c r="N412" i="1" s="1"/>
  <c r="M412" i="1" s="1"/>
  <c r="O413" i="1"/>
  <c r="N413" i="1" s="1"/>
  <c r="M413" i="1" s="1"/>
  <c r="O414" i="1"/>
  <c r="N414" i="1" s="1"/>
  <c r="M414" i="1" s="1"/>
  <c r="O415" i="1"/>
  <c r="N415" i="1" s="1"/>
  <c r="M415" i="1" s="1"/>
  <c r="O416" i="1"/>
  <c r="N416" i="1" s="1"/>
  <c r="M416" i="1" s="1"/>
  <c r="O417" i="1"/>
  <c r="O418" i="1"/>
  <c r="O419" i="1"/>
  <c r="N419" i="1" s="1"/>
  <c r="M419" i="1" s="1"/>
  <c r="O420" i="1"/>
  <c r="N420" i="1" s="1"/>
  <c r="M420" i="1" s="1"/>
  <c r="O421" i="1"/>
  <c r="N421" i="1" s="1"/>
  <c r="M421" i="1" s="1"/>
  <c r="O422" i="1"/>
  <c r="N422" i="1" s="1"/>
  <c r="M422" i="1" s="1"/>
  <c r="O423" i="1"/>
  <c r="N423" i="1" s="1"/>
  <c r="M423" i="1" s="1"/>
  <c r="O424" i="1"/>
  <c r="N424" i="1" s="1"/>
  <c r="M424" i="1" s="1"/>
  <c r="O425" i="1"/>
  <c r="N425" i="1" s="1"/>
  <c r="M425" i="1" s="1"/>
  <c r="O426" i="1"/>
  <c r="N426" i="1" s="1"/>
  <c r="M426" i="1" s="1"/>
  <c r="O427" i="1"/>
  <c r="N427" i="1" s="1"/>
  <c r="M427" i="1" s="1"/>
  <c r="O428" i="1"/>
  <c r="N428" i="1" s="1"/>
  <c r="M428" i="1" s="1"/>
  <c r="O429" i="1"/>
  <c r="N429" i="1" s="1"/>
  <c r="M429" i="1" s="1"/>
  <c r="O430" i="1"/>
  <c r="N430" i="1" s="1"/>
  <c r="M430" i="1" s="1"/>
  <c r="O431" i="1"/>
  <c r="N431" i="1" s="1"/>
  <c r="M431" i="1" s="1"/>
  <c r="O432" i="1"/>
  <c r="N432" i="1" s="1"/>
  <c r="M432" i="1" s="1"/>
  <c r="O433" i="1"/>
  <c r="N433" i="1" s="1"/>
  <c r="M433" i="1" s="1"/>
  <c r="O434" i="1"/>
  <c r="O435" i="1"/>
  <c r="O436" i="1"/>
  <c r="N436" i="1" s="1"/>
  <c r="M436" i="1" s="1"/>
  <c r="O437" i="1"/>
  <c r="N437" i="1" s="1"/>
  <c r="M437" i="1" s="1"/>
  <c r="O438" i="1"/>
  <c r="N438" i="1" s="1"/>
  <c r="M438" i="1" s="1"/>
  <c r="O439" i="1"/>
  <c r="N439" i="1" s="1"/>
  <c r="M439" i="1" s="1"/>
  <c r="O440" i="1"/>
  <c r="N440" i="1" s="1"/>
  <c r="M440" i="1" s="1"/>
  <c r="O441" i="1"/>
  <c r="N441" i="1" s="1"/>
  <c r="M441" i="1" s="1"/>
  <c r="O442" i="1"/>
  <c r="N442" i="1" s="1"/>
  <c r="M442" i="1" s="1"/>
  <c r="O443" i="1"/>
  <c r="N443" i="1" s="1"/>
  <c r="M443" i="1" s="1"/>
  <c r="O444" i="1"/>
  <c r="N444" i="1" s="1"/>
  <c r="M444" i="1" s="1"/>
  <c r="O445" i="1"/>
  <c r="N445" i="1" s="1"/>
  <c r="M445" i="1" s="1"/>
  <c r="O446" i="1"/>
  <c r="N446" i="1" s="1"/>
  <c r="M446" i="1" s="1"/>
  <c r="O447" i="1"/>
  <c r="N447" i="1" s="1"/>
  <c r="M447" i="1" s="1"/>
  <c r="O448" i="1"/>
  <c r="N448" i="1" s="1"/>
  <c r="M448" i="1" s="1"/>
  <c r="O449" i="1"/>
  <c r="N449" i="1" s="1"/>
  <c r="M449" i="1" s="1"/>
  <c r="O450" i="1"/>
  <c r="N450" i="1" s="1"/>
  <c r="M450" i="1" s="1"/>
  <c r="O451" i="1"/>
  <c r="N451" i="1" s="1"/>
  <c r="M451" i="1" s="1"/>
  <c r="O452" i="1"/>
  <c r="N452" i="1" s="1"/>
  <c r="M452" i="1" s="1"/>
  <c r="O453" i="1"/>
  <c r="N453" i="1" s="1"/>
  <c r="M453" i="1" s="1"/>
  <c r="O454" i="1"/>
  <c r="N454" i="1" s="1"/>
  <c r="M454" i="1" s="1"/>
  <c r="O455" i="1"/>
  <c r="N455" i="1" s="1"/>
  <c r="M455" i="1" s="1"/>
  <c r="O456" i="1"/>
  <c r="N456" i="1" s="1"/>
  <c r="M456" i="1" s="1"/>
  <c r="O457" i="1"/>
  <c r="N457" i="1" s="1"/>
  <c r="M457" i="1" s="1"/>
  <c r="O458" i="1"/>
  <c r="O459" i="1"/>
  <c r="O460" i="1"/>
  <c r="N460" i="1" s="1"/>
  <c r="M460" i="1" s="1"/>
  <c r="O461" i="1"/>
  <c r="N461" i="1" s="1"/>
  <c r="M461" i="1" s="1"/>
  <c r="O462" i="1"/>
  <c r="N462" i="1" s="1"/>
  <c r="M462" i="1" s="1"/>
  <c r="O463" i="1"/>
  <c r="N463" i="1" s="1"/>
  <c r="M463" i="1" s="1"/>
  <c r="O464" i="1"/>
  <c r="N464" i="1" s="1"/>
  <c r="M464" i="1" s="1"/>
  <c r="O465" i="1"/>
  <c r="N465" i="1" s="1"/>
  <c r="M465" i="1" s="1"/>
  <c r="O466" i="1"/>
  <c r="N466" i="1" s="1"/>
  <c r="M466" i="1" s="1"/>
  <c r="O467" i="1"/>
  <c r="N467" i="1" s="1"/>
  <c r="M467" i="1" s="1"/>
  <c r="O468" i="1"/>
  <c r="N468" i="1" s="1"/>
  <c r="M468" i="1" s="1"/>
  <c r="O469" i="1"/>
  <c r="N469" i="1" s="1"/>
  <c r="M469" i="1" s="1"/>
  <c r="O470" i="1"/>
  <c r="N470" i="1" s="1"/>
  <c r="M470" i="1" s="1"/>
  <c r="O471" i="1"/>
  <c r="N471" i="1" s="1"/>
  <c r="M471" i="1" s="1"/>
  <c r="O472" i="1"/>
  <c r="N472" i="1" s="1"/>
  <c r="M472" i="1" s="1"/>
  <c r="O473" i="1"/>
  <c r="N473" i="1" s="1"/>
  <c r="M473" i="1" s="1"/>
  <c r="O474" i="1"/>
  <c r="N474" i="1" s="1"/>
  <c r="M474" i="1" s="1"/>
  <c r="O475" i="1"/>
  <c r="O476" i="1"/>
  <c r="N476" i="1" s="1"/>
  <c r="M476" i="1" s="1"/>
  <c r="O477" i="1"/>
  <c r="N477" i="1" s="1"/>
  <c r="M477" i="1" s="1"/>
  <c r="O478" i="1"/>
  <c r="N478" i="1" s="1"/>
  <c r="M478" i="1" s="1"/>
  <c r="O479" i="1"/>
  <c r="N479" i="1" s="1"/>
  <c r="M479" i="1" s="1"/>
  <c r="O480" i="1"/>
  <c r="N480" i="1" s="1"/>
  <c r="M480" i="1" s="1"/>
  <c r="O481" i="1"/>
  <c r="N481" i="1" s="1"/>
  <c r="M481" i="1" s="1"/>
  <c r="O482" i="1"/>
  <c r="O483" i="1"/>
  <c r="N483" i="1" s="1"/>
  <c r="M483" i="1" s="1"/>
  <c r="O484" i="1"/>
  <c r="N484" i="1" s="1"/>
  <c r="M484" i="1" s="1"/>
  <c r="O485" i="1"/>
  <c r="N485" i="1" s="1"/>
  <c r="M485" i="1" s="1"/>
  <c r="O486" i="1"/>
  <c r="N486" i="1" s="1"/>
  <c r="M486" i="1" s="1"/>
  <c r="O487" i="1"/>
  <c r="N487" i="1" s="1"/>
  <c r="M487" i="1" s="1"/>
  <c r="O488" i="1"/>
  <c r="N488" i="1" s="1"/>
  <c r="M488" i="1" s="1"/>
  <c r="O489" i="1"/>
  <c r="N489" i="1" s="1"/>
  <c r="M489" i="1" s="1"/>
  <c r="O490" i="1"/>
  <c r="N490" i="1" s="1"/>
  <c r="M490" i="1" s="1"/>
  <c r="O491" i="1"/>
  <c r="N491" i="1" s="1"/>
  <c r="M491" i="1" s="1"/>
  <c r="O492" i="1"/>
  <c r="N492" i="1" s="1"/>
  <c r="M492" i="1" s="1"/>
  <c r="O493" i="1"/>
  <c r="N493" i="1" s="1"/>
  <c r="M493" i="1" s="1"/>
  <c r="O494" i="1"/>
  <c r="N494" i="1" s="1"/>
  <c r="M494" i="1" s="1"/>
  <c r="O495" i="1"/>
  <c r="N495" i="1" s="1"/>
  <c r="M495" i="1" s="1"/>
  <c r="O496" i="1"/>
  <c r="N496" i="1" s="1"/>
  <c r="M496" i="1" s="1"/>
  <c r="O497" i="1"/>
  <c r="N497" i="1" s="1"/>
  <c r="M497" i="1" s="1"/>
  <c r="O498" i="1"/>
  <c r="O499" i="1"/>
  <c r="O500" i="1"/>
  <c r="N500" i="1" s="1"/>
  <c r="M500" i="1" s="1"/>
  <c r="O501" i="1"/>
  <c r="N501" i="1" s="1"/>
  <c r="M501" i="1" s="1"/>
  <c r="O502" i="1"/>
  <c r="N502" i="1" s="1"/>
  <c r="M502" i="1" s="1"/>
  <c r="O503" i="1"/>
  <c r="N503" i="1" s="1"/>
  <c r="M503" i="1" s="1"/>
  <c r="O504" i="1"/>
  <c r="N504" i="1" s="1"/>
  <c r="M504" i="1" s="1"/>
  <c r="O505" i="1"/>
  <c r="N505" i="1" s="1"/>
  <c r="M505" i="1" s="1"/>
  <c r="O506" i="1"/>
  <c r="N506" i="1" s="1"/>
  <c r="M506" i="1" s="1"/>
  <c r="O507" i="1"/>
  <c r="N507" i="1" s="1"/>
  <c r="M507" i="1" s="1"/>
  <c r="O508" i="1"/>
  <c r="N508" i="1" s="1"/>
  <c r="M508" i="1" s="1"/>
  <c r="O509" i="1"/>
  <c r="N509" i="1" s="1"/>
  <c r="M509" i="1" s="1"/>
  <c r="O510" i="1"/>
  <c r="N510" i="1" s="1"/>
  <c r="M510" i="1" s="1"/>
  <c r="O511" i="1"/>
  <c r="N511" i="1" s="1"/>
  <c r="M511" i="1" s="1"/>
  <c r="O512" i="1"/>
  <c r="N512" i="1" s="1"/>
  <c r="M512" i="1" s="1"/>
  <c r="O513" i="1"/>
  <c r="N513" i="1" s="1"/>
  <c r="M513" i="1" s="1"/>
  <c r="O514" i="1"/>
  <c r="N514" i="1" s="1"/>
  <c r="M514" i="1" s="1"/>
  <c r="O515" i="1"/>
  <c r="N515" i="1" s="1"/>
  <c r="M515" i="1" s="1"/>
  <c r="O516" i="1"/>
  <c r="N516" i="1" s="1"/>
  <c r="M516" i="1" s="1"/>
  <c r="O517" i="1"/>
  <c r="N517" i="1" s="1"/>
  <c r="M517" i="1" s="1"/>
  <c r="O518" i="1"/>
  <c r="N518" i="1" s="1"/>
  <c r="M518" i="1" s="1"/>
  <c r="O519" i="1"/>
  <c r="N519" i="1" s="1"/>
  <c r="M519" i="1" s="1"/>
  <c r="O520" i="1"/>
  <c r="N520" i="1" s="1"/>
  <c r="M520" i="1" s="1"/>
  <c r="O521" i="1"/>
  <c r="N521" i="1" s="1"/>
  <c r="M521" i="1" s="1"/>
  <c r="O522" i="1"/>
  <c r="O523" i="1"/>
  <c r="O524" i="1"/>
  <c r="N524" i="1" s="1"/>
  <c r="M524" i="1" s="1"/>
  <c r="O525" i="1"/>
  <c r="N525" i="1" s="1"/>
  <c r="M525" i="1" s="1"/>
  <c r="O526" i="1"/>
  <c r="N526" i="1" s="1"/>
  <c r="M526" i="1" s="1"/>
  <c r="O527" i="1"/>
  <c r="N527" i="1" s="1"/>
  <c r="M527" i="1" s="1"/>
  <c r="O528" i="1"/>
  <c r="N528" i="1" s="1"/>
  <c r="M528" i="1" s="1"/>
  <c r="O529" i="1"/>
  <c r="N529" i="1" s="1"/>
  <c r="M529" i="1" s="1"/>
  <c r="O530" i="1"/>
  <c r="N530" i="1" s="1"/>
  <c r="M530" i="1" s="1"/>
  <c r="O531" i="1"/>
  <c r="N531" i="1" s="1"/>
  <c r="M531" i="1" s="1"/>
  <c r="O532" i="1"/>
  <c r="N532" i="1" s="1"/>
  <c r="M532" i="1" s="1"/>
  <c r="O533" i="1"/>
  <c r="N533" i="1" s="1"/>
  <c r="M533" i="1" s="1"/>
  <c r="O534" i="1"/>
  <c r="N534" i="1" s="1"/>
  <c r="M534" i="1" s="1"/>
  <c r="O535" i="1"/>
  <c r="N535" i="1" s="1"/>
  <c r="M535" i="1" s="1"/>
  <c r="O536" i="1"/>
  <c r="N536" i="1" s="1"/>
  <c r="M536" i="1" s="1"/>
  <c r="O537" i="1"/>
  <c r="N537" i="1" s="1"/>
  <c r="M537" i="1" s="1"/>
  <c r="O538" i="1"/>
  <c r="N538" i="1" s="1"/>
  <c r="M538" i="1" s="1"/>
  <c r="O539" i="1"/>
  <c r="O540" i="1"/>
  <c r="N540" i="1" s="1"/>
  <c r="M540" i="1" s="1"/>
  <c r="O541" i="1"/>
  <c r="N541" i="1" s="1"/>
  <c r="M541" i="1" s="1"/>
  <c r="O542" i="1"/>
  <c r="N542" i="1" s="1"/>
  <c r="M542" i="1" s="1"/>
  <c r="O543" i="1"/>
  <c r="N543" i="1" s="1"/>
  <c r="M543" i="1" s="1"/>
  <c r="O544" i="1"/>
  <c r="N544" i="1" s="1"/>
  <c r="M544" i="1" s="1"/>
  <c r="O545" i="1"/>
  <c r="N545" i="1" s="1"/>
  <c r="M545" i="1" s="1"/>
  <c r="O546" i="1"/>
  <c r="O547" i="1"/>
  <c r="N547" i="1" s="1"/>
  <c r="M547" i="1" s="1"/>
  <c r="O548" i="1"/>
  <c r="N548" i="1" s="1"/>
  <c r="M548" i="1" s="1"/>
  <c r="O549" i="1"/>
  <c r="N549" i="1" s="1"/>
  <c r="M549" i="1" s="1"/>
  <c r="O550" i="1"/>
  <c r="N550" i="1" s="1"/>
  <c r="M550" i="1" s="1"/>
  <c r="O551" i="1"/>
  <c r="N551" i="1" s="1"/>
  <c r="M551" i="1" s="1"/>
  <c r="O552" i="1"/>
  <c r="N552" i="1" s="1"/>
  <c r="M552" i="1" s="1"/>
  <c r="O553" i="1"/>
  <c r="N553" i="1" s="1"/>
  <c r="M553" i="1" s="1"/>
  <c r="O554" i="1"/>
  <c r="N554" i="1" s="1"/>
  <c r="M554" i="1" s="1"/>
  <c r="O555" i="1"/>
  <c r="N555" i="1" s="1"/>
  <c r="M555" i="1" s="1"/>
  <c r="O556" i="1"/>
  <c r="N556" i="1" s="1"/>
  <c r="M556" i="1" s="1"/>
  <c r="O557" i="1"/>
  <c r="N557" i="1" s="1"/>
  <c r="M557" i="1" s="1"/>
  <c r="O558" i="1"/>
  <c r="N558" i="1" s="1"/>
  <c r="M558" i="1" s="1"/>
  <c r="O559" i="1"/>
  <c r="N559" i="1" s="1"/>
  <c r="M559" i="1" s="1"/>
  <c r="O560" i="1"/>
  <c r="N560" i="1" s="1"/>
  <c r="M560" i="1" s="1"/>
  <c r="O561" i="1"/>
  <c r="N561" i="1" s="1"/>
  <c r="M561" i="1" s="1"/>
  <c r="O562" i="1"/>
  <c r="O563" i="1"/>
  <c r="O564" i="1"/>
  <c r="N564" i="1" s="1"/>
  <c r="M564" i="1" s="1"/>
  <c r="O565" i="1"/>
  <c r="N565" i="1" s="1"/>
  <c r="M565" i="1" s="1"/>
  <c r="O566" i="1"/>
  <c r="N566" i="1" s="1"/>
  <c r="M566" i="1" s="1"/>
  <c r="O567" i="1"/>
  <c r="N567" i="1" s="1"/>
  <c r="M567" i="1" s="1"/>
  <c r="O568" i="1"/>
  <c r="N568" i="1" s="1"/>
  <c r="M568" i="1" s="1"/>
  <c r="O569" i="1"/>
  <c r="N569" i="1" s="1"/>
  <c r="M569" i="1" s="1"/>
  <c r="O570" i="1"/>
  <c r="N570" i="1" s="1"/>
  <c r="M570" i="1" s="1"/>
  <c r="O571" i="1"/>
  <c r="N571" i="1" s="1"/>
  <c r="M571" i="1" s="1"/>
  <c r="O572" i="1"/>
  <c r="N572" i="1" s="1"/>
  <c r="M572" i="1" s="1"/>
  <c r="O573" i="1"/>
  <c r="N573" i="1" s="1"/>
  <c r="M573" i="1" s="1"/>
  <c r="O574" i="1"/>
  <c r="N574" i="1" s="1"/>
  <c r="M574" i="1" s="1"/>
  <c r="O575" i="1"/>
  <c r="N575" i="1" s="1"/>
  <c r="M575" i="1" s="1"/>
  <c r="O576" i="1"/>
  <c r="N576" i="1" s="1"/>
  <c r="M576" i="1" s="1"/>
  <c r="O577" i="1"/>
  <c r="N577" i="1" s="1"/>
  <c r="M577" i="1" s="1"/>
  <c r="O578" i="1"/>
  <c r="N578" i="1" s="1"/>
  <c r="M578" i="1" s="1"/>
  <c r="O579" i="1"/>
  <c r="N579" i="1" s="1"/>
  <c r="M579" i="1" s="1"/>
  <c r="O580" i="1"/>
  <c r="N580" i="1" s="1"/>
  <c r="M580" i="1" s="1"/>
  <c r="O581" i="1"/>
  <c r="N581" i="1" s="1"/>
  <c r="M581" i="1" s="1"/>
  <c r="O582" i="1"/>
  <c r="N582" i="1" s="1"/>
  <c r="M582" i="1" s="1"/>
  <c r="O583" i="1"/>
  <c r="N583" i="1" s="1"/>
  <c r="M583" i="1" s="1"/>
  <c r="O584" i="1"/>
  <c r="N584" i="1" s="1"/>
  <c r="M584" i="1" s="1"/>
  <c r="O585" i="1"/>
  <c r="N585" i="1" s="1"/>
  <c r="M585" i="1" s="1"/>
  <c r="O586" i="1"/>
  <c r="O587" i="1"/>
  <c r="O588" i="1"/>
  <c r="N588" i="1" s="1"/>
  <c r="M588" i="1" s="1"/>
  <c r="O589" i="1"/>
  <c r="N589" i="1" s="1"/>
  <c r="M589" i="1" s="1"/>
  <c r="O590" i="1"/>
  <c r="N590" i="1" s="1"/>
  <c r="M590" i="1" s="1"/>
  <c r="O591" i="1"/>
  <c r="N591" i="1" s="1"/>
  <c r="M591" i="1" s="1"/>
  <c r="O592" i="1"/>
  <c r="N592" i="1" s="1"/>
  <c r="M592" i="1" s="1"/>
  <c r="O593" i="1"/>
  <c r="N593" i="1" s="1"/>
  <c r="M593" i="1" s="1"/>
  <c r="O594" i="1"/>
  <c r="N594" i="1" s="1"/>
  <c r="M594" i="1" s="1"/>
  <c r="O595" i="1"/>
  <c r="N595" i="1" s="1"/>
  <c r="M595" i="1" s="1"/>
  <c r="O596" i="1"/>
  <c r="N596" i="1" s="1"/>
  <c r="M596" i="1" s="1"/>
  <c r="O597" i="1"/>
  <c r="N597" i="1" s="1"/>
  <c r="M597" i="1" s="1"/>
  <c r="O598" i="1"/>
  <c r="N598" i="1" s="1"/>
  <c r="M598" i="1" s="1"/>
  <c r="O599" i="1"/>
  <c r="N599" i="1" s="1"/>
  <c r="M599" i="1" s="1"/>
  <c r="O600" i="1"/>
  <c r="N600" i="1" s="1"/>
  <c r="M600" i="1" s="1"/>
  <c r="O601" i="1"/>
  <c r="N601" i="1" s="1"/>
  <c r="M601" i="1" s="1"/>
  <c r="O602" i="1"/>
  <c r="O603" i="1"/>
  <c r="O604" i="1"/>
  <c r="N604" i="1" s="1"/>
  <c r="M604" i="1" s="1"/>
  <c r="O605" i="1"/>
  <c r="N605" i="1" s="1"/>
  <c r="M605" i="1" s="1"/>
  <c r="O606" i="1"/>
  <c r="N606" i="1" s="1"/>
  <c r="M606" i="1" s="1"/>
  <c r="O607" i="1"/>
  <c r="N607" i="1" s="1"/>
  <c r="M607" i="1" s="1"/>
  <c r="O608" i="1"/>
  <c r="N608" i="1" s="1"/>
  <c r="M608" i="1" s="1"/>
  <c r="O609" i="1"/>
  <c r="N609" i="1" s="1"/>
  <c r="M609" i="1" s="1"/>
  <c r="O610" i="1"/>
  <c r="N610" i="1" s="1"/>
  <c r="M610" i="1" s="1"/>
  <c r="O611" i="1"/>
  <c r="N611" i="1" s="1"/>
  <c r="M611" i="1" s="1"/>
  <c r="O612" i="1"/>
  <c r="N612" i="1" s="1"/>
  <c r="M612" i="1" s="1"/>
  <c r="O613" i="1"/>
  <c r="N613" i="1" s="1"/>
  <c r="M613" i="1" s="1"/>
  <c r="O614" i="1"/>
  <c r="N614" i="1" s="1"/>
  <c r="M614" i="1" s="1"/>
  <c r="O615" i="1"/>
  <c r="N615" i="1" s="1"/>
  <c r="M615" i="1" s="1"/>
  <c r="O616" i="1"/>
  <c r="N616" i="1" s="1"/>
  <c r="M616" i="1" s="1"/>
  <c r="O617" i="1"/>
  <c r="N617" i="1" s="1"/>
  <c r="M617" i="1" s="1"/>
  <c r="O618" i="1"/>
  <c r="O619" i="1"/>
  <c r="O620" i="1"/>
  <c r="N620" i="1" s="1"/>
  <c r="M620" i="1" s="1"/>
  <c r="O621" i="1"/>
  <c r="N621" i="1" s="1"/>
  <c r="M621" i="1" s="1"/>
  <c r="O622" i="1"/>
  <c r="N622" i="1" s="1"/>
  <c r="M622" i="1" s="1"/>
  <c r="O623" i="1"/>
  <c r="N623" i="1" s="1"/>
  <c r="M623" i="1" s="1"/>
  <c r="O624" i="1"/>
  <c r="N624" i="1" s="1"/>
  <c r="M624" i="1" s="1"/>
  <c r="O625" i="1"/>
  <c r="N625" i="1" s="1"/>
  <c r="M625" i="1" s="1"/>
  <c r="O626" i="1"/>
  <c r="N626" i="1" s="1"/>
  <c r="M626" i="1" s="1"/>
  <c r="O627" i="1"/>
  <c r="N627" i="1" s="1"/>
  <c r="M627" i="1" s="1"/>
  <c r="O628" i="1"/>
  <c r="N628" i="1" s="1"/>
  <c r="M628" i="1" s="1"/>
  <c r="O629" i="1"/>
  <c r="N629" i="1" s="1"/>
  <c r="M629" i="1" s="1"/>
  <c r="O630" i="1"/>
  <c r="N630" i="1" s="1"/>
  <c r="M630" i="1" s="1"/>
  <c r="O631" i="1"/>
  <c r="N631" i="1" s="1"/>
  <c r="M631" i="1" s="1"/>
  <c r="O632" i="1"/>
  <c r="N632" i="1" s="1"/>
  <c r="M632" i="1" s="1"/>
  <c r="O633" i="1"/>
  <c r="N633" i="1" s="1"/>
  <c r="M633" i="1" s="1"/>
  <c r="O634" i="1"/>
  <c r="O635" i="1"/>
  <c r="O636" i="1"/>
  <c r="N636" i="1" s="1"/>
  <c r="M636" i="1" s="1"/>
  <c r="O637" i="1"/>
  <c r="N637" i="1" s="1"/>
  <c r="M637" i="1" s="1"/>
  <c r="O638" i="1"/>
  <c r="N638" i="1" s="1"/>
  <c r="M638" i="1" s="1"/>
  <c r="O639" i="1"/>
  <c r="N639" i="1" s="1"/>
  <c r="M639" i="1" s="1"/>
  <c r="O640" i="1"/>
  <c r="N640" i="1" s="1"/>
  <c r="M640" i="1" s="1"/>
  <c r="O641" i="1"/>
  <c r="N641" i="1" s="1"/>
  <c r="M641" i="1" s="1"/>
  <c r="O642" i="1"/>
  <c r="N642" i="1" s="1"/>
  <c r="M642" i="1" s="1"/>
  <c r="O643" i="1"/>
  <c r="N643" i="1" s="1"/>
  <c r="M643" i="1" s="1"/>
  <c r="O644" i="1"/>
  <c r="N644" i="1" s="1"/>
  <c r="M644" i="1" s="1"/>
  <c r="O645" i="1"/>
  <c r="N645" i="1" s="1"/>
  <c r="M645" i="1" s="1"/>
  <c r="O646" i="1"/>
  <c r="N646" i="1" s="1"/>
  <c r="M646" i="1" s="1"/>
  <c r="O647" i="1"/>
  <c r="N647" i="1" s="1"/>
  <c r="M647" i="1" s="1"/>
  <c r="O648" i="1"/>
  <c r="N648" i="1" s="1"/>
  <c r="M648" i="1" s="1"/>
  <c r="O649" i="1"/>
  <c r="N649" i="1" s="1"/>
  <c r="M649" i="1" s="1"/>
  <c r="O650" i="1"/>
  <c r="N650" i="1" s="1"/>
  <c r="M650" i="1" s="1"/>
  <c r="O651" i="1"/>
  <c r="N651" i="1" s="1"/>
  <c r="M651" i="1" s="1"/>
  <c r="O652" i="1"/>
  <c r="N652" i="1" s="1"/>
  <c r="M652" i="1" s="1"/>
  <c r="O653" i="1"/>
  <c r="N653" i="1" s="1"/>
  <c r="M653" i="1" s="1"/>
  <c r="O654" i="1"/>
  <c r="N654" i="1" s="1"/>
  <c r="M654" i="1" s="1"/>
  <c r="O655" i="1"/>
  <c r="N655" i="1" s="1"/>
  <c r="M655" i="1" s="1"/>
  <c r="O656" i="1"/>
  <c r="N656" i="1" s="1"/>
  <c r="M656" i="1" s="1"/>
  <c r="O657" i="1"/>
  <c r="N657" i="1" s="1"/>
  <c r="M657" i="1" s="1"/>
  <c r="O658" i="1"/>
  <c r="N658" i="1" s="1"/>
  <c r="M658" i="1" s="1"/>
  <c r="O659" i="1"/>
  <c r="N659" i="1" s="1"/>
  <c r="M659" i="1" s="1"/>
  <c r="O660" i="1"/>
  <c r="N660" i="1" s="1"/>
  <c r="M660" i="1" s="1"/>
  <c r="O661" i="1"/>
  <c r="N661" i="1" s="1"/>
  <c r="M661" i="1" s="1"/>
  <c r="O662" i="1"/>
  <c r="N662" i="1" s="1"/>
  <c r="M662" i="1" s="1"/>
  <c r="O663" i="1"/>
  <c r="N663" i="1" s="1"/>
  <c r="M663" i="1" s="1"/>
  <c r="O664" i="1"/>
  <c r="N664" i="1" s="1"/>
  <c r="M664" i="1" s="1"/>
  <c r="O665" i="1"/>
  <c r="N665" i="1" s="1"/>
  <c r="M665" i="1" s="1"/>
  <c r="O666" i="1"/>
  <c r="N666" i="1" s="1"/>
  <c r="M666" i="1" s="1"/>
  <c r="O667" i="1"/>
  <c r="N667" i="1" s="1"/>
  <c r="M667" i="1" s="1"/>
  <c r="O668" i="1"/>
  <c r="N668" i="1" s="1"/>
  <c r="M668" i="1" s="1"/>
  <c r="O669" i="1"/>
  <c r="N669" i="1" s="1"/>
  <c r="M669" i="1" s="1"/>
  <c r="O670" i="1"/>
  <c r="N670" i="1" s="1"/>
  <c r="M670" i="1" s="1"/>
  <c r="O671" i="1"/>
  <c r="N671" i="1" s="1"/>
  <c r="M671" i="1" s="1"/>
  <c r="O672" i="1"/>
  <c r="N672" i="1" s="1"/>
  <c r="M672" i="1" s="1"/>
  <c r="O673" i="1"/>
  <c r="N673" i="1" s="1"/>
  <c r="M673" i="1" s="1"/>
  <c r="O674" i="1"/>
  <c r="N674" i="1" s="1"/>
  <c r="M674" i="1" s="1"/>
  <c r="O675" i="1"/>
  <c r="N675" i="1" s="1"/>
  <c r="M675" i="1" s="1"/>
  <c r="O676" i="1"/>
  <c r="N676" i="1" s="1"/>
  <c r="M676" i="1" s="1"/>
  <c r="O677" i="1"/>
  <c r="N677" i="1" s="1"/>
  <c r="M677" i="1" s="1"/>
  <c r="O678" i="1"/>
  <c r="N678" i="1" s="1"/>
  <c r="M678" i="1" s="1"/>
  <c r="O679" i="1"/>
  <c r="N679" i="1" s="1"/>
  <c r="M679" i="1" s="1"/>
  <c r="O680" i="1"/>
  <c r="N680" i="1" s="1"/>
  <c r="M680" i="1" s="1"/>
  <c r="O681" i="1"/>
  <c r="N681" i="1" s="1"/>
  <c r="M681" i="1" s="1"/>
  <c r="O682" i="1"/>
  <c r="N682" i="1" s="1"/>
  <c r="M682" i="1" s="1"/>
  <c r="O683" i="1"/>
  <c r="N683" i="1" s="1"/>
  <c r="M683" i="1" s="1"/>
  <c r="O684" i="1"/>
  <c r="N684" i="1" s="1"/>
  <c r="M684" i="1" s="1"/>
  <c r="O685" i="1"/>
  <c r="N685" i="1" s="1"/>
  <c r="M685" i="1" s="1"/>
  <c r="O686" i="1"/>
  <c r="N686" i="1" s="1"/>
  <c r="M686" i="1" s="1"/>
  <c r="O687" i="1"/>
  <c r="N687" i="1" s="1"/>
  <c r="M687" i="1" s="1"/>
  <c r="O688" i="1"/>
  <c r="N688" i="1" s="1"/>
  <c r="M688" i="1" s="1"/>
  <c r="O689" i="1"/>
  <c r="N689" i="1" s="1"/>
  <c r="M689" i="1" s="1"/>
  <c r="O690" i="1"/>
  <c r="N690" i="1" s="1"/>
  <c r="M690" i="1" s="1"/>
  <c r="O691" i="1"/>
  <c r="N691" i="1" s="1"/>
  <c r="M691" i="1" s="1"/>
  <c r="O692" i="1"/>
  <c r="N692" i="1" s="1"/>
  <c r="M692" i="1" s="1"/>
  <c r="O693" i="1"/>
  <c r="N693" i="1" s="1"/>
  <c r="M693" i="1" s="1"/>
  <c r="O694" i="1"/>
  <c r="N694" i="1" s="1"/>
  <c r="M694" i="1" s="1"/>
  <c r="O695" i="1"/>
  <c r="N695" i="1" s="1"/>
  <c r="M695" i="1" s="1"/>
  <c r="O696" i="1"/>
  <c r="N696" i="1" s="1"/>
  <c r="M696" i="1" s="1"/>
  <c r="O697" i="1"/>
  <c r="N697" i="1" s="1"/>
  <c r="M697" i="1" s="1"/>
  <c r="O698" i="1"/>
  <c r="N698" i="1" s="1"/>
  <c r="M698" i="1" s="1"/>
  <c r="O699" i="1"/>
  <c r="N699" i="1" s="1"/>
  <c r="M699" i="1" s="1"/>
  <c r="O700" i="1"/>
  <c r="N700" i="1" s="1"/>
  <c r="M700" i="1" s="1"/>
  <c r="O701" i="1"/>
  <c r="N701" i="1" s="1"/>
  <c r="M701" i="1" s="1"/>
  <c r="O702" i="1"/>
  <c r="N702" i="1" s="1"/>
  <c r="M702" i="1" s="1"/>
  <c r="O703" i="1"/>
  <c r="N703" i="1" s="1"/>
  <c r="M703" i="1" s="1"/>
  <c r="O704" i="1"/>
  <c r="N704" i="1" s="1"/>
  <c r="M704" i="1" s="1"/>
  <c r="O705" i="1"/>
  <c r="N705" i="1" s="1"/>
  <c r="M705" i="1" s="1"/>
  <c r="O706" i="1"/>
  <c r="N706" i="1" s="1"/>
  <c r="M706" i="1" s="1"/>
  <c r="O707" i="1"/>
  <c r="N707" i="1" s="1"/>
  <c r="M707" i="1" s="1"/>
  <c r="O708" i="1"/>
  <c r="N708" i="1" s="1"/>
  <c r="M708" i="1" s="1"/>
  <c r="O709" i="1"/>
  <c r="N709" i="1" s="1"/>
  <c r="M709" i="1" s="1"/>
  <c r="O710" i="1"/>
  <c r="N710" i="1" s="1"/>
  <c r="M710" i="1" s="1"/>
  <c r="O711" i="1"/>
  <c r="N711" i="1" s="1"/>
  <c r="M711" i="1" s="1"/>
  <c r="O712" i="1"/>
  <c r="N712" i="1" s="1"/>
  <c r="M712" i="1" s="1"/>
  <c r="O713" i="1"/>
  <c r="N713" i="1" s="1"/>
  <c r="M713" i="1" s="1"/>
  <c r="O714" i="1"/>
  <c r="N714" i="1" s="1"/>
  <c r="M714" i="1" s="1"/>
  <c r="O715" i="1"/>
  <c r="N715" i="1" s="1"/>
  <c r="M715" i="1" s="1"/>
  <c r="O716" i="1"/>
  <c r="N716" i="1" s="1"/>
  <c r="M716" i="1" s="1"/>
  <c r="O717" i="1"/>
  <c r="N717" i="1" s="1"/>
  <c r="M717" i="1" s="1"/>
  <c r="O718" i="1"/>
  <c r="N718" i="1" s="1"/>
  <c r="M718" i="1" s="1"/>
  <c r="O719" i="1"/>
  <c r="N719" i="1" s="1"/>
  <c r="M719" i="1" s="1"/>
  <c r="O720" i="1"/>
  <c r="N720" i="1" s="1"/>
  <c r="M720" i="1" s="1"/>
  <c r="O721" i="1"/>
  <c r="N721" i="1" s="1"/>
  <c r="M721" i="1" s="1"/>
  <c r="O722" i="1"/>
  <c r="N722" i="1" s="1"/>
  <c r="M722" i="1" s="1"/>
  <c r="O723" i="1"/>
  <c r="N723" i="1" s="1"/>
  <c r="M723" i="1" s="1"/>
  <c r="O724" i="1"/>
  <c r="N724" i="1" s="1"/>
  <c r="M724" i="1" s="1"/>
  <c r="O725" i="1"/>
  <c r="N725" i="1" s="1"/>
  <c r="M725" i="1" s="1"/>
  <c r="O726" i="1"/>
  <c r="N726" i="1" s="1"/>
  <c r="M726" i="1" s="1"/>
  <c r="O727" i="1"/>
  <c r="N727" i="1" s="1"/>
  <c r="M727" i="1" s="1"/>
  <c r="O728" i="1"/>
  <c r="N728" i="1" s="1"/>
  <c r="M728" i="1" s="1"/>
  <c r="O729" i="1"/>
  <c r="N729" i="1" s="1"/>
  <c r="M729" i="1" s="1"/>
  <c r="O730" i="1"/>
  <c r="N730" i="1" s="1"/>
  <c r="M730" i="1" s="1"/>
  <c r="O731" i="1"/>
  <c r="N731" i="1" s="1"/>
  <c r="M731" i="1" s="1"/>
  <c r="O732" i="1"/>
  <c r="N732" i="1" s="1"/>
  <c r="M732" i="1" s="1"/>
  <c r="O733" i="1"/>
  <c r="N733" i="1" s="1"/>
  <c r="M733" i="1" s="1"/>
  <c r="O734" i="1"/>
  <c r="N734" i="1" s="1"/>
  <c r="M734" i="1" s="1"/>
  <c r="O735" i="1"/>
  <c r="N735" i="1" s="1"/>
  <c r="M735" i="1" s="1"/>
  <c r="O736" i="1"/>
  <c r="N736" i="1" s="1"/>
  <c r="M736" i="1" s="1"/>
  <c r="O737" i="1"/>
  <c r="N737" i="1" s="1"/>
  <c r="M737" i="1" s="1"/>
  <c r="O738" i="1"/>
  <c r="N738" i="1" s="1"/>
  <c r="M738" i="1" s="1"/>
  <c r="O739" i="1"/>
  <c r="N739" i="1" s="1"/>
  <c r="M739" i="1" s="1"/>
  <c r="O740" i="1"/>
  <c r="N740" i="1" s="1"/>
  <c r="M740" i="1" s="1"/>
  <c r="O741" i="1"/>
  <c r="N741" i="1" s="1"/>
  <c r="M741" i="1" s="1"/>
  <c r="O742" i="1"/>
  <c r="N742" i="1" s="1"/>
  <c r="M742" i="1" s="1"/>
  <c r="O743" i="1"/>
  <c r="N743" i="1" s="1"/>
  <c r="M743" i="1" s="1"/>
  <c r="O744" i="1"/>
  <c r="N744" i="1" s="1"/>
  <c r="M744" i="1" s="1"/>
  <c r="O745" i="1"/>
  <c r="N745" i="1" s="1"/>
  <c r="M745" i="1" s="1"/>
  <c r="O746" i="1"/>
  <c r="N746" i="1" s="1"/>
  <c r="M746" i="1" s="1"/>
  <c r="O747" i="1"/>
  <c r="N747" i="1" s="1"/>
  <c r="M747" i="1" s="1"/>
  <c r="O748" i="1"/>
  <c r="N748" i="1" s="1"/>
  <c r="M748" i="1" s="1"/>
  <c r="O749" i="1"/>
  <c r="N749" i="1" s="1"/>
  <c r="M749" i="1" s="1"/>
  <c r="O750" i="1"/>
  <c r="N750" i="1" s="1"/>
  <c r="M750" i="1" s="1"/>
  <c r="O751" i="1"/>
  <c r="N751" i="1" s="1"/>
  <c r="M751" i="1" s="1"/>
  <c r="O752" i="1"/>
  <c r="N752" i="1" s="1"/>
  <c r="M752" i="1" s="1"/>
  <c r="O753" i="1"/>
  <c r="N753" i="1" s="1"/>
  <c r="M753" i="1" s="1"/>
  <c r="O754" i="1"/>
  <c r="N754" i="1" s="1"/>
  <c r="M754" i="1" s="1"/>
  <c r="O755" i="1"/>
  <c r="N755" i="1" s="1"/>
  <c r="M755" i="1" s="1"/>
  <c r="O756" i="1"/>
  <c r="N756" i="1" s="1"/>
  <c r="M756" i="1" s="1"/>
  <c r="O757" i="1"/>
  <c r="N757" i="1" s="1"/>
  <c r="M757" i="1" s="1"/>
  <c r="O758" i="1"/>
  <c r="N758" i="1" s="1"/>
  <c r="M758" i="1" s="1"/>
  <c r="O759" i="1"/>
  <c r="N759" i="1" s="1"/>
  <c r="M759" i="1" s="1"/>
  <c r="O760" i="1"/>
  <c r="N760" i="1" s="1"/>
  <c r="M760" i="1" s="1"/>
  <c r="O761" i="1"/>
  <c r="N761" i="1" s="1"/>
  <c r="M761" i="1" s="1"/>
  <c r="O762" i="1"/>
  <c r="N762" i="1" s="1"/>
  <c r="M762" i="1" s="1"/>
  <c r="O763" i="1"/>
  <c r="N763" i="1" s="1"/>
  <c r="M763" i="1" s="1"/>
  <c r="O764" i="1"/>
  <c r="N764" i="1" s="1"/>
  <c r="M764" i="1" s="1"/>
  <c r="O765" i="1"/>
  <c r="N765" i="1" s="1"/>
  <c r="M765" i="1" s="1"/>
  <c r="O766" i="1"/>
  <c r="N766" i="1" s="1"/>
  <c r="M766" i="1" s="1"/>
  <c r="O767" i="1"/>
  <c r="N767" i="1" s="1"/>
  <c r="M767" i="1" s="1"/>
  <c r="O768" i="1"/>
  <c r="N768" i="1" s="1"/>
  <c r="M768" i="1" s="1"/>
  <c r="O769" i="1"/>
  <c r="N769" i="1" s="1"/>
  <c r="M769" i="1" s="1"/>
  <c r="O770" i="1"/>
  <c r="N770" i="1" s="1"/>
  <c r="M770" i="1" s="1"/>
  <c r="O771" i="1"/>
  <c r="N771" i="1" s="1"/>
  <c r="M771" i="1" s="1"/>
  <c r="O772" i="1"/>
  <c r="N772" i="1" s="1"/>
  <c r="M772" i="1" s="1"/>
  <c r="O773" i="1"/>
  <c r="N773" i="1" s="1"/>
  <c r="M773" i="1" s="1"/>
  <c r="O774" i="1"/>
  <c r="N774" i="1" s="1"/>
  <c r="M774" i="1" s="1"/>
  <c r="O775" i="1"/>
  <c r="N775" i="1" s="1"/>
  <c r="M775" i="1" s="1"/>
  <c r="O776" i="1"/>
  <c r="N776" i="1" s="1"/>
  <c r="M776" i="1" s="1"/>
  <c r="O777" i="1"/>
  <c r="N777" i="1" s="1"/>
  <c r="M777" i="1" s="1"/>
  <c r="O778" i="1"/>
  <c r="N778" i="1" s="1"/>
  <c r="M778" i="1" s="1"/>
  <c r="O779" i="1"/>
  <c r="N779" i="1" s="1"/>
  <c r="M779" i="1" s="1"/>
  <c r="O780" i="1"/>
  <c r="N780" i="1" s="1"/>
  <c r="M780" i="1" s="1"/>
  <c r="O781" i="1"/>
  <c r="N781" i="1" s="1"/>
  <c r="M781" i="1" s="1"/>
  <c r="O782" i="1"/>
  <c r="N782" i="1" s="1"/>
  <c r="M782" i="1" s="1"/>
  <c r="O783" i="1"/>
  <c r="N783" i="1" s="1"/>
  <c r="M783" i="1" s="1"/>
  <c r="O784" i="1"/>
  <c r="N784" i="1" s="1"/>
  <c r="M784" i="1" s="1"/>
  <c r="O785" i="1"/>
  <c r="N785" i="1" s="1"/>
  <c r="M785" i="1" s="1"/>
  <c r="O786" i="1"/>
  <c r="N786" i="1" s="1"/>
  <c r="M786" i="1" s="1"/>
  <c r="O787" i="1"/>
  <c r="N787" i="1" s="1"/>
  <c r="M787" i="1" s="1"/>
  <c r="O788" i="1"/>
  <c r="N788" i="1" s="1"/>
  <c r="M788" i="1" s="1"/>
  <c r="O789" i="1"/>
  <c r="N789" i="1" s="1"/>
  <c r="M789" i="1" s="1"/>
  <c r="O790" i="1"/>
  <c r="N790" i="1" s="1"/>
  <c r="M790" i="1" s="1"/>
  <c r="O791" i="1"/>
  <c r="N791" i="1" s="1"/>
  <c r="M791" i="1" s="1"/>
  <c r="O792" i="1"/>
  <c r="N792" i="1" s="1"/>
  <c r="M792" i="1" s="1"/>
  <c r="O793" i="1"/>
  <c r="N793" i="1" s="1"/>
  <c r="M793" i="1" s="1"/>
  <c r="O794" i="1"/>
  <c r="N794" i="1" s="1"/>
  <c r="M794" i="1" s="1"/>
  <c r="O795" i="1"/>
  <c r="N795" i="1" s="1"/>
  <c r="M795" i="1" s="1"/>
  <c r="O796" i="1"/>
  <c r="N796" i="1" s="1"/>
  <c r="M796" i="1" s="1"/>
  <c r="O797" i="1"/>
  <c r="N797" i="1" s="1"/>
  <c r="M797" i="1" s="1"/>
  <c r="O798" i="1"/>
  <c r="N798" i="1" s="1"/>
  <c r="M798" i="1" s="1"/>
  <c r="O799" i="1"/>
  <c r="N799" i="1" s="1"/>
  <c r="M799" i="1" s="1"/>
  <c r="O800" i="1"/>
  <c r="N800" i="1" s="1"/>
  <c r="M800" i="1" s="1"/>
  <c r="O801" i="1"/>
  <c r="N801" i="1" s="1"/>
  <c r="M801" i="1" s="1"/>
  <c r="O802" i="1"/>
  <c r="N802" i="1" s="1"/>
  <c r="M802" i="1" s="1"/>
  <c r="O803" i="1"/>
  <c r="N803" i="1" s="1"/>
  <c r="M803" i="1" s="1"/>
  <c r="O804" i="1"/>
  <c r="N804" i="1" s="1"/>
  <c r="M804" i="1" s="1"/>
  <c r="O805" i="1"/>
  <c r="N805" i="1" s="1"/>
  <c r="M805" i="1" s="1"/>
  <c r="O806" i="1"/>
  <c r="N806" i="1" s="1"/>
  <c r="M806" i="1" s="1"/>
  <c r="O807" i="1"/>
  <c r="N807" i="1" s="1"/>
  <c r="M807" i="1" s="1"/>
  <c r="O808" i="1"/>
  <c r="N808" i="1" s="1"/>
  <c r="M808" i="1" s="1"/>
  <c r="O809" i="1"/>
  <c r="N809" i="1" s="1"/>
  <c r="M809" i="1" s="1"/>
  <c r="O810" i="1"/>
  <c r="N810" i="1" s="1"/>
  <c r="M810" i="1" s="1"/>
  <c r="O811" i="1"/>
  <c r="N811" i="1" s="1"/>
  <c r="M811" i="1" s="1"/>
  <c r="O812" i="1"/>
  <c r="N812" i="1" s="1"/>
  <c r="M812" i="1" s="1"/>
  <c r="O813" i="1"/>
  <c r="N813" i="1" s="1"/>
  <c r="M813" i="1" s="1"/>
  <c r="O814" i="1"/>
  <c r="N814" i="1" s="1"/>
  <c r="M814" i="1" s="1"/>
  <c r="O815" i="1"/>
  <c r="N815" i="1" s="1"/>
  <c r="M815" i="1" s="1"/>
  <c r="O816" i="1"/>
  <c r="N816" i="1" s="1"/>
  <c r="M816" i="1" s="1"/>
  <c r="O817" i="1"/>
  <c r="N817" i="1" s="1"/>
  <c r="M817" i="1" s="1"/>
  <c r="O818" i="1"/>
  <c r="N818" i="1" s="1"/>
  <c r="M818" i="1" s="1"/>
  <c r="O819" i="1"/>
  <c r="N819" i="1" s="1"/>
  <c r="M819" i="1" s="1"/>
  <c r="O820" i="1"/>
  <c r="N820" i="1" s="1"/>
  <c r="M820" i="1" s="1"/>
  <c r="O821" i="1"/>
  <c r="N821" i="1" s="1"/>
  <c r="M821" i="1" s="1"/>
  <c r="O822" i="1"/>
  <c r="N822" i="1" s="1"/>
  <c r="M822" i="1" s="1"/>
  <c r="O823" i="1"/>
  <c r="N823" i="1" s="1"/>
  <c r="M823" i="1" s="1"/>
  <c r="O824" i="1"/>
  <c r="N824" i="1" s="1"/>
  <c r="M824" i="1" s="1"/>
  <c r="O825" i="1"/>
  <c r="N825" i="1" s="1"/>
  <c r="M825" i="1" s="1"/>
  <c r="O826" i="1"/>
  <c r="N826" i="1" s="1"/>
  <c r="M826" i="1" s="1"/>
  <c r="O827" i="1"/>
  <c r="N827" i="1" s="1"/>
  <c r="M827" i="1" s="1"/>
  <c r="O828" i="1"/>
  <c r="N828" i="1" s="1"/>
  <c r="M828" i="1" s="1"/>
  <c r="O829" i="1"/>
  <c r="N829" i="1" s="1"/>
  <c r="M829" i="1" s="1"/>
  <c r="O830" i="1"/>
  <c r="N830" i="1" s="1"/>
  <c r="M830" i="1" s="1"/>
  <c r="O831" i="1"/>
  <c r="N831" i="1" s="1"/>
  <c r="M831" i="1" s="1"/>
  <c r="O832" i="1"/>
  <c r="N832" i="1" s="1"/>
  <c r="M832" i="1" s="1"/>
  <c r="O833" i="1"/>
  <c r="N833" i="1" s="1"/>
  <c r="M833" i="1" s="1"/>
  <c r="O834" i="1"/>
  <c r="N834" i="1" s="1"/>
  <c r="M834" i="1" s="1"/>
  <c r="O835" i="1"/>
  <c r="N835" i="1" s="1"/>
  <c r="M835" i="1" s="1"/>
  <c r="O836" i="1"/>
  <c r="N836" i="1" s="1"/>
  <c r="M836" i="1" s="1"/>
  <c r="O837" i="1"/>
  <c r="N837" i="1" s="1"/>
  <c r="M837" i="1" s="1"/>
  <c r="O838" i="1"/>
  <c r="N838" i="1" s="1"/>
  <c r="M838" i="1" s="1"/>
  <c r="O839" i="1"/>
  <c r="N839" i="1" s="1"/>
  <c r="M839" i="1" s="1"/>
  <c r="O840" i="1"/>
  <c r="N840" i="1" s="1"/>
  <c r="M840" i="1" s="1"/>
  <c r="O841" i="1"/>
  <c r="N841" i="1" s="1"/>
  <c r="M841" i="1" s="1"/>
  <c r="O842" i="1"/>
  <c r="N842" i="1" s="1"/>
  <c r="M842" i="1" s="1"/>
  <c r="O843" i="1"/>
  <c r="N843" i="1" s="1"/>
  <c r="M843" i="1" s="1"/>
  <c r="O844" i="1"/>
  <c r="N844" i="1" s="1"/>
  <c r="M844" i="1" s="1"/>
  <c r="O845" i="1"/>
  <c r="N845" i="1" s="1"/>
  <c r="M845" i="1" s="1"/>
  <c r="O846" i="1"/>
  <c r="N846" i="1" s="1"/>
  <c r="M846" i="1" s="1"/>
  <c r="O847" i="1"/>
  <c r="N847" i="1" s="1"/>
  <c r="M847" i="1" s="1"/>
  <c r="O848" i="1"/>
  <c r="N848" i="1" s="1"/>
  <c r="M848" i="1" s="1"/>
  <c r="O849" i="1"/>
  <c r="N849" i="1" s="1"/>
  <c r="M849" i="1" s="1"/>
  <c r="O850" i="1"/>
  <c r="N850" i="1" s="1"/>
  <c r="M850" i="1" s="1"/>
  <c r="O851" i="1"/>
  <c r="N851" i="1" s="1"/>
  <c r="M851" i="1" s="1"/>
  <c r="O852" i="1"/>
  <c r="N852" i="1" s="1"/>
  <c r="M852" i="1" s="1"/>
  <c r="O853" i="1"/>
  <c r="N853" i="1" s="1"/>
  <c r="M853" i="1" s="1"/>
  <c r="O854" i="1"/>
  <c r="N854" i="1" s="1"/>
  <c r="M854" i="1" s="1"/>
  <c r="O855" i="1"/>
  <c r="N855" i="1" s="1"/>
  <c r="M855" i="1" s="1"/>
  <c r="O856" i="1"/>
  <c r="N856" i="1" s="1"/>
  <c r="M856" i="1" s="1"/>
  <c r="O857" i="1"/>
  <c r="N857" i="1" s="1"/>
  <c r="M857" i="1" s="1"/>
  <c r="O858" i="1"/>
  <c r="N858" i="1" s="1"/>
  <c r="M858" i="1" s="1"/>
  <c r="O859" i="1"/>
  <c r="N859" i="1" s="1"/>
  <c r="M859" i="1" s="1"/>
  <c r="O860" i="1"/>
  <c r="N860" i="1" s="1"/>
  <c r="M860" i="1" s="1"/>
  <c r="O861" i="1"/>
  <c r="N861" i="1" s="1"/>
  <c r="M861" i="1" s="1"/>
  <c r="O862" i="1"/>
  <c r="N862" i="1" s="1"/>
  <c r="M862" i="1" s="1"/>
  <c r="O863" i="1"/>
  <c r="N863" i="1" s="1"/>
  <c r="M863" i="1" s="1"/>
  <c r="O864" i="1"/>
  <c r="N864" i="1" s="1"/>
  <c r="M864" i="1" s="1"/>
  <c r="O865" i="1"/>
  <c r="N865" i="1" s="1"/>
  <c r="M865" i="1" s="1"/>
  <c r="O866" i="1"/>
  <c r="N866" i="1" s="1"/>
  <c r="M866" i="1" s="1"/>
  <c r="O867" i="1"/>
  <c r="N867" i="1" s="1"/>
  <c r="M867" i="1" s="1"/>
  <c r="O868" i="1"/>
  <c r="N868" i="1" s="1"/>
  <c r="M868" i="1" s="1"/>
  <c r="O869" i="1"/>
  <c r="N869" i="1" s="1"/>
  <c r="M869" i="1" s="1"/>
  <c r="O870" i="1"/>
  <c r="N870" i="1" s="1"/>
  <c r="M870" i="1" s="1"/>
  <c r="O871" i="1"/>
  <c r="N871" i="1" s="1"/>
  <c r="M871" i="1" s="1"/>
  <c r="O872" i="1"/>
  <c r="N872" i="1" s="1"/>
  <c r="M872" i="1" s="1"/>
  <c r="O873" i="1"/>
  <c r="N873" i="1" s="1"/>
  <c r="M873" i="1" s="1"/>
  <c r="O874" i="1"/>
  <c r="N874" i="1" s="1"/>
  <c r="M874" i="1" s="1"/>
  <c r="O875" i="1"/>
  <c r="N875" i="1" s="1"/>
  <c r="M875" i="1" s="1"/>
  <c r="O876" i="1"/>
  <c r="N876" i="1" s="1"/>
  <c r="M876" i="1" s="1"/>
  <c r="O877" i="1"/>
  <c r="N877" i="1" s="1"/>
  <c r="M877" i="1" s="1"/>
  <c r="O878" i="1"/>
  <c r="N878" i="1" s="1"/>
  <c r="M878" i="1" s="1"/>
  <c r="O879" i="1"/>
  <c r="N879" i="1" s="1"/>
  <c r="M879" i="1" s="1"/>
  <c r="O880" i="1"/>
  <c r="N880" i="1" s="1"/>
  <c r="M880" i="1" s="1"/>
  <c r="O881" i="1"/>
  <c r="N881" i="1" s="1"/>
  <c r="M881" i="1" s="1"/>
  <c r="O882" i="1"/>
  <c r="N882" i="1" s="1"/>
  <c r="M882" i="1" s="1"/>
  <c r="O883" i="1"/>
  <c r="N883" i="1" s="1"/>
  <c r="M883" i="1" s="1"/>
  <c r="O884" i="1"/>
  <c r="N884" i="1" s="1"/>
  <c r="M884" i="1" s="1"/>
  <c r="O885" i="1"/>
  <c r="N885" i="1" s="1"/>
  <c r="M885" i="1" s="1"/>
  <c r="O886" i="1"/>
  <c r="N886" i="1" s="1"/>
  <c r="M886" i="1" s="1"/>
  <c r="O887" i="1"/>
  <c r="N887" i="1" s="1"/>
  <c r="M887" i="1" s="1"/>
  <c r="O888" i="1"/>
  <c r="N888" i="1" s="1"/>
  <c r="M888" i="1" s="1"/>
  <c r="O889" i="1"/>
  <c r="N889" i="1" s="1"/>
  <c r="M889" i="1" s="1"/>
  <c r="O890" i="1"/>
  <c r="N890" i="1" s="1"/>
  <c r="M890" i="1" s="1"/>
  <c r="O891" i="1"/>
  <c r="N891" i="1" s="1"/>
  <c r="M891" i="1" s="1"/>
  <c r="O892" i="1"/>
  <c r="N892" i="1" s="1"/>
  <c r="M892" i="1" s="1"/>
  <c r="O893" i="1"/>
  <c r="N893" i="1" s="1"/>
  <c r="M893" i="1" s="1"/>
  <c r="O894" i="1"/>
  <c r="N894" i="1" s="1"/>
  <c r="M894" i="1" s="1"/>
  <c r="O895" i="1"/>
  <c r="N895" i="1" s="1"/>
  <c r="M895" i="1" s="1"/>
  <c r="O896" i="1"/>
  <c r="N896" i="1" s="1"/>
  <c r="M896" i="1" s="1"/>
  <c r="O897" i="1"/>
  <c r="N897" i="1" s="1"/>
  <c r="M897" i="1" s="1"/>
  <c r="O898" i="1"/>
  <c r="N898" i="1" s="1"/>
  <c r="M898" i="1" s="1"/>
  <c r="O899" i="1"/>
  <c r="N899" i="1" s="1"/>
  <c r="M899" i="1" s="1"/>
  <c r="O900" i="1"/>
  <c r="N900" i="1" s="1"/>
  <c r="M900" i="1" s="1"/>
  <c r="O901" i="1"/>
  <c r="N901" i="1" s="1"/>
  <c r="M901" i="1" s="1"/>
  <c r="O902" i="1"/>
  <c r="N902" i="1" s="1"/>
  <c r="M902" i="1" s="1"/>
  <c r="O903" i="1"/>
  <c r="N903" i="1" s="1"/>
  <c r="M903" i="1" s="1"/>
  <c r="O904" i="1"/>
  <c r="N904" i="1" s="1"/>
  <c r="M904" i="1" s="1"/>
  <c r="O905" i="1"/>
  <c r="N905" i="1" s="1"/>
  <c r="M905" i="1" s="1"/>
  <c r="O906" i="1"/>
  <c r="N906" i="1" s="1"/>
  <c r="M906" i="1" s="1"/>
  <c r="O907" i="1"/>
  <c r="N907" i="1" s="1"/>
  <c r="M907" i="1" s="1"/>
  <c r="O908" i="1"/>
  <c r="N908" i="1" s="1"/>
  <c r="M908" i="1" s="1"/>
  <c r="O909" i="1"/>
  <c r="N909" i="1" s="1"/>
  <c r="M909" i="1" s="1"/>
  <c r="O910" i="1"/>
  <c r="N910" i="1" s="1"/>
  <c r="M910" i="1" s="1"/>
  <c r="O911" i="1"/>
  <c r="N911" i="1" s="1"/>
  <c r="M911" i="1" s="1"/>
  <c r="O912" i="1"/>
  <c r="N912" i="1" s="1"/>
  <c r="M912" i="1" s="1"/>
  <c r="O913" i="1"/>
  <c r="N913" i="1" s="1"/>
  <c r="M913" i="1" s="1"/>
  <c r="O914" i="1"/>
  <c r="N914" i="1" s="1"/>
  <c r="M914" i="1" s="1"/>
  <c r="O915" i="1"/>
  <c r="N915" i="1" s="1"/>
  <c r="M915" i="1" s="1"/>
  <c r="O916" i="1"/>
  <c r="N916" i="1" s="1"/>
  <c r="M916" i="1" s="1"/>
  <c r="O917" i="1"/>
  <c r="N917" i="1" s="1"/>
  <c r="M917" i="1" s="1"/>
  <c r="O918" i="1"/>
  <c r="N918" i="1" s="1"/>
  <c r="M918" i="1" s="1"/>
  <c r="O919" i="1"/>
  <c r="N919" i="1" s="1"/>
  <c r="M919" i="1" s="1"/>
  <c r="O920" i="1"/>
  <c r="N920" i="1" s="1"/>
  <c r="M920" i="1" s="1"/>
  <c r="O921" i="1"/>
  <c r="N921" i="1" s="1"/>
  <c r="M921" i="1" s="1"/>
  <c r="O922" i="1"/>
  <c r="N922" i="1" s="1"/>
  <c r="M922" i="1" s="1"/>
  <c r="O923" i="1"/>
  <c r="N923" i="1" s="1"/>
  <c r="M923" i="1" s="1"/>
  <c r="O924" i="1"/>
  <c r="N924" i="1" s="1"/>
  <c r="M924" i="1" s="1"/>
  <c r="O925" i="1"/>
  <c r="N925" i="1" s="1"/>
  <c r="M925" i="1" s="1"/>
  <c r="O926" i="1"/>
  <c r="N926" i="1" s="1"/>
  <c r="M926" i="1" s="1"/>
  <c r="O927" i="1"/>
  <c r="N927" i="1" s="1"/>
  <c r="M927" i="1" s="1"/>
  <c r="O928" i="1"/>
  <c r="N928" i="1" s="1"/>
  <c r="M928" i="1" s="1"/>
  <c r="O929" i="1"/>
  <c r="N929" i="1" s="1"/>
  <c r="M929" i="1" s="1"/>
  <c r="O930" i="1"/>
  <c r="N930" i="1" s="1"/>
  <c r="M930" i="1" s="1"/>
  <c r="O931" i="1"/>
  <c r="N931" i="1" s="1"/>
  <c r="M931" i="1" s="1"/>
  <c r="O932" i="1"/>
  <c r="N932" i="1" s="1"/>
  <c r="M932" i="1" s="1"/>
  <c r="O933" i="1"/>
  <c r="N933" i="1" s="1"/>
  <c r="M933" i="1" s="1"/>
  <c r="O934" i="1"/>
  <c r="N934" i="1" s="1"/>
  <c r="M934" i="1" s="1"/>
  <c r="O935" i="1"/>
  <c r="N935" i="1" s="1"/>
  <c r="M935" i="1" s="1"/>
  <c r="O936" i="1"/>
  <c r="N936" i="1" s="1"/>
  <c r="M936" i="1" s="1"/>
  <c r="O937" i="1"/>
  <c r="N937" i="1" s="1"/>
  <c r="M937" i="1" s="1"/>
  <c r="O938" i="1"/>
  <c r="N938" i="1" s="1"/>
  <c r="M938" i="1" s="1"/>
  <c r="O939" i="1"/>
  <c r="N939" i="1" s="1"/>
  <c r="M939" i="1" s="1"/>
  <c r="O940" i="1"/>
  <c r="N940" i="1" s="1"/>
  <c r="M940" i="1" s="1"/>
  <c r="O941" i="1"/>
  <c r="N941" i="1" s="1"/>
  <c r="M941" i="1" s="1"/>
  <c r="O942" i="1"/>
  <c r="N942" i="1" s="1"/>
  <c r="M942" i="1" s="1"/>
  <c r="O943" i="1"/>
  <c r="N943" i="1" s="1"/>
  <c r="M943" i="1" s="1"/>
  <c r="O944" i="1"/>
  <c r="N944" i="1" s="1"/>
  <c r="M944" i="1" s="1"/>
  <c r="O945" i="1"/>
  <c r="N945" i="1" s="1"/>
  <c r="M945" i="1" s="1"/>
  <c r="O946" i="1"/>
  <c r="N946" i="1" s="1"/>
  <c r="M946" i="1" s="1"/>
  <c r="O947" i="1"/>
  <c r="N947" i="1" s="1"/>
  <c r="M947" i="1" s="1"/>
  <c r="O948" i="1"/>
  <c r="N948" i="1" s="1"/>
  <c r="M948" i="1" s="1"/>
  <c r="O949" i="1"/>
  <c r="N949" i="1" s="1"/>
  <c r="M949" i="1" s="1"/>
  <c r="O950" i="1"/>
  <c r="N950" i="1" s="1"/>
  <c r="M950" i="1" s="1"/>
  <c r="O951" i="1"/>
  <c r="N951" i="1" s="1"/>
  <c r="M951" i="1" s="1"/>
  <c r="O952" i="1"/>
  <c r="N952" i="1" s="1"/>
  <c r="M952" i="1" s="1"/>
  <c r="O953" i="1"/>
  <c r="N953" i="1" s="1"/>
  <c r="M953" i="1" s="1"/>
  <c r="O954" i="1"/>
  <c r="N954" i="1" s="1"/>
  <c r="M954" i="1" s="1"/>
  <c r="O955" i="1"/>
  <c r="N955" i="1" s="1"/>
  <c r="M955" i="1" s="1"/>
  <c r="O956" i="1"/>
  <c r="N956" i="1" s="1"/>
  <c r="M956" i="1" s="1"/>
  <c r="O957" i="1"/>
  <c r="N957" i="1" s="1"/>
  <c r="M957" i="1" s="1"/>
  <c r="O958" i="1"/>
  <c r="N958" i="1" s="1"/>
  <c r="M958" i="1" s="1"/>
  <c r="O959" i="1"/>
  <c r="N959" i="1" s="1"/>
  <c r="M959" i="1" s="1"/>
  <c r="O960" i="1"/>
  <c r="N960" i="1" s="1"/>
  <c r="M960" i="1" s="1"/>
  <c r="O961" i="1"/>
  <c r="N961" i="1" s="1"/>
  <c r="M961" i="1" s="1"/>
  <c r="O962" i="1"/>
  <c r="N962" i="1" s="1"/>
  <c r="M962" i="1" s="1"/>
  <c r="O963" i="1"/>
  <c r="N963" i="1" s="1"/>
  <c r="M963" i="1" s="1"/>
  <c r="O964" i="1"/>
  <c r="N964" i="1" s="1"/>
  <c r="M964" i="1" s="1"/>
  <c r="O965" i="1"/>
  <c r="N965" i="1" s="1"/>
  <c r="M965" i="1" s="1"/>
  <c r="O966" i="1"/>
  <c r="N966" i="1" s="1"/>
  <c r="M966" i="1" s="1"/>
  <c r="O967" i="1"/>
  <c r="N967" i="1" s="1"/>
  <c r="M967" i="1" s="1"/>
  <c r="O968" i="1"/>
  <c r="N968" i="1" s="1"/>
  <c r="M968" i="1" s="1"/>
  <c r="O969" i="1"/>
  <c r="N969" i="1" s="1"/>
  <c r="M969" i="1" s="1"/>
  <c r="O970" i="1"/>
  <c r="N970" i="1" s="1"/>
  <c r="M970" i="1" s="1"/>
  <c r="O971" i="1"/>
  <c r="N971" i="1" s="1"/>
  <c r="M971" i="1" s="1"/>
  <c r="O972" i="1"/>
  <c r="N972" i="1" s="1"/>
  <c r="M972" i="1" s="1"/>
  <c r="O973" i="1"/>
  <c r="N973" i="1" s="1"/>
  <c r="M973" i="1" s="1"/>
  <c r="O974" i="1"/>
  <c r="N974" i="1" s="1"/>
  <c r="M974" i="1" s="1"/>
  <c r="O975" i="1"/>
  <c r="N975" i="1" s="1"/>
  <c r="M975" i="1" s="1"/>
  <c r="O976" i="1"/>
  <c r="N976" i="1" s="1"/>
  <c r="M976" i="1" s="1"/>
  <c r="O977" i="1"/>
  <c r="N977" i="1" s="1"/>
  <c r="M977" i="1" s="1"/>
  <c r="O978" i="1"/>
  <c r="N978" i="1" s="1"/>
  <c r="M978" i="1" s="1"/>
  <c r="O979" i="1"/>
  <c r="N979" i="1" s="1"/>
  <c r="M979" i="1" s="1"/>
  <c r="O980" i="1"/>
  <c r="N980" i="1" s="1"/>
  <c r="M980" i="1" s="1"/>
  <c r="O981" i="1"/>
  <c r="N981" i="1" s="1"/>
  <c r="M981" i="1" s="1"/>
  <c r="O982" i="1"/>
  <c r="N982" i="1" s="1"/>
  <c r="M982" i="1" s="1"/>
  <c r="O983" i="1"/>
  <c r="N983" i="1" s="1"/>
  <c r="M983" i="1" s="1"/>
  <c r="O984" i="1"/>
  <c r="N984" i="1" s="1"/>
  <c r="M984" i="1" s="1"/>
  <c r="O985" i="1"/>
  <c r="N985" i="1" s="1"/>
  <c r="M985" i="1" s="1"/>
  <c r="O986" i="1"/>
  <c r="N986" i="1" s="1"/>
  <c r="M986" i="1" s="1"/>
  <c r="O987" i="1"/>
  <c r="N987" i="1" s="1"/>
  <c r="M987" i="1" s="1"/>
  <c r="O988" i="1"/>
  <c r="N988" i="1" s="1"/>
  <c r="M988" i="1" s="1"/>
  <c r="O989" i="1"/>
  <c r="N989" i="1" s="1"/>
  <c r="M989" i="1" s="1"/>
  <c r="O990" i="1"/>
  <c r="N990" i="1" s="1"/>
  <c r="M990" i="1" s="1"/>
  <c r="O991" i="1"/>
  <c r="N991" i="1" s="1"/>
  <c r="M991" i="1" s="1"/>
  <c r="O992" i="1"/>
  <c r="N992" i="1" s="1"/>
  <c r="M992" i="1" s="1"/>
  <c r="O993" i="1"/>
  <c r="N993" i="1" s="1"/>
  <c r="M993" i="1" s="1"/>
  <c r="O994" i="1"/>
  <c r="N994" i="1" s="1"/>
  <c r="M994" i="1" s="1"/>
  <c r="O995" i="1"/>
  <c r="N995" i="1" s="1"/>
  <c r="M995" i="1" s="1"/>
  <c r="O996" i="1"/>
  <c r="N996" i="1" s="1"/>
  <c r="M996" i="1" s="1"/>
  <c r="O997" i="1"/>
  <c r="N997" i="1" s="1"/>
  <c r="M997" i="1" s="1"/>
  <c r="O998" i="1"/>
  <c r="N998" i="1" s="1"/>
  <c r="M998" i="1" s="1"/>
  <c r="O999" i="1"/>
  <c r="N999" i="1" s="1"/>
  <c r="M999" i="1" s="1"/>
  <c r="O1000" i="1"/>
  <c r="N1000" i="1" s="1"/>
  <c r="M1000" i="1" s="1"/>
  <c r="O1001" i="1"/>
  <c r="N1001" i="1" s="1"/>
  <c r="M1001" i="1" s="1"/>
  <c r="O1002" i="1"/>
  <c r="N1002" i="1" s="1"/>
  <c r="M1002" i="1" s="1"/>
  <c r="O1003" i="1"/>
  <c r="N1003" i="1" s="1"/>
  <c r="M1003" i="1" s="1"/>
  <c r="O1004" i="1"/>
  <c r="N1004" i="1" s="1"/>
  <c r="M1004" i="1" s="1"/>
  <c r="O1005" i="1"/>
  <c r="N1005" i="1" s="1"/>
  <c r="M1005" i="1" s="1"/>
  <c r="O1006" i="1"/>
  <c r="N1006" i="1" s="1"/>
  <c r="M1006" i="1" s="1"/>
  <c r="O1007" i="1"/>
  <c r="N1007" i="1" s="1"/>
  <c r="M1007" i="1" s="1"/>
  <c r="O1008" i="1"/>
  <c r="N1008" i="1" s="1"/>
  <c r="M1008" i="1" s="1"/>
  <c r="O1009" i="1"/>
  <c r="N1009" i="1" s="1"/>
  <c r="M1009" i="1" s="1"/>
  <c r="O1010" i="1"/>
  <c r="N1010" i="1" s="1"/>
  <c r="M1010" i="1" s="1"/>
  <c r="O1011" i="1"/>
  <c r="N1011" i="1" s="1"/>
  <c r="M1011" i="1" s="1"/>
  <c r="O1012" i="1"/>
  <c r="N1012" i="1" s="1"/>
  <c r="M1012" i="1" s="1"/>
  <c r="O1013" i="1"/>
  <c r="N1013" i="1" s="1"/>
  <c r="M1013" i="1" s="1"/>
  <c r="O1014" i="1"/>
  <c r="N1014" i="1" s="1"/>
  <c r="M1014" i="1" s="1"/>
  <c r="O1015" i="1"/>
  <c r="N1015" i="1" s="1"/>
  <c r="M1015" i="1" s="1"/>
  <c r="O1016" i="1"/>
  <c r="N1016" i="1" s="1"/>
  <c r="M1016" i="1" s="1"/>
  <c r="O1017" i="1"/>
  <c r="N1017" i="1" s="1"/>
  <c r="M1017" i="1" s="1"/>
  <c r="O1018" i="1"/>
  <c r="N1018" i="1" s="1"/>
  <c r="M1018" i="1" s="1"/>
  <c r="O1019" i="1"/>
  <c r="N1019" i="1" s="1"/>
  <c r="M1019" i="1" s="1"/>
  <c r="O1020" i="1"/>
  <c r="N1020" i="1" s="1"/>
  <c r="M1020" i="1" s="1"/>
  <c r="O1021" i="1"/>
  <c r="N1021" i="1" s="1"/>
  <c r="M1021" i="1" s="1"/>
  <c r="O1022" i="1"/>
  <c r="N1022" i="1" s="1"/>
  <c r="M1022" i="1" s="1"/>
  <c r="O1023" i="1"/>
  <c r="N1023" i="1" s="1"/>
  <c r="M1023" i="1" s="1"/>
  <c r="O1024" i="1"/>
  <c r="N1024" i="1" s="1"/>
  <c r="M1024" i="1" s="1"/>
  <c r="O1025" i="1"/>
  <c r="N1025" i="1" s="1"/>
  <c r="M1025" i="1" s="1"/>
  <c r="O1026" i="1"/>
  <c r="N1026" i="1" s="1"/>
  <c r="M1026" i="1" s="1"/>
  <c r="O1027" i="1"/>
  <c r="N1027" i="1" s="1"/>
  <c r="M1027" i="1" s="1"/>
  <c r="O1028" i="1"/>
  <c r="N1028" i="1" s="1"/>
  <c r="M1028" i="1" s="1"/>
  <c r="O1029" i="1"/>
  <c r="N1029" i="1" s="1"/>
  <c r="M1029" i="1" s="1"/>
  <c r="O1030" i="1"/>
  <c r="N1030" i="1" s="1"/>
  <c r="M1030" i="1" s="1"/>
  <c r="O1031" i="1"/>
  <c r="N1031" i="1" s="1"/>
  <c r="M1031" i="1" s="1"/>
  <c r="O1032" i="1"/>
  <c r="N1032" i="1" s="1"/>
  <c r="M1032" i="1" s="1"/>
  <c r="O1033" i="1"/>
  <c r="N1033" i="1" s="1"/>
  <c r="M1033" i="1" s="1"/>
  <c r="O1034" i="1"/>
  <c r="N1034" i="1" s="1"/>
  <c r="M1034" i="1" s="1"/>
  <c r="O1035" i="1"/>
  <c r="N1035" i="1" s="1"/>
  <c r="M1035" i="1" s="1"/>
  <c r="O1036" i="1"/>
  <c r="N1036" i="1" s="1"/>
  <c r="M1036" i="1" s="1"/>
  <c r="O1037" i="1"/>
  <c r="N1037" i="1" s="1"/>
  <c r="M1037" i="1" s="1"/>
  <c r="O1038" i="1"/>
  <c r="N1038" i="1" s="1"/>
  <c r="M1038" i="1" s="1"/>
  <c r="O1039" i="1"/>
  <c r="N1039" i="1" s="1"/>
  <c r="M1039" i="1" s="1"/>
  <c r="O1040" i="1"/>
  <c r="N1040" i="1" s="1"/>
  <c r="M1040" i="1" s="1"/>
  <c r="O1041" i="1"/>
  <c r="N1041" i="1" s="1"/>
  <c r="M1041" i="1" s="1"/>
  <c r="O1042" i="1"/>
  <c r="N1042" i="1" s="1"/>
  <c r="M1042" i="1" s="1"/>
  <c r="O1043" i="1"/>
  <c r="N1043" i="1" s="1"/>
  <c r="M1043" i="1" s="1"/>
  <c r="O1044" i="1"/>
  <c r="N1044" i="1" s="1"/>
  <c r="M1044" i="1" s="1"/>
  <c r="O1045" i="1"/>
  <c r="N1045" i="1" s="1"/>
  <c r="M1045" i="1" s="1"/>
  <c r="O1046" i="1"/>
  <c r="N1046" i="1" s="1"/>
  <c r="M1046" i="1" s="1"/>
  <c r="O1047" i="1"/>
  <c r="N1047" i="1" s="1"/>
  <c r="M1047" i="1" s="1"/>
  <c r="O1048" i="1"/>
  <c r="N1048" i="1" s="1"/>
  <c r="M1048" i="1" s="1"/>
  <c r="O1049" i="1"/>
  <c r="N1049" i="1" s="1"/>
  <c r="M1049" i="1" s="1"/>
  <c r="O1050" i="1"/>
  <c r="N1050" i="1" s="1"/>
  <c r="M1050" i="1" s="1"/>
  <c r="O1051" i="1"/>
  <c r="N1051" i="1" s="1"/>
  <c r="M1051" i="1" s="1"/>
  <c r="O1052" i="1"/>
  <c r="N1052" i="1" s="1"/>
  <c r="M1052" i="1" s="1"/>
  <c r="O1053" i="1"/>
  <c r="N1053" i="1" s="1"/>
  <c r="M1053" i="1" s="1"/>
  <c r="O1054" i="1"/>
  <c r="N1054" i="1" s="1"/>
  <c r="M1054" i="1" s="1"/>
  <c r="O1055" i="1"/>
  <c r="N1055" i="1" s="1"/>
  <c r="M1055" i="1" s="1"/>
  <c r="O1056" i="1"/>
  <c r="N1056" i="1" s="1"/>
  <c r="M1056" i="1" s="1"/>
  <c r="O1057" i="1"/>
  <c r="N1057" i="1" s="1"/>
  <c r="M1057" i="1" s="1"/>
  <c r="O1058" i="1"/>
  <c r="N1058" i="1" s="1"/>
  <c r="M1058" i="1" s="1"/>
  <c r="O1059" i="1"/>
  <c r="N1059" i="1" s="1"/>
  <c r="M1059" i="1" s="1"/>
  <c r="O1060" i="1"/>
  <c r="N1060" i="1" s="1"/>
  <c r="M1060" i="1" s="1"/>
  <c r="O1061" i="1"/>
  <c r="N1061" i="1" s="1"/>
  <c r="M1061" i="1" s="1"/>
  <c r="O1062" i="1"/>
  <c r="N1062" i="1" s="1"/>
  <c r="M1062" i="1" s="1"/>
  <c r="O1063" i="1"/>
  <c r="N1063" i="1" s="1"/>
  <c r="M1063" i="1" s="1"/>
  <c r="O1064" i="1"/>
  <c r="N1064" i="1" s="1"/>
  <c r="M1064" i="1" s="1"/>
  <c r="O1065" i="1"/>
  <c r="N1065" i="1" s="1"/>
  <c r="M1065" i="1" s="1"/>
  <c r="O1066" i="1"/>
  <c r="N1066" i="1" s="1"/>
  <c r="M1066" i="1" s="1"/>
  <c r="O1067" i="1"/>
  <c r="N1067" i="1" s="1"/>
  <c r="M1067" i="1" s="1"/>
  <c r="O1068" i="1"/>
  <c r="N1068" i="1" s="1"/>
  <c r="M1068" i="1" s="1"/>
  <c r="O1069" i="1"/>
  <c r="N1069" i="1" s="1"/>
  <c r="M1069" i="1" s="1"/>
  <c r="O1070" i="1"/>
  <c r="N1070" i="1" s="1"/>
  <c r="M1070" i="1" s="1"/>
  <c r="O1071" i="1"/>
  <c r="N1071" i="1" s="1"/>
  <c r="M1071" i="1" s="1"/>
  <c r="O1072" i="1"/>
  <c r="N1072" i="1" s="1"/>
  <c r="M1072" i="1" s="1"/>
  <c r="O1073" i="1"/>
  <c r="N1073" i="1" s="1"/>
  <c r="M1073" i="1" s="1"/>
  <c r="O1074" i="1"/>
  <c r="N1074" i="1" s="1"/>
  <c r="M1074" i="1" s="1"/>
  <c r="O1075" i="1"/>
  <c r="N1075" i="1" s="1"/>
  <c r="M1075" i="1" s="1"/>
  <c r="O1076" i="1"/>
  <c r="N1076" i="1" s="1"/>
  <c r="M1076" i="1" s="1"/>
  <c r="O1077" i="1"/>
  <c r="N1077" i="1" s="1"/>
  <c r="M1077" i="1" s="1"/>
  <c r="O1078" i="1"/>
  <c r="N1078" i="1" s="1"/>
  <c r="M1078" i="1" s="1"/>
  <c r="O1079" i="1"/>
  <c r="N1079" i="1" s="1"/>
  <c r="M1079" i="1" s="1"/>
  <c r="O1080" i="1"/>
  <c r="N1080" i="1" s="1"/>
  <c r="M1080" i="1" s="1"/>
  <c r="O1081" i="1"/>
  <c r="N1081" i="1" s="1"/>
  <c r="M1081" i="1" s="1"/>
  <c r="O1082" i="1"/>
  <c r="N1082" i="1" s="1"/>
  <c r="M1082" i="1" s="1"/>
  <c r="O1083" i="1"/>
  <c r="N1083" i="1" s="1"/>
  <c r="M1083" i="1" s="1"/>
  <c r="O1084" i="1"/>
  <c r="N1084" i="1" s="1"/>
  <c r="M1084" i="1" s="1"/>
  <c r="O1085" i="1"/>
  <c r="N1085" i="1" s="1"/>
  <c r="M1085" i="1" s="1"/>
  <c r="O1086" i="1"/>
  <c r="N1086" i="1" s="1"/>
  <c r="M1086" i="1" s="1"/>
  <c r="O1087" i="1"/>
  <c r="N1087" i="1" s="1"/>
  <c r="M1087" i="1" s="1"/>
  <c r="O1088" i="1"/>
  <c r="N1088" i="1" s="1"/>
  <c r="M1088" i="1" s="1"/>
  <c r="O1089" i="1"/>
  <c r="N1089" i="1" s="1"/>
  <c r="M1089" i="1" s="1"/>
  <c r="O1090" i="1"/>
  <c r="N1090" i="1" s="1"/>
  <c r="M1090" i="1" s="1"/>
  <c r="O1091" i="1"/>
  <c r="N1091" i="1" s="1"/>
  <c r="M1091" i="1" s="1"/>
  <c r="O1092" i="1"/>
  <c r="N1092" i="1" s="1"/>
  <c r="M1092" i="1" s="1"/>
  <c r="O1093" i="1"/>
  <c r="N1093" i="1" s="1"/>
  <c r="M1093" i="1" s="1"/>
  <c r="O1094" i="1"/>
  <c r="N1094" i="1" s="1"/>
  <c r="M1094" i="1" s="1"/>
  <c r="O1095" i="1"/>
  <c r="N1095" i="1" s="1"/>
  <c r="M1095" i="1" s="1"/>
  <c r="O1096" i="1"/>
  <c r="N1096" i="1" s="1"/>
  <c r="M1096" i="1" s="1"/>
  <c r="O1097" i="1"/>
  <c r="N1097" i="1" s="1"/>
  <c r="M1097" i="1" s="1"/>
  <c r="O1098" i="1"/>
  <c r="N1098" i="1" s="1"/>
  <c r="M1098" i="1" s="1"/>
  <c r="O1099" i="1"/>
  <c r="N1099" i="1" s="1"/>
  <c r="M1099" i="1" s="1"/>
  <c r="O1100" i="1"/>
  <c r="N1100" i="1" s="1"/>
  <c r="M1100" i="1" s="1"/>
  <c r="O1101" i="1"/>
  <c r="N1101" i="1" s="1"/>
  <c r="M1101" i="1" s="1"/>
  <c r="O1102" i="1"/>
  <c r="N1102" i="1" s="1"/>
  <c r="M1102" i="1" s="1"/>
  <c r="O1103" i="1"/>
  <c r="N1103" i="1" s="1"/>
  <c r="M1103" i="1" s="1"/>
  <c r="O1104" i="1"/>
  <c r="N1104" i="1" s="1"/>
  <c r="M1104" i="1" s="1"/>
  <c r="O1105" i="1"/>
  <c r="N1105" i="1" s="1"/>
  <c r="M1105" i="1" s="1"/>
  <c r="O1106" i="1"/>
  <c r="N1106" i="1" s="1"/>
  <c r="M1106" i="1" s="1"/>
  <c r="O1107" i="1"/>
  <c r="N1107" i="1" s="1"/>
  <c r="M1107" i="1" s="1"/>
  <c r="O1108" i="1"/>
  <c r="N1108" i="1" s="1"/>
  <c r="M1108" i="1" s="1"/>
  <c r="O1109" i="1"/>
  <c r="N1109" i="1" s="1"/>
  <c r="M1109" i="1" s="1"/>
  <c r="O1110" i="1"/>
  <c r="N1110" i="1" s="1"/>
  <c r="M1110" i="1" s="1"/>
  <c r="O1111" i="1"/>
  <c r="N1111" i="1" s="1"/>
  <c r="M1111" i="1" s="1"/>
  <c r="O1112" i="1"/>
  <c r="N1112" i="1" s="1"/>
  <c r="M1112" i="1" s="1"/>
  <c r="O1113" i="1"/>
  <c r="N1113" i="1" s="1"/>
  <c r="M1113" i="1" s="1"/>
  <c r="O1114" i="1"/>
  <c r="N1114" i="1" s="1"/>
  <c r="M1114" i="1" s="1"/>
  <c r="O1115" i="1"/>
  <c r="N1115" i="1" s="1"/>
  <c r="M1115" i="1" s="1"/>
  <c r="O1116" i="1"/>
  <c r="N1116" i="1" s="1"/>
  <c r="M1116" i="1" s="1"/>
  <c r="O1117" i="1"/>
  <c r="N1117" i="1" s="1"/>
  <c r="M1117" i="1" s="1"/>
  <c r="O1118" i="1"/>
  <c r="N1118" i="1" s="1"/>
  <c r="M1118" i="1" s="1"/>
  <c r="O1119" i="1"/>
  <c r="N1119" i="1" s="1"/>
  <c r="M1119" i="1" s="1"/>
  <c r="O1120" i="1"/>
  <c r="N1120" i="1" s="1"/>
  <c r="M1120" i="1" s="1"/>
  <c r="O1121" i="1"/>
  <c r="N1121" i="1" s="1"/>
  <c r="M1121" i="1" s="1"/>
  <c r="O1122" i="1"/>
  <c r="N1122" i="1" s="1"/>
  <c r="M1122" i="1" s="1"/>
  <c r="O1123" i="1"/>
  <c r="N1123" i="1" s="1"/>
  <c r="M1123" i="1" s="1"/>
  <c r="O1124" i="1"/>
  <c r="N1124" i="1" s="1"/>
  <c r="M1124" i="1" s="1"/>
  <c r="O1125" i="1"/>
  <c r="N1125" i="1" s="1"/>
  <c r="M1125" i="1" s="1"/>
  <c r="O1126" i="1"/>
  <c r="N1126" i="1" s="1"/>
  <c r="M1126" i="1" s="1"/>
  <c r="O1127" i="1"/>
  <c r="N1127" i="1" s="1"/>
  <c r="M1127" i="1" s="1"/>
  <c r="O1128" i="1"/>
  <c r="N1128" i="1" s="1"/>
  <c r="M1128" i="1" s="1"/>
  <c r="O1129" i="1"/>
  <c r="N1129" i="1" s="1"/>
  <c r="M1129" i="1" s="1"/>
  <c r="O1130" i="1"/>
  <c r="N1130" i="1" s="1"/>
  <c r="M1130" i="1" s="1"/>
  <c r="O1131" i="1"/>
  <c r="N1131" i="1" s="1"/>
  <c r="M1131" i="1" s="1"/>
  <c r="O1132" i="1"/>
  <c r="N1132" i="1" s="1"/>
  <c r="M1132" i="1" s="1"/>
  <c r="O1133" i="1"/>
  <c r="N1133" i="1" s="1"/>
  <c r="M1133" i="1" s="1"/>
  <c r="O1134" i="1"/>
  <c r="N1134" i="1" s="1"/>
  <c r="M1134" i="1" s="1"/>
  <c r="O1135" i="1"/>
  <c r="N1135" i="1" s="1"/>
  <c r="M1135" i="1" s="1"/>
  <c r="O1136" i="1"/>
  <c r="N1136" i="1" s="1"/>
  <c r="M1136" i="1" s="1"/>
  <c r="O1137" i="1"/>
  <c r="N1137" i="1" s="1"/>
  <c r="M1137" i="1" s="1"/>
  <c r="O1138" i="1"/>
  <c r="N1138" i="1" s="1"/>
  <c r="M1138" i="1" s="1"/>
  <c r="O1139" i="1"/>
  <c r="N1139" i="1" s="1"/>
  <c r="M1139" i="1" s="1"/>
  <c r="O1140" i="1"/>
  <c r="N1140" i="1" s="1"/>
  <c r="M1140" i="1" s="1"/>
  <c r="O1141" i="1"/>
  <c r="N1141" i="1" s="1"/>
  <c r="M1141" i="1" s="1"/>
  <c r="O1142" i="1"/>
  <c r="N1142" i="1" s="1"/>
  <c r="M1142" i="1" s="1"/>
  <c r="O1143" i="1"/>
  <c r="N1143" i="1" s="1"/>
  <c r="M1143" i="1" s="1"/>
  <c r="O1144" i="1"/>
  <c r="N1144" i="1" s="1"/>
  <c r="M1144" i="1" s="1"/>
  <c r="O1145" i="1"/>
  <c r="N1145" i="1" s="1"/>
  <c r="M1145" i="1" s="1"/>
  <c r="O1146" i="1"/>
  <c r="N1146" i="1" s="1"/>
  <c r="M1146" i="1" s="1"/>
  <c r="O1147" i="1"/>
  <c r="N1147" i="1" s="1"/>
  <c r="M1147" i="1" s="1"/>
  <c r="O1148" i="1"/>
  <c r="N1148" i="1" s="1"/>
  <c r="M1148" i="1" s="1"/>
  <c r="O1149" i="1"/>
  <c r="N1149" i="1" s="1"/>
  <c r="M1149" i="1" s="1"/>
  <c r="O1150" i="1"/>
  <c r="N1150" i="1" s="1"/>
  <c r="M1150" i="1" s="1"/>
  <c r="O1151" i="1"/>
  <c r="N1151" i="1" s="1"/>
  <c r="M1151" i="1" s="1"/>
  <c r="O1152" i="1"/>
  <c r="N1152" i="1" s="1"/>
  <c r="M1152" i="1" s="1"/>
  <c r="O1153" i="1"/>
  <c r="N1153" i="1" s="1"/>
  <c r="M1153" i="1" s="1"/>
  <c r="O1154" i="1"/>
  <c r="N1154" i="1" s="1"/>
  <c r="M1154" i="1" s="1"/>
  <c r="O1155" i="1"/>
  <c r="N1155" i="1" s="1"/>
  <c r="M1155" i="1" s="1"/>
  <c r="O1156" i="1"/>
  <c r="N1156" i="1" s="1"/>
  <c r="M1156" i="1" s="1"/>
  <c r="O1157" i="1"/>
  <c r="N1157" i="1" s="1"/>
  <c r="M1157" i="1" s="1"/>
  <c r="O1158" i="1"/>
  <c r="N1158" i="1" s="1"/>
  <c r="M1158" i="1" s="1"/>
  <c r="O1159" i="1"/>
  <c r="N1159" i="1" s="1"/>
  <c r="M1159" i="1" s="1"/>
  <c r="O1160" i="1"/>
  <c r="N1160" i="1" s="1"/>
  <c r="M1160" i="1" s="1"/>
  <c r="O1161" i="1"/>
  <c r="N1161" i="1" s="1"/>
  <c r="M1161" i="1" s="1"/>
  <c r="O1162" i="1"/>
  <c r="N1162" i="1" s="1"/>
  <c r="M1162" i="1" s="1"/>
  <c r="O1163" i="1"/>
  <c r="N1163" i="1" s="1"/>
  <c r="M1163" i="1" s="1"/>
  <c r="O1164" i="1"/>
  <c r="N1164" i="1" s="1"/>
  <c r="M1164" i="1" s="1"/>
  <c r="O1165" i="1"/>
  <c r="N1165" i="1" s="1"/>
  <c r="M1165" i="1" s="1"/>
  <c r="O1166" i="1"/>
  <c r="N1166" i="1" s="1"/>
  <c r="M1166" i="1" s="1"/>
  <c r="O1167" i="1"/>
  <c r="N1167" i="1" s="1"/>
  <c r="M1167" i="1" s="1"/>
  <c r="O1168" i="1"/>
  <c r="N1168" i="1" s="1"/>
  <c r="M1168" i="1" s="1"/>
  <c r="O1169" i="1"/>
  <c r="N1169" i="1" s="1"/>
  <c r="M1169" i="1" s="1"/>
  <c r="O1170" i="1"/>
  <c r="N1170" i="1" s="1"/>
  <c r="M1170" i="1" s="1"/>
  <c r="O1171" i="1"/>
  <c r="N1171" i="1" s="1"/>
  <c r="M1171" i="1" s="1"/>
  <c r="O1172" i="1"/>
  <c r="N1172" i="1" s="1"/>
  <c r="M1172" i="1" s="1"/>
  <c r="O1173" i="1"/>
  <c r="N1173" i="1" s="1"/>
  <c r="M1173" i="1" s="1"/>
  <c r="O1174" i="1"/>
  <c r="N1174" i="1" s="1"/>
  <c r="M1174" i="1" s="1"/>
  <c r="O1175" i="1"/>
  <c r="N1175" i="1" s="1"/>
  <c r="M1175" i="1" s="1"/>
  <c r="O1176" i="1"/>
  <c r="N1176" i="1" s="1"/>
  <c r="M1176" i="1" s="1"/>
  <c r="O1177" i="1"/>
  <c r="N1177" i="1" s="1"/>
  <c r="M1177" i="1" s="1"/>
  <c r="O1178" i="1"/>
  <c r="N1178" i="1" s="1"/>
  <c r="M1178" i="1" s="1"/>
  <c r="O1179" i="1"/>
  <c r="N1179" i="1" s="1"/>
  <c r="M1179" i="1" s="1"/>
  <c r="O1180" i="1"/>
  <c r="N1180" i="1" s="1"/>
  <c r="M1180" i="1" s="1"/>
  <c r="O1181" i="1"/>
  <c r="N1181" i="1" s="1"/>
  <c r="M1181" i="1" s="1"/>
  <c r="O1182" i="1"/>
  <c r="N1182" i="1" s="1"/>
  <c r="M1182" i="1" s="1"/>
  <c r="O1183" i="1"/>
  <c r="N1183" i="1" s="1"/>
  <c r="M1183" i="1" s="1"/>
  <c r="O1184" i="1"/>
  <c r="N1184" i="1" s="1"/>
  <c r="M1184" i="1" s="1"/>
  <c r="O1185" i="1"/>
  <c r="N1185" i="1" s="1"/>
  <c r="M1185" i="1" s="1"/>
  <c r="O1186" i="1"/>
  <c r="N1186" i="1" s="1"/>
  <c r="M1186" i="1" s="1"/>
  <c r="O1187" i="1"/>
  <c r="N1187" i="1" s="1"/>
  <c r="M1187" i="1" s="1"/>
  <c r="O1188" i="1"/>
  <c r="N1188" i="1" s="1"/>
  <c r="M1188" i="1" s="1"/>
  <c r="O1189" i="1"/>
  <c r="N1189" i="1" s="1"/>
  <c r="M1189" i="1" s="1"/>
  <c r="O1190" i="1"/>
  <c r="N1190" i="1" s="1"/>
  <c r="M1190" i="1" s="1"/>
  <c r="O1191" i="1"/>
  <c r="N1191" i="1" s="1"/>
  <c r="M1191" i="1" s="1"/>
  <c r="O1192" i="1"/>
  <c r="N1192" i="1" s="1"/>
  <c r="M1192" i="1" s="1"/>
  <c r="O1193" i="1"/>
  <c r="N1193" i="1" s="1"/>
  <c r="M1193" i="1" s="1"/>
  <c r="O1194" i="1"/>
  <c r="N1194" i="1" s="1"/>
  <c r="M1194" i="1" s="1"/>
  <c r="O1195" i="1"/>
  <c r="N1195" i="1" s="1"/>
  <c r="M1195" i="1" s="1"/>
  <c r="O1196" i="1"/>
  <c r="N1196" i="1" s="1"/>
  <c r="M1196" i="1" s="1"/>
  <c r="O1197" i="1"/>
  <c r="N1197" i="1" s="1"/>
  <c r="M1197" i="1" s="1"/>
  <c r="O1198" i="1"/>
  <c r="N1198" i="1" s="1"/>
  <c r="M1198" i="1" s="1"/>
  <c r="O1199" i="1"/>
  <c r="N1199" i="1" s="1"/>
  <c r="M1199" i="1" s="1"/>
  <c r="O1200" i="1"/>
  <c r="N1200" i="1" s="1"/>
  <c r="M1200" i="1" s="1"/>
  <c r="O1201" i="1"/>
  <c r="N1201" i="1" s="1"/>
  <c r="M1201" i="1" s="1"/>
  <c r="O1202" i="1"/>
  <c r="N1202" i="1" s="1"/>
  <c r="M1202" i="1" s="1"/>
  <c r="O1203" i="1"/>
  <c r="N1203" i="1" s="1"/>
  <c r="M1203" i="1" s="1"/>
  <c r="O1204" i="1"/>
  <c r="N1204" i="1" s="1"/>
  <c r="M1204" i="1" s="1"/>
  <c r="O1205" i="1"/>
  <c r="N1205" i="1" s="1"/>
  <c r="M1205" i="1" s="1"/>
  <c r="O1206" i="1"/>
  <c r="N1206" i="1" s="1"/>
  <c r="M1206" i="1" s="1"/>
  <c r="O1207" i="1"/>
  <c r="N1207" i="1" s="1"/>
  <c r="M1207" i="1" s="1"/>
  <c r="O1208" i="1"/>
  <c r="N1208" i="1" s="1"/>
  <c r="M1208" i="1" s="1"/>
  <c r="O1209" i="1"/>
  <c r="N1209" i="1" s="1"/>
  <c r="M1209" i="1" s="1"/>
  <c r="O1210" i="1"/>
  <c r="N1210" i="1" s="1"/>
  <c r="M1210" i="1" s="1"/>
  <c r="O1211" i="1"/>
  <c r="N1211" i="1" s="1"/>
  <c r="M1211" i="1" s="1"/>
  <c r="O1212" i="1"/>
  <c r="N1212" i="1" s="1"/>
  <c r="M1212" i="1" s="1"/>
  <c r="O1213" i="1"/>
  <c r="N1213" i="1" s="1"/>
  <c r="M1213" i="1" s="1"/>
  <c r="O1214" i="1"/>
  <c r="N1214" i="1" s="1"/>
  <c r="M1214" i="1" s="1"/>
  <c r="O1215" i="1"/>
  <c r="N1215" i="1" s="1"/>
  <c r="M1215" i="1" s="1"/>
  <c r="O1216" i="1"/>
  <c r="N1216" i="1" s="1"/>
  <c r="M1216" i="1" s="1"/>
  <c r="O1217" i="1"/>
  <c r="N1217" i="1" s="1"/>
  <c r="M1217" i="1" s="1"/>
  <c r="O1218" i="1"/>
  <c r="N1218" i="1" s="1"/>
  <c r="M1218" i="1" s="1"/>
  <c r="O1219" i="1"/>
  <c r="N1219" i="1" s="1"/>
  <c r="M1219" i="1" s="1"/>
  <c r="O1220" i="1"/>
  <c r="N1220" i="1" s="1"/>
  <c r="M1220" i="1" s="1"/>
  <c r="O1221" i="1"/>
  <c r="N1221" i="1" s="1"/>
  <c r="M1221" i="1" s="1"/>
  <c r="O1222" i="1"/>
  <c r="N1222" i="1" s="1"/>
  <c r="M1222" i="1" s="1"/>
  <c r="O1223" i="1"/>
  <c r="N1223" i="1" s="1"/>
  <c r="M1223" i="1" s="1"/>
  <c r="O1224" i="1"/>
  <c r="N1224" i="1" s="1"/>
  <c r="M1224" i="1" s="1"/>
  <c r="O1225" i="1"/>
  <c r="N1225" i="1" s="1"/>
  <c r="M1225" i="1" s="1"/>
  <c r="O1226" i="1"/>
  <c r="N1226" i="1" s="1"/>
  <c r="M1226" i="1" s="1"/>
  <c r="O1227" i="1"/>
  <c r="N1227" i="1" s="1"/>
  <c r="M1227" i="1" s="1"/>
  <c r="O1228" i="1"/>
  <c r="N1228" i="1" s="1"/>
  <c r="M1228" i="1" s="1"/>
  <c r="O1229" i="1"/>
  <c r="N1229" i="1" s="1"/>
  <c r="M1229" i="1" s="1"/>
  <c r="O1230" i="1"/>
  <c r="N1230" i="1" s="1"/>
  <c r="M1230" i="1" s="1"/>
  <c r="O1231" i="1"/>
  <c r="N1231" i="1" s="1"/>
  <c r="M1231" i="1" s="1"/>
  <c r="O1232" i="1"/>
  <c r="N1232" i="1" s="1"/>
  <c r="M1232" i="1" s="1"/>
  <c r="O1233" i="1"/>
  <c r="N1233" i="1" s="1"/>
  <c r="M1233" i="1" s="1"/>
  <c r="O1234" i="1"/>
  <c r="N1234" i="1" s="1"/>
  <c r="M1234" i="1" s="1"/>
  <c r="O1235" i="1"/>
  <c r="N1235" i="1" s="1"/>
  <c r="M1235" i="1" s="1"/>
  <c r="O1236" i="1"/>
  <c r="N1236" i="1" s="1"/>
  <c r="M1236" i="1" s="1"/>
  <c r="O1237" i="1"/>
  <c r="N1237" i="1" s="1"/>
  <c r="M1237" i="1" s="1"/>
  <c r="O1238" i="1"/>
  <c r="N1238" i="1" s="1"/>
  <c r="M1238" i="1" s="1"/>
  <c r="O1239" i="1"/>
  <c r="N1239" i="1" s="1"/>
  <c r="M1239" i="1" s="1"/>
  <c r="O1240" i="1"/>
  <c r="N1240" i="1" s="1"/>
  <c r="M1240" i="1" s="1"/>
  <c r="O1241" i="1"/>
  <c r="N1241" i="1" s="1"/>
  <c r="M1241" i="1" s="1"/>
  <c r="O1242" i="1"/>
  <c r="N1242" i="1" s="1"/>
  <c r="M1242" i="1" s="1"/>
  <c r="O1243" i="1"/>
  <c r="N1243" i="1" s="1"/>
  <c r="M1243" i="1" s="1"/>
  <c r="O1244" i="1"/>
  <c r="N1244" i="1" s="1"/>
  <c r="M1244" i="1" s="1"/>
  <c r="O1245" i="1"/>
  <c r="N1245" i="1" s="1"/>
  <c r="M1245" i="1" s="1"/>
  <c r="O1246" i="1"/>
  <c r="N1246" i="1" s="1"/>
  <c r="M1246" i="1" s="1"/>
  <c r="O1247" i="1"/>
  <c r="N1247" i="1" s="1"/>
  <c r="M1247" i="1" s="1"/>
  <c r="O1248" i="1"/>
  <c r="N1248" i="1" s="1"/>
  <c r="M1248" i="1" s="1"/>
  <c r="O1249" i="1"/>
  <c r="N1249" i="1" s="1"/>
  <c r="M1249" i="1" s="1"/>
  <c r="O1250" i="1"/>
  <c r="N1250" i="1" s="1"/>
  <c r="M1250" i="1" s="1"/>
  <c r="O1251" i="1"/>
  <c r="N1251" i="1" s="1"/>
  <c r="M1251" i="1" s="1"/>
  <c r="O1252" i="1"/>
  <c r="N1252" i="1" s="1"/>
  <c r="M1252" i="1" s="1"/>
  <c r="O1253" i="1"/>
  <c r="N1253" i="1" s="1"/>
  <c r="M1253" i="1" s="1"/>
  <c r="O1254" i="1"/>
  <c r="N1254" i="1" s="1"/>
  <c r="M1254" i="1" s="1"/>
  <c r="O1255" i="1"/>
  <c r="N1255" i="1" s="1"/>
  <c r="M1255" i="1" s="1"/>
  <c r="O1256" i="1"/>
  <c r="N1256" i="1" s="1"/>
  <c r="M1256" i="1" s="1"/>
  <c r="O1257" i="1"/>
  <c r="N1257" i="1" s="1"/>
  <c r="M1257" i="1" s="1"/>
  <c r="O1258" i="1"/>
  <c r="N1258" i="1" s="1"/>
  <c r="M1258" i="1" s="1"/>
  <c r="O1259" i="1"/>
  <c r="N1259" i="1" s="1"/>
  <c r="M1259" i="1" s="1"/>
  <c r="O1260" i="1"/>
  <c r="N1260" i="1" s="1"/>
  <c r="M1260" i="1" s="1"/>
  <c r="O1261" i="1"/>
  <c r="N1261" i="1" s="1"/>
  <c r="M1261" i="1" s="1"/>
  <c r="O1262" i="1"/>
  <c r="N1262" i="1" s="1"/>
  <c r="M1262" i="1" s="1"/>
  <c r="O1263" i="1"/>
  <c r="N1263" i="1" s="1"/>
  <c r="M1263" i="1" s="1"/>
  <c r="O1264" i="1"/>
  <c r="N1264" i="1" s="1"/>
  <c r="M1264" i="1" s="1"/>
  <c r="O1265" i="1"/>
  <c r="N1265" i="1" s="1"/>
  <c r="M1265" i="1" s="1"/>
  <c r="O1266" i="1"/>
  <c r="N1266" i="1" s="1"/>
  <c r="M1266" i="1" s="1"/>
  <c r="O1267" i="1"/>
  <c r="N1267" i="1" s="1"/>
  <c r="M1267" i="1" s="1"/>
  <c r="O1268" i="1"/>
  <c r="N1268" i="1" s="1"/>
  <c r="M1268" i="1" s="1"/>
  <c r="O1269" i="1"/>
  <c r="N1269" i="1" s="1"/>
  <c r="M1269" i="1" s="1"/>
  <c r="O1270" i="1"/>
  <c r="N1270" i="1" s="1"/>
  <c r="M1270" i="1" s="1"/>
  <c r="O1271" i="1"/>
  <c r="N1271" i="1" s="1"/>
  <c r="M1271" i="1" s="1"/>
  <c r="O1272" i="1"/>
  <c r="N1272" i="1" s="1"/>
  <c r="M1272" i="1" s="1"/>
  <c r="O1273" i="1"/>
  <c r="N1273" i="1" s="1"/>
  <c r="M1273" i="1" s="1"/>
  <c r="O1274" i="1"/>
  <c r="N1274" i="1" s="1"/>
  <c r="M1274" i="1" s="1"/>
  <c r="O1275" i="1"/>
  <c r="N1275" i="1" s="1"/>
  <c r="M1275" i="1" s="1"/>
  <c r="O1276" i="1"/>
  <c r="N1276" i="1" s="1"/>
  <c r="M1276" i="1" s="1"/>
  <c r="O1277" i="1"/>
  <c r="N1277" i="1" s="1"/>
  <c r="M1277" i="1" s="1"/>
  <c r="O1278" i="1"/>
  <c r="N1278" i="1" s="1"/>
  <c r="M1278" i="1" s="1"/>
  <c r="O1279" i="1"/>
  <c r="N1279" i="1" s="1"/>
  <c r="M1279" i="1" s="1"/>
  <c r="O1280" i="1"/>
  <c r="N1280" i="1" s="1"/>
  <c r="M1280" i="1" s="1"/>
  <c r="O1281" i="1"/>
  <c r="N1281" i="1" s="1"/>
  <c r="M1281" i="1" s="1"/>
  <c r="O1282" i="1"/>
  <c r="N1282" i="1" s="1"/>
  <c r="M1282" i="1" s="1"/>
  <c r="O1283" i="1"/>
  <c r="N1283" i="1" s="1"/>
  <c r="M1283" i="1" s="1"/>
  <c r="O1284" i="1"/>
  <c r="N1284" i="1" s="1"/>
  <c r="M1284" i="1" s="1"/>
  <c r="O1285" i="1"/>
  <c r="N1285" i="1" s="1"/>
  <c r="M1285" i="1" s="1"/>
  <c r="O1286" i="1"/>
  <c r="N1286" i="1" s="1"/>
  <c r="M1286" i="1" s="1"/>
  <c r="O1287" i="1"/>
  <c r="N1287" i="1" s="1"/>
  <c r="M1287" i="1" s="1"/>
  <c r="O1288" i="1"/>
  <c r="N1288" i="1" s="1"/>
  <c r="M1288" i="1" s="1"/>
  <c r="O1289" i="1"/>
  <c r="N1289" i="1" s="1"/>
  <c r="M1289" i="1" s="1"/>
  <c r="O1290" i="1"/>
  <c r="N1290" i="1" s="1"/>
  <c r="M1290" i="1" s="1"/>
  <c r="O1291" i="1"/>
  <c r="N1291" i="1" s="1"/>
  <c r="M1291" i="1" s="1"/>
  <c r="O1292" i="1"/>
  <c r="N1292" i="1" s="1"/>
  <c r="M1292" i="1" s="1"/>
  <c r="O1293" i="1"/>
  <c r="N1293" i="1" s="1"/>
  <c r="M1293" i="1" s="1"/>
  <c r="O1294" i="1"/>
  <c r="N1294" i="1" s="1"/>
  <c r="M1294" i="1" s="1"/>
  <c r="O1295" i="1"/>
  <c r="N1295" i="1" s="1"/>
  <c r="M1295" i="1" s="1"/>
  <c r="O1296" i="1"/>
  <c r="N1296" i="1" s="1"/>
  <c r="M1296" i="1" s="1"/>
  <c r="O1297" i="1"/>
  <c r="N1297" i="1" s="1"/>
  <c r="M1297" i="1" s="1"/>
  <c r="O1298" i="1"/>
  <c r="N1298" i="1" s="1"/>
  <c r="M1298" i="1" s="1"/>
  <c r="O1299" i="1"/>
  <c r="N1299" i="1" s="1"/>
  <c r="M1299" i="1" s="1"/>
  <c r="O1300" i="1"/>
  <c r="N1300" i="1" s="1"/>
  <c r="M1300" i="1" s="1"/>
  <c r="O1301" i="1"/>
  <c r="N1301" i="1" s="1"/>
  <c r="M1301" i="1" s="1"/>
  <c r="O1302" i="1"/>
  <c r="N1302" i="1" s="1"/>
  <c r="M1302" i="1" s="1"/>
  <c r="O1303" i="1"/>
  <c r="N1303" i="1" s="1"/>
  <c r="M1303" i="1" s="1"/>
  <c r="O1304" i="1"/>
  <c r="N1304" i="1" s="1"/>
  <c r="M1304" i="1" s="1"/>
  <c r="O1305" i="1"/>
  <c r="N1305" i="1" s="1"/>
  <c r="M1305" i="1" s="1"/>
  <c r="O1306" i="1"/>
  <c r="N1306" i="1" s="1"/>
  <c r="M1306" i="1" s="1"/>
  <c r="O1307" i="1"/>
  <c r="N1307" i="1" s="1"/>
  <c r="M1307" i="1" s="1"/>
  <c r="O1308" i="1"/>
  <c r="N1308" i="1" s="1"/>
  <c r="M1308" i="1" s="1"/>
  <c r="O1309" i="1"/>
  <c r="N1309" i="1" s="1"/>
  <c r="M1309" i="1" s="1"/>
  <c r="O1310" i="1"/>
  <c r="N1310" i="1" s="1"/>
  <c r="M1310" i="1" s="1"/>
  <c r="O1311" i="1"/>
  <c r="N1311" i="1" s="1"/>
  <c r="M1311" i="1" s="1"/>
  <c r="O1312" i="1"/>
  <c r="N1312" i="1" s="1"/>
  <c r="M1312" i="1" s="1"/>
  <c r="O1313" i="1"/>
  <c r="N1313" i="1" s="1"/>
  <c r="M1313" i="1" s="1"/>
  <c r="O1314" i="1"/>
  <c r="N1314" i="1" s="1"/>
  <c r="M1314" i="1" s="1"/>
  <c r="O1315" i="1"/>
  <c r="N1315" i="1" s="1"/>
  <c r="M1315" i="1" s="1"/>
  <c r="O1316" i="1"/>
  <c r="N1316" i="1" s="1"/>
  <c r="M1316" i="1" s="1"/>
  <c r="O1317" i="1"/>
  <c r="N1317" i="1" s="1"/>
  <c r="M1317" i="1" s="1"/>
  <c r="O1318" i="1"/>
  <c r="N1318" i="1" s="1"/>
  <c r="M1318" i="1" s="1"/>
  <c r="O1319" i="1"/>
  <c r="N1319" i="1" s="1"/>
  <c r="M1319" i="1" s="1"/>
  <c r="O1320" i="1"/>
  <c r="N1320" i="1" s="1"/>
  <c r="M1320" i="1" s="1"/>
  <c r="O1321" i="1"/>
  <c r="N1321" i="1" s="1"/>
  <c r="M1321" i="1" s="1"/>
  <c r="O1322" i="1"/>
  <c r="N1322" i="1" s="1"/>
  <c r="M1322" i="1" s="1"/>
  <c r="O1323" i="1"/>
  <c r="N1323" i="1" s="1"/>
  <c r="M1323" i="1" s="1"/>
  <c r="O1324" i="1"/>
  <c r="N1324" i="1" s="1"/>
  <c r="M1324" i="1" s="1"/>
  <c r="O1325" i="1"/>
  <c r="N1325" i="1" s="1"/>
  <c r="M1325" i="1" s="1"/>
  <c r="O1326" i="1"/>
  <c r="N1326" i="1" s="1"/>
  <c r="M1326" i="1" s="1"/>
  <c r="O1327" i="1"/>
  <c r="N1327" i="1" s="1"/>
  <c r="M1327" i="1" s="1"/>
  <c r="O1328" i="1"/>
  <c r="N1328" i="1" s="1"/>
  <c r="M1328" i="1" s="1"/>
  <c r="O1329" i="1"/>
  <c r="N1329" i="1" s="1"/>
  <c r="M1329" i="1" s="1"/>
  <c r="O1330" i="1"/>
  <c r="N1330" i="1" s="1"/>
  <c r="M1330" i="1" s="1"/>
  <c r="O1331" i="1"/>
  <c r="N1331" i="1" s="1"/>
  <c r="M1331" i="1" s="1"/>
  <c r="O1332" i="1"/>
  <c r="N1332" i="1" s="1"/>
  <c r="M1332" i="1" s="1"/>
  <c r="O1333" i="1"/>
  <c r="N1333" i="1" s="1"/>
  <c r="M1333" i="1" s="1"/>
  <c r="O1334" i="1"/>
  <c r="N1334" i="1" s="1"/>
  <c r="M1334" i="1" s="1"/>
  <c r="O1335" i="1"/>
  <c r="N1335" i="1" s="1"/>
  <c r="M1335" i="1" s="1"/>
  <c r="O1336" i="1"/>
  <c r="N1336" i="1" s="1"/>
  <c r="M1336" i="1" s="1"/>
  <c r="O1337" i="1"/>
  <c r="N1337" i="1" s="1"/>
  <c r="M1337" i="1" s="1"/>
  <c r="O1338" i="1"/>
  <c r="N1338" i="1" s="1"/>
  <c r="M1338" i="1" s="1"/>
  <c r="O1339" i="1"/>
  <c r="N1339" i="1" s="1"/>
  <c r="M1339" i="1" s="1"/>
  <c r="O1340" i="1"/>
  <c r="N1340" i="1" s="1"/>
  <c r="M1340" i="1" s="1"/>
  <c r="O1341" i="1"/>
  <c r="N1341" i="1" s="1"/>
  <c r="M1341" i="1" s="1"/>
  <c r="O1342" i="1"/>
  <c r="N1342" i="1" s="1"/>
  <c r="M1342" i="1" s="1"/>
  <c r="O1343" i="1"/>
  <c r="N1343" i="1" s="1"/>
  <c r="M1343" i="1" s="1"/>
  <c r="O1344" i="1"/>
  <c r="N1344" i="1" s="1"/>
  <c r="M1344" i="1" s="1"/>
  <c r="O1345" i="1"/>
  <c r="N1345" i="1" s="1"/>
  <c r="M1345" i="1" s="1"/>
  <c r="O1346" i="1"/>
  <c r="N1346" i="1" s="1"/>
  <c r="M1346" i="1" s="1"/>
  <c r="O1347" i="1"/>
  <c r="N1347" i="1" s="1"/>
  <c r="M1347" i="1" s="1"/>
  <c r="O1348" i="1"/>
  <c r="N1348" i="1" s="1"/>
  <c r="M1348" i="1" s="1"/>
  <c r="O1349" i="1"/>
  <c r="N1349" i="1" s="1"/>
  <c r="M1349" i="1" s="1"/>
  <c r="O1350" i="1"/>
  <c r="N1350" i="1" s="1"/>
  <c r="M1350" i="1" s="1"/>
  <c r="O1351" i="1"/>
  <c r="N1351" i="1" s="1"/>
  <c r="M1351" i="1" s="1"/>
  <c r="O1352" i="1"/>
  <c r="N1352" i="1" s="1"/>
  <c r="M1352" i="1" s="1"/>
  <c r="O1353" i="1"/>
  <c r="N1353" i="1" s="1"/>
  <c r="M1353" i="1" s="1"/>
  <c r="O1354" i="1"/>
  <c r="N1354" i="1" s="1"/>
  <c r="M1354" i="1" s="1"/>
  <c r="O1355" i="1"/>
  <c r="N1355" i="1" s="1"/>
  <c r="M1355" i="1" s="1"/>
  <c r="O1356" i="1"/>
  <c r="N1356" i="1" s="1"/>
  <c r="M1356" i="1" s="1"/>
  <c r="O1357" i="1"/>
  <c r="N1357" i="1" s="1"/>
  <c r="M1357" i="1" s="1"/>
  <c r="O1358" i="1"/>
  <c r="N1358" i="1" s="1"/>
  <c r="M1358" i="1" s="1"/>
  <c r="O1359" i="1"/>
  <c r="N1359" i="1" s="1"/>
  <c r="M1359" i="1" s="1"/>
  <c r="O1360" i="1"/>
  <c r="N1360" i="1" s="1"/>
  <c r="M1360" i="1" s="1"/>
  <c r="O1361" i="1"/>
  <c r="N1361" i="1" s="1"/>
  <c r="M1361" i="1" s="1"/>
  <c r="O1362" i="1"/>
  <c r="N1362" i="1" s="1"/>
  <c r="M1362" i="1" s="1"/>
  <c r="O1363" i="1"/>
  <c r="N1363" i="1" s="1"/>
  <c r="M1363" i="1" s="1"/>
  <c r="O1364" i="1"/>
  <c r="N1364" i="1" s="1"/>
  <c r="M1364" i="1" s="1"/>
  <c r="O1365" i="1"/>
  <c r="N1365" i="1" s="1"/>
  <c r="M1365" i="1" s="1"/>
  <c r="O1366" i="1"/>
  <c r="N1366" i="1" s="1"/>
  <c r="M1366" i="1" s="1"/>
  <c r="O1367" i="1"/>
  <c r="N1367" i="1" s="1"/>
  <c r="M1367" i="1" s="1"/>
  <c r="O1368" i="1"/>
  <c r="N1368" i="1" s="1"/>
  <c r="M1368" i="1" s="1"/>
  <c r="O1369" i="1"/>
  <c r="N1369" i="1" s="1"/>
  <c r="M1369" i="1" s="1"/>
  <c r="O1370" i="1"/>
  <c r="N1370" i="1" s="1"/>
  <c r="M1370" i="1" s="1"/>
  <c r="O1371" i="1"/>
  <c r="N1371" i="1" s="1"/>
  <c r="M1371" i="1" s="1"/>
  <c r="O1372" i="1"/>
  <c r="N1372" i="1" s="1"/>
  <c r="M1372" i="1" s="1"/>
  <c r="O1373" i="1"/>
  <c r="N1373" i="1" s="1"/>
  <c r="M1373" i="1" s="1"/>
  <c r="O1374" i="1"/>
  <c r="N1374" i="1" s="1"/>
  <c r="M1374" i="1" s="1"/>
  <c r="O1375" i="1"/>
  <c r="N1375" i="1" s="1"/>
  <c r="M1375" i="1" s="1"/>
  <c r="O1376" i="1"/>
  <c r="N1376" i="1" s="1"/>
  <c r="M1376" i="1" s="1"/>
  <c r="O1377" i="1"/>
  <c r="N1377" i="1" s="1"/>
  <c r="M1377" i="1" s="1"/>
  <c r="O1378" i="1"/>
  <c r="N1378" i="1" s="1"/>
  <c r="M1378" i="1" s="1"/>
  <c r="O1379" i="1"/>
  <c r="N1379" i="1" s="1"/>
  <c r="M1379" i="1" s="1"/>
  <c r="O1380" i="1"/>
  <c r="N1380" i="1" s="1"/>
  <c r="M1380" i="1" s="1"/>
  <c r="O1381" i="1"/>
  <c r="N1381" i="1" s="1"/>
  <c r="M1381" i="1" s="1"/>
  <c r="O1382" i="1"/>
  <c r="N1382" i="1" s="1"/>
  <c r="M1382" i="1" s="1"/>
  <c r="O1383" i="1"/>
  <c r="N1383" i="1" s="1"/>
  <c r="M1383" i="1" s="1"/>
  <c r="O1384" i="1"/>
  <c r="N1384" i="1" s="1"/>
  <c r="M1384" i="1" s="1"/>
  <c r="O1385" i="1"/>
  <c r="N1385" i="1" s="1"/>
  <c r="M1385" i="1" s="1"/>
  <c r="O1386" i="1"/>
  <c r="N1386" i="1" s="1"/>
  <c r="M1386" i="1" s="1"/>
  <c r="O1387" i="1"/>
  <c r="N1387" i="1" s="1"/>
  <c r="M1387" i="1" s="1"/>
  <c r="O1388" i="1"/>
  <c r="N1388" i="1" s="1"/>
  <c r="M1388" i="1" s="1"/>
  <c r="O1389" i="1"/>
  <c r="N1389" i="1" s="1"/>
  <c r="M1389" i="1" s="1"/>
  <c r="O1390" i="1"/>
  <c r="N1390" i="1" s="1"/>
  <c r="M1390" i="1" s="1"/>
  <c r="O1391" i="1"/>
  <c r="N1391" i="1" s="1"/>
  <c r="M1391" i="1" s="1"/>
  <c r="O1392" i="1"/>
  <c r="N1392" i="1" s="1"/>
  <c r="M1392" i="1" s="1"/>
  <c r="O1393" i="1"/>
  <c r="N1393" i="1" s="1"/>
  <c r="M1393" i="1" s="1"/>
  <c r="O1394" i="1"/>
  <c r="N1394" i="1" s="1"/>
  <c r="M1394" i="1" s="1"/>
  <c r="O1395" i="1"/>
  <c r="N1395" i="1" s="1"/>
  <c r="M1395" i="1" s="1"/>
  <c r="O1396" i="1"/>
  <c r="N1396" i="1" s="1"/>
  <c r="M1396" i="1" s="1"/>
  <c r="O1397" i="1"/>
  <c r="N1397" i="1" s="1"/>
  <c r="M1397" i="1" s="1"/>
  <c r="O1398" i="1"/>
  <c r="N1398" i="1" s="1"/>
  <c r="M1398" i="1" s="1"/>
  <c r="O1399" i="1"/>
  <c r="N1399" i="1" s="1"/>
  <c r="M1399" i="1" s="1"/>
  <c r="O1400" i="1"/>
  <c r="N1400" i="1" s="1"/>
  <c r="M1400" i="1" s="1"/>
  <c r="O1401" i="1"/>
  <c r="N1401" i="1" s="1"/>
  <c r="M1401" i="1" s="1"/>
  <c r="O1402" i="1"/>
  <c r="N1402" i="1" s="1"/>
  <c r="M1402" i="1" s="1"/>
  <c r="O1403" i="1"/>
  <c r="N1403" i="1" s="1"/>
  <c r="M1403" i="1" s="1"/>
  <c r="O1404" i="1"/>
  <c r="N1404" i="1" s="1"/>
  <c r="M1404" i="1" s="1"/>
  <c r="O1405" i="1"/>
  <c r="N1405" i="1" s="1"/>
  <c r="M1405" i="1" s="1"/>
  <c r="O1406" i="1"/>
  <c r="N1406" i="1" s="1"/>
  <c r="M1406" i="1" s="1"/>
  <c r="O1407" i="1"/>
  <c r="N1407" i="1" s="1"/>
  <c r="M1407" i="1" s="1"/>
  <c r="O1408" i="1"/>
  <c r="N1408" i="1" s="1"/>
  <c r="M1408" i="1" s="1"/>
  <c r="O1409" i="1"/>
  <c r="N1409" i="1" s="1"/>
  <c r="M1409" i="1" s="1"/>
  <c r="O1410" i="1"/>
  <c r="N1410" i="1" s="1"/>
  <c r="M1410" i="1" s="1"/>
  <c r="O1411" i="1"/>
  <c r="N1411" i="1" s="1"/>
  <c r="M1411" i="1" s="1"/>
  <c r="O1412" i="1"/>
  <c r="N1412" i="1" s="1"/>
  <c r="M1412" i="1" s="1"/>
  <c r="O1413" i="1"/>
  <c r="N1413" i="1" s="1"/>
  <c r="M1413" i="1" s="1"/>
  <c r="O1414" i="1"/>
  <c r="N1414" i="1" s="1"/>
  <c r="M1414" i="1" s="1"/>
  <c r="O1415" i="1"/>
  <c r="N1415" i="1" s="1"/>
  <c r="M1415" i="1" s="1"/>
  <c r="O1416" i="1"/>
  <c r="N1416" i="1" s="1"/>
  <c r="M1416" i="1" s="1"/>
  <c r="O1417" i="1"/>
  <c r="N1417" i="1" s="1"/>
  <c r="M1417" i="1" s="1"/>
  <c r="O1418" i="1"/>
  <c r="N1418" i="1" s="1"/>
  <c r="M1418" i="1" s="1"/>
  <c r="O1419" i="1"/>
  <c r="N1419" i="1" s="1"/>
  <c r="M1419" i="1" s="1"/>
  <c r="O1420" i="1"/>
  <c r="N1420" i="1" s="1"/>
  <c r="M1420" i="1" s="1"/>
  <c r="O1421" i="1"/>
  <c r="N1421" i="1" s="1"/>
  <c r="M1421" i="1" s="1"/>
  <c r="O1422" i="1"/>
  <c r="N1422" i="1" s="1"/>
  <c r="M1422" i="1" s="1"/>
  <c r="O1423" i="1"/>
  <c r="N1423" i="1" s="1"/>
  <c r="M1423" i="1" s="1"/>
  <c r="O1424" i="1"/>
  <c r="N1424" i="1" s="1"/>
  <c r="M1424" i="1" s="1"/>
  <c r="O1425" i="1"/>
  <c r="N1425" i="1" s="1"/>
  <c r="M1425" i="1" s="1"/>
  <c r="O1426" i="1"/>
  <c r="N1426" i="1" s="1"/>
  <c r="M1426" i="1" s="1"/>
  <c r="O1427" i="1"/>
  <c r="N1427" i="1" s="1"/>
  <c r="M1427" i="1" s="1"/>
  <c r="O1428" i="1"/>
  <c r="N1428" i="1" s="1"/>
  <c r="M1428" i="1" s="1"/>
  <c r="O1429" i="1"/>
  <c r="N1429" i="1" s="1"/>
  <c r="M1429" i="1" s="1"/>
  <c r="O1430" i="1"/>
  <c r="N1430" i="1" s="1"/>
  <c r="M1430" i="1" s="1"/>
  <c r="O1431" i="1"/>
  <c r="N1431" i="1" s="1"/>
  <c r="M1431" i="1" s="1"/>
  <c r="O1432" i="1"/>
  <c r="N1432" i="1" s="1"/>
  <c r="M1432" i="1" s="1"/>
  <c r="O1433" i="1"/>
  <c r="N1433" i="1" s="1"/>
  <c r="M1433" i="1" s="1"/>
  <c r="O1434" i="1"/>
  <c r="N1434" i="1" s="1"/>
  <c r="M1434" i="1" s="1"/>
  <c r="O1435" i="1"/>
  <c r="N1435" i="1" s="1"/>
  <c r="M1435" i="1" s="1"/>
  <c r="O1436" i="1"/>
  <c r="N1436" i="1" s="1"/>
  <c r="M1436" i="1" s="1"/>
  <c r="O1437" i="1"/>
  <c r="N1437" i="1" s="1"/>
  <c r="M1437" i="1" s="1"/>
  <c r="O1438" i="1"/>
  <c r="N1438" i="1" s="1"/>
  <c r="M1438" i="1" s="1"/>
  <c r="O1439" i="1"/>
  <c r="N1439" i="1" s="1"/>
  <c r="M1439" i="1" s="1"/>
  <c r="O1440" i="1"/>
  <c r="N1440" i="1" s="1"/>
  <c r="M1440" i="1" s="1"/>
  <c r="O1441" i="1"/>
  <c r="N1441" i="1" s="1"/>
  <c r="M1441" i="1" s="1"/>
  <c r="O1442" i="1"/>
  <c r="N1442" i="1" s="1"/>
  <c r="M1442" i="1" s="1"/>
  <c r="O1443" i="1"/>
  <c r="N1443" i="1" s="1"/>
  <c r="M1443" i="1" s="1"/>
  <c r="O1444" i="1"/>
  <c r="N1444" i="1" s="1"/>
  <c r="M1444" i="1" s="1"/>
  <c r="O1445" i="1"/>
  <c r="N1445" i="1" s="1"/>
  <c r="M1445" i="1" s="1"/>
  <c r="O1446" i="1"/>
  <c r="N1446" i="1" s="1"/>
  <c r="M1446" i="1" s="1"/>
  <c r="O1447" i="1"/>
  <c r="N1447" i="1" s="1"/>
  <c r="M1447" i="1" s="1"/>
  <c r="O1448" i="1"/>
  <c r="N1448" i="1" s="1"/>
  <c r="M1448" i="1" s="1"/>
  <c r="O1449" i="1"/>
  <c r="N1449" i="1" s="1"/>
  <c r="M1449" i="1" s="1"/>
  <c r="O1450" i="1"/>
  <c r="N1450" i="1" s="1"/>
  <c r="M1450" i="1" s="1"/>
  <c r="O1451" i="1"/>
  <c r="N1451" i="1" s="1"/>
  <c r="M1451" i="1" s="1"/>
  <c r="O1452" i="1"/>
  <c r="N1452" i="1" s="1"/>
  <c r="M1452" i="1" s="1"/>
  <c r="O1453" i="1"/>
  <c r="N1453" i="1" s="1"/>
  <c r="M1453" i="1" s="1"/>
  <c r="O1454" i="1"/>
  <c r="N1454" i="1" s="1"/>
  <c r="M1454" i="1" s="1"/>
  <c r="O1455" i="1"/>
  <c r="N1455" i="1" s="1"/>
  <c r="M1455" i="1" s="1"/>
  <c r="O1456" i="1"/>
  <c r="N1456" i="1" s="1"/>
  <c r="M1456" i="1" s="1"/>
  <c r="O1457" i="1"/>
  <c r="N1457" i="1" s="1"/>
  <c r="M1457" i="1" s="1"/>
  <c r="O1458" i="1"/>
  <c r="N1458" i="1" s="1"/>
  <c r="M1458" i="1" s="1"/>
  <c r="O1459" i="1"/>
  <c r="N1459" i="1" s="1"/>
  <c r="M1459" i="1" s="1"/>
  <c r="O1460" i="1"/>
  <c r="N1460" i="1" s="1"/>
  <c r="M1460" i="1" s="1"/>
  <c r="O1461" i="1"/>
  <c r="N1461" i="1" s="1"/>
  <c r="M1461" i="1" s="1"/>
  <c r="O1462" i="1"/>
  <c r="N1462" i="1" s="1"/>
  <c r="M1462" i="1" s="1"/>
  <c r="O1463" i="1"/>
  <c r="N1463" i="1" s="1"/>
  <c r="M1463" i="1" s="1"/>
  <c r="O1464" i="1"/>
  <c r="N1464" i="1" s="1"/>
  <c r="M1464" i="1" s="1"/>
  <c r="O1465" i="1"/>
  <c r="N1465" i="1" s="1"/>
  <c r="M1465" i="1" s="1"/>
  <c r="O1466" i="1"/>
  <c r="N1466" i="1" s="1"/>
  <c r="M1466" i="1" s="1"/>
  <c r="O1467" i="1"/>
  <c r="N1467" i="1" s="1"/>
  <c r="M1467" i="1" s="1"/>
  <c r="O1468" i="1"/>
  <c r="N1468" i="1" s="1"/>
  <c r="M1468" i="1" s="1"/>
  <c r="O1469" i="1"/>
  <c r="N1469" i="1" s="1"/>
  <c r="M1469" i="1" s="1"/>
  <c r="O1470" i="1"/>
  <c r="N1470" i="1" s="1"/>
  <c r="M1470" i="1" s="1"/>
  <c r="O1471" i="1"/>
  <c r="N1471" i="1" s="1"/>
  <c r="M1471" i="1" s="1"/>
  <c r="O1472" i="1"/>
  <c r="N1472" i="1" s="1"/>
  <c r="M1472" i="1" s="1"/>
  <c r="O1473" i="1"/>
  <c r="N1473" i="1" s="1"/>
  <c r="M1473" i="1" s="1"/>
  <c r="O1474" i="1"/>
  <c r="N1474" i="1" s="1"/>
  <c r="M1474" i="1" s="1"/>
  <c r="O1475" i="1"/>
  <c r="N1475" i="1" s="1"/>
  <c r="M1475" i="1" s="1"/>
  <c r="O1476" i="1"/>
  <c r="N1476" i="1" s="1"/>
  <c r="M1476" i="1" s="1"/>
  <c r="O1477" i="1"/>
  <c r="N1477" i="1" s="1"/>
  <c r="M1477" i="1" s="1"/>
  <c r="O1478" i="1"/>
  <c r="N1478" i="1" s="1"/>
  <c r="M1478" i="1" s="1"/>
  <c r="O1479" i="1"/>
  <c r="N1479" i="1" s="1"/>
  <c r="M1479" i="1" s="1"/>
  <c r="O1480" i="1"/>
  <c r="N1480" i="1" s="1"/>
  <c r="M1480" i="1" s="1"/>
  <c r="O1481" i="1"/>
  <c r="N1481" i="1" s="1"/>
  <c r="M1481" i="1" s="1"/>
  <c r="O1482" i="1"/>
  <c r="N1482" i="1" s="1"/>
  <c r="M1482" i="1" s="1"/>
  <c r="O1483" i="1"/>
  <c r="N1483" i="1" s="1"/>
  <c r="M1483" i="1" s="1"/>
  <c r="O1484" i="1"/>
  <c r="N1484" i="1" s="1"/>
  <c r="M1484" i="1" s="1"/>
  <c r="O1485" i="1"/>
  <c r="N1485" i="1" s="1"/>
  <c r="M1485" i="1" s="1"/>
  <c r="O1486" i="1"/>
  <c r="N1486" i="1" s="1"/>
  <c r="M1486" i="1" s="1"/>
  <c r="O1487" i="1"/>
  <c r="N1487" i="1" s="1"/>
  <c r="M1487" i="1" s="1"/>
  <c r="O1488" i="1"/>
  <c r="N1488" i="1" s="1"/>
  <c r="M1488" i="1" s="1"/>
  <c r="O1489" i="1"/>
  <c r="N1489" i="1" s="1"/>
  <c r="M1489" i="1" s="1"/>
  <c r="O1490" i="1"/>
  <c r="N1490" i="1" s="1"/>
  <c r="M1490" i="1" s="1"/>
  <c r="O1491" i="1"/>
  <c r="N1491" i="1" s="1"/>
  <c r="M1491" i="1" s="1"/>
  <c r="O1492" i="1"/>
  <c r="N1492" i="1" s="1"/>
  <c r="M1492" i="1" s="1"/>
  <c r="O1493" i="1"/>
  <c r="N1493" i="1" s="1"/>
  <c r="M1493" i="1" s="1"/>
  <c r="O1494" i="1"/>
  <c r="N1494" i="1" s="1"/>
  <c r="M1494" i="1" s="1"/>
  <c r="O1495" i="1"/>
  <c r="N1495" i="1" s="1"/>
  <c r="M1495" i="1" s="1"/>
  <c r="O1496" i="1"/>
  <c r="N1496" i="1" s="1"/>
  <c r="M1496" i="1" s="1"/>
  <c r="O1497" i="1"/>
  <c r="N1497" i="1" s="1"/>
  <c r="M1497" i="1" s="1"/>
  <c r="O1498" i="1"/>
  <c r="N1498" i="1" s="1"/>
  <c r="M1498" i="1" s="1"/>
  <c r="O1499" i="1"/>
  <c r="N1499" i="1" s="1"/>
  <c r="M1499" i="1" s="1"/>
  <c r="O1500" i="1"/>
  <c r="N1500" i="1" s="1"/>
  <c r="M1500" i="1" s="1"/>
  <c r="O1501" i="1"/>
  <c r="N1501" i="1" s="1"/>
  <c r="M1501" i="1" s="1"/>
  <c r="O1502" i="1"/>
  <c r="N1502" i="1" s="1"/>
  <c r="M1502" i="1" s="1"/>
  <c r="O1503" i="1"/>
  <c r="N1503" i="1" s="1"/>
  <c r="M1503" i="1" s="1"/>
  <c r="O1504" i="1"/>
  <c r="N1504" i="1" s="1"/>
  <c r="M1504" i="1" s="1"/>
  <c r="O1505" i="1"/>
  <c r="N1505" i="1" s="1"/>
  <c r="M1505" i="1" s="1"/>
  <c r="O1506" i="1"/>
  <c r="N1506" i="1" s="1"/>
  <c r="M1506" i="1" s="1"/>
  <c r="O1507" i="1"/>
  <c r="N1507" i="1" s="1"/>
  <c r="M1507" i="1" s="1"/>
  <c r="O1508" i="1"/>
  <c r="N1508" i="1" s="1"/>
  <c r="M1508" i="1" s="1"/>
  <c r="O1509" i="1"/>
  <c r="N1509" i="1" s="1"/>
  <c r="M1509" i="1" s="1"/>
  <c r="O1510" i="1"/>
  <c r="N1510" i="1" s="1"/>
  <c r="M1510" i="1" s="1"/>
  <c r="O1511" i="1"/>
  <c r="N1511" i="1" s="1"/>
  <c r="M1511" i="1" s="1"/>
  <c r="O1512" i="1"/>
  <c r="N1512" i="1" s="1"/>
  <c r="M1512" i="1" s="1"/>
  <c r="O1513" i="1"/>
  <c r="N1513" i="1" s="1"/>
  <c r="M1513" i="1" s="1"/>
  <c r="O1514" i="1"/>
  <c r="N1514" i="1" s="1"/>
  <c r="M1514" i="1" s="1"/>
  <c r="O1515" i="1"/>
  <c r="N1515" i="1" s="1"/>
  <c r="M1515" i="1" s="1"/>
  <c r="O1516" i="1"/>
  <c r="N1516" i="1" s="1"/>
  <c r="M1516" i="1" s="1"/>
  <c r="O1517" i="1"/>
  <c r="N1517" i="1" s="1"/>
  <c r="M1517" i="1" s="1"/>
  <c r="O1518" i="1"/>
  <c r="N1518" i="1" s="1"/>
  <c r="M1518" i="1" s="1"/>
  <c r="O1519" i="1"/>
  <c r="N1519" i="1" s="1"/>
  <c r="M1519" i="1" s="1"/>
  <c r="O1520" i="1"/>
  <c r="N1520" i="1" s="1"/>
  <c r="M1520" i="1" s="1"/>
  <c r="O1521" i="1"/>
  <c r="N1521" i="1" s="1"/>
  <c r="M1521" i="1" s="1"/>
  <c r="O1522" i="1"/>
  <c r="N1522" i="1" s="1"/>
  <c r="M1522" i="1" s="1"/>
  <c r="O1523" i="1"/>
  <c r="N1523" i="1" s="1"/>
  <c r="M1523" i="1" s="1"/>
  <c r="O1524" i="1"/>
  <c r="N1524" i="1" s="1"/>
  <c r="M1524" i="1" s="1"/>
  <c r="O1525" i="1"/>
  <c r="N1525" i="1" s="1"/>
  <c r="M1525" i="1" s="1"/>
  <c r="O1526" i="1"/>
  <c r="N1526" i="1" s="1"/>
  <c r="M1526" i="1" s="1"/>
  <c r="O1527" i="1"/>
  <c r="N1527" i="1" s="1"/>
  <c r="M1527" i="1" s="1"/>
  <c r="O1528" i="1"/>
  <c r="N1528" i="1" s="1"/>
  <c r="M1528" i="1" s="1"/>
  <c r="O1529" i="1"/>
  <c r="N1529" i="1" s="1"/>
  <c r="M1529" i="1" s="1"/>
  <c r="O1530" i="1"/>
  <c r="N1530" i="1" s="1"/>
  <c r="M1530" i="1" s="1"/>
  <c r="O1531" i="1"/>
  <c r="N1531" i="1" s="1"/>
  <c r="M1531" i="1" s="1"/>
  <c r="O1532" i="1"/>
  <c r="N1532" i="1" s="1"/>
  <c r="M1532" i="1" s="1"/>
  <c r="O1533" i="1"/>
  <c r="N1533" i="1" s="1"/>
  <c r="M1533" i="1" s="1"/>
  <c r="O1534" i="1"/>
  <c r="N1534" i="1" s="1"/>
  <c r="M1534" i="1" s="1"/>
  <c r="O1535" i="1"/>
  <c r="N1535" i="1" s="1"/>
  <c r="M1535" i="1" s="1"/>
  <c r="O1536" i="1"/>
  <c r="N1536" i="1" s="1"/>
  <c r="M1536" i="1" s="1"/>
  <c r="O1537" i="1"/>
  <c r="N1537" i="1" s="1"/>
  <c r="M1537" i="1" s="1"/>
  <c r="O1538" i="1"/>
  <c r="N1538" i="1" s="1"/>
  <c r="M1538" i="1" s="1"/>
  <c r="O1539" i="1"/>
  <c r="N1539" i="1" s="1"/>
  <c r="M1539" i="1" s="1"/>
  <c r="O1540" i="1"/>
  <c r="N1540" i="1" s="1"/>
  <c r="M1540" i="1" s="1"/>
  <c r="O1541" i="1"/>
  <c r="N1541" i="1" s="1"/>
  <c r="M1541" i="1" s="1"/>
  <c r="O1542" i="1"/>
  <c r="N1542" i="1" s="1"/>
  <c r="M1542" i="1" s="1"/>
  <c r="O1543" i="1"/>
  <c r="N1543" i="1" s="1"/>
  <c r="M1543" i="1" s="1"/>
  <c r="O1544" i="1"/>
  <c r="N1544" i="1" s="1"/>
  <c r="M1544" i="1" s="1"/>
  <c r="O1545" i="1"/>
  <c r="N1545" i="1" s="1"/>
  <c r="M1545" i="1" s="1"/>
  <c r="O1546" i="1"/>
  <c r="N1546" i="1" s="1"/>
  <c r="M1546" i="1" s="1"/>
  <c r="O1547" i="1"/>
  <c r="N1547" i="1" s="1"/>
  <c r="M1547" i="1" s="1"/>
  <c r="O1548" i="1"/>
  <c r="N1548" i="1" s="1"/>
  <c r="M1548" i="1" s="1"/>
  <c r="O1549" i="1"/>
  <c r="N1549" i="1" s="1"/>
  <c r="M1549" i="1" s="1"/>
  <c r="O1550" i="1"/>
  <c r="N1550" i="1" s="1"/>
  <c r="M1550" i="1" s="1"/>
  <c r="O1551" i="1"/>
  <c r="N1551" i="1" s="1"/>
  <c r="M1551" i="1" s="1"/>
  <c r="O1552" i="1"/>
  <c r="N1552" i="1" s="1"/>
  <c r="M1552" i="1" s="1"/>
  <c r="O1553" i="1"/>
  <c r="N1553" i="1" s="1"/>
  <c r="M1553" i="1" s="1"/>
  <c r="O1554" i="1"/>
  <c r="N1554" i="1" s="1"/>
  <c r="M1554" i="1" s="1"/>
  <c r="O1555" i="1"/>
  <c r="N1555" i="1" s="1"/>
  <c r="M1555" i="1" s="1"/>
  <c r="O1556" i="1"/>
  <c r="N1556" i="1" s="1"/>
  <c r="M1556" i="1" s="1"/>
  <c r="O1557" i="1"/>
  <c r="N1557" i="1" s="1"/>
  <c r="M1557" i="1" s="1"/>
  <c r="O1558" i="1"/>
  <c r="N1558" i="1" s="1"/>
  <c r="M1558" i="1" s="1"/>
  <c r="O1559" i="1"/>
  <c r="N1559" i="1" s="1"/>
  <c r="M1559" i="1" s="1"/>
  <c r="O1560" i="1"/>
  <c r="N1560" i="1" s="1"/>
  <c r="M1560" i="1" s="1"/>
  <c r="O1561" i="1"/>
  <c r="N1561" i="1" s="1"/>
  <c r="M1561" i="1" s="1"/>
  <c r="O1562" i="1"/>
  <c r="N1562" i="1" s="1"/>
  <c r="M1562" i="1" s="1"/>
  <c r="O1563" i="1"/>
  <c r="N1563" i="1" s="1"/>
  <c r="M1563" i="1" s="1"/>
  <c r="O1564" i="1"/>
  <c r="N1564" i="1" s="1"/>
  <c r="M1564" i="1" s="1"/>
  <c r="O1565" i="1"/>
  <c r="N1565" i="1" s="1"/>
  <c r="M1565" i="1" s="1"/>
  <c r="O1566" i="1"/>
  <c r="N1566" i="1" s="1"/>
  <c r="M1566" i="1" s="1"/>
  <c r="O1567" i="1"/>
  <c r="N1567" i="1" s="1"/>
  <c r="M1567" i="1" s="1"/>
  <c r="O1568" i="1"/>
  <c r="N1568" i="1" s="1"/>
  <c r="M1568" i="1" s="1"/>
  <c r="O1569" i="1"/>
  <c r="N1569" i="1" s="1"/>
  <c r="M1569" i="1" s="1"/>
  <c r="O1570" i="1"/>
  <c r="N1570" i="1" s="1"/>
  <c r="M1570" i="1" s="1"/>
  <c r="O1571" i="1"/>
  <c r="N1571" i="1" s="1"/>
  <c r="M1571" i="1" s="1"/>
  <c r="O1572" i="1"/>
  <c r="N1572" i="1" s="1"/>
  <c r="M1572" i="1" s="1"/>
  <c r="O1573" i="1"/>
  <c r="N1573" i="1" s="1"/>
  <c r="M1573" i="1" s="1"/>
  <c r="O1574" i="1"/>
  <c r="N1574" i="1" s="1"/>
  <c r="M1574" i="1" s="1"/>
  <c r="O1575" i="1"/>
  <c r="N1575" i="1" s="1"/>
  <c r="M1575" i="1" s="1"/>
  <c r="O1576" i="1"/>
  <c r="N1576" i="1" s="1"/>
  <c r="M1576" i="1" s="1"/>
  <c r="O1577" i="1"/>
  <c r="N1577" i="1" s="1"/>
  <c r="M1577" i="1" s="1"/>
  <c r="O1578" i="1"/>
  <c r="N1578" i="1" s="1"/>
  <c r="M1578" i="1" s="1"/>
  <c r="O1579" i="1"/>
  <c r="N1579" i="1" s="1"/>
  <c r="M1579" i="1" s="1"/>
  <c r="O1580" i="1"/>
  <c r="N1580" i="1" s="1"/>
  <c r="M1580" i="1" s="1"/>
  <c r="O1581" i="1"/>
  <c r="N1581" i="1" s="1"/>
  <c r="M1581" i="1" s="1"/>
  <c r="O1582" i="1"/>
  <c r="N1582" i="1" s="1"/>
  <c r="M1582" i="1" s="1"/>
  <c r="O1583" i="1"/>
  <c r="N1583" i="1" s="1"/>
  <c r="M1583" i="1" s="1"/>
  <c r="O1584" i="1"/>
  <c r="N1584" i="1" s="1"/>
  <c r="M1584" i="1" s="1"/>
  <c r="O1585" i="1"/>
  <c r="N1585" i="1" s="1"/>
  <c r="M1585" i="1" s="1"/>
  <c r="O1586" i="1"/>
  <c r="N1586" i="1" s="1"/>
  <c r="M1586" i="1" s="1"/>
  <c r="O1587" i="1"/>
  <c r="N1587" i="1" s="1"/>
  <c r="M1587" i="1" s="1"/>
  <c r="O1588" i="1"/>
  <c r="N1588" i="1" s="1"/>
  <c r="M1588" i="1" s="1"/>
  <c r="O1589" i="1"/>
  <c r="N1589" i="1" s="1"/>
  <c r="M1589" i="1" s="1"/>
  <c r="O1590" i="1"/>
  <c r="N1590" i="1" s="1"/>
  <c r="M1590" i="1" s="1"/>
  <c r="O1591" i="1"/>
  <c r="N1591" i="1" s="1"/>
  <c r="M1591" i="1" s="1"/>
  <c r="O1592" i="1"/>
  <c r="N1592" i="1" s="1"/>
  <c r="M1592" i="1" s="1"/>
  <c r="O1593" i="1"/>
  <c r="N1593" i="1" s="1"/>
  <c r="M1593" i="1" s="1"/>
  <c r="O1594" i="1"/>
  <c r="N1594" i="1" s="1"/>
  <c r="M1594" i="1" s="1"/>
  <c r="O1595" i="1"/>
  <c r="N1595" i="1" s="1"/>
  <c r="M1595" i="1" s="1"/>
  <c r="O1596" i="1"/>
  <c r="N1596" i="1" s="1"/>
  <c r="M1596" i="1" s="1"/>
  <c r="O1597" i="1"/>
  <c r="N1597" i="1" s="1"/>
  <c r="M1597" i="1" s="1"/>
  <c r="O1598" i="1"/>
  <c r="N1598" i="1" s="1"/>
  <c r="M1598" i="1" s="1"/>
  <c r="O1599" i="1"/>
  <c r="N1599" i="1" s="1"/>
  <c r="M1599" i="1" s="1"/>
  <c r="O1600" i="1"/>
  <c r="N1600" i="1" s="1"/>
  <c r="M1600" i="1" s="1"/>
  <c r="O1601" i="1"/>
  <c r="N1601" i="1" s="1"/>
  <c r="M1601" i="1" s="1"/>
  <c r="O1602" i="1"/>
  <c r="N1602" i="1" s="1"/>
  <c r="M1602" i="1" s="1"/>
  <c r="O1603" i="1"/>
  <c r="N1603" i="1" s="1"/>
  <c r="M1603" i="1" s="1"/>
  <c r="O1604" i="1"/>
  <c r="N1604" i="1" s="1"/>
  <c r="M1604" i="1" s="1"/>
  <c r="O1605" i="1"/>
  <c r="N1605" i="1" s="1"/>
  <c r="M1605" i="1" s="1"/>
  <c r="O1606" i="1"/>
  <c r="N1606" i="1" s="1"/>
  <c r="M1606" i="1" s="1"/>
  <c r="O1607" i="1"/>
  <c r="N1607" i="1" s="1"/>
  <c r="M1607" i="1" s="1"/>
  <c r="O1608" i="1"/>
  <c r="N1608" i="1" s="1"/>
  <c r="M1608" i="1" s="1"/>
  <c r="O1609" i="1"/>
  <c r="N1609" i="1" s="1"/>
  <c r="M1609" i="1" s="1"/>
  <c r="O1610" i="1"/>
  <c r="N1610" i="1" s="1"/>
  <c r="M1610" i="1" s="1"/>
  <c r="O1611" i="1"/>
  <c r="N1611" i="1" s="1"/>
  <c r="M1611" i="1" s="1"/>
  <c r="O1612" i="1"/>
  <c r="N1612" i="1" s="1"/>
  <c r="M1612" i="1" s="1"/>
  <c r="O1613" i="1"/>
  <c r="N1613" i="1" s="1"/>
  <c r="M1613" i="1" s="1"/>
  <c r="O1614" i="1"/>
  <c r="N1614" i="1" s="1"/>
  <c r="M1614" i="1" s="1"/>
  <c r="O1615" i="1"/>
  <c r="N1615" i="1" s="1"/>
  <c r="M1615" i="1" s="1"/>
  <c r="O1616" i="1"/>
  <c r="N1616" i="1" s="1"/>
  <c r="M1616" i="1" s="1"/>
  <c r="O1617" i="1"/>
  <c r="N1617" i="1" s="1"/>
  <c r="M1617" i="1" s="1"/>
  <c r="O1618" i="1"/>
  <c r="N1618" i="1" s="1"/>
  <c r="M1618" i="1" s="1"/>
  <c r="O1619" i="1"/>
  <c r="N1619" i="1" s="1"/>
  <c r="M1619" i="1" s="1"/>
  <c r="O1620" i="1"/>
  <c r="N1620" i="1" s="1"/>
  <c r="M1620" i="1" s="1"/>
  <c r="O1621" i="1"/>
  <c r="N1621" i="1" s="1"/>
  <c r="M1621" i="1" s="1"/>
  <c r="O1622" i="1"/>
  <c r="N1622" i="1" s="1"/>
  <c r="M1622" i="1" s="1"/>
  <c r="O1623" i="1"/>
  <c r="N1623" i="1" s="1"/>
  <c r="M1623" i="1" s="1"/>
  <c r="O1624" i="1"/>
  <c r="N1624" i="1" s="1"/>
  <c r="M1624" i="1" s="1"/>
  <c r="O1625" i="1"/>
  <c r="N1625" i="1" s="1"/>
  <c r="M1625" i="1" s="1"/>
  <c r="O1626" i="1"/>
  <c r="N1626" i="1" s="1"/>
  <c r="M1626" i="1" s="1"/>
  <c r="O1627" i="1"/>
  <c r="N1627" i="1" s="1"/>
  <c r="M1627" i="1" s="1"/>
  <c r="O1628" i="1"/>
  <c r="N1628" i="1" s="1"/>
  <c r="M1628" i="1" s="1"/>
  <c r="O1629" i="1"/>
  <c r="N1629" i="1" s="1"/>
  <c r="M1629" i="1" s="1"/>
  <c r="O1630" i="1"/>
  <c r="N1630" i="1" s="1"/>
  <c r="M1630" i="1" s="1"/>
  <c r="O1631" i="1"/>
  <c r="N1631" i="1" s="1"/>
  <c r="M1631" i="1" s="1"/>
  <c r="O1632" i="1"/>
  <c r="N1632" i="1" s="1"/>
  <c r="M1632" i="1" s="1"/>
  <c r="O1633" i="1"/>
  <c r="N1633" i="1" s="1"/>
  <c r="M1633" i="1" s="1"/>
  <c r="O1634" i="1"/>
  <c r="N1634" i="1" s="1"/>
  <c r="M1634" i="1" s="1"/>
  <c r="O1635" i="1"/>
  <c r="N1635" i="1" s="1"/>
  <c r="M1635" i="1" s="1"/>
  <c r="O1636" i="1"/>
  <c r="N1636" i="1" s="1"/>
  <c r="M1636" i="1" s="1"/>
  <c r="O1637" i="1"/>
  <c r="N1637" i="1" s="1"/>
  <c r="M1637" i="1" s="1"/>
  <c r="O1638" i="1"/>
  <c r="N1638" i="1" s="1"/>
  <c r="M1638" i="1" s="1"/>
  <c r="O1639" i="1"/>
  <c r="N1639" i="1" s="1"/>
  <c r="M1639" i="1" s="1"/>
  <c r="O1640" i="1"/>
  <c r="N1640" i="1" s="1"/>
  <c r="M1640" i="1" s="1"/>
  <c r="O1641" i="1"/>
  <c r="N1641" i="1" s="1"/>
  <c r="M1641" i="1" s="1"/>
  <c r="O1642" i="1"/>
  <c r="N1642" i="1" s="1"/>
  <c r="M1642" i="1" s="1"/>
  <c r="O1643" i="1"/>
  <c r="N1643" i="1" s="1"/>
  <c r="M1643" i="1" s="1"/>
  <c r="O1644" i="1"/>
  <c r="N1644" i="1" s="1"/>
  <c r="M1644" i="1" s="1"/>
  <c r="O1645" i="1"/>
  <c r="N1645" i="1" s="1"/>
  <c r="M1645" i="1" s="1"/>
  <c r="O1646" i="1"/>
  <c r="N1646" i="1" s="1"/>
  <c r="M1646" i="1" s="1"/>
  <c r="O1647" i="1"/>
  <c r="N1647" i="1" s="1"/>
  <c r="M1647" i="1" s="1"/>
  <c r="O1648" i="1"/>
  <c r="N1648" i="1" s="1"/>
  <c r="M1648" i="1" s="1"/>
  <c r="O1649" i="1"/>
  <c r="N1649" i="1" s="1"/>
  <c r="M1649" i="1" s="1"/>
  <c r="O1650" i="1"/>
  <c r="N1650" i="1" s="1"/>
  <c r="M1650" i="1" s="1"/>
  <c r="O1651" i="1"/>
  <c r="N1651" i="1" s="1"/>
  <c r="M1651" i="1" s="1"/>
  <c r="O1652" i="1"/>
  <c r="N1652" i="1" s="1"/>
  <c r="M1652" i="1" s="1"/>
  <c r="O1653" i="1"/>
  <c r="N1653" i="1" s="1"/>
  <c r="M1653" i="1" s="1"/>
  <c r="O1654" i="1"/>
  <c r="N1654" i="1" s="1"/>
  <c r="M1654" i="1" s="1"/>
  <c r="O1655" i="1"/>
  <c r="N1655" i="1" s="1"/>
  <c r="M1655" i="1" s="1"/>
  <c r="O1656" i="1"/>
  <c r="N1656" i="1" s="1"/>
  <c r="M1656" i="1" s="1"/>
  <c r="O1657" i="1"/>
  <c r="N1657" i="1" s="1"/>
  <c r="M1657" i="1" s="1"/>
  <c r="O1658" i="1"/>
  <c r="N1658" i="1" s="1"/>
  <c r="M1658" i="1" s="1"/>
  <c r="O1659" i="1"/>
  <c r="N1659" i="1" s="1"/>
  <c r="M1659" i="1" s="1"/>
  <c r="O1660" i="1"/>
  <c r="N1660" i="1" s="1"/>
  <c r="M1660" i="1" s="1"/>
  <c r="O1661" i="1"/>
  <c r="N1661" i="1" s="1"/>
  <c r="M1661" i="1" s="1"/>
  <c r="O1662" i="1"/>
  <c r="N1662" i="1" s="1"/>
  <c r="M1662" i="1" s="1"/>
  <c r="O1663" i="1"/>
  <c r="N1663" i="1" s="1"/>
  <c r="M1663" i="1" s="1"/>
  <c r="O1664" i="1"/>
  <c r="N1664" i="1" s="1"/>
  <c r="M1664" i="1" s="1"/>
  <c r="O1665" i="1"/>
  <c r="N1665" i="1" s="1"/>
  <c r="M1665" i="1" s="1"/>
  <c r="O1666" i="1"/>
  <c r="N1666" i="1" s="1"/>
  <c r="M1666" i="1" s="1"/>
  <c r="O1667" i="1"/>
  <c r="N1667" i="1" s="1"/>
  <c r="M1667" i="1" s="1"/>
  <c r="O1668" i="1"/>
  <c r="N1668" i="1" s="1"/>
  <c r="M1668" i="1" s="1"/>
  <c r="O1669" i="1"/>
  <c r="N1669" i="1" s="1"/>
  <c r="M1669" i="1" s="1"/>
  <c r="O1670" i="1"/>
  <c r="N1670" i="1" s="1"/>
  <c r="M1670" i="1" s="1"/>
  <c r="O1671" i="1"/>
  <c r="N1671" i="1" s="1"/>
  <c r="M1671" i="1" s="1"/>
  <c r="O1672" i="1"/>
  <c r="N1672" i="1" s="1"/>
  <c r="M1672" i="1" s="1"/>
  <c r="O1673" i="1"/>
  <c r="N1673" i="1" s="1"/>
  <c r="M1673" i="1" s="1"/>
  <c r="O1674" i="1"/>
  <c r="N1674" i="1" s="1"/>
  <c r="M1674" i="1" s="1"/>
  <c r="O1675" i="1"/>
  <c r="N1675" i="1" s="1"/>
  <c r="M1675" i="1" s="1"/>
  <c r="O1676" i="1"/>
  <c r="N1676" i="1" s="1"/>
  <c r="M1676" i="1" s="1"/>
  <c r="O1677" i="1"/>
  <c r="N1677" i="1" s="1"/>
  <c r="M1677" i="1" s="1"/>
  <c r="O1678" i="1"/>
  <c r="N1678" i="1" s="1"/>
  <c r="M1678" i="1" s="1"/>
  <c r="O1679" i="1"/>
  <c r="N1679" i="1" s="1"/>
  <c r="M1679" i="1" s="1"/>
  <c r="O1680" i="1"/>
  <c r="N1680" i="1" s="1"/>
  <c r="M1680" i="1" s="1"/>
  <c r="O1681" i="1"/>
  <c r="N1681" i="1" s="1"/>
  <c r="M1681" i="1" s="1"/>
  <c r="O1682" i="1"/>
  <c r="N1682" i="1" s="1"/>
  <c r="M1682" i="1" s="1"/>
  <c r="O1683" i="1"/>
  <c r="N1683" i="1" s="1"/>
  <c r="M1683" i="1" s="1"/>
  <c r="O1684" i="1"/>
  <c r="N1684" i="1" s="1"/>
  <c r="M1684" i="1" s="1"/>
  <c r="O1685" i="1"/>
  <c r="N1685" i="1" s="1"/>
  <c r="M1685" i="1" s="1"/>
  <c r="O1686" i="1"/>
  <c r="N1686" i="1" s="1"/>
  <c r="M1686" i="1" s="1"/>
  <c r="O1687" i="1"/>
  <c r="N1687" i="1" s="1"/>
  <c r="M1687" i="1" s="1"/>
  <c r="O1688" i="1"/>
  <c r="N1688" i="1" s="1"/>
  <c r="M1688" i="1" s="1"/>
  <c r="O1689" i="1"/>
  <c r="N1689" i="1" s="1"/>
  <c r="M1689" i="1" s="1"/>
  <c r="O1690" i="1"/>
  <c r="N1690" i="1" s="1"/>
  <c r="M1690" i="1" s="1"/>
  <c r="O1691" i="1"/>
  <c r="N1691" i="1" s="1"/>
  <c r="M1691" i="1" s="1"/>
  <c r="O1692" i="1"/>
  <c r="N1692" i="1" s="1"/>
  <c r="M1692" i="1" s="1"/>
  <c r="O1693" i="1"/>
  <c r="N1693" i="1" s="1"/>
  <c r="M1693" i="1" s="1"/>
  <c r="O1694" i="1"/>
  <c r="N1694" i="1" s="1"/>
  <c r="M1694" i="1" s="1"/>
  <c r="O1695" i="1"/>
  <c r="N1695" i="1" s="1"/>
  <c r="M1695" i="1" s="1"/>
  <c r="O1696" i="1"/>
  <c r="N1696" i="1" s="1"/>
  <c r="M1696" i="1" s="1"/>
  <c r="O1697" i="1"/>
  <c r="N1697" i="1" s="1"/>
  <c r="M1697" i="1" s="1"/>
  <c r="O1698" i="1"/>
  <c r="N1698" i="1" s="1"/>
  <c r="M1698" i="1" s="1"/>
  <c r="O1699" i="1"/>
  <c r="N1699" i="1" s="1"/>
  <c r="M1699" i="1" s="1"/>
  <c r="O1700" i="1"/>
  <c r="N1700" i="1" s="1"/>
  <c r="M1700" i="1" s="1"/>
  <c r="O1701" i="1"/>
  <c r="N1701" i="1" s="1"/>
  <c r="M1701" i="1" s="1"/>
  <c r="O1702" i="1"/>
  <c r="N1702" i="1" s="1"/>
  <c r="M1702" i="1" s="1"/>
  <c r="O1703" i="1"/>
  <c r="N1703" i="1" s="1"/>
  <c r="M1703" i="1" s="1"/>
  <c r="O1704" i="1"/>
  <c r="N1704" i="1" s="1"/>
  <c r="M1704" i="1" s="1"/>
  <c r="O1705" i="1"/>
  <c r="N1705" i="1" s="1"/>
  <c r="M1705" i="1" s="1"/>
  <c r="O1706" i="1"/>
  <c r="N1706" i="1" s="1"/>
  <c r="M1706" i="1" s="1"/>
  <c r="O1707" i="1"/>
  <c r="N1707" i="1" s="1"/>
  <c r="M1707" i="1" s="1"/>
  <c r="O1708" i="1"/>
  <c r="N1708" i="1" s="1"/>
  <c r="M1708" i="1" s="1"/>
  <c r="O1709" i="1"/>
  <c r="N1709" i="1" s="1"/>
  <c r="M1709" i="1" s="1"/>
  <c r="O1710" i="1"/>
  <c r="N1710" i="1" s="1"/>
  <c r="M1710" i="1" s="1"/>
  <c r="O1711" i="1"/>
  <c r="N1711" i="1" s="1"/>
  <c r="M1711" i="1" s="1"/>
  <c r="N2" i="1"/>
  <c r="M2" i="1" s="1"/>
  <c r="O2" i="1"/>
  <c r="G22" i="5" a="1"/>
  <c r="G22" i="5" s="1"/>
  <c r="E22" i="5" a="1"/>
  <c r="E22" i="5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F22" i="5" s="1" a="1"/>
  <c r="F22" i="5" s="1"/>
  <c r="L1137" i="1"/>
  <c r="L1138" i="1"/>
  <c r="H22" i="5" s="1" a="1"/>
  <c r="H22" i="5" s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2" i="1"/>
  <c r="F12" i="3" a="1"/>
  <c r="F12" i="3" s="1"/>
  <c r="E12" i="3" a="1"/>
  <c r="E12" i="3" s="1"/>
  <c r="D12" i="3" a="1"/>
  <c r="D12" i="3" s="1"/>
  <c r="C12" i="3" a="1"/>
  <c r="C12" i="3" s="1"/>
  <c r="F11" i="3" a="1"/>
  <c r="F11" i="3" s="1"/>
  <c r="E11" i="3" a="1"/>
  <c r="E11" i="3" s="1"/>
  <c r="D11" i="3" a="1"/>
  <c r="D11" i="3" s="1"/>
  <c r="C11" i="3" a="1"/>
  <c r="C11" i="3" s="1"/>
  <c r="F10" i="3" a="1"/>
  <c r="F10" i="3" s="1"/>
  <c r="E10" i="3" a="1"/>
  <c r="E10" i="3" s="1"/>
  <c r="D10" i="3" a="1"/>
  <c r="D10" i="3" s="1"/>
  <c r="C10" i="3" a="1"/>
  <c r="C10" i="3" s="1"/>
  <c r="F8" i="3" a="1"/>
  <c r="F8" i="3" s="1"/>
  <c r="E8" i="3" a="1"/>
  <c r="E8" i="3" s="1"/>
  <c r="D8" i="3" a="1"/>
  <c r="D8" i="3" s="1"/>
  <c r="C8" i="3" a="1"/>
  <c r="C8" i="3" s="1"/>
  <c r="F7" i="3" a="1"/>
  <c r="F7" i="3" s="1"/>
  <c r="E7" i="3" a="1"/>
  <c r="E7" i="3" s="1"/>
  <c r="D7" i="3" a="1"/>
  <c r="D7" i="3" s="1"/>
  <c r="C7" i="3" a="1"/>
  <c r="C7" i="3" s="1"/>
  <c r="F12" i="5" a="1"/>
  <c r="F12" i="5" s="1"/>
  <c r="G12" i="5" a="1"/>
  <c r="G12" i="5" s="1"/>
  <c r="H12" i="5" a="1"/>
  <c r="H12" i="5" s="1"/>
  <c r="F11" i="5" a="1"/>
  <c r="F11" i="5" s="1"/>
  <c r="G11" i="5" a="1"/>
  <c r="G11" i="5" s="1"/>
  <c r="H11" i="5" a="1"/>
  <c r="H11" i="5" s="1"/>
  <c r="E12" i="5" a="1"/>
  <c r="E12" i="5" s="1"/>
  <c r="E11" i="5" a="1"/>
  <c r="E11" i="5" s="1"/>
  <c r="F10" i="5" a="1"/>
  <c r="F10" i="5" s="1"/>
  <c r="G10" i="5" a="1"/>
  <c r="G10" i="5" s="1"/>
  <c r="H10" i="5" a="1"/>
  <c r="H10" i="5" s="1"/>
  <c r="E10" i="5" a="1"/>
  <c r="E10" i="5" s="1"/>
  <c r="F8" i="5" a="1"/>
  <c r="F8" i="5" s="1"/>
  <c r="G8" i="5" a="1"/>
  <c r="G8" i="5" s="1"/>
  <c r="H8" i="5" a="1"/>
  <c r="H8" i="5" s="1"/>
  <c r="E8" i="5" a="1"/>
  <c r="E8" i="5" s="1"/>
  <c r="F7" i="5" a="1"/>
  <c r="F7" i="5" s="1"/>
  <c r="G7" i="5" a="1"/>
  <c r="G7" i="5" s="1"/>
  <c r="H7" i="5" a="1"/>
  <c r="H7" i="5" s="1"/>
  <c r="H21" i="5" s="1"/>
  <c r="E7" i="5" a="1"/>
  <c r="E7" i="5" s="1"/>
  <c r="C66" i="17" l="1"/>
  <c r="C67" i="17"/>
  <c r="J39" i="5"/>
  <c r="G21" i="5"/>
  <c r="I39" i="5"/>
  <c r="I38" i="5" s="1"/>
  <c r="F21" i="5"/>
  <c r="J35" i="5"/>
  <c r="I35" i="5"/>
  <c r="F13" i="5"/>
  <c r="H13" i="5"/>
  <c r="G13" i="5"/>
  <c r="D13" i="3"/>
  <c r="E13" i="3"/>
  <c r="C9" i="3"/>
  <c r="C13" i="3"/>
  <c r="D9" i="3"/>
  <c r="D14" i="3" s="1"/>
  <c r="E9" i="3"/>
  <c r="E14" i="3" s="1"/>
  <c r="F9" i="3"/>
  <c r="F13" i="3"/>
  <c r="E13" i="5"/>
  <c r="E9" i="5"/>
  <c r="F9" i="5"/>
  <c r="G9" i="5"/>
  <c r="H9" i="5"/>
  <c r="J31" i="5" l="1"/>
  <c r="J38" i="5"/>
  <c r="J40" i="5"/>
  <c r="I40" i="5"/>
  <c r="I31" i="5"/>
  <c r="J30" i="5" s="1"/>
  <c r="J36" i="5"/>
  <c r="I36" i="5"/>
  <c r="J34" i="5"/>
  <c r="I34" i="5"/>
  <c r="F14" i="3"/>
  <c r="C14" i="3"/>
  <c r="G14" i="5"/>
  <c r="H14" i="5"/>
  <c r="F14" i="5"/>
  <c r="E14" i="5"/>
  <c r="J21" i="5" l="1"/>
  <c r="I21" i="5"/>
  <c r="J22" i="5"/>
  <c r="I22" i="5"/>
  <c r="J23" i="5"/>
  <c r="I23" i="5"/>
  <c r="I30" i="5"/>
  <c r="I32" i="5"/>
  <c r="J32" i="5"/>
  <c r="I7" i="5" l="1"/>
  <c r="I14" i="5" l="1"/>
  <c r="J7" i="5"/>
  <c r="I9" i="5"/>
  <c r="J14" i="5" l="1"/>
  <c r="J9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<sst xmlns="http://schemas.openxmlformats.org/spreadsheetml/2006/main" count="9626" uniqueCount="629">
  <si>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</si>
  <si>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</si>
  <si>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</si>
  <si>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</si>
  <si>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</si>
  <si>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</si>
  <si>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</si>
  <si>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</si>
  <si>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</si>
  <si>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</si>
  <si>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</si>
  <si>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</si>
  <si>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</si>
  <si>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</si>
  <si>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</si>
  <si>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</si>
  <si>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</si>
  <si>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</si>
  <si>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</si>
  <si>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</si>
  <si>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</si>
  <si>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</si>
  <si>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</si>
  <si>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</si>
  <si>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</si>
  <si>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</si>
  <si>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</si>
  <si>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</si>
  <si>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</si>
  <si>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</si>
  <si>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</si>
  <si>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</si>
  <si>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</si>
  <si>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</si>
  <si>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</si>
  <si>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</si>
  <si>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</si>
  <si>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</si>
  <si>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</si>
  <si>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</si>
  <si>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</si>
  <si>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</si>
  <si>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</si>
  <si>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</si>
  <si>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</si>
  <si>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</si>
  <si>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</si>
  <si>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</si>
  <si>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</si>
  <si>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</si>
  <si>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</si>
  <si>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</si>
  <si>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</si>
  <si>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</si>
  <si>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</si>
  <si>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</si>
  <si>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</si>
  <si>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</si>
  <si>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</si>
  <si>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</si>
  <si>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</si>
  <si>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</si>
  <si>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</si>
  <si>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</si>
  <si>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</si>
  <si>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</si>
  <si>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</si>
  <si>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</si>
  <si>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</si>
  <si>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</si>
  <si>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</si>
  <si>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</si>
  <si>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</si>
  <si>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</si>
  <si>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</si>
  <si>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</si>
  <si>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</si>
  <si>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</si>
  <si>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</si>
  <si>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</si>
  <si>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</si>
  <si>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</si>
  <si>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</si>
  <si>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</si>
  <si>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</si>
  <si>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</si>
  <si>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</si>
  <si>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</si>
  <si>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</si>
  <si>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</si>
  <si>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</si>
  <si>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</si>
  <si>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</si>
  <si>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</si>
  <si>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</si>
  <si>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</si>
  <si>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</si>
  <si>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</si>
  <si>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</si>
  <si>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</si>
  <si>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</si>
  <si>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</si>
  <si>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</si>
  <si>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</si>
  <si>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</si>
  <si>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</si>
  <si>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</si>
  <si>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</si>
  <si>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</si>
  <si>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</si>
  <si>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</si>
  <si>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</si>
  <si>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</si>
  <si>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</si>
  <si>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</si>
  <si>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</si>
  <si>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</si>
  <si>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</si>
  <si>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</si>
  <si>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</si>
  <si>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</si>
  <si>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</si>
  <si>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</si>
  <si>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</si>
  <si>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</si>
  <si>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</si>
  <si>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</si>
  <si>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</si>
  <si>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</si>
  <si>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</si>
  <si>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</si>
  <si>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</si>
  <si>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</si>
  <si>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</si>
  <si>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</si>
  <si>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</si>
  <si>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</si>
  <si>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</si>
  <si>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</si>
  <si>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</si>
  <si>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</si>
  <si>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</si>
  <si>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</si>
  <si>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</si>
  <si>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</si>
  <si>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</si>
  <si>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</si>
  <si>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</si>
  <si>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</si>
  <si>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</si>
  <si>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</si>
  <si>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</si>
  <si>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</si>
  <si>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</si>
  <si>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</si>
  <si>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</si>
  <si>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</si>
  <si>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</si>
  <si>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</si>
  <si>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</si>
  <si>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</si>
  <si>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</si>
  <si>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</si>
  <si>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</si>
  <si>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</si>
  <si>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</si>
  <si>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</si>
  <si>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</si>
  <si>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</si>
  <si>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</si>
  <si>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</si>
  <si>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</si>
  <si>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</si>
  <si>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</si>
  <si>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</si>
  <si>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</si>
  <si>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</si>
  <si>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</si>
  <si>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</si>
  <si>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</si>
  <si>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</si>
  <si>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</si>
  <si>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</si>
  <si>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</si>
  <si>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</si>
  <si>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</si>
  <si>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</si>
  <si>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</si>
  <si>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</si>
  <si>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</si>
  <si>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</si>
  <si>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</si>
  <si>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</si>
  <si>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</si>
  <si>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</si>
  <si>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</si>
  <si>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</si>
  <si>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</si>
  <si>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</si>
  <si>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</si>
  <si>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</si>
  <si>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</si>
  <si>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</si>
  <si>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</si>
  <si>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</si>
  <si>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</si>
  <si>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</si>
  <si>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</si>
  <si>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</si>
  <si>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</si>
  <si>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</si>
  <si>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</si>
  <si>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</si>
  <si>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</si>
  <si>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</si>
  <si>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</si>
  <si>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</si>
  <si>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</si>
  <si>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</si>
  <si>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</si>
  <si>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</si>
  <si>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</si>
  <si>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</si>
  <si>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</si>
  <si>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</si>
  <si>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</si>
  <si>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</si>
  <si>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</si>
  <si>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</si>
  <si>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</si>
  <si>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</si>
  <si>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</si>
  <si>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</si>
  <si>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</si>
  <si>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</si>
  <si>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</si>
  <si>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</si>
  <si>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</si>
  <si>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</si>
  <si>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</si>
  <si>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</si>
  <si>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</si>
  <si>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</si>
  <si>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</si>
  <si>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</si>
  <si>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</si>
  <si>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</si>
  <si>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</si>
  <si>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</si>
  <si>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</si>
  <si>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</si>
  <si>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</si>
  <si>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</si>
  <si>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</si>
  <si>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</si>
  <si>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</si>
  <si>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</si>
  <si>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</si>
  <si>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</si>
  <si>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</si>
  <si>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</si>
  <si>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</si>
  <si>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</si>
  <si>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</si>
  <si>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</si>
  <si>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</si>
  <si>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</si>
  <si>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</si>
  <si>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</si>
  <si>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</si>
  <si>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</si>
  <si>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</si>
  <si>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</si>
  <si>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</si>
  <si>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</si>
  <si>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</si>
  <si>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</si>
  <si>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</si>
  <si>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</si>
  <si>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</si>
  <si>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</si>
  <si>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</si>
  <si>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</si>
  <si>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</si>
  <si>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</si>
  <si>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</si>
  <si>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</si>
  <si>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</si>
  <si>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</si>
  <si>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</si>
  <si>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</si>
  <si>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</si>
  <si>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</si>
  <si>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</si>
  <si>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</si>
  <si>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</si>
  <si>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</si>
  <si>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</si>
  <si>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</si>
  <si>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</si>
  <si>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</si>
  <si>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</si>
  <si>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</si>
  <si>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</si>
  <si>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</si>
  <si>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</si>
  <si>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</si>
  <si>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</si>
  <si>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</si>
  <si>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</si>
  <si>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</si>
  <si>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</si>
  <si>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</si>
  <si>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</si>
  <si>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</si>
  <si>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</si>
  <si>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</si>
  <si>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</si>
  <si>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</si>
  <si>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</si>
  <si>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</si>
  <si>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</si>
  <si>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</si>
  <si>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</si>
  <si>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</si>
  <si>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</si>
  <si>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</si>
  <si>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</si>
  <si>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</si>
  <si>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</si>
  <si>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</si>
  <si>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</si>
  <si>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</si>
  <si>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</si>
  <si>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</si>
  <si>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</si>
  <si>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</si>
  <si>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</si>
  <si>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</si>
  <si>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</si>
  <si>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</si>
  <si>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</si>
  <si>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</si>
  <si>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</si>
  <si>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</si>
  <si>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</si>
  <si>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</si>
  <si>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</si>
  <si>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</si>
  <si>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</si>
  <si>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</si>
  <si>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</si>
  <si>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</si>
  <si>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</si>
  <si>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</si>
  <si>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</si>
  <si>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</si>
  <si>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</si>
  <si>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</si>
  <si>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</si>
  <si>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</si>
  <si>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</si>
  <si>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</si>
  <si>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</si>
  <si>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</si>
  <si>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</si>
  <si>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</si>
  <si>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</si>
  <si>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</si>
  <si>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</si>
  <si>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</si>
  <si>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</si>
  <si>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</si>
  <si>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</si>
  <si>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</si>
  <si>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</si>
  <si>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</si>
  <si>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</si>
  <si>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</si>
  <si>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</si>
  <si>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</si>
  <si>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</si>
  <si>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</si>
  <si>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</si>
  <si>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</si>
  <si>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</si>
  <si>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</si>
  <si>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</si>
  <si>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</si>
  <si>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</si>
  <si>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</si>
  <si>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</si>
  <si>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</si>
  <si>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</si>
  <si>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</si>
  <si>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</si>
  <si>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</si>
  <si>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</si>
  <si>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</si>
  <si>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</si>
  <si>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</si>
  <si>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</si>
  <si>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</si>
  <si>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</si>
  <si>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</si>
  <si>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</si>
  <si>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</si>
  <si>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</si>
  <si>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</si>
  <si>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</si>
  <si>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</si>
  <si>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</si>
  <si>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</si>
  <si>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</si>
  <si>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</si>
  <si>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</si>
  <si>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</si>
  <si>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</si>
  <si>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</si>
  <si>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</si>
  <si>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</si>
  <si>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</si>
  <si>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</si>
  <si>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</si>
  <si>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</si>
  <si>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</si>
  <si>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</si>
  <si>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</si>
  <si>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</si>
  <si>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</si>
  <si>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</si>
  <si>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</si>
  <si>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</si>
  <si>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</si>
  <si>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</si>
  <si>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</si>
  <si>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</si>
  <si>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</si>
  <si>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</si>
  <si>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</si>
  <si>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</si>
  <si>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</si>
  <si>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</si>
  <si>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</si>
  <si>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</si>
  <si>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</si>
  <si>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</si>
  <si>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</si>
  <si>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</si>
  <si>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</si>
  <si>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</si>
  <si>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</si>
  <si>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</si>
  <si>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</si>
  <si>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</si>
  <si>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</si>
  <si>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</si>
  <si>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</si>
  <si>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</si>
  <si>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</si>
  <si>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</si>
  <si>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</si>
  <si>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</si>
  <si>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</si>
  <si>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</si>
  <si>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</si>
  <si>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</si>
  <si>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</si>
  <si>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</si>
  <si>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</si>
  <si>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</si>
  <si>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</si>
  <si>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</si>
  <si>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</si>
  <si>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</si>
  <si>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</si>
  <si>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</si>
  <si>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</si>
  <si>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</si>
  <si>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</si>
  <si>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</si>
  <si>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</si>
  <si>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</si>
  <si>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</si>
  <si>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</si>
  <si>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</si>
  <si>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</si>
  <si>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</si>
  <si>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</si>
  <si>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</si>
  <si>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</si>
  <si>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</si>
  <si>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</si>
  <si>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</si>
  <si>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</si>
  <si>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</si>
  <si>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</si>
  <si>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</si>
  <si>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</si>
  <si>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</si>
  <si>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</si>
  <si>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</si>
  <si>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</si>
  <si>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</si>
  <si>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</si>
  <si>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</si>
  <si>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</si>
  <si>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</si>
  <si>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</si>
  <si>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</si>
  <si>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</si>
  <si>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</si>
  <si>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</si>
  <si>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</si>
  <si>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</si>
  <si>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</si>
  <si>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</si>
  <si>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</si>
  <si>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</si>
  <si>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</si>
  <si>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</si>
  <si>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</si>
  <si>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</si>
  <si>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</si>
  <si>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</si>
  <si>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</si>
  <si>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</si>
  <si>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</si>
  <si>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</si>
  <si>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</si>
  <si>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</si>
  <si>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</si>
  <si>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</si>
  <si>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</si>
  <si>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</si>
  <si>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</si>
  <si>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</si>
  <si>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</si>
  <si>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</si>
  <si>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</si>
  <si>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</si>
  <si>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</si>
  <si>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</si>
  <si>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</si>
  <si>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</si>
  <si>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</si>
  <si>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</si>
  <si>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</si>
  <si>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</si>
  <si>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</si>
  <si>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</si>
  <si>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</si>
  <si>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</si>
  <si>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</si>
  <si>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</si>
  <si>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</si>
  <si>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</si>
  <si>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</si>
  <si>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</si>
  <si>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</si>
  <si>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</si>
  <si>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</si>
  <si>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</si>
  <si>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</si>
  <si>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</si>
  <si>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</si>
  <si>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</si>
  <si>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</si>
  <si>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</si>
  <si>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</si>
  <si>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</si>
  <si>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</si>
  <si>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</si>
  <si>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</si>
  <si>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</si>
  <si>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</si>
  <si>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</t>
  </si>
  <si>
    <t>Row Labels</t>
  </si>
  <si>
    <t>Grand Total</t>
  </si>
  <si>
    <t>ticker symbol</t>
  </si>
  <si>
    <t>income statement</t>
  </si>
  <si>
    <t>Historical</t>
  </si>
  <si>
    <t>Revenue</t>
  </si>
  <si>
    <t>COGS</t>
  </si>
  <si>
    <t>Gross Profit</t>
  </si>
  <si>
    <t>sales, general, admin</t>
  </si>
  <si>
    <t>other operating expenses</t>
  </si>
  <si>
    <t>reaserch and development</t>
  </si>
  <si>
    <t>total operating expenses</t>
  </si>
  <si>
    <t>operating income/EBIT</t>
  </si>
  <si>
    <t>Forcast</t>
  </si>
  <si>
    <t>year 5</t>
  </si>
  <si>
    <t>year 6</t>
  </si>
  <si>
    <t>Operating Statistics</t>
  </si>
  <si>
    <t>Assumptions</t>
  </si>
  <si>
    <t>Year 5</t>
  </si>
  <si>
    <t>Year 6</t>
  </si>
  <si>
    <t>Revenue Growth (%)</t>
  </si>
  <si>
    <t>Gross Margin</t>
  </si>
  <si>
    <t>Operating Margin</t>
  </si>
  <si>
    <t>Base year</t>
  </si>
  <si>
    <t>gross margin</t>
  </si>
  <si>
    <t>operating margin</t>
  </si>
  <si>
    <t>operating profit</t>
  </si>
  <si>
    <t>gross profit</t>
  </si>
  <si>
    <t>Operating Scenarios - Sensitivity Analysis</t>
  </si>
  <si>
    <t>scenario</t>
  </si>
  <si>
    <t>stronge case</t>
  </si>
  <si>
    <t xml:space="preserve">base case </t>
  </si>
  <si>
    <t>weak case</t>
  </si>
  <si>
    <t>Desciptive Analysis</t>
  </si>
  <si>
    <t>Minimum</t>
  </si>
  <si>
    <t>Q1</t>
  </si>
  <si>
    <t>Median</t>
  </si>
  <si>
    <t>Q3</t>
  </si>
  <si>
    <t>Maximum</t>
  </si>
  <si>
    <t>Mean</t>
  </si>
  <si>
    <t>IQR</t>
  </si>
  <si>
    <t>Range</t>
  </si>
  <si>
    <t>Variance</t>
  </si>
  <si>
    <t>Standard Deviation</t>
  </si>
  <si>
    <t xml:space="preserve"> </t>
  </si>
  <si>
    <t>Slicere</t>
  </si>
  <si>
    <t>Slicers</t>
  </si>
  <si>
    <t xml:space="preserve">Sum of  Total Revenue </t>
  </si>
  <si>
    <t xml:space="preserve">Energy Total Revenue </t>
  </si>
  <si>
    <t xml:space="preserve">real easte Total Revenue </t>
  </si>
  <si>
    <t xml:space="preserve">Revenue of Real easte </t>
  </si>
  <si>
    <t>Revenue of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</si>
</sst>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0.0%"/>
    <numFmt numFmtId="165" formatCode="_(* #,##0_);_(* \(#,##0\);_(* &quot;-&quot;??_);_(@_)"/>
  </numFmts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rgb="FF000000"/>
      <name val="Calibri"/>
      <family val="2"/>
    </font>
    <font>
      <b/>
      <sz val="12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89999084444715716"/>
        <bgColor theme="4" tint="0.79998168889431442"/>
      </patternFill>
    </fill>
    <fill>
      <patternFill patternType="solid">
        <fgColor theme="3" tint="0.89999084444715716"/>
        <bgColor rgb="FFFFFFFF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4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</cellStyleXfs>
  <cellXfs count="96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8" fontId="0" fillId="0" borderId="0" xfId="0" applyNumberFormat="1"/>
    <xf numFmtId="0" fontId="0" fillId="0" borderId="0" xfId="0" applyAlignment="1">
      <alignment horizontal="left" indent="1"/>
    </xf>
    <xf numFmtId="164" fontId="0" fillId="0" borderId="0" xfId="0" applyNumberFormat="1"/>
    <xf numFmtId="2" fontId="0" fillId="0" borderId="0" xfId="0" applyNumberFormat="1"/>
    <xf numFmtId="0" fontId="18" fillId="0" borderId="0" xfId="43"/>
    <xf numFmtId="0" fontId="23" fillId="0" borderId="0" xfId="43" applyFont="1" applyAlignment="1">
      <alignment horizontal="center"/>
    </xf>
    <xf numFmtId="0" fontId="24" fillId="0" borderId="0" xfId="43" applyFont="1"/>
    <xf numFmtId="165" fontId="24" fillId="0" borderId="0" xfId="44" applyNumberFormat="1" applyFont="1"/>
    <xf numFmtId="43" fontId="24" fillId="0" borderId="0" xfId="44" applyFont="1"/>
    <xf numFmtId="0" fontId="22" fillId="0" borderId="0" xfId="43" applyFont="1"/>
    <xf numFmtId="43" fontId="18" fillId="0" borderId="0" xfId="44" applyFont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/>
    <xf numFmtId="8" fontId="0" fillId="0" borderId="19" xfId="0" applyNumberFormat="1" applyBorder="1"/>
    <xf numFmtId="0" fontId="14" fillId="0" borderId="18" xfId="0" applyFont="1" applyBorder="1"/>
    <xf numFmtId="8" fontId="14" fillId="0" borderId="0" xfId="0" applyNumberFormat="1" applyFont="1"/>
    <xf numFmtId="8" fontId="14" fillId="0" borderId="19" xfId="0" applyNumberFormat="1" applyFont="1" applyBorder="1"/>
    <xf numFmtId="0" fontId="0" fillId="34" borderId="15" xfId="0" applyFill="1" applyBorder="1"/>
    <xf numFmtId="8" fontId="0" fillId="34" borderId="14" xfId="0" applyNumberFormat="1" applyFill="1" applyBorder="1"/>
    <xf numFmtId="8" fontId="0" fillId="34" borderId="20" xfId="0" applyNumberFormat="1" applyFill="1" applyBorder="1"/>
    <xf numFmtId="0" fontId="14" fillId="0" borderId="0" xfId="0" applyFont="1"/>
    <xf numFmtId="0" fontId="0" fillId="0" borderId="19" xfId="0" applyBorder="1"/>
    <xf numFmtId="0" fontId="0" fillId="33" borderId="15" xfId="0" applyFill="1" applyBorder="1"/>
    <xf numFmtId="0" fontId="0" fillId="33" borderId="14" xfId="0" applyFill="1" applyBorder="1"/>
    <xf numFmtId="8" fontId="0" fillId="33" borderId="14" xfId="0" applyNumberFormat="1" applyFill="1" applyBorder="1"/>
    <xf numFmtId="0" fontId="0" fillId="33" borderId="20" xfId="0" applyFill="1" applyBorder="1"/>
    <xf numFmtId="8" fontId="0" fillId="0" borderId="18" xfId="0" applyNumberFormat="1" applyBorder="1"/>
    <xf numFmtId="8" fontId="14" fillId="0" borderId="18" xfId="0" applyNumberFormat="1" applyFont="1" applyBorder="1"/>
    <xf numFmtId="8" fontId="0" fillId="34" borderId="15" xfId="0" applyNumberFormat="1" applyFill="1" applyBorder="1"/>
    <xf numFmtId="164" fontId="0" fillId="0" borderId="0" xfId="1" applyNumberFormat="1" applyFont="1" applyBorder="1"/>
    <xf numFmtId="2" fontId="0" fillId="0" borderId="19" xfId="1" applyNumberFormat="1" applyFont="1" applyBorder="1"/>
    <xf numFmtId="0" fontId="0" fillId="0" borderId="15" xfId="0" applyBorder="1"/>
    <xf numFmtId="0" fontId="0" fillId="0" borderId="14" xfId="0" applyBorder="1"/>
    <xf numFmtId="2" fontId="0" fillId="0" borderId="14" xfId="0" applyNumberFormat="1" applyBorder="1"/>
    <xf numFmtId="2" fontId="0" fillId="0" borderId="20" xfId="1" applyNumberFormat="1" applyFont="1" applyBorder="1"/>
    <xf numFmtId="2" fontId="0" fillId="0" borderId="18" xfId="1" applyNumberFormat="1" applyFont="1" applyBorder="1"/>
    <xf numFmtId="2" fontId="0" fillId="0" borderId="15" xfId="1" applyNumberFormat="1" applyFont="1" applyBorder="1"/>
    <xf numFmtId="0" fontId="0" fillId="0" borderId="18" xfId="0" applyBorder="1" applyAlignment="1">
      <alignment horizontal="left" indent="1"/>
    </xf>
    <xf numFmtId="2" fontId="0" fillId="0" borderId="19" xfId="0" applyNumberFormat="1" applyBorder="1"/>
    <xf numFmtId="0" fontId="0" fillId="0" borderId="15" xfId="0" applyBorder="1" applyAlignment="1">
      <alignment horizontal="left" indent="1"/>
    </xf>
    <xf numFmtId="2" fontId="0" fillId="0" borderId="20" xfId="0" applyNumberFormat="1" applyBorder="1"/>
    <xf numFmtId="0" fontId="21" fillId="0" borderId="0" xfId="41" applyFont="1" applyFill="1" applyBorder="1"/>
    <xf numFmtId="0" fontId="21" fillId="0" borderId="18" xfId="41" applyFont="1" applyFill="1" applyBorder="1"/>
    <xf numFmtId="0" fontId="21" fillId="0" borderId="19" xfId="41" applyFont="1" applyFill="1" applyBorder="1"/>
    <xf numFmtId="0" fontId="20" fillId="0" borderId="0" xfId="0" applyFont="1"/>
    <xf numFmtId="0" fontId="20" fillId="0" borderId="21" xfId="0" applyFont="1" applyBorder="1"/>
    <xf numFmtId="0" fontId="20" fillId="0" borderId="22" xfId="0" applyFont="1" applyBorder="1"/>
    <xf numFmtId="0" fontId="0" fillId="34" borderId="0" xfId="0" applyFill="1"/>
    <xf numFmtId="6" fontId="0" fillId="34" borderId="0" xfId="0" applyNumberFormat="1" applyFill="1"/>
    <xf numFmtId="0" fontId="16" fillId="0" borderId="0" xfId="0" applyFont="1"/>
    <xf numFmtId="6" fontId="16" fillId="0" borderId="0" xfId="0" applyNumberFormat="1" applyFont="1"/>
    <xf numFmtId="0" fontId="16" fillId="0" borderId="25" xfId="0" applyFont="1" applyBorder="1"/>
    <xf numFmtId="165" fontId="24" fillId="0" borderId="0" xfId="44" applyNumberFormat="1" applyFont="1" applyFill="1" applyBorder="1"/>
    <xf numFmtId="43" fontId="24" fillId="0" borderId="0" xfId="44" applyFont="1" applyFill="1" applyBorder="1"/>
    <xf numFmtId="43" fontId="18" fillId="0" borderId="0" xfId="44" applyFont="1" applyFill="1" applyBorder="1"/>
    <xf numFmtId="0" fontId="23" fillId="0" borderId="0" xfId="43" applyFont="1"/>
    <xf numFmtId="0" fontId="23" fillId="35" borderId="0" xfId="43" applyFont="1" applyFill="1" applyAlignment="1">
      <alignment horizontal="center"/>
    </xf>
    <xf numFmtId="0" fontId="22" fillId="35" borderId="0" xfId="43" applyFont="1" applyFill="1"/>
    <xf numFmtId="0" fontId="16" fillId="36" borderId="25" xfId="0" applyFont="1" applyFill="1" applyBorder="1"/>
    <xf numFmtId="0" fontId="0" fillId="35" borderId="0" xfId="0" applyFill="1"/>
    <xf numFmtId="6" fontId="0" fillId="35" borderId="0" xfId="0" applyNumberFormat="1" applyFill="1"/>
    <xf numFmtId="0" fontId="0" fillId="35" borderId="12" xfId="0" applyFill="1" applyBorder="1"/>
    <xf numFmtId="0" fontId="0" fillId="35" borderId="13" xfId="0" applyFill="1" applyBorder="1"/>
    <xf numFmtId="0" fontId="20" fillId="35" borderId="10" xfId="0" applyFont="1" applyFill="1" applyBorder="1"/>
    <xf numFmtId="0" fontId="16" fillId="35" borderId="0" xfId="0" applyFont="1" applyFill="1" applyAlignment="1">
      <alignment horizontal="left"/>
    </xf>
    <xf numFmtId="0" fontId="16" fillId="35" borderId="0" xfId="0" applyFont="1" applyFill="1"/>
    <xf numFmtId="0" fontId="16" fillId="35" borderId="19" xfId="0" applyFont="1" applyFill="1" applyBorder="1" applyAlignment="1">
      <alignment horizontal="left"/>
    </xf>
    <xf numFmtId="2" fontId="16" fillId="35" borderId="19" xfId="0" applyNumberFormat="1" applyFont="1" applyFill="1" applyBorder="1" applyAlignment="1">
      <alignment horizontal="left"/>
    </xf>
    <xf numFmtId="2" fontId="16" fillId="35" borderId="0" xfId="0" applyNumberFormat="1" applyFont="1" applyFill="1" applyAlignment="1">
      <alignment horizontal="left"/>
    </xf>
    <xf numFmtId="2" fontId="16" fillId="35" borderId="0" xfId="0" applyNumberFormat="1" applyFont="1" applyFill="1"/>
    <xf numFmtId="0" fontId="23" fillId="0" borderId="0" xfId="43" applyFont="1" applyAlignment="1">
      <alignment horizontal="center"/>
    </xf>
    <xf numFmtId="0" fontId="0" fillId="0" borderId="10" xfId="0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6" fillId="35" borderId="18" xfId="0" applyFont="1" applyFill="1" applyBorder="1" applyAlignment="1">
      <alignment horizontal="left"/>
    </xf>
    <xf numFmtId="0" fontId="16" fillId="35" borderId="0" xfId="0" applyFont="1" applyFill="1" applyAlignment="1">
      <alignment horizontal="left"/>
    </xf>
    <xf numFmtId="0" fontId="22" fillId="35" borderId="10" xfId="0" applyFont="1" applyFill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19" fillId="37" borderId="21" xfId="21" applyFont="1" applyFill="1" applyBorder="1" applyAlignment="1">
      <alignment horizontal="center"/>
    </xf>
    <xf numFmtId="0" fontId="19" fillId="37" borderId="11" xfId="21" applyFont="1" applyFill="1" applyBorder="1" applyAlignment="1">
      <alignment horizontal="center"/>
    </xf>
    <xf numFmtId="0" fontId="19" fillId="37" borderId="22" xfId="21" applyFont="1" applyFill="1" applyBorder="1" applyAlignment="1">
      <alignment horizontal="center"/>
    </xf>
    <xf numFmtId="0" fontId="20" fillId="0" borderId="0" xfId="5" applyFont="1" applyBorder="1" applyAlignment="1">
      <alignment horizontal="center"/>
    </xf>
    <xf numFmtId="0" fontId="20" fillId="0" borderId="21" xfId="5" applyFont="1" applyBorder="1" applyAlignment="1">
      <alignment horizontal="center"/>
    </xf>
    <xf numFmtId="0" fontId="20" fillId="0" borderId="22" xfId="5" applyFont="1" applyBorder="1" applyAlignment="1">
      <alignment horizontal="center"/>
    </xf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44" xr:uid="{52732541-0234-40D2-BADC-E82A1DE1B5F3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B32F8D4A-908D-435B-93E0-538B086BA63E}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5">
    <dxf>
      <fill>
        <patternFill patternType="solid">
          <bgColor theme="3" tint="0.89999084444715716"/>
        </patternFill>
      </fill>
    </dxf>
    <dxf>
      <fill>
        <patternFill patternType="solid">
          <bgColor theme="3" tint="0.89999084444715716"/>
        </patternFill>
      </fill>
    </dxf>
    <dxf>
      <fill>
        <patternFill patternType="solid">
          <bgColor theme="3" tint="0.89999084444715716"/>
        </patternFill>
      </fill>
    </dxf>
    <dxf>
      <fill>
        <patternFill patternType="solid">
          <bgColor theme="3" tint="0.89999084444715716"/>
        </patternFill>
      </fill>
    </dxf>
    <dxf>
      <fill>
        <patternFill patternType="solid">
          <bgColor theme="3" tint="0.8999908444471571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[project-nyse.xlsx]statistics analysis!PivotTable31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Total Revenue Comparison: Energy vs. Real Estate (4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'statistics analysis'!$D$38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'statistics analysis'!$B$39:$C$47</c:f>
              <c:multiLvlStrCache>
                <c:ptCount val="8"/>
                <c:lvl>
                  <c:pt idx="0">
                    <c:v>Year 1</c:v>
                  </c:pt>
                  <c:pt idx="1">
                    <c:v>Year 2</c:v>
                  </c:pt>
                  <c:pt idx="2">
                    <c:v>Year 3</c:v>
                  </c:pt>
                  <c:pt idx="3">
                    <c:v>Year 4</c:v>
                  </c:pt>
                  <c:pt idx="4">
                    <c:v>Year 1</c:v>
                  </c:pt>
                  <c:pt idx="5">
                    <c:v>Year 2</c:v>
                  </c:pt>
                  <c:pt idx="6">
                    <c:v>Year 3</c:v>
                  </c:pt>
                  <c:pt idx="7">
                    <c:v>Year 4</c:v>
                  </c:pt>
                </c:lvl>
                <c:lvl>
                  <c:pt idx="0">
                    <c:v>Energy</c:v>
                  </c:pt>
                  <c:pt idx="4">
                    <c:v>Real Estate</c:v>
                  </c:pt>
                </c:lvl>
              </c:multiLvlStrCache>
            </c:multiLvlStrRef>
          </c:cat>
          <c:val>
            <c:numRef>
              <c:f>'statistics analysis'!$D$39:$D$47</c:f>
              <c:numCache>
                <c:formatCode>"$"#,##0_);[Red]\("$"#,##0\)</c:formatCode>
                <c:ptCount val="8"/>
                <c:pt idx="0">
                  <c:v>1352502544000</c:v>
                </c:pt>
                <c:pt idx="1">
                  <c:v>1366043920000</c:v>
                </c:pt>
                <c:pt idx="2">
                  <c:v>1271860937000</c:v>
                </c:pt>
                <c:pt idx="3">
                  <c:v>843707367000</c:v>
                </c:pt>
                <c:pt idx="4">
                  <c:v>55010248000</c:v>
                </c:pt>
                <c:pt idx="5">
                  <c:v>61768962000</c:v>
                </c:pt>
                <c:pt idx="6">
                  <c:v>69673022000</c:v>
                </c:pt>
                <c:pt idx="7">
                  <c:v>74766197000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B7-4C5C-B14D-B5C48AAEBF2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505897344"/>
        <c:axId val="1505896384"/>
      </c:barChart>
      <c:catAx>
        <c:axId val="15058973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sectors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896384"/>
        <c:crosses val="autoZero"/>
        <c:auto val="1"/>
        <c:lblAlgn val="ctr"/>
        <c:lblOffset val="100"/>
        <c:noMultiLvlLbl val="0"/>
      </c:catAx>
      <c:valAx>
        <c:axId val="150589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revenue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89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/>
              <a:t>Revenue Distribution for Energy Sector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boxWhisker" uniqueId="{D512AFC0-78E1-4E9E-ACD7-ABAC0A190554}">
          <cx:tx>
            <cx:txData>
              <cx:f>_xlchart.v1.0</cx:f>
              <cx:v>Energy Total Revenue 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/>
              <a:t>Revenue Distribution for Real Estate Sector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boxWhisker" uniqueId="{A1041778-2BE0-49DE-A9C2-07DEF4129CC0}">
          <cx:tx>
            <cx:txData>
              <cx:f>_xlchart.v1.4</cx:f>
              <cx:v>real easte Total Revenue 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0" i="0" baseline="0">
                <a:solidFill>
                  <a:schemeClr val="bg2">
                    <a:lumMod val="50000"/>
                  </a:schemeClr>
                </a:solidFill>
                <a:effectLst/>
              </a:rPr>
              <a:t>Total revenue for energy over 4 years</a:t>
            </a:r>
            <a:endParaRPr lang="en-US" sz="1100">
              <a:solidFill>
                <a:schemeClr val="bg2">
                  <a:lumMod val="50000"/>
                </a:schemeClr>
              </a:solidFill>
              <a:effectLst/>
            </a:endParaRPr>
          </a:p>
        </cx:rich>
      </cx:tx>
    </cx:title>
    <cx:plotArea>
      <cx:plotAreaRegion>
        <cx:series layoutId="clusteredColumn" uniqueId="{373F61D1-DA4D-483A-8114-CE8F44D39D88}">
          <cx:tx>
            <cx:txData>
              <cx:f>_xlchart.v1.6</cx:f>
              <cx:v>Energy Total Revenue 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/>
                  <a:t>Total Revenue ($)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Total revenue for real easte over 4 years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Total revenue for real easte over 4 years</a:t>
          </a:r>
        </a:p>
      </cx:txPr>
    </cx:title>
    <cx:plotArea>
      <cx:plotAreaRegion>
        <cx:series layoutId="clusteredColumn" uniqueId="{DD879FD3-F5B8-4221-8767-D2F308E12755}" formatIdx="0">
          <cx:dataId val="0"/>
          <cx:layoutPr>
            <cx:binning intervalClosed="r"/>
          </cx:layoutPr>
        </cx:series>
        <cx:series layoutId="clusteredColumn" hidden="1" uniqueId="{93799130-EB93-4CA6-9126-9BA5EA7BB6FB}" formatIdx="1">
          <cx:dataId val="1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/>
                  <a:t>Total Revenue ($)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openxmlformats.org/officeDocument/2006/relationships/chart" Target="../charts/chart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219316</xdr:colOff>
      <xdr:row>17</xdr:row>
      <xdr:rowOff>39580</xdr:rowOff>
    </xdr:from>
    <xdr:to>
      <xdr:col>8</xdr:col>
      <xdr:colOff>508590</xdr:colOff>
      <xdr:row>32</xdr:row>
      <xdr:rowOff>129978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9A8C097-0602-4E16-B3D3-B410B8206D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00816" y="3170130"/>
              <a:ext cx="4581874" cy="28526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312514</xdr:colOff>
      <xdr:row>0</xdr:row>
      <xdr:rowOff>176188</xdr:rowOff>
    </xdr:from>
    <xdr:to>
      <xdr:col>8</xdr:col>
      <xdr:colOff>432536</xdr:colOff>
      <xdr:row>16</xdr:row>
      <xdr:rowOff>119637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7E6F60F-0D3E-4550-B2E7-974DFC643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94014" y="176188"/>
              <a:ext cx="4412622" cy="28898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594746</xdr:colOff>
      <xdr:row>17</xdr:row>
      <xdr:rowOff>20738</xdr:rowOff>
    </xdr:from>
    <xdr:to>
      <xdr:col>16</xdr:col>
      <xdr:colOff>301494</xdr:colOff>
      <xdr:row>32</xdr:row>
      <xdr:rowOff>105799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4124664-F0A4-47CC-8CB1-10E8296FD0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68846" y="3151288"/>
              <a:ext cx="4583548" cy="284731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49571</xdr:colOff>
      <xdr:row>0</xdr:row>
      <xdr:rowOff>162683</xdr:rowOff>
    </xdr:from>
    <xdr:to>
      <xdr:col>16</xdr:col>
      <xdr:colOff>366417</xdr:colOff>
      <xdr:row>16</xdr:row>
      <xdr:rowOff>70534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3C40BE0B-1FB0-41B3-B725-48E3321A7B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33271" y="162683"/>
              <a:ext cx="4584046" cy="28542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122463</xdr:colOff>
      <xdr:row>35</xdr:row>
      <xdr:rowOff>45810</xdr:rowOff>
    </xdr:from>
    <xdr:to>
      <xdr:col>16</xdr:col>
      <xdr:colOff>195035</xdr:colOff>
      <xdr:row>51</xdr:row>
      <xdr:rowOff>43088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6FCB200-F37C-2732-80BF-09E87E65C7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hannad/Desktop/BA%20Udacity%20ND%20Files/Project%202%20-%20Analyze%20NYSE%20Data/Dynamic%20P&amp;L%20Statement%20with%20Forecasting%20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vot Table"/>
      <sheetName val="NYSE dataset"/>
      <sheetName val="Summary statistics"/>
      <sheetName val="P&amp;L Statement Dashboard"/>
      <sheetName val="Forecasting model"/>
      <sheetName val="Sheet1"/>
      <sheetName val="5_numbers_summary"/>
    </sheetNames>
    <sheetDataSet>
      <sheetData sheetId="0">
        <row r="4">
          <cell r="C4" t="str">
            <v>AAL</v>
          </cell>
        </row>
      </sheetData>
      <sheetData sheetId="1">
        <row r="2">
          <cell r="B2" t="str">
            <v>AAL</v>
          </cell>
          <cell r="L2">
            <v>0.57759002212834432</v>
          </cell>
          <cell r="M2">
            <v>2.1484610742305371E-2</v>
          </cell>
        </row>
        <row r="3">
          <cell r="L3">
            <v>0.58796694462102228</v>
          </cell>
          <cell r="M3">
            <v>7.3215420857794561E-2</v>
          </cell>
        </row>
        <row r="4">
          <cell r="L4">
            <v>0.63376318874560378</v>
          </cell>
          <cell r="M4">
            <v>0.11838218053927316</v>
          </cell>
        </row>
        <row r="5">
          <cell r="L5">
            <v>0.72929982922664061</v>
          </cell>
          <cell r="M5">
            <v>0.17699438887533545</v>
          </cell>
        </row>
        <row r="6">
          <cell r="L6">
            <v>0.49928033878468714</v>
          </cell>
          <cell r="M6">
            <v>0.10593306723622857</v>
          </cell>
        </row>
        <row r="7">
          <cell r="L7">
            <v>0.50080676779470434</v>
          </cell>
          <cell r="M7">
            <v>0.10168415664507792</v>
          </cell>
        </row>
        <row r="8">
          <cell r="L8">
            <v>0.45242542534885444</v>
          </cell>
          <cell r="M8">
            <v>8.6521944996988481E-2</v>
          </cell>
        </row>
        <row r="9">
          <cell r="L9">
            <v>0.45422243237097848</v>
          </cell>
          <cell r="M9">
            <v>8.4808305787254373E-2</v>
          </cell>
        </row>
        <row r="10">
          <cell r="L10">
            <v>0.37624480720847231</v>
          </cell>
          <cell r="M10">
            <v>0.28669475162366159</v>
          </cell>
        </row>
        <row r="11">
          <cell r="L11">
            <v>0.38588035777783858</v>
          </cell>
          <cell r="M11">
            <v>0.28722339232473537</v>
          </cell>
        </row>
        <row r="12">
          <cell r="L12">
            <v>0.40059902017414373</v>
          </cell>
          <cell r="M12">
            <v>0.30477290717326661</v>
          </cell>
        </row>
        <row r="13">
          <cell r="L13">
            <v>0.39075955648097049</v>
          </cell>
          <cell r="M13">
            <v>0.27835410106706115</v>
          </cell>
        </row>
        <row r="14">
          <cell r="L14">
            <v>0.75473340587595206</v>
          </cell>
          <cell r="M14">
            <v>0.33215451577801958</v>
          </cell>
        </row>
        <row r="15">
          <cell r="L15">
            <v>0.75620010643959557</v>
          </cell>
          <cell r="M15">
            <v>0.31942522618414049</v>
          </cell>
        </row>
        <row r="16">
          <cell r="L16">
            <v>0.77825651302605214</v>
          </cell>
          <cell r="M16">
            <v>0.18852705410821644</v>
          </cell>
        </row>
        <row r="17">
          <cell r="L17">
            <v>0.803140994794173</v>
          </cell>
          <cell r="M17">
            <v>0.33627892733715387</v>
          </cell>
        </row>
        <row r="18">
          <cell r="L18">
            <v>2.8511172689936859E-2</v>
          </cell>
          <cell r="M18">
            <v>1.0213818873477963E-2</v>
          </cell>
        </row>
        <row r="19">
          <cell r="L19">
            <v>2.4942609140234051E-2</v>
          </cell>
          <cell r="M19">
            <v>6.5409108490020167E-3</v>
          </cell>
        </row>
        <row r="20">
          <cell r="L20">
            <v>2.5958121487988817E-2</v>
          </cell>
          <cell r="M20">
            <v>3.1054310157978709E-3</v>
          </cell>
        </row>
        <row r="21">
          <cell r="L21">
            <v>2.9095097962960614E-2</v>
          </cell>
          <cell r="M21">
            <v>1.0390039240533343E-2</v>
          </cell>
        </row>
        <row r="22">
          <cell r="L22">
            <v>0.53286089238845147</v>
          </cell>
          <cell r="M22">
            <v>7.1391076115485563E-2</v>
          </cell>
        </row>
        <row r="23">
          <cell r="L23">
            <v>0.53232945006867782</v>
          </cell>
          <cell r="M23">
            <v>0.10851096301571959</v>
          </cell>
        </row>
        <row r="24">
          <cell r="L24">
            <v>0.54472267496419224</v>
          </cell>
          <cell r="M24">
            <v>0.12836469600434633</v>
          </cell>
        </row>
        <row r="25">
          <cell r="L25">
            <v>0.57133055623621654</v>
          </cell>
          <cell r="M25">
            <v>0.14050477824062729</v>
          </cell>
        </row>
        <row r="26">
          <cell r="L26">
            <v>0.85535825253252584</v>
          </cell>
          <cell r="M26">
            <v>0.11077519456308381</v>
          </cell>
        </row>
        <row r="27">
          <cell r="L27">
            <v>0.84999511702854913</v>
          </cell>
          <cell r="M27">
            <v>0.10430702195408077</v>
          </cell>
        </row>
        <row r="28">
          <cell r="L28">
            <v>0.84478880352896701</v>
          </cell>
          <cell r="M28">
            <v>0.18864600665080322</v>
          </cell>
        </row>
        <row r="29">
          <cell r="L29">
            <v>0.8599508406454599</v>
          </cell>
          <cell r="M29">
            <v>0.25486580247778179</v>
          </cell>
        </row>
        <row r="30">
          <cell r="L30">
            <v>0.64260092972252991</v>
          </cell>
          <cell r="M30">
            <v>0.29727238105941894</v>
          </cell>
        </row>
        <row r="31">
          <cell r="L31">
            <v>0.6388596932462014</v>
          </cell>
          <cell r="M31">
            <v>0.27569584047322421</v>
          </cell>
        </row>
        <row r="32">
          <cell r="L32">
            <v>0.65770057978068708</v>
          </cell>
          <cell r="M32">
            <v>0.24186863117494378</v>
          </cell>
        </row>
        <row r="33">
          <cell r="L33">
            <v>0.65095199083184729</v>
          </cell>
          <cell r="M33">
            <v>0.30449326578611324</v>
          </cell>
        </row>
        <row r="34">
          <cell r="L34">
            <v>4.0007067215848235E-2</v>
          </cell>
          <cell r="M34">
            <v>2.1621263485683367E-2</v>
          </cell>
        </row>
        <row r="35">
          <cell r="L35">
            <v>4.330542069395571E-2</v>
          </cell>
          <cell r="M35">
            <v>2.3718319896663845E-2</v>
          </cell>
        </row>
        <row r="36">
          <cell r="L36">
            <v>5.8718488688562998E-2</v>
          </cell>
          <cell r="M36">
            <v>3.5233556236992154E-2</v>
          </cell>
        </row>
        <row r="37">
          <cell r="L37">
            <v>5.9377861806150456E-2</v>
          </cell>
          <cell r="M37">
            <v>2.9688930903075242E-2</v>
          </cell>
        </row>
        <row r="38">
          <cell r="L38">
            <v>0.34308299852528845</v>
          </cell>
          <cell r="M38">
            <v>0.26758023721710666</v>
          </cell>
        </row>
        <row r="39">
          <cell r="L39">
            <v>0.32973494482483812</v>
          </cell>
          <cell r="M39">
            <v>0.25443296381645741</v>
          </cell>
        </row>
        <row r="40">
          <cell r="L40">
            <v>0.31283797289805282</v>
          </cell>
          <cell r="M40">
            <v>0.20714301877826263</v>
          </cell>
        </row>
        <row r="41">
          <cell r="L41">
            <v>0.30390111659683472</v>
          </cell>
          <cell r="M41">
            <v>0.19594872220115514</v>
          </cell>
        </row>
        <row r="42">
          <cell r="L42">
            <v>0.89685148343568899</v>
          </cell>
          <cell r="M42">
            <v>0.15128449096098953</v>
          </cell>
        </row>
        <row r="43">
          <cell r="L43">
            <v>0.87937024495360394</v>
          </cell>
          <cell r="M43">
            <v>0.1308764677426448</v>
          </cell>
        </row>
        <row r="44">
          <cell r="L44">
            <v>0.86382453626303635</v>
          </cell>
          <cell r="M44">
            <v>4.9279515962104926E-2</v>
          </cell>
        </row>
        <row r="45">
          <cell r="L45">
            <v>0.85196278103909595</v>
          </cell>
          <cell r="M45">
            <v>5.1914859630206457E-4</v>
          </cell>
        </row>
        <row r="46">
          <cell r="L46">
            <v>0.39854696419304614</v>
          </cell>
          <cell r="M46">
            <v>0.20550077841203945</v>
          </cell>
        </row>
        <row r="47">
          <cell r="L47">
            <v>0.40219253168893454</v>
          </cell>
          <cell r="M47">
            <v>0.20280918122644742</v>
          </cell>
        </row>
        <row r="48">
          <cell r="L48">
            <v>0.40756649595242034</v>
          </cell>
          <cell r="M48">
            <v>0.20716999834792665</v>
          </cell>
        </row>
        <row r="49">
          <cell r="L49">
            <v>0.42587733683174811</v>
          </cell>
          <cell r="M49">
            <v>0.20646113479829453</v>
          </cell>
        </row>
        <row r="50">
          <cell r="L50">
            <v>0.57209769153563061</v>
          </cell>
          <cell r="M50">
            <v>0.19779190364670457</v>
          </cell>
        </row>
        <row r="51">
          <cell r="L51">
            <v>0.54620447564721375</v>
          </cell>
          <cell r="M51">
            <v>0.20581901643770883</v>
          </cell>
        </row>
        <row r="52">
          <cell r="L52">
            <v>0.53074743873102714</v>
          </cell>
          <cell r="M52">
            <v>0.19094428095197391</v>
          </cell>
        </row>
        <row r="53">
          <cell r="L53">
            <v>0.54820338900639387</v>
          </cell>
          <cell r="M53">
            <v>0.20260496438382808</v>
          </cell>
        </row>
        <row r="54">
          <cell r="L54">
            <v>0.32684119224097141</v>
          </cell>
          <cell r="M54">
            <v>0.17990064658571203</v>
          </cell>
        </row>
        <row r="55">
          <cell r="L55">
            <v>0.35916287230043031</v>
          </cell>
          <cell r="M55">
            <v>0.21341743598312377</v>
          </cell>
        </row>
        <row r="56">
          <cell r="L56">
            <v>0.36760823653643082</v>
          </cell>
          <cell r="M56">
            <v>0.21154523055262231</v>
          </cell>
        </row>
        <row r="57">
          <cell r="L57">
            <v>0.3748083556918359</v>
          </cell>
          <cell r="M57">
            <v>0.19887888079724031</v>
          </cell>
        </row>
        <row r="58">
          <cell r="L58">
            <v>0.46997781335130728</v>
          </cell>
          <cell r="M58">
            <v>0.16819726458280676</v>
          </cell>
        </row>
        <row r="59">
          <cell r="L59">
            <v>0.49676220344397015</v>
          </cell>
          <cell r="M59">
            <v>0.17726573162586753</v>
          </cell>
        </row>
        <row r="60">
          <cell r="L60">
            <v>0.47813868273142257</v>
          </cell>
          <cell r="M60">
            <v>0.19103810204018259</v>
          </cell>
        </row>
        <row r="61">
          <cell r="L61">
            <v>0.37282905001114408</v>
          </cell>
          <cell r="M61">
            <v>9.1364205256570713E-2</v>
          </cell>
        </row>
        <row r="62">
          <cell r="L62">
            <v>0.59692168373654553</v>
          </cell>
          <cell r="M62">
            <v>0.19326956080837884</v>
          </cell>
        </row>
        <row r="63">
          <cell r="L63">
            <v>0.6098251327186508</v>
          </cell>
          <cell r="M63">
            <v>0.25565241316437609</v>
          </cell>
        </row>
        <row r="64">
          <cell r="L64">
            <v>0.61298423447447736</v>
          </cell>
          <cell r="M64">
            <v>0.2683664461179463</v>
          </cell>
        </row>
        <row r="65">
          <cell r="L65">
            <v>0.62779549785490829</v>
          </cell>
          <cell r="M65">
            <v>0.26109486298926943</v>
          </cell>
        </row>
        <row r="66">
          <cell r="L66">
            <v>0.25837860564342796</v>
          </cell>
          <cell r="M66">
            <v>9.5873882044821113E-2</v>
          </cell>
        </row>
        <row r="67">
          <cell r="L67">
            <v>0.22039746464267296</v>
          </cell>
          <cell r="M67">
            <v>7.7302911203061792E-2</v>
          </cell>
        </row>
        <row r="68">
          <cell r="L68">
            <v>0.16065768862971597</v>
          </cell>
          <cell r="M68">
            <v>2.4821766396842609E-2</v>
          </cell>
        </row>
        <row r="69">
          <cell r="L69">
            <v>0.30279057540183063</v>
          </cell>
          <cell r="M69">
            <v>0.12337561638815792</v>
          </cell>
        </row>
        <row r="70">
          <cell r="L70">
            <v>0.61432282322389442</v>
          </cell>
          <cell r="M70">
            <v>0.2291886077119423</v>
          </cell>
        </row>
        <row r="71">
          <cell r="L71">
            <v>0.67610122680335283</v>
          </cell>
          <cell r="M71">
            <v>0.26351809531776604</v>
          </cell>
        </row>
        <row r="72">
          <cell r="L72">
            <v>0.68890926810986852</v>
          </cell>
          <cell r="M72">
            <v>0.24986735401558349</v>
          </cell>
        </row>
        <row r="73">
          <cell r="L73">
            <v>0.66978968330536148</v>
          </cell>
          <cell r="M73">
            <v>0.21248147851507748</v>
          </cell>
        </row>
        <row r="74">
          <cell r="L74">
            <v>0.35680351419563872</v>
          </cell>
          <cell r="M74">
            <v>0.20303165268975221</v>
          </cell>
        </row>
        <row r="75">
          <cell r="L75">
            <v>0.35521098288831254</v>
          </cell>
          <cell r="M75">
            <v>0.25478997773851736</v>
          </cell>
        </row>
        <row r="76">
          <cell r="L76">
            <v>0.31520460853763654</v>
          </cell>
          <cell r="M76">
            <v>0.13387715146053156</v>
          </cell>
        </row>
        <row r="77">
          <cell r="L77">
            <v>0.32779024658104505</v>
          </cell>
          <cell r="M77">
            <v>0.15931898880820303</v>
          </cell>
        </row>
        <row r="78">
          <cell r="L78">
            <v>0.50203993987545625</v>
          </cell>
          <cell r="M78">
            <v>0.11423663302555292</v>
          </cell>
        </row>
        <row r="79">
          <cell r="L79">
            <v>0.54325058184639263</v>
          </cell>
          <cell r="M79">
            <v>0.16252909231962762</v>
          </cell>
        </row>
        <row r="80">
          <cell r="L80">
            <v>0.56687779433681074</v>
          </cell>
          <cell r="M80">
            <v>0.1736214605067064</v>
          </cell>
        </row>
        <row r="81">
          <cell r="L81">
            <v>0.65434083601286175</v>
          </cell>
          <cell r="M81">
            <v>0.2375848517327617</v>
          </cell>
        </row>
        <row r="82">
          <cell r="L82">
            <v>0.35110310670868983</v>
          </cell>
          <cell r="M82">
            <v>0.11091100105057781</v>
          </cell>
        </row>
        <row r="83">
          <cell r="L83">
            <v>0.42539194945952996</v>
          </cell>
          <cell r="M83">
            <v>0.1452458921378271</v>
          </cell>
        </row>
        <row r="84">
          <cell r="L84">
            <v>0.3985924685717529</v>
          </cell>
          <cell r="M84">
            <v>0.13198444904792986</v>
          </cell>
        </row>
        <row r="85">
          <cell r="L85">
            <v>0.35946484166830284</v>
          </cell>
          <cell r="M85">
            <v>0.10125375143746669</v>
          </cell>
        </row>
        <row r="86">
          <cell r="L86">
            <v>0.41626401236954003</v>
          </cell>
          <cell r="M86">
            <v>0.1828372632392733</v>
          </cell>
        </row>
        <row r="87">
          <cell r="L87">
            <v>0.40301184912429777</v>
          </cell>
          <cell r="M87">
            <v>0.15403861587121748</v>
          </cell>
        </row>
        <row r="88">
          <cell r="L88">
            <v>0.42024080073497416</v>
          </cell>
          <cell r="M88">
            <v>0.17339587060587011</v>
          </cell>
        </row>
        <row r="89">
          <cell r="L89">
            <v>0.4402591599642538</v>
          </cell>
          <cell r="M89">
            <v>0.19012511170688115</v>
          </cell>
        </row>
        <row r="90">
          <cell r="L90">
            <v>0.88554713132982588</v>
          </cell>
          <cell r="M90">
            <v>0.36262316723670929</v>
          </cell>
        </row>
        <row r="91">
          <cell r="L91">
            <v>0.92211280214861235</v>
          </cell>
          <cell r="M91">
            <v>0.40107430617726053</v>
          </cell>
        </row>
        <row r="92">
          <cell r="L92">
            <v>0.91052227342549918</v>
          </cell>
          <cell r="M92">
            <v>0.23732718894009217</v>
          </cell>
        </row>
        <row r="93">
          <cell r="L93">
            <v>0.91634241245136183</v>
          </cell>
          <cell r="M93">
            <v>0.2454604409857328</v>
          </cell>
        </row>
        <row r="94">
          <cell r="L94">
            <v>0.39832201358369956</v>
          </cell>
          <cell r="M94">
            <v>0.10294313490478094</v>
          </cell>
        </row>
        <row r="95">
          <cell r="L95">
            <v>0.42361111111111116</v>
          </cell>
          <cell r="M95">
            <v>0.16754850088183421</v>
          </cell>
        </row>
        <row r="96">
          <cell r="L96">
            <v>0.40915208613728127</v>
          </cell>
          <cell r="M96">
            <v>0.17527694378300032</v>
          </cell>
        </row>
        <row r="97">
          <cell r="L97">
            <v>0.41672055427251731</v>
          </cell>
          <cell r="M97">
            <v>0.19879907621247114</v>
          </cell>
        </row>
        <row r="98">
          <cell r="L98">
            <v>0.35393089763611385</v>
          </cell>
          <cell r="M98">
            <v>0.22370256489312471</v>
          </cell>
        </row>
        <row r="99">
          <cell r="L99">
            <v>0.35349079723193555</v>
          </cell>
          <cell r="M99">
            <v>0.22678023313530707</v>
          </cell>
        </row>
        <row r="100">
          <cell r="L100">
            <v>0.35429133627252751</v>
          </cell>
          <cell r="M100">
            <v>0.22341970241404449</v>
          </cell>
        </row>
        <row r="101">
          <cell r="L101">
            <v>0.35855793291640403</v>
          </cell>
          <cell r="M101">
            <v>0.22839673451517817</v>
          </cell>
        </row>
        <row r="102">
          <cell r="L102">
            <v>0.82083958020989511</v>
          </cell>
          <cell r="M102">
            <v>0.3141464981794817</v>
          </cell>
        </row>
        <row r="103">
          <cell r="L103">
            <v>0.77959427802422376</v>
          </cell>
          <cell r="M103">
            <v>0.30857797936500025</v>
          </cell>
        </row>
        <row r="104">
          <cell r="L104">
            <v>0.80486566337364973</v>
          </cell>
          <cell r="M104">
            <v>0.39100729387868155</v>
          </cell>
        </row>
        <row r="105">
          <cell r="L105">
            <v>0.81897264146840065</v>
          </cell>
          <cell r="M105">
            <v>0.4259927797833935</v>
          </cell>
        </row>
        <row r="106">
          <cell r="L106">
            <v>0.8148942392046008</v>
          </cell>
          <cell r="M106">
            <v>0.15167170289501899</v>
          </cell>
        </row>
        <row r="107">
          <cell r="L107">
            <v>0.8260017809439002</v>
          </cell>
          <cell r="M107">
            <v>0.20320569902048086</v>
          </cell>
        </row>
        <row r="108">
          <cell r="L108">
            <v>0.83880936890045543</v>
          </cell>
          <cell r="M108">
            <v>0.23609303838646714</v>
          </cell>
        </row>
        <row r="109">
          <cell r="L109">
            <v>0.814672131147541</v>
          </cell>
          <cell r="M109">
            <v>0.20975409836065573</v>
          </cell>
        </row>
        <row r="110">
          <cell r="L110">
            <v>0.74878683987259909</v>
          </cell>
          <cell r="M110">
            <v>0.38933747340018637</v>
          </cell>
        </row>
        <row r="111">
          <cell r="L111">
            <v>0.74419253604219904</v>
          </cell>
          <cell r="M111">
            <v>0.36124902459000058</v>
          </cell>
        </row>
        <row r="112">
          <cell r="L112">
            <v>0.73310922213593599</v>
          </cell>
          <cell r="M112">
            <v>0.36265965666743416</v>
          </cell>
        </row>
        <row r="113">
          <cell r="L113">
            <v>0.72569137355926294</v>
          </cell>
          <cell r="M113">
            <v>0.33800347730155361</v>
          </cell>
        </row>
        <row r="114">
          <cell r="L114">
            <v>0.27226938161500025</v>
          </cell>
          <cell r="M114">
            <v>1.0006447106860796E-2</v>
          </cell>
        </row>
        <row r="115">
          <cell r="L115">
            <v>0.29482626871038786</v>
          </cell>
          <cell r="M115">
            <v>2.000269699285297E-3</v>
          </cell>
        </row>
        <row r="116">
          <cell r="L116">
            <v>0.33040203353083009</v>
          </cell>
          <cell r="M116">
            <v>2.0867988710913405E-2</v>
          </cell>
        </row>
        <row r="117">
          <cell r="L117">
            <v>0.35093060366064399</v>
          </cell>
          <cell r="M117">
            <v>3.0782354195621642E-2</v>
          </cell>
        </row>
        <row r="118">
          <cell r="L118">
            <v>0.15755012102114441</v>
          </cell>
          <cell r="M118">
            <v>4.2260355299812757E-2</v>
          </cell>
        </row>
        <row r="119">
          <cell r="L119">
            <v>0.15640437913422089</v>
          </cell>
          <cell r="M119">
            <v>4.2954031650339113E-2</v>
          </cell>
        </row>
        <row r="120">
          <cell r="L120">
            <v>0.15633688045249738</v>
          </cell>
          <cell r="M120">
            <v>4.2589396989742116E-2</v>
          </cell>
        </row>
        <row r="121">
          <cell r="L121">
            <v>0.15332500347077604</v>
          </cell>
          <cell r="M121">
            <v>4.1163404137165072E-2</v>
          </cell>
        </row>
        <row r="122">
          <cell r="L122">
            <v>0.21600333023292118</v>
          </cell>
          <cell r="M122">
            <v>7.1061771918071073E-2</v>
          </cell>
        </row>
        <row r="123">
          <cell r="L123">
            <v>0.20819024689011378</v>
          </cell>
          <cell r="M123">
            <v>6.4601153139453846E-2</v>
          </cell>
        </row>
        <row r="124">
          <cell r="L124">
            <v>0.23038114846746016</v>
          </cell>
          <cell r="M124">
            <v>6.8358193196262296E-2</v>
          </cell>
        </row>
        <row r="125">
          <cell r="L125">
            <v>0.22789789846696107</v>
          </cell>
          <cell r="M125">
            <v>6.6636346983507358E-2</v>
          </cell>
        </row>
        <row r="126">
          <cell r="L126">
            <v>0.81257608960311667</v>
          </cell>
          <cell r="M126">
            <v>0.31257608960311661</v>
          </cell>
        </row>
        <row r="127">
          <cell r="L127">
            <v>0.80109674361925398</v>
          </cell>
          <cell r="M127">
            <v>0.31690474578566108</v>
          </cell>
        </row>
        <row r="128">
          <cell r="L128">
            <v>0.80214325112284302</v>
          </cell>
          <cell r="M128">
            <v>-5.0035458198723508E-2</v>
          </cell>
        </row>
        <row r="129">
          <cell r="L129">
            <v>0.67648441171862761</v>
          </cell>
          <cell r="M129">
            <v>-4.0490365032116555</v>
          </cell>
        </row>
        <row r="130">
          <cell r="L130">
            <v>0.79823057403470266</v>
          </cell>
          <cell r="M130">
            <v>0.37418558397915097</v>
          </cell>
        </row>
        <row r="131">
          <cell r="L131">
            <v>0.8204114780725501</v>
          </cell>
          <cell r="M131">
            <v>0.42652950730914996</v>
          </cell>
        </row>
        <row r="132">
          <cell r="L132">
            <v>0.63382386755575992</v>
          </cell>
          <cell r="M132">
            <v>-0.1253161646355484</v>
          </cell>
        </row>
        <row r="133">
          <cell r="L133">
            <v>0.6314652433600203</v>
          </cell>
          <cell r="M133">
            <v>-0.18121743550641758</v>
          </cell>
        </row>
        <row r="134">
          <cell r="L134">
            <v>0.26603080429059767</v>
          </cell>
          <cell r="M134">
            <v>0.152842717378492</v>
          </cell>
        </row>
        <row r="135">
          <cell r="L135">
            <v>0.26909665676788963</v>
          </cell>
          <cell r="M135">
            <v>0.15920107289970303</v>
          </cell>
        </row>
        <row r="136">
          <cell r="L136">
            <v>0.29872964860685813</v>
          </cell>
          <cell r="M136">
            <v>0.19439307117808163</v>
          </cell>
        </row>
        <row r="137">
          <cell r="L137">
            <v>0.32775817899290249</v>
          </cell>
          <cell r="M137">
            <v>0.23015623031372054</v>
          </cell>
        </row>
        <row r="138">
          <cell r="L138">
            <v>0.31294704224039516</v>
          </cell>
          <cell r="M138">
            <v>0.19344842850818947</v>
          </cell>
        </row>
        <row r="139">
          <cell r="L139">
            <v>0.31438663401737921</v>
          </cell>
          <cell r="M139">
            <v>0.19563568596008407</v>
          </cell>
        </row>
        <row r="140">
          <cell r="L140">
            <v>0.31686465251145823</v>
          </cell>
          <cell r="M140">
            <v>0.19618370592086801</v>
          </cell>
        </row>
        <row r="141">
          <cell r="L141">
            <v>0.31955393538886989</v>
          </cell>
          <cell r="M141">
            <v>0.19940021908165281</v>
          </cell>
        </row>
        <row r="142">
          <cell r="L142">
            <v>0.13919831223628687</v>
          </cell>
          <cell r="M142">
            <v>2.7215189873417721E-2</v>
          </cell>
        </row>
        <row r="143">
          <cell r="L143">
            <v>0.16264327891629038</v>
          </cell>
          <cell r="M143">
            <v>4.8845085098992706E-2</v>
          </cell>
        </row>
        <row r="144">
          <cell r="L144">
            <v>0.1994896678658078</v>
          </cell>
          <cell r="M144">
            <v>9.1399648623776461E-2</v>
          </cell>
        </row>
        <row r="145">
          <cell r="L145">
            <v>0.19814502529510958</v>
          </cell>
          <cell r="M145">
            <v>8.7334694239815394E-2</v>
          </cell>
        </row>
        <row r="146">
          <cell r="L146">
            <v>0.65774299835255357</v>
          </cell>
          <cell r="M146">
            <v>0.29880560131795719</v>
          </cell>
        </row>
        <row r="147">
          <cell r="L147">
            <v>0.66593934104298502</v>
          </cell>
          <cell r="M147">
            <v>0.29936722670739691</v>
          </cell>
        </row>
        <row r="148">
          <cell r="L148">
            <v>0.65403811252268595</v>
          </cell>
          <cell r="M148">
            <v>0.26837568058076228</v>
          </cell>
        </row>
        <row r="149">
          <cell r="L149">
            <v>0.66016295025728988</v>
          </cell>
          <cell r="M149">
            <v>0.28280445969125212</v>
          </cell>
        </row>
        <row r="150">
          <cell r="L150">
            <v>0.52066236811254396</v>
          </cell>
          <cell r="M150">
            <v>0.25923212192262601</v>
          </cell>
        </row>
        <row r="151">
          <cell r="L151">
            <v>0.44864048338368578</v>
          </cell>
          <cell r="M151">
            <v>4.4335347432024171E-2</v>
          </cell>
        </row>
        <row r="152">
          <cell r="L152">
            <v>0.26062931696085956</v>
          </cell>
          <cell r="M152">
            <v>6.4688326085102749E-2</v>
          </cell>
        </row>
        <row r="153">
          <cell r="L153">
            <v>0.26672638436482088</v>
          </cell>
          <cell r="M153">
            <v>7.5488599348534205E-2</v>
          </cell>
        </row>
        <row r="154">
          <cell r="L154">
            <v>0.26084071844936263</v>
          </cell>
          <cell r="M154">
            <v>7.7768826121984741E-2</v>
          </cell>
        </row>
        <row r="155">
          <cell r="L155">
            <v>0.27582161591446142</v>
          </cell>
          <cell r="M155">
            <v>9.0113794432619951E-2</v>
          </cell>
        </row>
        <row r="156">
          <cell r="L156">
            <v>0.53415050004800402</v>
          </cell>
          <cell r="M156">
            <v>0.32350733691062766</v>
          </cell>
        </row>
        <row r="157">
          <cell r="L157">
            <v>0.55227509551927745</v>
          </cell>
          <cell r="M157">
            <v>0.32962834317471346</v>
          </cell>
        </row>
        <row r="158">
          <cell r="L158">
            <v>0.55164397210229166</v>
          </cell>
          <cell r="M158">
            <v>0.33244769179674527</v>
          </cell>
        </row>
        <row r="159">
          <cell r="L159">
            <v>0.55555555555555558</v>
          </cell>
          <cell r="M159">
            <v>0.33934789490345046</v>
          </cell>
        </row>
        <row r="160">
          <cell r="L160">
            <v>0.98579082916432315</v>
          </cell>
          <cell r="M160">
            <v>0.24265119445842337</v>
          </cell>
        </row>
        <row r="161">
          <cell r="L161">
            <v>0.98730906167451471</v>
          </cell>
          <cell r="M161">
            <v>0.27001263351326521</v>
          </cell>
        </row>
        <row r="162">
          <cell r="L162">
            <v>0.98960858058225376</v>
          </cell>
          <cell r="M162">
            <v>0.28764451873519986</v>
          </cell>
        </row>
        <row r="163">
          <cell r="L163">
            <v>0.98620829824917977</v>
          </cell>
          <cell r="M163">
            <v>0.26381347812200573</v>
          </cell>
        </row>
        <row r="164">
          <cell r="L164">
            <v>0.40093820305394667</v>
          </cell>
          <cell r="M164">
            <v>0.11009525633047725</v>
          </cell>
        </row>
        <row r="165">
          <cell r="L165">
            <v>0.4091080008355964</v>
          </cell>
          <cell r="M165">
            <v>0.12487988301650303</v>
          </cell>
        </row>
        <row r="166">
          <cell r="L166">
            <v>0.42324601913769533</v>
          </cell>
          <cell r="M166">
            <v>0.14360660582997747</v>
          </cell>
        </row>
        <row r="167">
          <cell r="L167">
            <v>0.43636253152249871</v>
          </cell>
          <cell r="M167">
            <v>0.14893810956157141</v>
          </cell>
        </row>
        <row r="168">
          <cell r="L168">
            <v>0.51827487857377896</v>
          </cell>
          <cell r="M168">
            <v>0.19383352664599077</v>
          </cell>
        </row>
        <row r="169">
          <cell r="L169">
            <v>0.52081730703777285</v>
          </cell>
          <cell r="M169">
            <v>0.19315699650238466</v>
          </cell>
        </row>
        <row r="170">
          <cell r="L170">
            <v>0.52290696099276168</v>
          </cell>
          <cell r="M170">
            <v>0.19171353856845849</v>
          </cell>
        </row>
        <row r="171">
          <cell r="L171">
            <v>0.5273511528557282</v>
          </cell>
          <cell r="M171">
            <v>0.19372487465770863</v>
          </cell>
        </row>
        <row r="172">
          <cell r="L172">
            <v>0.15417383373930715</v>
          </cell>
          <cell r="M172">
            <v>7.5522667190007275E-2</v>
          </cell>
        </row>
        <row r="173">
          <cell r="L173">
            <v>0.15435975408210489</v>
          </cell>
          <cell r="M173">
            <v>8.2446398272404756E-2</v>
          </cell>
        </row>
        <row r="174">
          <cell r="L174">
            <v>0.14593087375408365</v>
          </cell>
          <cell r="M174">
            <v>7.7449695153671685E-2</v>
          </cell>
        </row>
        <row r="175">
          <cell r="L175">
            <v>0.14572120417464129</v>
          </cell>
          <cell r="M175">
            <v>6.1763119772446098E-2</v>
          </cell>
        </row>
        <row r="176">
          <cell r="L176">
            <v>0.962499250584544</v>
          </cell>
          <cell r="M176">
            <v>0.16050480625112412</v>
          </cell>
        </row>
        <row r="177">
          <cell r="L177">
            <v>0.97016627825796242</v>
          </cell>
          <cell r="M177">
            <v>0.25460928050974957</v>
          </cell>
        </row>
        <row r="178">
          <cell r="L178">
            <v>0.97209527111503347</v>
          </cell>
          <cell r="M178">
            <v>0.15899181559344827</v>
          </cell>
        </row>
        <row r="179">
          <cell r="L179">
            <v>0.97631533700137552</v>
          </cell>
          <cell r="M179">
            <v>0.3277488823933975</v>
          </cell>
        </row>
        <row r="180">
          <cell r="L180">
            <v>0.51191159586681967</v>
          </cell>
          <cell r="M180">
            <v>0.19876578645235363</v>
          </cell>
        </row>
        <row r="181">
          <cell r="L181">
            <v>0.44215446722617657</v>
          </cell>
          <cell r="M181">
            <v>5.2693084032720702E-2</v>
          </cell>
        </row>
        <row r="182">
          <cell r="L182">
            <v>0.42737195633921077</v>
          </cell>
          <cell r="M182">
            <v>6.1199738781602758E-2</v>
          </cell>
        </row>
        <row r="183">
          <cell r="L183">
            <v>0.4159309791332263</v>
          </cell>
          <cell r="M183">
            <v>4.5044141252006419E-2</v>
          </cell>
        </row>
        <row r="184">
          <cell r="L184">
            <v>0.40210003403702477</v>
          </cell>
          <cell r="M184">
            <v>0.15009439204513961</v>
          </cell>
        </row>
        <row r="185">
          <cell r="L185">
            <v>0.3968703654557999</v>
          </cell>
          <cell r="M185">
            <v>0.14035050356125103</v>
          </cell>
        </row>
        <row r="186">
          <cell r="L186">
            <v>0.38883179577509841</v>
          </cell>
          <cell r="M186">
            <v>0.13081979426952348</v>
          </cell>
        </row>
        <row r="187">
          <cell r="L187">
            <v>0.38172117766796732</v>
          </cell>
          <cell r="M187">
            <v>0.11689658041255672</v>
          </cell>
        </row>
        <row r="188">
          <cell r="L188">
            <v>0.96004470522492313</v>
          </cell>
          <cell r="M188">
            <v>0.32513737543075349</v>
          </cell>
        </row>
        <row r="189">
          <cell r="L189">
            <v>0.97145025135160767</v>
          </cell>
          <cell r="M189">
            <v>0.37171583040880207</v>
          </cell>
        </row>
        <row r="190">
          <cell r="L190">
            <v>0.9760952190438088</v>
          </cell>
          <cell r="M190">
            <v>0.37027405481096221</v>
          </cell>
        </row>
        <row r="191">
          <cell r="L191">
            <v>0.9774792190218442</v>
          </cell>
          <cell r="M191">
            <v>0.34641407307171856</v>
          </cell>
        </row>
        <row r="192">
          <cell r="L192">
            <v>0.24163495171260752</v>
          </cell>
          <cell r="M192">
            <v>4.9035352090987083E-2</v>
          </cell>
        </row>
        <row r="193">
          <cell r="L193">
            <v>0.23143975770111547</v>
          </cell>
          <cell r="M193">
            <v>3.1838664401270589E-2</v>
          </cell>
        </row>
        <row r="194">
          <cell r="L194">
            <v>0.22427427551501034</v>
          </cell>
          <cell r="M194">
            <v>3.6069312575919082E-2</v>
          </cell>
        </row>
        <row r="195">
          <cell r="L195">
            <v>0.23251872090669901</v>
          </cell>
          <cell r="M195">
            <v>3.979457599676179E-2</v>
          </cell>
        </row>
        <row r="196">
          <cell r="L196">
            <v>0.60832923430070496</v>
          </cell>
          <cell r="M196">
            <v>0.20957534021970814</v>
          </cell>
        </row>
        <row r="197">
          <cell r="L197">
            <v>0.62131423757371529</v>
          </cell>
          <cell r="M197">
            <v>0.23513659886869659</v>
          </cell>
        </row>
        <row r="198">
          <cell r="L198">
            <v>0.61908665105386418</v>
          </cell>
          <cell r="M198">
            <v>0.24692622950819673</v>
          </cell>
        </row>
        <row r="199">
          <cell r="L199">
            <v>0.63066774367259026</v>
          </cell>
          <cell r="M199">
            <v>0.25514270328486804</v>
          </cell>
        </row>
        <row r="200">
          <cell r="L200">
            <v>0.51787931462627268</v>
          </cell>
          <cell r="M200">
            <v>0.1558231934442513</v>
          </cell>
        </row>
        <row r="201">
          <cell r="L201">
            <v>0.50923514089509825</v>
          </cell>
          <cell r="M201">
            <v>0.19014918304522851</v>
          </cell>
        </row>
        <row r="202">
          <cell r="L202">
            <v>0.45662322505349151</v>
          </cell>
          <cell r="M202">
            <v>0.14588601439408674</v>
          </cell>
        </row>
        <row r="203">
          <cell r="L203">
            <v>0.47993270848353764</v>
          </cell>
          <cell r="M203">
            <v>0.17287511014980372</v>
          </cell>
        </row>
        <row r="204">
          <cell r="L204">
            <v>0.170407798247183</v>
          </cell>
          <cell r="M204">
            <v>8.7148989447326061E-2</v>
          </cell>
        </row>
        <row r="205">
          <cell r="L205">
            <v>0.1957150421571423</v>
          </cell>
          <cell r="M205">
            <v>0.11645146837196041</v>
          </cell>
        </row>
        <row r="206">
          <cell r="L206">
            <v>8.4296785668911189E-2</v>
          </cell>
          <cell r="M206">
            <v>-6.8606276203786046E-3</v>
          </cell>
        </row>
        <row r="207">
          <cell r="L207">
            <v>-1.341327100904377E-2</v>
          </cell>
          <cell r="M207">
            <v>-0.13525048267452494</v>
          </cell>
        </row>
        <row r="208">
          <cell r="L208">
            <v>0.87627304463229572</v>
          </cell>
          <cell r="M208">
            <v>0.35926545685352412</v>
          </cell>
        </row>
        <row r="209">
          <cell r="L209">
            <v>0.87931940679974852</v>
          </cell>
          <cell r="M209">
            <v>0.40766543340925254</v>
          </cell>
        </row>
        <row r="210">
          <cell r="L210">
            <v>0.88476188706590608</v>
          </cell>
          <cell r="M210">
            <v>0.46307066277708614</v>
          </cell>
        </row>
        <row r="211">
          <cell r="L211">
            <v>0.87084235902452656</v>
          </cell>
          <cell r="M211">
            <v>0.49247956117671721</v>
          </cell>
        </row>
        <row r="212">
          <cell r="L212">
            <v>0.17877216479503644</v>
          </cell>
          <cell r="M212">
            <v>9.0490744874480583E-2</v>
          </cell>
        </row>
        <row r="213">
          <cell r="L213">
            <v>0.1880823325185107</v>
          </cell>
          <cell r="M213">
            <v>9.3928980526918671E-2</v>
          </cell>
        </row>
        <row r="214">
          <cell r="L214">
            <v>0.19445740956826141</v>
          </cell>
          <cell r="M214">
            <v>9.7852975495915984E-2</v>
          </cell>
        </row>
        <row r="215">
          <cell r="L215">
            <v>0.19215955983493815</v>
          </cell>
          <cell r="M215">
            <v>7.5678379392272108E-2</v>
          </cell>
        </row>
        <row r="216">
          <cell r="L216">
            <v>0.73838034163781852</v>
          </cell>
          <cell r="M216">
            <v>0.23210941490267295</v>
          </cell>
        </row>
        <row r="217">
          <cell r="L217">
            <v>0.71809581934696376</v>
          </cell>
          <cell r="M217">
            <v>0.1889533109551419</v>
          </cell>
        </row>
        <row r="218">
          <cell r="L218">
            <v>0.75237735373764092</v>
          </cell>
          <cell r="M218">
            <v>0.16317148435039991</v>
          </cell>
        </row>
        <row r="219">
          <cell r="L219">
            <v>0.76394927536231882</v>
          </cell>
          <cell r="M219">
            <v>0.11413043478260869</v>
          </cell>
        </row>
        <row r="220">
          <cell r="L220">
            <v>0.67595530417988692</v>
          </cell>
          <cell r="M220">
            <v>0.15036556766450546</v>
          </cell>
        </row>
        <row r="221">
          <cell r="L221">
            <v>0.69564608707825837</v>
          </cell>
          <cell r="M221">
            <v>0.14279714405711885</v>
          </cell>
        </row>
        <row r="222">
          <cell r="L222">
            <v>0.70054200542005418</v>
          </cell>
          <cell r="M222">
            <v>0.14878048780487804</v>
          </cell>
        </row>
        <row r="223">
          <cell r="L223">
            <v>0.709375417948375</v>
          </cell>
          <cell r="M223">
            <v>0.1253176407650127</v>
          </cell>
        </row>
        <row r="224">
          <cell r="L224">
            <v>0.20943710835596907</v>
          </cell>
          <cell r="M224">
            <v>0.11499878976951833</v>
          </cell>
        </row>
        <row r="225">
          <cell r="L225">
            <v>0.21148450951824782</v>
          </cell>
          <cell r="M225">
            <v>0.11603713380934606</v>
          </cell>
        </row>
        <row r="226">
          <cell r="L226">
            <v>0.21227191145677538</v>
          </cell>
          <cell r="M226">
            <v>0.11712284375311596</v>
          </cell>
        </row>
        <row r="227">
          <cell r="L227">
            <v>0.21310770587586814</v>
          </cell>
          <cell r="M227">
            <v>2.4903538749862199E-2</v>
          </cell>
        </row>
        <row r="228">
          <cell r="L228">
            <v>0.6387976089034888</v>
          </cell>
          <cell r="M228">
            <v>0.34664673725331396</v>
          </cell>
        </row>
        <row r="229">
          <cell r="L229">
            <v>0.63877831310971134</v>
          </cell>
          <cell r="M229">
            <v>0.3214298591596782</v>
          </cell>
        </row>
        <row r="230">
          <cell r="L230">
            <v>0.63932969489336244</v>
          </cell>
          <cell r="M230">
            <v>0.33451091740585515</v>
          </cell>
        </row>
        <row r="231">
          <cell r="L231">
            <v>0.63693256159314537</v>
          </cell>
          <cell r="M231">
            <v>0.34099800828722737</v>
          </cell>
        </row>
        <row r="232">
          <cell r="L232">
            <v>0.24981996094823045</v>
          </cell>
          <cell r="M232">
            <v>9.6441537422137749E-2</v>
          </cell>
        </row>
        <row r="233">
          <cell r="L233">
            <v>0.24728421550573565</v>
          </cell>
          <cell r="M233">
            <v>9.7016438309878189E-2</v>
          </cell>
        </row>
        <row r="234">
          <cell r="L234">
            <v>0.24089804808578374</v>
          </cell>
          <cell r="M234">
            <v>0.1114434112423557</v>
          </cell>
        </row>
        <row r="235">
          <cell r="L235">
            <v>0.26546650748524847</v>
          </cell>
          <cell r="M235">
            <v>7.570278882409022E-2</v>
          </cell>
        </row>
        <row r="236">
          <cell r="L236">
            <v>4.8677950006429715E-2</v>
          </cell>
          <cell r="M236">
            <v>1.8675872711265865E-2</v>
          </cell>
        </row>
        <row r="237">
          <cell r="L237">
            <v>5.6661982345966311E-2</v>
          </cell>
          <cell r="M237">
            <v>2.0969654384963329E-2</v>
          </cell>
        </row>
        <row r="238">
          <cell r="L238">
            <v>5.570998039617292E-2</v>
          </cell>
          <cell r="M238">
            <v>2.1369146892159446E-2</v>
          </cell>
        </row>
        <row r="239">
          <cell r="L239">
            <v>5.3831471212545057E-2</v>
          </cell>
          <cell r="M239">
            <v>2.004179487601402E-2</v>
          </cell>
        </row>
        <row r="240">
          <cell r="L240">
            <v>0.25517464424320824</v>
          </cell>
          <cell r="M240">
            <v>0.10112117291936179</v>
          </cell>
        </row>
        <row r="241">
          <cell r="L241">
            <v>0.25083357494926062</v>
          </cell>
          <cell r="M241">
            <v>6.0053638735865465E-2</v>
          </cell>
        </row>
        <row r="242">
          <cell r="L242">
            <v>0.27393588734551488</v>
          </cell>
          <cell r="M242">
            <v>8.0513071408819206E-2</v>
          </cell>
        </row>
        <row r="243">
          <cell r="L243">
            <v>0.2499416145522485</v>
          </cell>
          <cell r="M243">
            <v>2.8362353063289825E-2</v>
          </cell>
        </row>
        <row r="244">
          <cell r="L244">
            <v>0.29638715432649421</v>
          </cell>
          <cell r="M244">
            <v>0.17986173059768065</v>
          </cell>
        </row>
        <row r="245">
          <cell r="L245">
            <v>0.34987799179689527</v>
          </cell>
          <cell r="M245">
            <v>0.2343076683453611</v>
          </cell>
        </row>
        <row r="246">
          <cell r="L246">
            <v>0.30932137082051014</v>
          </cell>
          <cell r="M246">
            <v>0.19649470554483334</v>
          </cell>
        </row>
        <row r="247">
          <cell r="L247">
            <v>0.31700637278137678</v>
          </cell>
          <cell r="M247">
            <v>0.1911307736872597</v>
          </cell>
        </row>
        <row r="248">
          <cell r="L248">
            <v>0.11800112340939251</v>
          </cell>
          <cell r="M248">
            <v>9.1958381350974241E-2</v>
          </cell>
        </row>
        <row r="249">
          <cell r="L249">
            <v>0.12402512862581727</v>
          </cell>
          <cell r="M249">
            <v>9.7526108612160628E-2</v>
          </cell>
        </row>
        <row r="250">
          <cell r="L250">
            <v>0.11046464730398664</v>
          </cell>
          <cell r="M250">
            <v>8.1171453708199351E-2</v>
          </cell>
        </row>
        <row r="251">
          <cell r="L251">
            <v>0.10494555450030907</v>
          </cell>
          <cell r="M251">
            <v>7.6012107802181511E-2</v>
          </cell>
        </row>
        <row r="252">
          <cell r="L252">
            <v>0.70033502145781612</v>
          </cell>
          <cell r="M252">
            <v>0.35702476281302925</v>
          </cell>
        </row>
        <row r="253">
          <cell r="L253">
            <v>0.65418593590301466</v>
          </cell>
          <cell r="M253">
            <v>0.32098845991853442</v>
          </cell>
        </row>
        <row r="254">
          <cell r="L254">
            <v>0.63077250875731472</v>
          </cell>
          <cell r="M254">
            <v>0.2794973713926589</v>
          </cell>
        </row>
        <row r="255">
          <cell r="L255">
            <v>0.6393341323105115</v>
          </cell>
          <cell r="M255">
            <v>0.27166115652628886</v>
          </cell>
        </row>
        <row r="256">
          <cell r="L256">
            <v>0.31127070393374745</v>
          </cell>
          <cell r="M256">
            <v>8.6827122153209105E-2</v>
          </cell>
        </row>
        <row r="257">
          <cell r="L257">
            <v>0.34393099974817432</v>
          </cell>
          <cell r="M257">
            <v>0.11155880130949383</v>
          </cell>
        </row>
        <row r="258">
          <cell r="L258">
            <v>0.39881634211531114</v>
          </cell>
          <cell r="M258">
            <v>0.16380297823596793</v>
          </cell>
        </row>
        <row r="259">
          <cell r="L259">
            <v>0.42748184758069441</v>
          </cell>
          <cell r="M259">
            <v>0.18738178046250534</v>
          </cell>
        </row>
        <row r="260">
          <cell r="L260">
            <v>0.94758157655646069</v>
          </cell>
          <cell r="M260">
            <v>0.30490152296770817</v>
          </cell>
        </row>
        <row r="261">
          <cell r="L261">
            <v>0.94968971631205679</v>
          </cell>
          <cell r="M261">
            <v>0.33475438047559447</v>
          </cell>
        </row>
        <row r="262">
          <cell r="L262">
            <v>0.95461322385479686</v>
          </cell>
          <cell r="M262">
            <v>0.27595073465859982</v>
          </cell>
        </row>
        <row r="263">
          <cell r="L263">
            <v>0.96099454992341393</v>
          </cell>
          <cell r="M263">
            <v>0.28536316033199161</v>
          </cell>
        </row>
        <row r="264">
          <cell r="L264">
            <v>0.82316504211288644</v>
          </cell>
          <cell r="M264">
            <v>0.19789140111064235</v>
          </cell>
        </row>
        <row r="265">
          <cell r="L265">
            <v>0.82238326412854723</v>
          </cell>
          <cell r="M265">
            <v>0.22425818533089723</v>
          </cell>
        </row>
        <row r="266">
          <cell r="L266">
            <v>0.83034221437938094</v>
          </cell>
          <cell r="M266">
            <v>0.17651725873263693</v>
          </cell>
        </row>
        <row r="267">
          <cell r="L267">
            <v>0.8375648106431538</v>
          </cell>
          <cell r="M267">
            <v>0.18993393687403223</v>
          </cell>
        </row>
        <row r="268">
          <cell r="L268">
            <v>0.51004259501965921</v>
          </cell>
          <cell r="M268">
            <v>0.47712975098296201</v>
          </cell>
        </row>
        <row r="269">
          <cell r="L269">
            <v>0.46033572615851093</v>
          </cell>
          <cell r="M269">
            <v>0.4329004329004329</v>
          </cell>
        </row>
        <row r="270">
          <cell r="L270">
            <v>0.37495783437341879</v>
          </cell>
          <cell r="M270">
            <v>0.33169590150109629</v>
          </cell>
        </row>
        <row r="271">
          <cell r="L271">
            <v>0.35909755588050973</v>
          </cell>
          <cell r="M271">
            <v>0.2850544298215073</v>
          </cell>
        </row>
        <row r="272">
          <cell r="L272">
            <v>0.93197895882459636</v>
          </cell>
          <cell r="M272">
            <v>0.23000181389443133</v>
          </cell>
        </row>
        <row r="273">
          <cell r="L273">
            <v>0.95791934541203971</v>
          </cell>
          <cell r="M273">
            <v>0.23261250730566921</v>
          </cell>
        </row>
        <row r="274">
          <cell r="L274">
            <v>0.97004867090977165</v>
          </cell>
          <cell r="M274">
            <v>0.27536503182328714</v>
          </cell>
        </row>
        <row r="275">
          <cell r="L275">
            <v>0.95507960576194084</v>
          </cell>
          <cell r="M275">
            <v>0.28013646702047007</v>
          </cell>
        </row>
        <row r="276">
          <cell r="L276">
            <v>0.44197268900373043</v>
          </cell>
          <cell r="M276">
            <v>0.18655669256305829</v>
          </cell>
        </row>
        <row r="277">
          <cell r="L277">
            <v>0.45017687756315938</v>
          </cell>
          <cell r="M277">
            <v>0.19478445981905268</v>
          </cell>
        </row>
        <row r="278">
          <cell r="L278">
            <v>0.44059315866084425</v>
          </cell>
          <cell r="M278">
            <v>0.19444444444444445</v>
          </cell>
        </row>
        <row r="279">
          <cell r="L279">
            <v>0.44532814893366324</v>
          </cell>
          <cell r="M279">
            <v>0.19859785554377282</v>
          </cell>
        </row>
        <row r="280">
          <cell r="L280">
            <v>0.42505683663527116</v>
          </cell>
          <cell r="M280">
            <v>0.13811302370899642</v>
          </cell>
        </row>
        <row r="281">
          <cell r="L281">
            <v>0.32232704402515722</v>
          </cell>
          <cell r="M281">
            <v>0.13422431865828091</v>
          </cell>
        </row>
        <row r="282">
          <cell r="L282">
            <v>0.30598918918918916</v>
          </cell>
          <cell r="M282">
            <v>0.15597837837837839</v>
          </cell>
        </row>
        <row r="283">
          <cell r="L283">
            <v>0.19343465998119713</v>
          </cell>
          <cell r="M283">
            <v>-7.3644625509244749E-3</v>
          </cell>
        </row>
        <row r="284">
          <cell r="L284">
            <v>0.15120643662933897</v>
          </cell>
          <cell r="M284">
            <v>5.9451825155714184E-2</v>
          </cell>
        </row>
        <row r="285">
          <cell r="L285">
            <v>0.14398400699619418</v>
          </cell>
          <cell r="M285">
            <v>5.3532460126492348E-2</v>
          </cell>
        </row>
        <row r="286">
          <cell r="L286">
            <v>0.14904543533450876</v>
          </cell>
          <cell r="M286">
            <v>5.5561564764302955E-2</v>
          </cell>
        </row>
        <row r="287">
          <cell r="L287">
            <v>0.16833376817775847</v>
          </cell>
          <cell r="M287">
            <v>6.36913512857296E-2</v>
          </cell>
        </row>
        <row r="288">
          <cell r="L288">
            <v>0.34457388105456777</v>
          </cell>
          <cell r="M288">
            <v>0.1114653586756591</v>
          </cell>
        </row>
        <row r="289">
          <cell r="L289">
            <v>0.34420289855072461</v>
          </cell>
          <cell r="M289">
            <v>0.10660957400087835</v>
          </cell>
        </row>
        <row r="290">
          <cell r="L290">
            <v>0.34119335657166294</v>
          </cell>
          <cell r="M290">
            <v>0.11420955505433668</v>
          </cell>
        </row>
        <row r="291">
          <cell r="L291">
            <v>0.3567906768265352</v>
          </cell>
          <cell r="M291">
            <v>0.11567768851498121</v>
          </cell>
        </row>
        <row r="292">
          <cell r="L292">
            <v>0.38528108794944882</v>
          </cell>
          <cell r="M292">
            <v>8.5064734365877956E-2</v>
          </cell>
        </row>
        <row r="293">
          <cell r="L293">
            <v>0.35562075355157508</v>
          </cell>
          <cell r="M293">
            <v>6.7201976528721438E-2</v>
          </cell>
        </row>
        <row r="294">
          <cell r="L294">
            <v>0.38895571976857424</v>
          </cell>
          <cell r="M294">
            <v>9.4632525634415987E-2</v>
          </cell>
        </row>
        <row r="295">
          <cell r="L295">
            <v>0.38509874326750448</v>
          </cell>
          <cell r="M295">
            <v>8.7839264969901784E-2</v>
          </cell>
        </row>
        <row r="296">
          <cell r="L296">
            <v>0.15422038433471175</v>
          </cell>
          <cell r="M296">
            <v>0.15081488688883482</v>
          </cell>
        </row>
        <row r="297">
          <cell r="L297">
            <v>0.17280953431913482</v>
          </cell>
          <cell r="M297">
            <v>0.16949900684175678</v>
          </cell>
        </row>
        <row r="298">
          <cell r="L298">
            <v>0.15935288169868556</v>
          </cell>
          <cell r="M298">
            <v>0.15652173913043479</v>
          </cell>
        </row>
        <row r="299">
          <cell r="L299">
            <v>0.18416958381952553</v>
          </cell>
          <cell r="M299">
            <v>0.18164138467522364</v>
          </cell>
        </row>
        <row r="300">
          <cell r="L300">
            <v>0.58132865086333041</v>
          </cell>
          <cell r="M300">
            <v>0.2276265730172666</v>
          </cell>
        </row>
        <row r="301">
          <cell r="L301">
            <v>0.58559127439724457</v>
          </cell>
          <cell r="M301">
            <v>0.20413318025258323</v>
          </cell>
        </row>
        <row r="302">
          <cell r="L302">
            <v>0.58511315621925108</v>
          </cell>
          <cell r="M302">
            <v>0.20588065057591018</v>
          </cell>
        </row>
        <row r="303">
          <cell r="L303">
            <v>0.58619184233503807</v>
          </cell>
          <cell r="M303">
            <v>0.17394287139827866</v>
          </cell>
        </row>
        <row r="304">
          <cell r="L304">
            <v>0.43213446593168259</v>
          </cell>
          <cell r="M304">
            <v>0.17531176576902224</v>
          </cell>
        </row>
        <row r="305">
          <cell r="L305">
            <v>0.42727602466449044</v>
          </cell>
          <cell r="M305">
            <v>0.17718534639100472</v>
          </cell>
        </row>
        <row r="306">
          <cell r="L306">
            <v>0.4358974358974359</v>
          </cell>
          <cell r="M306">
            <v>0.17824933687002653</v>
          </cell>
        </row>
        <row r="307">
          <cell r="L307">
            <v>0.45096337441416423</v>
          </cell>
          <cell r="M307">
            <v>0.18469015795868773</v>
          </cell>
        </row>
        <row r="308">
          <cell r="L308">
            <v>0.9793698424606152</v>
          </cell>
          <cell r="M308">
            <v>0.33570892723180795</v>
          </cell>
        </row>
        <row r="309">
          <cell r="L309">
            <v>0.98273878020713468</v>
          </cell>
          <cell r="M309">
            <v>0.35443037974683544</v>
          </cell>
        </row>
        <row r="310">
          <cell r="L310">
            <v>0.98474636395885062</v>
          </cell>
          <cell r="M310">
            <v>0.27314650585313943</v>
          </cell>
        </row>
        <row r="311">
          <cell r="L311">
            <v>0.98648648648648651</v>
          </cell>
          <cell r="M311">
            <v>0.28243243243243243</v>
          </cell>
        </row>
        <row r="312">
          <cell r="L312">
            <v>0.26590287846883165</v>
          </cell>
          <cell r="M312">
            <v>0.1726446692596352</v>
          </cell>
        </row>
        <row r="313">
          <cell r="L313">
            <v>0.27207468644336585</v>
          </cell>
          <cell r="M313">
            <v>0.17851435726336323</v>
          </cell>
        </row>
        <row r="314">
          <cell r="L314">
            <v>0.26088176480036651</v>
          </cell>
          <cell r="M314">
            <v>0.17633096605078219</v>
          </cell>
        </row>
        <row r="315">
          <cell r="L315">
            <v>0.12760373979608564</v>
          </cell>
          <cell r="M315">
            <v>1.9364386289873126E-2</v>
          </cell>
        </row>
        <row r="316">
          <cell r="L316">
            <v>0.24738454424599732</v>
          </cell>
          <cell r="M316">
            <v>0.10057222125888678</v>
          </cell>
        </row>
        <row r="317">
          <cell r="L317">
            <v>0.25290047344050781</v>
          </cell>
          <cell r="M317">
            <v>0.10379272670516622</v>
          </cell>
        </row>
        <row r="318">
          <cell r="L318">
            <v>0.25886970172684454</v>
          </cell>
          <cell r="M318">
            <v>0.10690737833594977</v>
          </cell>
        </row>
        <row r="319">
          <cell r="L319">
            <v>0.2542692329659032</v>
          </cell>
          <cell r="M319">
            <v>9.2923639271231942E-2</v>
          </cell>
        </row>
        <row r="320">
          <cell r="L320">
            <v>0.30520865062442892</v>
          </cell>
          <cell r="M320">
            <v>0.17392628693268353</v>
          </cell>
        </row>
        <row r="321">
          <cell r="L321">
            <v>0.29098760273018531</v>
          </cell>
          <cell r="M321">
            <v>0.16046803175929794</v>
          </cell>
        </row>
        <row r="322">
          <cell r="L322">
            <v>0.33689591078066916</v>
          </cell>
          <cell r="M322">
            <v>0.18014250309789342</v>
          </cell>
        </row>
        <row r="323">
          <cell r="L323">
            <v>0.37333958431004843</v>
          </cell>
          <cell r="M323">
            <v>0.20268791998749805</v>
          </cell>
        </row>
        <row r="324">
          <cell r="L324">
            <v>0.16387176325524044</v>
          </cell>
          <cell r="M324">
            <v>1.6769420468557335E-2</v>
          </cell>
        </row>
        <row r="325">
          <cell r="L325">
            <v>0.17195986375770966</v>
          </cell>
          <cell r="M325">
            <v>2.5499401638589707E-2</v>
          </cell>
        </row>
        <row r="326">
          <cell r="L326">
            <v>0.23442028985507246</v>
          </cell>
          <cell r="M326">
            <v>2.8019323671497585E-2</v>
          </cell>
        </row>
        <row r="327">
          <cell r="L327">
            <v>0.24244288224956068</v>
          </cell>
          <cell r="M327">
            <v>3.0975395430579963E-2</v>
          </cell>
        </row>
        <row r="328">
          <cell r="L328">
            <v>0.36298980139559844</v>
          </cell>
          <cell r="M328">
            <v>0.17310789049919484</v>
          </cell>
        </row>
        <row r="329">
          <cell r="L329">
            <v>0.29003207500616823</v>
          </cell>
          <cell r="M329">
            <v>0.12459906242289662</v>
          </cell>
        </row>
        <row r="330">
          <cell r="L330">
            <v>0.2531974853674398</v>
          </cell>
          <cell r="M330">
            <v>0.10134402774766962</v>
          </cell>
        </row>
        <row r="331">
          <cell r="L331">
            <v>0.3082859463850528</v>
          </cell>
          <cell r="M331">
            <v>0.12632006498781478</v>
          </cell>
        </row>
        <row r="332">
          <cell r="L332">
            <v>0.94097850321820709</v>
          </cell>
          <cell r="M332">
            <v>0.25897101510243575</v>
          </cell>
        </row>
        <row r="333">
          <cell r="L333">
            <v>0.948668100595632</v>
          </cell>
          <cell r="M333">
            <v>0.29487921906022502</v>
          </cell>
        </row>
        <row r="334">
          <cell r="L334">
            <v>0.95441786417529018</v>
          </cell>
          <cell r="M334">
            <v>0.29578113871548872</v>
          </cell>
        </row>
        <row r="335">
          <cell r="L335">
            <v>0.95642623212716671</v>
          </cell>
          <cell r="M335">
            <v>0.2562105599488777</v>
          </cell>
        </row>
        <row r="336">
          <cell r="L336">
            <v>0.75920056187144369</v>
          </cell>
          <cell r="M336">
            <v>0.2432235879742243</v>
          </cell>
        </row>
        <row r="337">
          <cell r="L337">
            <v>0.77078048283263034</v>
          </cell>
          <cell r="M337">
            <v>0.31340599835764982</v>
          </cell>
        </row>
        <row r="338">
          <cell r="L338">
            <v>0.75845497330662381</v>
          </cell>
          <cell r="M338">
            <v>0.40762287903742778</v>
          </cell>
        </row>
        <row r="339">
          <cell r="L339">
            <v>0.57190141104520498</v>
          </cell>
          <cell r="M339">
            <v>3.0720259367055962E-2</v>
          </cell>
        </row>
        <row r="340">
          <cell r="L340">
            <v>0.3064371926687528</v>
          </cell>
          <cell r="M340">
            <v>0.19579794367456416</v>
          </cell>
        </row>
        <row r="341">
          <cell r="L341">
            <v>0.30327374974894561</v>
          </cell>
          <cell r="M341">
            <v>0.18397268527816832</v>
          </cell>
        </row>
        <row r="342">
          <cell r="L342">
            <v>0.30778032036613268</v>
          </cell>
          <cell r="M342">
            <v>0.19221967963386727</v>
          </cell>
        </row>
        <row r="343">
          <cell r="L343">
            <v>0.30747290359383916</v>
          </cell>
          <cell r="M343">
            <v>0.18615706408062369</v>
          </cell>
        </row>
        <row r="344">
          <cell r="L344">
            <v>0.64671652836605831</v>
          </cell>
          <cell r="M344">
            <v>0.20595947031129447</v>
          </cell>
        </row>
        <row r="345">
          <cell r="L345">
            <v>0.63545537951397624</v>
          </cell>
          <cell r="M345">
            <v>0.17842023639869226</v>
          </cell>
        </row>
        <row r="346">
          <cell r="L346">
            <v>0.59556275249574298</v>
          </cell>
          <cell r="M346">
            <v>0.13169899725106562</v>
          </cell>
        </row>
        <row r="347">
          <cell r="L347">
            <v>0.59643616529066801</v>
          </cell>
          <cell r="M347">
            <v>0.16477409658462874</v>
          </cell>
        </row>
        <row r="348">
          <cell r="L348">
            <v>0.12560386473429952</v>
          </cell>
          <cell r="M348">
            <v>2.9518049374263E-2</v>
          </cell>
        </row>
        <row r="349">
          <cell r="L349">
            <v>0.12590553977272723</v>
          </cell>
          <cell r="M349">
            <v>2.9145951704545453E-2</v>
          </cell>
        </row>
        <row r="350">
          <cell r="L350">
            <v>0.13024208469952414</v>
          </cell>
          <cell r="M350">
            <v>3.1747261164037553E-2</v>
          </cell>
        </row>
        <row r="351">
          <cell r="L351">
            <v>0.13323899291604546</v>
          </cell>
          <cell r="M351">
            <v>3.1587193288353167E-2</v>
          </cell>
        </row>
        <row r="352">
          <cell r="L352">
            <v>0.83639822447685486</v>
          </cell>
          <cell r="M352">
            <v>-0.73303741280913126</v>
          </cell>
        </row>
        <row r="353">
          <cell r="L353">
            <v>0.90620871862615582</v>
          </cell>
          <cell r="M353">
            <v>-1.8236459709379129</v>
          </cell>
        </row>
        <row r="354">
          <cell r="L354">
            <v>5.0953973002186959E-2</v>
          </cell>
          <cell r="M354">
            <v>-0.14209044518740102</v>
          </cell>
        </row>
        <row r="355">
          <cell r="L355">
            <v>0.15219485759017282</v>
          </cell>
          <cell r="M355">
            <v>-0.10726400513839546</v>
          </cell>
        </row>
        <row r="356">
          <cell r="L356">
            <v>0.36164927968206662</v>
          </cell>
          <cell r="M356">
            <v>0.14046199701937406</v>
          </cell>
        </row>
        <row r="357">
          <cell r="L357">
            <v>0.35933720367682631</v>
          </cell>
          <cell r="M357">
            <v>0.15989356555394291</v>
          </cell>
        </row>
        <row r="358">
          <cell r="L358">
            <v>0.34422172729522393</v>
          </cell>
          <cell r="M358">
            <v>0.14303390249938133</v>
          </cell>
        </row>
        <row r="359">
          <cell r="L359">
            <v>0.34920236151237283</v>
          </cell>
          <cell r="M359">
            <v>0.12448184901394298</v>
          </cell>
        </row>
        <row r="360">
          <cell r="L360">
            <v>0.7758900660449578</v>
          </cell>
          <cell r="M360">
            <v>-3.6296040089240193E-2</v>
          </cell>
        </row>
        <row r="361">
          <cell r="L361">
            <v>0.76211562605087735</v>
          </cell>
          <cell r="M361">
            <v>-7.0271134656496204E-2</v>
          </cell>
        </row>
        <row r="362">
          <cell r="L362">
            <v>0.76007269633350982</v>
          </cell>
          <cell r="M362">
            <v>-2.7101641250368003E-2</v>
          </cell>
        </row>
        <row r="363">
          <cell r="L363">
            <v>0.75183824852832126</v>
          </cell>
          <cell r="M363">
            <v>1.7237029668755295E-2</v>
          </cell>
        </row>
        <row r="364">
          <cell r="L364">
            <v>0.60567407986503996</v>
          </cell>
          <cell r="M364">
            <v>0.2324973769210196</v>
          </cell>
        </row>
        <row r="365">
          <cell r="L365">
            <v>0.58905010394128376</v>
          </cell>
          <cell r="M365">
            <v>0.20709770480675407</v>
          </cell>
        </row>
        <row r="366">
          <cell r="L366">
            <v>0.60375094078639568</v>
          </cell>
          <cell r="M366">
            <v>0.22892129940399911</v>
          </cell>
        </row>
        <row r="367">
          <cell r="L367">
            <v>0.62866773610575266</v>
          </cell>
          <cell r="M367">
            <v>0.26251345259609721</v>
          </cell>
        </row>
        <row r="368">
          <cell r="L368">
            <v>0.19348750511702695</v>
          </cell>
          <cell r="M368">
            <v>0.11209053341412462</v>
          </cell>
        </row>
        <row r="369">
          <cell r="L369">
            <v>0.15876353710562674</v>
          </cell>
          <cell r="M369">
            <v>7.1834797610698359E-2</v>
          </cell>
        </row>
        <row r="370">
          <cell r="L370">
            <v>0.67312489605853987</v>
          </cell>
          <cell r="M370">
            <v>0.28879095293530682</v>
          </cell>
        </row>
        <row r="371">
          <cell r="L371">
            <v>0.67637540453074441</v>
          </cell>
          <cell r="M371">
            <v>0.28518430815376117</v>
          </cell>
        </row>
        <row r="372">
          <cell r="L372">
            <v>0.72119210905088482</v>
          </cell>
          <cell r="M372">
            <v>0.30344594022521376</v>
          </cell>
        </row>
        <row r="373">
          <cell r="L373">
            <v>0.74866744963411325</v>
          </cell>
          <cell r="M373">
            <v>0.30617038576203814</v>
          </cell>
        </row>
        <row r="374">
          <cell r="L374">
            <v>0.41293543704091695</v>
          </cell>
          <cell r="M374">
            <v>0.13329788005739096</v>
          </cell>
        </row>
        <row r="375">
          <cell r="L375">
            <v>0.41722081221905249</v>
          </cell>
          <cell r="M375">
            <v>0.14371540763080362</v>
          </cell>
        </row>
        <row r="376">
          <cell r="L376">
            <v>0.42916817627252513</v>
          </cell>
          <cell r="M376">
            <v>0.15555611646130815</v>
          </cell>
        </row>
        <row r="377">
          <cell r="L377">
            <v>0.43418371944067202</v>
          </cell>
          <cell r="M377">
            <v>0.15936289740937543</v>
          </cell>
        </row>
        <row r="378">
          <cell r="L378">
            <v>0.58429473225946893</v>
          </cell>
          <cell r="M378">
            <v>0.14763822377013497</v>
          </cell>
        </row>
        <row r="379">
          <cell r="L379">
            <v>0.58513401492124895</v>
          </cell>
          <cell r="M379">
            <v>0.14064658745509809</v>
          </cell>
        </row>
        <row r="380">
          <cell r="L380">
            <v>0.56486051799678338</v>
          </cell>
          <cell r="M380">
            <v>0.1336586989074372</v>
          </cell>
        </row>
        <row r="381">
          <cell r="L381">
            <v>0.56547486033519556</v>
          </cell>
          <cell r="M381">
            <v>0.14553072625698324</v>
          </cell>
        </row>
        <row r="382">
          <cell r="L382">
            <v>0.4176468650530486</v>
          </cell>
          <cell r="M382">
            <v>0.18532650774412535</v>
          </cell>
        </row>
        <row r="383">
          <cell r="L383">
            <v>0.40457074362221823</v>
          </cell>
          <cell r="M383">
            <v>0.18973900850370906</v>
          </cell>
        </row>
        <row r="384">
          <cell r="L384">
            <v>0.4016097128435987</v>
          </cell>
          <cell r="M384">
            <v>0.18366511736677482</v>
          </cell>
        </row>
        <row r="385">
          <cell r="L385">
            <v>0.40075708762886597</v>
          </cell>
          <cell r="M385">
            <v>0.17251932989690721</v>
          </cell>
        </row>
        <row r="386">
          <cell r="L386">
            <v>0.82771753618550226</v>
          </cell>
          <cell r="M386">
            <v>0.13045249609893525</v>
          </cell>
        </row>
        <row r="387">
          <cell r="L387">
            <v>0.80265751914818884</v>
          </cell>
          <cell r="M387">
            <v>0.10469967443624525</v>
          </cell>
        </row>
        <row r="388">
          <cell r="L388">
            <v>0.81244195709236244</v>
          </cell>
          <cell r="M388">
            <v>0.1580272158271141</v>
          </cell>
        </row>
        <row r="389">
          <cell r="L389">
            <v>0.83630847813144971</v>
          </cell>
          <cell r="M389">
            <v>0.21071508499194766</v>
          </cell>
        </row>
        <row r="390">
          <cell r="L390">
            <v>0.18762079819502842</v>
          </cell>
          <cell r="M390">
            <v>0.18762079819502844</v>
          </cell>
        </row>
        <row r="391">
          <cell r="L391">
            <v>0.18201582871124444</v>
          </cell>
          <cell r="M391">
            <v>0.18201582871124442</v>
          </cell>
        </row>
        <row r="392">
          <cell r="L392">
            <v>0.17305760323569708</v>
          </cell>
          <cell r="M392">
            <v>0.17305760323569705</v>
          </cell>
        </row>
        <row r="393">
          <cell r="L393">
            <v>0.16255083762378464</v>
          </cell>
          <cell r="M393">
            <v>0.16255083762378469</v>
          </cell>
        </row>
        <row r="394">
          <cell r="L394">
            <v>0.29166052300620149</v>
          </cell>
          <cell r="M394">
            <v>0.15933474998915825</v>
          </cell>
        </row>
        <row r="395">
          <cell r="L395">
            <v>0.2763177019931321</v>
          </cell>
          <cell r="M395">
            <v>0.13206090226929995</v>
          </cell>
        </row>
        <row r="396">
          <cell r="L396">
            <v>0.27700579568465888</v>
          </cell>
          <cell r="M396">
            <v>0.10828752980139056</v>
          </cell>
        </row>
        <row r="397">
          <cell r="L397">
            <v>0.28585722532230129</v>
          </cell>
          <cell r="M397">
            <v>-2.8477968058495287E-3</v>
          </cell>
        </row>
        <row r="398">
          <cell r="L398">
            <v>0.81111091573094829</v>
          </cell>
          <cell r="M398">
            <v>0.41925163780474267</v>
          </cell>
        </row>
        <row r="399">
          <cell r="L399">
            <v>0.80368452519247435</v>
          </cell>
          <cell r="M399">
            <v>0.39484697526077417</v>
          </cell>
        </row>
        <row r="400">
          <cell r="L400">
            <v>0.79761494383581055</v>
          </cell>
          <cell r="M400">
            <v>0.3499054751485538</v>
          </cell>
        </row>
        <row r="401">
          <cell r="L401">
            <v>0.69984081598027914</v>
          </cell>
          <cell r="M401">
            <v>-0.11054334922955711</v>
          </cell>
        </row>
        <row r="402">
          <cell r="L402">
            <v>0.35333073626801714</v>
          </cell>
          <cell r="M402">
            <v>0.22267238021036229</v>
          </cell>
        </row>
        <row r="403">
          <cell r="L403">
            <v>0.38772865853658534</v>
          </cell>
          <cell r="M403">
            <v>0.25274390243902439</v>
          </cell>
        </row>
        <row r="404">
          <cell r="L404">
            <v>0.36627532968800258</v>
          </cell>
          <cell r="M404">
            <v>0.21880025731746541</v>
          </cell>
        </row>
        <row r="405">
          <cell r="L405">
            <v>0.46922879397415052</v>
          </cell>
          <cell r="M405">
            <v>0.30266198750320977</v>
          </cell>
        </row>
        <row r="406">
          <cell r="L406">
            <v>0.44500039710904615</v>
          </cell>
          <cell r="M406">
            <v>0.10065390622931723</v>
          </cell>
        </row>
        <row r="407">
          <cell r="L407">
            <v>0.43097467915365939</v>
          </cell>
          <cell r="M407">
            <v>7.2394826817303401E-2</v>
          </cell>
        </row>
        <row r="408">
          <cell r="L408">
            <v>0.57999213836477992</v>
          </cell>
          <cell r="M408">
            <v>0.19253636006289307</v>
          </cell>
        </row>
        <row r="409">
          <cell r="L409">
            <v>0.59787078382401171</v>
          </cell>
          <cell r="M409">
            <v>0.17538283004112112</v>
          </cell>
        </row>
        <row r="410">
          <cell r="L410">
            <v>0.39161321470446242</v>
          </cell>
          <cell r="M410">
            <v>9.5006552176012143E-2</v>
          </cell>
        </row>
        <row r="411">
          <cell r="L411">
            <v>0.40072519890164049</v>
          </cell>
          <cell r="M411">
            <v>0.13690769555727664</v>
          </cell>
        </row>
        <row r="412">
          <cell r="L412">
            <v>0.39864703541583768</v>
          </cell>
          <cell r="M412">
            <v>0.12120970951054516</v>
          </cell>
        </row>
        <row r="413">
          <cell r="L413">
            <v>0.41168577701878506</v>
          </cell>
          <cell r="M413">
            <v>0.14145726599983735</v>
          </cell>
        </row>
        <row r="414">
          <cell r="L414">
            <v>0.32088825624282324</v>
          </cell>
          <cell r="M414">
            <v>0.16469464538012563</v>
          </cell>
        </row>
        <row r="415">
          <cell r="L415">
            <v>0.31305989702469572</v>
          </cell>
          <cell r="M415">
            <v>0.15142415899342609</v>
          </cell>
        </row>
        <row r="416">
          <cell r="L416">
            <v>0.30210513186523835</v>
          </cell>
          <cell r="M416">
            <v>0.11988095403079396</v>
          </cell>
        </row>
        <row r="417">
          <cell r="L417">
            <v>0.31508407146074158</v>
          </cell>
          <cell r="M417">
            <v>0.11213406395436121</v>
          </cell>
        </row>
        <row r="418">
          <cell r="L418">
            <v>0.90594390026714156</v>
          </cell>
          <cell r="M418">
            <v>0.47183882457702581</v>
          </cell>
        </row>
        <row r="419">
          <cell r="L419">
            <v>0.92550693703308429</v>
          </cell>
          <cell r="M419">
            <v>0.46872998932764143</v>
          </cell>
        </row>
        <row r="420">
          <cell r="L420">
            <v>0.93611486837998126</v>
          </cell>
          <cell r="M420">
            <v>0.43845593590677351</v>
          </cell>
        </row>
        <row r="421">
          <cell r="L421">
            <v>0.9377124575084983</v>
          </cell>
          <cell r="M421">
            <v>0.4251149770045991</v>
          </cell>
        </row>
        <row r="422">
          <cell r="L422">
            <v>0.31739860023587374</v>
          </cell>
          <cell r="M422">
            <v>0.10331186968422672</v>
          </cell>
        </row>
        <row r="423">
          <cell r="L423">
            <v>0.31053988458862392</v>
          </cell>
          <cell r="M423">
            <v>9.918695359796327E-2</v>
          </cell>
        </row>
        <row r="424">
          <cell r="L424">
            <v>0.30685528420820163</v>
          </cell>
          <cell r="M424">
            <v>9.3555343458567156E-2</v>
          </cell>
        </row>
        <row r="425">
          <cell r="L425">
            <v>0.30959922453043076</v>
          </cell>
          <cell r="M425">
            <v>9.5259252960518279E-2</v>
          </cell>
        </row>
        <row r="426">
          <cell r="L426">
            <v>0.40877691995123933</v>
          </cell>
          <cell r="M426">
            <v>0.16267100094812406</v>
          </cell>
        </row>
        <row r="427">
          <cell r="L427">
            <v>0.39462636439966414</v>
          </cell>
          <cell r="M427">
            <v>0.14007836551917158</v>
          </cell>
        </row>
        <row r="428">
          <cell r="L428">
            <v>0.37632817753866843</v>
          </cell>
          <cell r="M428">
            <v>0.13221250840618695</v>
          </cell>
        </row>
        <row r="429">
          <cell r="L429">
            <v>0.37848658748164954</v>
          </cell>
          <cell r="M429">
            <v>0.18670759375417056</v>
          </cell>
        </row>
        <row r="430">
          <cell r="L430">
            <v>0.22459380441902455</v>
          </cell>
          <cell r="M430">
            <v>0.12076430271755628</v>
          </cell>
        </row>
        <row r="431">
          <cell r="L431">
            <v>0.21885630973594683</v>
          </cell>
          <cell r="M431">
            <v>0.11581452728382909</v>
          </cell>
        </row>
        <row r="432">
          <cell r="L432">
            <v>0.211409830007391</v>
          </cell>
          <cell r="M432">
            <v>0.11874538063562454</v>
          </cell>
        </row>
        <row r="433">
          <cell r="L433">
            <v>0.21836905917383653</v>
          </cell>
          <cell r="M433">
            <v>0.12786451050389064</v>
          </cell>
        </row>
        <row r="434">
          <cell r="L434">
            <v>0.51555825721232829</v>
          </cell>
          <cell r="M434">
            <v>0.1695034062780662</v>
          </cell>
        </row>
        <row r="435">
          <cell r="L435">
            <v>0.5109636768381729</v>
          </cell>
          <cell r="M435">
            <v>0.17067674519091403</v>
          </cell>
        </row>
        <row r="436">
          <cell r="L436">
            <v>0.51647697608854548</v>
          </cell>
          <cell r="M436">
            <v>0.17472068497441787</v>
          </cell>
        </row>
        <row r="437">
          <cell r="L437">
            <v>0.52338898317860627</v>
          </cell>
          <cell r="M437">
            <v>0.16870510769290623</v>
          </cell>
        </row>
        <row r="438">
          <cell r="L438">
            <v>0.4441952887369286</v>
          </cell>
          <cell r="M438">
            <v>0.20980884083390688</v>
          </cell>
        </row>
        <row r="439">
          <cell r="L439">
            <v>0.45875074263003712</v>
          </cell>
          <cell r="M439">
            <v>0.23641243111466209</v>
          </cell>
        </row>
        <row r="440">
          <cell r="L440">
            <v>0.4593729152768512</v>
          </cell>
          <cell r="M440">
            <v>0.25205375011912706</v>
          </cell>
        </row>
        <row r="441">
          <cell r="L441">
            <v>0.46086784584411844</v>
          </cell>
          <cell r="M441">
            <v>0.25808886971527178</v>
          </cell>
        </row>
        <row r="442">
          <cell r="L442">
            <v>0.69485094850948514</v>
          </cell>
          <cell r="M442">
            <v>0.35627822944896115</v>
          </cell>
        </row>
        <row r="443">
          <cell r="L443">
            <v>0.66097366320830009</v>
          </cell>
          <cell r="M443">
            <v>0.33838786911412611</v>
          </cell>
        </row>
        <row r="444">
          <cell r="L444">
            <v>0.633562715045355</v>
          </cell>
          <cell r="M444">
            <v>0.32092586800125117</v>
          </cell>
        </row>
        <row r="445">
          <cell r="L445">
            <v>0.6256733877174081</v>
          </cell>
          <cell r="M445">
            <v>0.3159919963059874</v>
          </cell>
        </row>
        <row r="446">
          <cell r="L446">
            <v>0.69485094850948514</v>
          </cell>
          <cell r="M446">
            <v>0.35627822944896115</v>
          </cell>
        </row>
        <row r="447">
          <cell r="L447">
            <v>0.66097366320830009</v>
          </cell>
          <cell r="M447">
            <v>0.33838786911412611</v>
          </cell>
        </row>
        <row r="448">
          <cell r="L448">
            <v>0.633562715045355</v>
          </cell>
          <cell r="M448">
            <v>0.32092586800125117</v>
          </cell>
        </row>
        <row r="449">
          <cell r="L449">
            <v>0.6256733877174081</v>
          </cell>
          <cell r="M449">
            <v>0.3159919963059874</v>
          </cell>
        </row>
        <row r="450">
          <cell r="L450">
            <v>0.18450601288950896</v>
          </cell>
          <cell r="M450">
            <v>0.11720151484951166</v>
          </cell>
        </row>
        <row r="451">
          <cell r="L451">
            <v>0.19536744306084264</v>
          </cell>
          <cell r="M451">
            <v>0.1224595135170011</v>
          </cell>
        </row>
        <row r="452">
          <cell r="L452">
            <v>0.19848334981866134</v>
          </cell>
          <cell r="M452">
            <v>0.12528849324101549</v>
          </cell>
        </row>
        <row r="453">
          <cell r="L453">
            <v>0.21331252625892805</v>
          </cell>
          <cell r="M453">
            <v>0.13654642578476683</v>
          </cell>
        </row>
        <row r="454">
          <cell r="L454">
            <v>0.63887896411994061</v>
          </cell>
          <cell r="M454">
            <v>0.2862070556116294</v>
          </cell>
        </row>
        <row r="455">
          <cell r="L455">
            <v>0.62512624311945486</v>
          </cell>
          <cell r="M455">
            <v>0.2575879114243867</v>
          </cell>
        </row>
        <row r="456">
          <cell r="L456">
            <v>0.62675896013333021</v>
          </cell>
          <cell r="M456">
            <v>0.238262154193356</v>
          </cell>
        </row>
        <row r="457">
          <cell r="L457">
            <v>0.630653488614762</v>
          </cell>
          <cell r="M457">
            <v>0.22792649840983228</v>
          </cell>
        </row>
        <row r="458">
          <cell r="L458">
            <v>0.35873960375955105</v>
          </cell>
          <cell r="M458">
            <v>0.12443031983230779</v>
          </cell>
        </row>
        <row r="459">
          <cell r="L459">
            <v>0.35582822085889576</v>
          </cell>
          <cell r="M459">
            <v>0.12375801946354094</v>
          </cell>
        </row>
        <row r="460">
          <cell r="L460">
            <v>0.35270047197228616</v>
          </cell>
          <cell r="M460">
            <v>0.12092255469531051</v>
          </cell>
        </row>
        <row r="461">
          <cell r="L461">
            <v>0.30046327362824554</v>
          </cell>
          <cell r="M461">
            <v>6.7729572084860371E-2</v>
          </cell>
        </row>
        <row r="462">
          <cell r="L462">
            <v>1</v>
          </cell>
          <cell r="M462">
            <v>0.27751052315093205</v>
          </cell>
        </row>
        <row r="463">
          <cell r="L463">
            <v>1</v>
          </cell>
          <cell r="M463">
            <v>0.28234086242299794</v>
          </cell>
        </row>
        <row r="464">
          <cell r="L464">
            <v>1</v>
          </cell>
          <cell r="M464">
            <v>0.26904386241716632</v>
          </cell>
        </row>
        <row r="465">
          <cell r="L465">
            <v>1</v>
          </cell>
          <cell r="M465">
            <v>0.22558182151365219</v>
          </cell>
        </row>
        <row r="466">
          <cell r="L466">
            <v>0.38833734725571811</v>
          </cell>
          <cell r="M466">
            <v>0.16235561339777971</v>
          </cell>
        </row>
        <row r="467">
          <cell r="L467">
            <v>0.38363902357982893</v>
          </cell>
          <cell r="M467">
            <v>0.15678145808804334</v>
          </cell>
        </row>
        <row r="468">
          <cell r="L468">
            <v>0.36918188390369555</v>
          </cell>
          <cell r="M468">
            <v>0.13236354728821068</v>
          </cell>
        </row>
        <row r="469">
          <cell r="L469">
            <v>0.36382757888843398</v>
          </cell>
          <cell r="M469">
            <v>0.10515308178481449</v>
          </cell>
        </row>
        <row r="470">
          <cell r="L470">
            <v>0.58329164582291138</v>
          </cell>
          <cell r="M470">
            <v>0.1744205436051359</v>
          </cell>
        </row>
        <row r="471">
          <cell r="L471">
            <v>0.59304035288351575</v>
          </cell>
          <cell r="M471">
            <v>0.19277895768665251</v>
          </cell>
        </row>
        <row r="472">
          <cell r="L472">
            <v>0.59264565425023874</v>
          </cell>
          <cell r="M472">
            <v>0.20662209487424388</v>
          </cell>
        </row>
        <row r="473">
          <cell r="L473">
            <v>0.59906832298136647</v>
          </cell>
          <cell r="M473">
            <v>0.22251552795031057</v>
          </cell>
        </row>
        <row r="474">
          <cell r="L474">
            <v>0.22030062489444346</v>
          </cell>
          <cell r="M474">
            <v>6.7708157405843614E-2</v>
          </cell>
        </row>
        <row r="475">
          <cell r="L475">
            <v>0.20604238258877439</v>
          </cell>
          <cell r="M475">
            <v>5.175321369479445E-2</v>
          </cell>
        </row>
        <row r="476">
          <cell r="L476">
            <v>0.21030455351862798</v>
          </cell>
          <cell r="M476">
            <v>6.352749852158486E-2</v>
          </cell>
        </row>
        <row r="477">
          <cell r="L477">
            <v>0.22226869546405137</v>
          </cell>
          <cell r="M477">
            <v>9.0574745799379824E-2</v>
          </cell>
        </row>
        <row r="478">
          <cell r="L478">
            <v>0.37276686020544891</v>
          </cell>
          <cell r="M478">
            <v>0.19914024117909782</v>
          </cell>
        </row>
        <row r="479">
          <cell r="L479">
            <v>0.40477236772719283</v>
          </cell>
          <cell r="M479">
            <v>0.23154332923185095</v>
          </cell>
        </row>
        <row r="480">
          <cell r="L480">
            <v>0.401337513061651</v>
          </cell>
          <cell r="M480">
            <v>0.22248693834900732</v>
          </cell>
        </row>
        <row r="481">
          <cell r="L481">
            <v>0.41480881538002468</v>
          </cell>
          <cell r="M481">
            <v>0.23240547337908693</v>
          </cell>
        </row>
        <row r="482">
          <cell r="L482">
            <v>0.31793818437678656</v>
          </cell>
          <cell r="M482">
            <v>0.16746104457702399</v>
          </cell>
        </row>
        <row r="483">
          <cell r="L483">
            <v>0.30309910277497976</v>
          </cell>
          <cell r="M483">
            <v>0.12924358532988214</v>
          </cell>
        </row>
        <row r="484">
          <cell r="L484">
            <v>0.28728179352324246</v>
          </cell>
          <cell r="M484">
            <v>0.14117585270493266</v>
          </cell>
        </row>
        <row r="485">
          <cell r="L485">
            <v>0.28711723988609061</v>
          </cell>
          <cell r="M485">
            <v>9.9539996010691467E-2</v>
          </cell>
        </row>
        <row r="486">
          <cell r="L486">
            <v>0.7818601519669135</v>
          </cell>
          <cell r="M486">
            <v>0.2506492257381937</v>
          </cell>
        </row>
        <row r="487">
          <cell r="L487">
            <v>0.88700455470491324</v>
          </cell>
          <cell r="M487">
            <v>0.32449849791646479</v>
          </cell>
        </row>
        <row r="488">
          <cell r="L488">
            <v>0.83993914035755046</v>
          </cell>
          <cell r="M488">
            <v>1.300874857360213E-2</v>
          </cell>
        </row>
        <row r="489">
          <cell r="L489">
            <v>0.87029597441993933</v>
          </cell>
          <cell r="M489">
            <v>0.19242436664753629</v>
          </cell>
        </row>
        <row r="490">
          <cell r="L490">
            <v>0.63444824861732951</v>
          </cell>
          <cell r="M490">
            <v>3.8978140637345275E-2</v>
          </cell>
        </row>
        <row r="491">
          <cell r="L491">
            <v>0.6232167832167832</v>
          </cell>
          <cell r="M491">
            <v>8.951048951048951E-3</v>
          </cell>
        </row>
        <row r="492">
          <cell r="L492">
            <v>0.68349944629014403</v>
          </cell>
          <cell r="M492">
            <v>0.20996677740863787</v>
          </cell>
        </row>
        <row r="493">
          <cell r="L493">
            <v>0.69199272065514106</v>
          </cell>
          <cell r="M493">
            <v>0.20427661510464057</v>
          </cell>
        </row>
        <row r="494">
          <cell r="L494">
            <v>0.81930483226353401</v>
          </cell>
          <cell r="M494">
            <v>0.29720237374349034</v>
          </cell>
        </row>
        <row r="495">
          <cell r="L495">
            <v>0.81080773606370871</v>
          </cell>
          <cell r="M495">
            <v>0.28168373151308307</v>
          </cell>
        </row>
        <row r="496">
          <cell r="L496">
            <v>0.79387802607076352</v>
          </cell>
          <cell r="M496">
            <v>0.25570297951582865</v>
          </cell>
        </row>
        <row r="497">
          <cell r="L497">
            <v>0.77647844971600399</v>
          </cell>
          <cell r="M497">
            <v>0.25893752088205813</v>
          </cell>
        </row>
        <row r="498">
          <cell r="L498">
            <v>0.46063334656676835</v>
          </cell>
          <cell r="M498">
            <v>0.12121263314384181</v>
          </cell>
        </row>
        <row r="499">
          <cell r="L499">
            <v>0.45967072600238434</v>
          </cell>
          <cell r="M499">
            <v>0.13067590203268595</v>
          </cell>
        </row>
        <row r="500">
          <cell r="L500">
            <v>0.4622667273554848</v>
          </cell>
          <cell r="M500">
            <v>0.14171772697034418</v>
          </cell>
        </row>
        <row r="501">
          <cell r="L501">
            <v>0.46670751784778264</v>
          </cell>
          <cell r="M501">
            <v>0.14589039578888308</v>
          </cell>
        </row>
        <row r="502">
          <cell r="L502">
            <v>0.41792132102962598</v>
          </cell>
          <cell r="M502">
            <v>0.18164157357940747</v>
          </cell>
        </row>
        <row r="503">
          <cell r="L503">
            <v>0.39569626132053559</v>
          </cell>
          <cell r="M503">
            <v>0.16750522486260547</v>
          </cell>
        </row>
        <row r="504">
          <cell r="L504">
            <v>0.43762944081567623</v>
          </cell>
          <cell r="M504">
            <v>0.19332483670543252</v>
          </cell>
        </row>
        <row r="505">
          <cell r="L505">
            <v>0.47354037267080751</v>
          </cell>
          <cell r="M505">
            <v>0.2046376811594203</v>
          </cell>
        </row>
        <row r="506">
          <cell r="L506">
            <v>0.63362276893391223</v>
          </cell>
          <cell r="M506">
            <v>0.23154848046309695</v>
          </cell>
        </row>
        <row r="507">
          <cell r="L507">
            <v>0.6582750987456053</v>
          </cell>
          <cell r="M507">
            <v>0.26528929206996832</v>
          </cell>
        </row>
        <row r="508">
          <cell r="L508">
            <v>0.65329995074700375</v>
          </cell>
          <cell r="M508">
            <v>0.26194385158430472</v>
          </cell>
        </row>
        <row r="509">
          <cell r="L509">
            <v>0.66684186814837065</v>
          </cell>
          <cell r="M509">
            <v>0.26051208890223759</v>
          </cell>
        </row>
        <row r="510">
          <cell r="L510">
            <v>0.34690608666329459</v>
          </cell>
          <cell r="M510">
            <v>0.19027145506659923</v>
          </cell>
        </row>
        <row r="511">
          <cell r="L511">
            <v>0.33518798187743426</v>
          </cell>
          <cell r="M511">
            <v>0.18170256736348461</v>
          </cell>
        </row>
        <row r="512">
          <cell r="L512">
            <v>0.34824424066204429</v>
          </cell>
          <cell r="M512">
            <v>0.19600387683590548</v>
          </cell>
        </row>
        <row r="513">
          <cell r="L513">
            <v>0.37035751475182233</v>
          </cell>
          <cell r="M513">
            <v>0.17467893092676154</v>
          </cell>
        </row>
        <row r="514">
          <cell r="L514">
            <v>0.80102536904446209</v>
          </cell>
          <cell r="M514">
            <v>0.1530982056041722</v>
          </cell>
        </row>
        <row r="515">
          <cell r="L515">
            <v>0.80324192254394289</v>
          </cell>
          <cell r="M515">
            <v>0.16635365764714463</v>
          </cell>
        </row>
        <row r="516">
          <cell r="L516">
            <v>0.80514637675781975</v>
          </cell>
          <cell r="M516">
            <v>0.1490018923231049</v>
          </cell>
        </row>
        <row r="517">
          <cell r="L517">
            <v>0.80633618355042924</v>
          </cell>
          <cell r="M517">
            <v>0.15479964128108822</v>
          </cell>
        </row>
        <row r="518">
          <cell r="L518">
            <v>0.21747716613181933</v>
          </cell>
          <cell r="M518">
            <v>0.11355220933102937</v>
          </cell>
        </row>
        <row r="519">
          <cell r="L519">
            <v>0.29689839572192511</v>
          </cell>
          <cell r="M519">
            <v>0.20727272727272728</v>
          </cell>
        </row>
        <row r="520">
          <cell r="L520">
            <v>0.23312690248766665</v>
          </cell>
          <cell r="M520">
            <v>0.13005143277002204</v>
          </cell>
        </row>
        <row r="521">
          <cell r="L521">
            <v>0.26741293532338306</v>
          </cell>
          <cell r="M521">
            <v>0.16241708126036483</v>
          </cell>
        </row>
        <row r="522">
          <cell r="L522">
            <v>0.40342129798532567</v>
          </cell>
          <cell r="M522">
            <v>0.15979569500182414</v>
          </cell>
        </row>
        <row r="523">
          <cell r="L523">
            <v>0.43771499464275643</v>
          </cell>
          <cell r="M523">
            <v>0.19099983082388766</v>
          </cell>
        </row>
        <row r="524">
          <cell r="L524">
            <v>0.43128807926641644</v>
          </cell>
          <cell r="M524">
            <v>0.18111883808234353</v>
          </cell>
        </row>
        <row r="525">
          <cell r="L525">
            <v>0.43120782261396506</v>
          </cell>
          <cell r="M525">
            <v>0.17242804021484645</v>
          </cell>
        </row>
        <row r="526">
          <cell r="L526">
            <v>0.85453385691379924</v>
          </cell>
          <cell r="M526">
            <v>0.25260317962487233</v>
          </cell>
        </row>
        <row r="527">
          <cell r="L527">
            <v>0.85732890420303054</v>
          </cell>
          <cell r="M527">
            <v>0.28978524230975411</v>
          </cell>
        </row>
        <row r="528">
          <cell r="L528">
            <v>0.85947650557183841</v>
          </cell>
          <cell r="M528">
            <v>0.34478285410754661</v>
          </cell>
        </row>
        <row r="529">
          <cell r="L529">
            <v>0.75132458982249128</v>
          </cell>
          <cell r="M529">
            <v>1.0471910245793628E-2</v>
          </cell>
        </row>
        <row r="530">
          <cell r="L530">
            <v>0.49950778223311099</v>
          </cell>
          <cell r="M530">
            <v>0.21806942548808506</v>
          </cell>
        </row>
        <row r="531">
          <cell r="L531">
            <v>0.505564933671379</v>
          </cell>
          <cell r="M531">
            <v>0.2169069931427754</v>
          </cell>
        </row>
        <row r="532">
          <cell r="L532">
            <v>0.50982209498742925</v>
          </cell>
          <cell r="M532">
            <v>0.20941853917871359</v>
          </cell>
        </row>
        <row r="533">
          <cell r="L533">
            <v>0.52620358953683355</v>
          </cell>
          <cell r="M533">
            <v>0.22343900124254046</v>
          </cell>
        </row>
        <row r="534">
          <cell r="L534">
            <v>0.64205648977798024</v>
          </cell>
          <cell r="M534">
            <v>0.29418736001446638</v>
          </cell>
        </row>
        <row r="535">
          <cell r="L535">
            <v>0.65061469144809525</v>
          </cell>
          <cell r="M535">
            <v>0.21456697695106006</v>
          </cell>
        </row>
        <row r="536">
          <cell r="L536">
            <v>0.66208445326280008</v>
          </cell>
          <cell r="M536">
            <v>0.35237621369248584</v>
          </cell>
        </row>
        <row r="537">
          <cell r="L537">
            <v>0.67024424719440867</v>
          </cell>
          <cell r="M537">
            <v>0.36751652571162108</v>
          </cell>
        </row>
        <row r="538">
          <cell r="L538">
            <v>0.8092914230328796</v>
          </cell>
          <cell r="M538">
            <v>0.34995861071861367</v>
          </cell>
        </row>
        <row r="539">
          <cell r="L539">
            <v>0.81414101327546251</v>
          </cell>
          <cell r="M539">
            <v>0.43008027569023027</v>
          </cell>
        </row>
        <row r="540">
          <cell r="L540">
            <v>0.73232190378710338</v>
          </cell>
          <cell r="M540">
            <v>0.18516683725690891</v>
          </cell>
        </row>
        <row r="541">
          <cell r="L541">
            <v>0.66946852459351791</v>
          </cell>
          <cell r="M541">
            <v>2.3023799101833321E-2</v>
          </cell>
        </row>
        <row r="542">
          <cell r="L542">
            <v>0.41543536623095434</v>
          </cell>
          <cell r="M542">
            <v>0.17823461332047136</v>
          </cell>
        </row>
        <row r="543">
          <cell r="L543">
            <v>0.4524272982921721</v>
          </cell>
          <cell r="M543">
            <v>0.20947709446277626</v>
          </cell>
        </row>
        <row r="544">
          <cell r="L544">
            <v>0.42531364572009611</v>
          </cell>
          <cell r="M544">
            <v>0.2109118278614327</v>
          </cell>
        </row>
        <row r="545">
          <cell r="L545">
            <v>0.4448409751714274</v>
          </cell>
          <cell r="M545">
            <v>0.22177276765415516</v>
          </cell>
        </row>
        <row r="546">
          <cell r="L546">
            <v>0.6782845279761115</v>
          </cell>
          <cell r="M546">
            <v>0.31624600815094001</v>
          </cell>
        </row>
        <row r="547">
          <cell r="L547">
            <v>0.67681095334021191</v>
          </cell>
          <cell r="M547">
            <v>0.31797114266529097</v>
          </cell>
        </row>
        <row r="548">
          <cell r="L548">
            <v>0.67809891053805704</v>
          </cell>
          <cell r="M548">
            <v>0.2646121585518334</v>
          </cell>
        </row>
        <row r="549">
          <cell r="L549">
            <v>0.69565818016806669</v>
          </cell>
          <cell r="M549">
            <v>0.28247155282914449</v>
          </cell>
        </row>
        <row r="550">
          <cell r="L550">
            <v>1</v>
          </cell>
          <cell r="M550">
            <v>-1.9780219780219779E-2</v>
          </cell>
        </row>
        <row r="551">
          <cell r="L551">
            <v>1</v>
          </cell>
          <cell r="M551">
            <v>0.21964529331514324</v>
          </cell>
        </row>
        <row r="552">
          <cell r="L552">
            <v>1</v>
          </cell>
          <cell r="M552">
            <v>0.34294294294294292</v>
          </cell>
        </row>
        <row r="553">
          <cell r="L553">
            <v>1</v>
          </cell>
          <cell r="M553">
            <v>0.20955096222380612</v>
          </cell>
        </row>
        <row r="554">
          <cell r="L554">
            <v>0.2981423579179695</v>
          </cell>
          <cell r="M554">
            <v>9.3801728894610997E-2</v>
          </cell>
        </row>
        <row r="555">
          <cell r="L555">
            <v>0.3028667331942303</v>
          </cell>
          <cell r="M555">
            <v>9.7387281139435719E-2</v>
          </cell>
        </row>
        <row r="556">
          <cell r="L556">
            <v>0.30622561191912023</v>
          </cell>
          <cell r="M556">
            <v>0.10859347286271727</v>
          </cell>
        </row>
        <row r="557">
          <cell r="L557">
            <v>0.31469671541596744</v>
          </cell>
          <cell r="M557">
            <v>0.11229920882282426</v>
          </cell>
        </row>
        <row r="558">
          <cell r="L558">
            <v>0.36094190308577523</v>
          </cell>
          <cell r="M558">
            <v>0.16081268644901675</v>
          </cell>
        </row>
        <row r="559">
          <cell r="L559">
            <v>0.33377927225892634</v>
          </cell>
          <cell r="M559">
            <v>0.14511234228374514</v>
          </cell>
        </row>
        <row r="560">
          <cell r="L560">
            <v>0.34964078604418547</v>
          </cell>
          <cell r="M560">
            <v>0.17500238696987361</v>
          </cell>
        </row>
        <row r="561">
          <cell r="L561">
            <v>0.35298266319391458</v>
          </cell>
          <cell r="M561">
            <v>0.14346113013604933</v>
          </cell>
        </row>
        <row r="562">
          <cell r="L562">
            <v>0.74152453148031161</v>
          </cell>
          <cell r="M562">
            <v>0.22104653611286587</v>
          </cell>
        </row>
        <row r="563">
          <cell r="L563">
            <v>0.74744561231972617</v>
          </cell>
          <cell r="M563">
            <v>0.2230261549743339</v>
          </cell>
        </row>
        <row r="564">
          <cell r="L564">
            <v>0.73068147574152997</v>
          </cell>
          <cell r="M564">
            <v>0.18171251452925222</v>
          </cell>
        </row>
        <row r="565">
          <cell r="L565">
            <v>0.75249629065244417</v>
          </cell>
          <cell r="M565">
            <v>0.25772947828527892</v>
          </cell>
        </row>
        <row r="566">
          <cell r="L566">
            <v>0.27700096432015431</v>
          </cell>
          <cell r="M566">
            <v>0.14649630343940856</v>
          </cell>
        </row>
        <row r="567">
          <cell r="L567">
            <v>0.21356957964198475</v>
          </cell>
          <cell r="M567">
            <v>8.7134055197054208E-2</v>
          </cell>
        </row>
        <row r="568">
          <cell r="L568">
            <v>0.27306686589465823</v>
          </cell>
          <cell r="M568">
            <v>0.14911535979896084</v>
          </cell>
        </row>
        <row r="569">
          <cell r="L569">
            <v>0.27653061224489794</v>
          </cell>
          <cell r="M569">
            <v>0.10076530612244898</v>
          </cell>
        </row>
        <row r="570">
          <cell r="L570">
            <v>0.30629241440769395</v>
          </cell>
          <cell r="M570">
            <v>8.8581267527950855E-2</v>
          </cell>
        </row>
        <row r="571">
          <cell r="L571">
            <v>0.309666680207761</v>
          </cell>
          <cell r="M571">
            <v>9.0797642270713227E-2</v>
          </cell>
        </row>
        <row r="572">
          <cell r="L572">
            <v>0.3018295827042764</v>
          </cell>
          <cell r="M572">
            <v>9.058237204597118E-2</v>
          </cell>
        </row>
        <row r="573">
          <cell r="L573">
            <v>0.33064813034788698</v>
          </cell>
          <cell r="M573">
            <v>0.10904097432047</v>
          </cell>
        </row>
        <row r="574">
          <cell r="L574">
            <v>0.78244023223220538</v>
          </cell>
          <cell r="M574">
            <v>0.10698455061861031</v>
          </cell>
        </row>
        <row r="575">
          <cell r="L575">
            <v>0.79542221416382619</v>
          </cell>
          <cell r="M575">
            <v>0.10198256783872951</v>
          </cell>
        </row>
        <row r="576">
          <cell r="L576">
            <v>0.80373249652257228</v>
          </cell>
          <cell r="M576">
            <v>6.3105065301903365E-2</v>
          </cell>
        </row>
        <row r="577">
          <cell r="L577">
            <v>0.81801033194719963</v>
          </cell>
          <cell r="M577">
            <v>6.5993363700316082E-2</v>
          </cell>
        </row>
        <row r="578">
          <cell r="L578">
            <v>0.72147260842802563</v>
          </cell>
          <cell r="M578">
            <v>0.39715092477698855</v>
          </cell>
        </row>
        <row r="579">
          <cell r="L579">
            <v>0.7310631889714625</v>
          </cell>
          <cell r="M579">
            <v>0.42661439495364117</v>
          </cell>
        </row>
        <row r="580">
          <cell r="L580">
            <v>0.73357850901252397</v>
          </cell>
          <cell r="M580">
            <v>0.44547905833996493</v>
          </cell>
        </row>
        <row r="581">
          <cell r="L581">
            <v>0.73926521533485878</v>
          </cell>
          <cell r="M581">
            <v>0.46538535288327559</v>
          </cell>
        </row>
        <row r="582">
          <cell r="L582">
            <v>0.16245226896819287</v>
          </cell>
          <cell r="M582">
            <v>8.8601046849581741E-2</v>
          </cell>
        </row>
        <row r="583">
          <cell r="L583">
            <v>8.4496484518694848E-2</v>
          </cell>
          <cell r="M583">
            <v>2.3043233826356741E-3</v>
          </cell>
        </row>
        <row r="584">
          <cell r="L584">
            <v>0.1213509140266652</v>
          </cell>
          <cell r="M584">
            <v>5.113066502627743E-2</v>
          </cell>
        </row>
        <row r="585">
          <cell r="L585">
            <v>0.10745718050065878</v>
          </cell>
          <cell r="M585">
            <v>2.7114624505928855E-2</v>
          </cell>
        </row>
        <row r="586">
          <cell r="L586">
            <v>0.51695436044431542</v>
          </cell>
          <cell r="M586">
            <v>0.21406834298125196</v>
          </cell>
        </row>
        <row r="587">
          <cell r="L587">
            <v>0.50820903777601067</v>
          </cell>
          <cell r="M587">
            <v>0.21069359184273659</v>
          </cell>
        </row>
        <row r="588">
          <cell r="L588">
            <v>0.50370633417304456</v>
          </cell>
          <cell r="M588">
            <v>0.21382889997304344</v>
          </cell>
        </row>
        <row r="589">
          <cell r="L589">
            <v>0.49590084491912745</v>
          </cell>
          <cell r="M589">
            <v>0.20073189642900771</v>
          </cell>
        </row>
        <row r="590">
          <cell r="L590">
            <v>0.76181402439024393</v>
          </cell>
          <cell r="M590">
            <v>0.35619918699186992</v>
          </cell>
        </row>
        <row r="591">
          <cell r="L591">
            <v>0.82729022942403341</v>
          </cell>
          <cell r="M591">
            <v>0.40060965827049577</v>
          </cell>
        </row>
        <row r="592">
          <cell r="L592">
            <v>0.84008255243194996</v>
          </cell>
          <cell r="M592">
            <v>0.34722222222222221</v>
          </cell>
        </row>
        <row r="593">
          <cell r="L593">
            <v>0.86290614371517482</v>
          </cell>
          <cell r="M593">
            <v>0.44963456111151312</v>
          </cell>
        </row>
        <row r="594">
          <cell r="L594">
            <v>0.33227000127599848</v>
          </cell>
          <cell r="M594">
            <v>5.1390838330994004E-2</v>
          </cell>
        </row>
        <row r="595">
          <cell r="L595">
            <v>0.34968679123015445</v>
          </cell>
          <cell r="M595">
            <v>9.3692623393455021E-2</v>
          </cell>
        </row>
        <row r="596">
          <cell r="L596">
            <v>0.34056707195535185</v>
          </cell>
          <cell r="M596">
            <v>0.10227725732509468</v>
          </cell>
        </row>
        <row r="597">
          <cell r="L597">
            <v>0.34543826702188063</v>
          </cell>
          <cell r="M597">
            <v>0.11195789841463948</v>
          </cell>
        </row>
        <row r="598">
          <cell r="L598">
            <v>0.35807884508606325</v>
          </cell>
          <cell r="M598">
            <v>0.3183231538034425</v>
          </cell>
        </row>
        <row r="599">
          <cell r="L599">
            <v>0.30036805124038046</v>
          </cell>
          <cell r="M599">
            <v>0.25892643755078631</v>
          </cell>
        </row>
        <row r="600">
          <cell r="L600">
            <v>9.0213639332027196E-2</v>
          </cell>
          <cell r="M600">
            <v>5.6721709114656217E-2</v>
          </cell>
        </row>
        <row r="601">
          <cell r="L601">
            <v>-0.79656106317314346</v>
          </cell>
          <cell r="M601">
            <v>-0.8403980600869182</v>
          </cell>
        </row>
        <row r="602">
          <cell r="L602">
            <v>0.62860433084200773</v>
          </cell>
          <cell r="M602">
            <v>0.11502246708966514</v>
          </cell>
        </row>
        <row r="603">
          <cell r="L603">
            <v>0.62578181578774106</v>
          </cell>
          <cell r="M603">
            <v>8.3722869620558735E-2</v>
          </cell>
        </row>
        <row r="604">
          <cell r="L604">
            <v>0.6420879607190273</v>
          </cell>
          <cell r="M604">
            <v>4.5160474574842478E-2</v>
          </cell>
        </row>
        <row r="605">
          <cell r="L605">
            <v>0.6559714087163705</v>
          </cell>
          <cell r="M605">
            <v>6.1094013699990075E-2</v>
          </cell>
        </row>
        <row r="606">
          <cell r="L606">
            <v>0.55968534906587997</v>
          </cell>
          <cell r="M606">
            <v>0.13988856112749917</v>
          </cell>
        </row>
        <row r="607">
          <cell r="L607">
            <v>0.56627719580983071</v>
          </cell>
          <cell r="M607">
            <v>0.15961590115498253</v>
          </cell>
        </row>
        <row r="608">
          <cell r="L608">
            <v>0.53511861253239412</v>
          </cell>
          <cell r="M608">
            <v>7.0569473054688026E-2</v>
          </cell>
        </row>
        <row r="609">
          <cell r="L609">
            <v>0.58917875682150944</v>
          </cell>
          <cell r="M609">
            <v>0.15533076001597232</v>
          </cell>
        </row>
        <row r="610">
          <cell r="L610">
            <v>0.82917396311653035</v>
          </cell>
          <cell r="M610">
            <v>0.29083502890001717</v>
          </cell>
        </row>
        <row r="611">
          <cell r="L611">
            <v>0.82104459119446016</v>
          </cell>
          <cell r="M611">
            <v>0.28495605774904359</v>
          </cell>
        </row>
        <row r="612">
          <cell r="L612">
            <v>0.82693144107555749</v>
          </cell>
          <cell r="M612">
            <v>0.28799477868532675</v>
          </cell>
        </row>
        <row r="613">
          <cell r="L613">
            <v>0.83097781792190006</v>
          </cell>
          <cell r="M613">
            <v>0.27890652490133</v>
          </cell>
        </row>
        <row r="614">
          <cell r="L614">
            <v>0.31740225680665313</v>
          </cell>
          <cell r="M614">
            <v>0.18570344042237483</v>
          </cell>
        </row>
        <row r="615">
          <cell r="L615">
            <v>0.32501566777715474</v>
          </cell>
          <cell r="M615">
            <v>0.1752976877659399</v>
          </cell>
        </row>
        <row r="616">
          <cell r="L616">
            <v>0.32515825251800801</v>
          </cell>
          <cell r="M616">
            <v>0.19810408806012036</v>
          </cell>
        </row>
        <row r="617">
          <cell r="L617">
            <v>0.33387918486171764</v>
          </cell>
          <cell r="M617">
            <v>0.16666666666666666</v>
          </cell>
        </row>
        <row r="618">
          <cell r="L618">
            <v>0.42200180342651039</v>
          </cell>
          <cell r="M618">
            <v>0.23624887285843102</v>
          </cell>
        </row>
        <row r="619">
          <cell r="L619">
            <v>0.42334856668051513</v>
          </cell>
          <cell r="M619">
            <v>0.22039883672621521</v>
          </cell>
        </row>
        <row r="620">
          <cell r="L620">
            <v>0.43130675088827475</v>
          </cell>
          <cell r="M620">
            <v>0.2388472167390446</v>
          </cell>
        </row>
        <row r="621">
          <cell r="L621">
            <v>0.44632660829843929</v>
          </cell>
          <cell r="M621">
            <v>0.24952417205938332</v>
          </cell>
        </row>
        <row r="622">
          <cell r="L622">
            <v>0.32901973471368484</v>
          </cell>
          <cell r="M622">
            <v>0.10061468780329991</v>
          </cell>
        </row>
        <row r="623">
          <cell r="L623">
            <v>0.32790161414296692</v>
          </cell>
          <cell r="M623">
            <v>0.10238278247501921</v>
          </cell>
        </row>
        <row r="624">
          <cell r="L624">
            <v>0.33198154104321076</v>
          </cell>
          <cell r="M624">
            <v>0.11313103062508741</v>
          </cell>
        </row>
        <row r="625">
          <cell r="L625">
            <v>0.33796546141392336</v>
          </cell>
          <cell r="M625">
            <v>0.1270912034538586</v>
          </cell>
        </row>
        <row r="626">
          <cell r="L626">
            <v>0.52312933786266558</v>
          </cell>
          <cell r="M626">
            <v>0.2172613668545666</v>
          </cell>
        </row>
        <row r="627">
          <cell r="L627">
            <v>0.49253126896253074</v>
          </cell>
          <cell r="M627">
            <v>0.1781475461984052</v>
          </cell>
        </row>
        <row r="628">
          <cell r="L628">
            <v>0.49023031985020782</v>
          </cell>
          <cell r="M628">
            <v>0.18007139431902963</v>
          </cell>
        </row>
        <row r="629">
          <cell r="L629">
            <v>0.48396183337004761</v>
          </cell>
          <cell r="M629">
            <v>0.19724584748119381</v>
          </cell>
        </row>
        <row r="630">
          <cell r="L630">
            <v>4.9912705203463026E-2</v>
          </cell>
          <cell r="M630">
            <v>4.3509124685443136E-2</v>
          </cell>
        </row>
        <row r="631">
          <cell r="L631">
            <v>6.497587241287528E-2</v>
          </cell>
          <cell r="M631">
            <v>5.649014932812399E-2</v>
          </cell>
        </row>
        <row r="632">
          <cell r="L632">
            <v>6.0433537550524274E-2</v>
          </cell>
          <cell r="M632">
            <v>3.7897161363379409E-2</v>
          </cell>
        </row>
        <row r="633">
          <cell r="L633">
            <v>4.1515770341488234E-2</v>
          </cell>
          <cell r="M633">
            <v>3.1478591812318685E-2</v>
          </cell>
        </row>
        <row r="634">
          <cell r="L634">
            <v>0.34071136448635098</v>
          </cell>
          <cell r="M634">
            <v>0.14557446294054094</v>
          </cell>
        </row>
        <row r="635">
          <cell r="L635">
            <v>0.35150828689073232</v>
          </cell>
          <cell r="M635">
            <v>0.15943733810862701</v>
          </cell>
        </row>
        <row r="636">
          <cell r="L636">
            <v>0.32609257119554136</v>
          </cell>
          <cell r="M636">
            <v>0.11306810084564232</v>
          </cell>
        </row>
        <row r="637">
          <cell r="L637">
            <v>0.30854709377165557</v>
          </cell>
          <cell r="M637">
            <v>6.6700371943914288E-2</v>
          </cell>
        </row>
        <row r="638">
          <cell r="L638">
            <v>0.37194639138977681</v>
          </cell>
          <cell r="M638">
            <v>0.19548960380069796</v>
          </cell>
        </row>
        <row r="639">
          <cell r="L639">
            <v>0.38358833487718402</v>
          </cell>
          <cell r="M639">
            <v>0.18820072188328488</v>
          </cell>
        </row>
        <row r="640">
          <cell r="L640">
            <v>0.37158989781201091</v>
          </cell>
          <cell r="M640">
            <v>0.15183969067419523</v>
          </cell>
        </row>
        <row r="641">
          <cell r="L641">
            <v>0.32821608423622772</v>
          </cell>
          <cell r="M641">
            <v>5.9148481611475658E-2</v>
          </cell>
        </row>
        <row r="642">
          <cell r="L642">
            <v>0.70120785111066142</v>
          </cell>
          <cell r="M642">
            <v>0.39873833762411498</v>
          </cell>
        </row>
        <row r="643">
          <cell r="L643">
            <v>0.69111486831173752</v>
          </cell>
          <cell r="M643">
            <v>0.39504583946712529</v>
          </cell>
        </row>
        <row r="644">
          <cell r="L644">
            <v>0.68627253323871118</v>
          </cell>
          <cell r="M644">
            <v>0.40342628882329856</v>
          </cell>
        </row>
        <row r="645">
          <cell r="L645">
            <v>0.68361421223541674</v>
          </cell>
          <cell r="M645">
            <v>0.40044736031217915</v>
          </cell>
        </row>
        <row r="646">
          <cell r="L646">
            <v>0.25315054422606798</v>
          </cell>
          <cell r="M646">
            <v>0.13043049744028951</v>
          </cell>
        </row>
        <row r="647">
          <cell r="L647">
            <v>0.2612484348637425</v>
          </cell>
          <cell r="M647">
            <v>0.13901038670347254</v>
          </cell>
        </row>
        <row r="648">
          <cell r="L648">
            <v>0.24326025076175395</v>
          </cell>
          <cell r="M648">
            <v>0.12595737126852632</v>
          </cell>
        </row>
        <row r="649">
          <cell r="L649">
            <v>0.25685059632662244</v>
          </cell>
          <cell r="M649">
            <v>0.1490591632567243</v>
          </cell>
        </row>
        <row r="650">
          <cell r="L650">
            <v>1</v>
          </cell>
          <cell r="M650">
            <v>0.21327540931467862</v>
          </cell>
        </row>
        <row r="651">
          <cell r="L651">
            <v>1</v>
          </cell>
          <cell r="M651">
            <v>0.20495590088198237</v>
          </cell>
        </row>
        <row r="652">
          <cell r="L652">
            <v>1</v>
          </cell>
          <cell r="M652">
            <v>0.20159262363788769</v>
          </cell>
        </row>
        <row r="653">
          <cell r="L653">
            <v>1</v>
          </cell>
          <cell r="M653">
            <v>0.17593256814921091</v>
          </cell>
        </row>
        <row r="654">
          <cell r="L654">
            <v>0.18519236986744259</v>
          </cell>
          <cell r="M654">
            <v>0.11926931781441966</v>
          </cell>
        </row>
        <row r="655">
          <cell r="L655">
            <v>0.19036043044211071</v>
          </cell>
          <cell r="M655">
            <v>0.12605341631012576</v>
          </cell>
        </row>
        <row r="656">
          <cell r="L656">
            <v>0.19479487749849056</v>
          </cell>
          <cell r="M656">
            <v>0.13276557882360418</v>
          </cell>
        </row>
        <row r="657">
          <cell r="L657">
            <v>0.19931107071093679</v>
          </cell>
          <cell r="M657">
            <v>0.13743501419321916</v>
          </cell>
        </row>
        <row r="658">
          <cell r="L658">
            <v>0.67014150346556345</v>
          </cell>
          <cell r="M658">
            <v>0.32353034516327528</v>
          </cell>
        </row>
        <row r="659">
          <cell r="L659">
            <v>0.67212814715265423</v>
          </cell>
          <cell r="M659">
            <v>0.33963404111878559</v>
          </cell>
        </row>
        <row r="660">
          <cell r="L660">
            <v>0.69095493340916148</v>
          </cell>
          <cell r="M660">
            <v>0.37658204758792835</v>
          </cell>
        </row>
        <row r="661">
          <cell r="L661">
            <v>0.68914092314757736</v>
          </cell>
          <cell r="M661">
            <v>0.3912707069244804</v>
          </cell>
        </row>
        <row r="662">
          <cell r="L662">
            <v>0.74531024531024537</v>
          </cell>
          <cell r="M662">
            <v>0.41331684188827045</v>
          </cell>
        </row>
        <row r="663">
          <cell r="L663">
            <v>0.7447777182645956</v>
          </cell>
          <cell r="M663">
            <v>0.40385645420460631</v>
          </cell>
        </row>
        <row r="664">
          <cell r="L664">
            <v>0.84781036560867817</v>
          </cell>
          <cell r="M664">
            <v>0.6132985134592206</v>
          </cell>
        </row>
        <row r="665">
          <cell r="L665">
            <v>0.87726339655013941</v>
          </cell>
          <cell r="M665">
            <v>0.67995342994577035</v>
          </cell>
        </row>
        <row r="666">
          <cell r="L666">
            <v>0.36141914358532923</v>
          </cell>
          <cell r="M666">
            <v>0.16156092291592825</v>
          </cell>
        </row>
        <row r="667">
          <cell r="L667">
            <v>0.35566400142940102</v>
          </cell>
          <cell r="M667">
            <v>0.16167306919194174</v>
          </cell>
        </row>
        <row r="668">
          <cell r="L668">
            <v>0.33744179055376256</v>
          </cell>
          <cell r="M668">
            <v>0.14867585917426249</v>
          </cell>
        </row>
        <row r="669">
          <cell r="L669">
            <v>0.35195706117816106</v>
          </cell>
          <cell r="M669">
            <v>0.16365293936521544</v>
          </cell>
        </row>
        <row r="670">
          <cell r="L670">
            <v>0.42511830157309116</v>
          </cell>
          <cell r="M670">
            <v>0.18634096431768768</v>
          </cell>
        </row>
        <row r="671">
          <cell r="L671">
            <v>0.41708697889861035</v>
          </cell>
          <cell r="M671">
            <v>0.20607308286155429</v>
          </cell>
        </row>
        <row r="672">
          <cell r="L672">
            <v>0.40094391395017015</v>
          </cell>
          <cell r="M672">
            <v>0.14509933047963999</v>
          </cell>
        </row>
        <row r="673">
          <cell r="L673">
            <v>0.39893503727369539</v>
          </cell>
          <cell r="M673">
            <v>0.15633652822151226</v>
          </cell>
        </row>
        <row r="674">
          <cell r="L674">
            <v>0.11615742438572452</v>
          </cell>
          <cell r="M674">
            <v>3.6493016013948672E-2</v>
          </cell>
        </row>
        <row r="675">
          <cell r="L675">
            <v>8.8553123536994405E-2</v>
          </cell>
          <cell r="M675">
            <v>1.0581739124858108E-2</v>
          </cell>
        </row>
        <row r="676">
          <cell r="L676">
            <v>0.12012654572186199</v>
          </cell>
          <cell r="M676">
            <v>3.2141825723962299E-2</v>
          </cell>
        </row>
        <row r="677">
          <cell r="L677">
            <v>0.12774972953479991</v>
          </cell>
          <cell r="M677">
            <v>5.7368674119485513E-2</v>
          </cell>
        </row>
        <row r="678">
          <cell r="L678">
            <v>0.29031268797255361</v>
          </cell>
          <cell r="M678">
            <v>7.8622128332637153E-2</v>
          </cell>
        </row>
        <row r="679">
          <cell r="L679">
            <v>0.29975614872249956</v>
          </cell>
          <cell r="M679">
            <v>7.5148941496222116E-2</v>
          </cell>
        </row>
        <row r="680">
          <cell r="L680">
            <v>0.29943075864019031</v>
          </cell>
          <cell r="M680">
            <v>7.3748144511472588E-2</v>
          </cell>
        </row>
        <row r="681">
          <cell r="L681">
            <v>0.29815699483587876</v>
          </cell>
          <cell r="M681">
            <v>7.4396840742081638E-2</v>
          </cell>
        </row>
        <row r="682">
          <cell r="L682">
            <v>0.63716206291197142</v>
          </cell>
          <cell r="M682">
            <v>0.15034704407508157</v>
          </cell>
        </row>
        <row r="683">
          <cell r="L683">
            <v>0.62719772174536725</v>
          </cell>
          <cell r="M683">
            <v>0.15875549479374654</v>
          </cell>
        </row>
        <row r="684">
          <cell r="L684">
            <v>0.63150291413907256</v>
          </cell>
          <cell r="M684">
            <v>0.1646155088585069</v>
          </cell>
        </row>
        <row r="685">
          <cell r="L685">
            <v>0.60400979935476085</v>
          </cell>
          <cell r="M685">
            <v>0.14662595103773096</v>
          </cell>
        </row>
        <row r="686">
          <cell r="L686">
            <v>0.3942879049262028</v>
          </cell>
          <cell r="M686">
            <v>0.3942879049262028</v>
          </cell>
        </row>
        <row r="687">
          <cell r="L687">
            <v>0.38970770374040131</v>
          </cell>
          <cell r="M687">
            <v>0.38970770374040131</v>
          </cell>
        </row>
        <row r="688">
          <cell r="L688">
            <v>0.38265895953757223</v>
          </cell>
          <cell r="M688">
            <v>0.38265895953757223</v>
          </cell>
        </row>
        <row r="689">
          <cell r="L689">
            <v>0.36209406849401782</v>
          </cell>
          <cell r="M689">
            <v>0.36209406849401787</v>
          </cell>
        </row>
        <row r="690">
          <cell r="L690">
            <v>0.52969519548546862</v>
          </cell>
          <cell r="M690">
            <v>0.2224713929317757</v>
          </cell>
        </row>
        <row r="691">
          <cell r="L691">
            <v>0.53471872077864591</v>
          </cell>
          <cell r="M691">
            <v>0.21810961182832919</v>
          </cell>
        </row>
        <row r="692">
          <cell r="L692">
            <v>0.55890043328045347</v>
          </cell>
          <cell r="M692">
            <v>0.24058107932049028</v>
          </cell>
        </row>
        <row r="693">
          <cell r="L693">
            <v>0.54558747921298312</v>
          </cell>
          <cell r="M693">
            <v>0.19486822183691632</v>
          </cell>
        </row>
        <row r="694">
          <cell r="L694">
            <v>0.21074718526100311</v>
          </cell>
          <cell r="M694">
            <v>6.6632548618219031E-2</v>
          </cell>
        </row>
        <row r="695">
          <cell r="L695">
            <v>0.23332230675928989</v>
          </cell>
          <cell r="M695">
            <v>7.8123277097805713E-2</v>
          </cell>
        </row>
        <row r="696">
          <cell r="L696">
            <v>0.26023231770358202</v>
          </cell>
          <cell r="M696">
            <v>9.4325852946542596E-2</v>
          </cell>
        </row>
        <row r="697">
          <cell r="L697">
            <v>0.27615780445969129</v>
          </cell>
          <cell r="M697">
            <v>0.10350969784932049</v>
          </cell>
        </row>
        <row r="698">
          <cell r="L698">
            <v>0.43755757652615157</v>
          </cell>
          <cell r="M698">
            <v>0.12638204612379045</v>
          </cell>
        </row>
        <row r="699">
          <cell r="L699">
            <v>0.43829085255205735</v>
          </cell>
          <cell r="M699">
            <v>0.13741123686367038</v>
          </cell>
        </row>
        <row r="700">
          <cell r="L700">
            <v>0.43294153018082471</v>
          </cell>
          <cell r="M700">
            <v>0.13518548456776464</v>
          </cell>
        </row>
        <row r="701">
          <cell r="L701">
            <v>0.42427204246823347</v>
          </cell>
          <cell r="M701">
            <v>0.13037901679109118</v>
          </cell>
        </row>
        <row r="702">
          <cell r="L702">
            <v>0.15206448540915585</v>
          </cell>
          <cell r="M702">
            <v>0.10672743350792463</v>
          </cell>
        </row>
        <row r="703">
          <cell r="L703">
            <v>0.16842105263157892</v>
          </cell>
          <cell r="M703">
            <v>0.15950714937633101</v>
          </cell>
        </row>
        <row r="704">
          <cell r="L704">
            <v>0.10663055896416029</v>
          </cell>
          <cell r="M704">
            <v>9.8167816189226931E-2</v>
          </cell>
        </row>
        <row r="705">
          <cell r="L705">
            <v>5.4384087618807864E-2</v>
          </cell>
          <cell r="M705">
            <v>4.0032731163844655E-2</v>
          </cell>
        </row>
        <row r="706">
          <cell r="L706">
            <v>0.25690102148938931</v>
          </cell>
          <cell r="M706">
            <v>4.682605828692632E-2</v>
          </cell>
        </row>
        <row r="707">
          <cell r="L707">
            <v>0.27235143123760508</v>
          </cell>
          <cell r="M707">
            <v>6.1648695527311205E-2</v>
          </cell>
        </row>
        <row r="708">
          <cell r="L708">
            <v>0.29520980059938617</v>
          </cell>
          <cell r="M708">
            <v>7.6291038434051189E-2</v>
          </cell>
        </row>
        <row r="709">
          <cell r="L709">
            <v>0.3028340738194325</v>
          </cell>
          <cell r="M709">
            <v>8.3919877031272877E-2</v>
          </cell>
        </row>
        <row r="710">
          <cell r="L710">
            <v>0.59110125916395351</v>
          </cell>
          <cell r="M710">
            <v>0.20881744922881801</v>
          </cell>
        </row>
        <row r="711">
          <cell r="L711">
            <v>0.59019190099743835</v>
          </cell>
          <cell r="M711">
            <v>0.19744757489729081</v>
          </cell>
        </row>
        <row r="712">
          <cell r="L712">
            <v>0.60292499287502332</v>
          </cell>
          <cell r="M712">
            <v>0.21993137110268454</v>
          </cell>
        </row>
        <row r="713">
          <cell r="L713">
            <v>0.62292757586325287</v>
          </cell>
          <cell r="M713">
            <v>0.24084897860802529</v>
          </cell>
        </row>
        <row r="714">
          <cell r="L714">
            <v>0.94659558240443864</v>
          </cell>
          <cell r="M714">
            <v>0.29347220429271842</v>
          </cell>
        </row>
        <row r="715">
          <cell r="L715">
            <v>0.95953784992027036</v>
          </cell>
          <cell r="M715">
            <v>0.31625367711941488</v>
          </cell>
        </row>
        <row r="716">
          <cell r="L716">
            <v>0.97074983057820619</v>
          </cell>
          <cell r="M716">
            <v>0.30648275619400328</v>
          </cell>
        </row>
        <row r="717">
          <cell r="L717">
            <v>0.9739395944059005</v>
          </cell>
          <cell r="M717">
            <v>0.31561521743749549</v>
          </cell>
        </row>
        <row r="718">
          <cell r="L718">
            <v>0.34826317115555072</v>
          </cell>
          <cell r="M718">
            <v>0.11132412320146799</v>
          </cell>
        </row>
        <row r="719">
          <cell r="L719">
            <v>0.35765217721183318</v>
          </cell>
          <cell r="M719">
            <v>0.10591190640830567</v>
          </cell>
        </row>
        <row r="720">
          <cell r="L720">
            <v>0.37273204852649777</v>
          </cell>
          <cell r="M720">
            <v>0.10383196584378848</v>
          </cell>
        </row>
        <row r="721">
          <cell r="L721">
            <v>0.3775668321500335</v>
          </cell>
          <cell r="M721">
            <v>0.12867010528351835</v>
          </cell>
        </row>
        <row r="722">
          <cell r="L722">
            <v>0.8268257958985854</v>
          </cell>
          <cell r="M722">
            <v>0.14588192530215369</v>
          </cell>
        </row>
        <row r="723">
          <cell r="L723">
            <v>0.82534667368790593</v>
          </cell>
          <cell r="M723">
            <v>0.14019074366625708</v>
          </cell>
        </row>
        <row r="724">
          <cell r="L724">
            <v>0.83038084403272117</v>
          </cell>
          <cell r="M724">
            <v>0.15073947667804324</v>
          </cell>
        </row>
        <row r="725">
          <cell r="L725">
            <v>0.83270326125308736</v>
          </cell>
          <cell r="M725">
            <v>0.15033519834669087</v>
          </cell>
        </row>
        <row r="726">
          <cell r="L726">
            <v>0.67837160011529019</v>
          </cell>
          <cell r="M726">
            <v>0.30171366703681074</v>
          </cell>
        </row>
        <row r="727">
          <cell r="L727">
            <v>0.57625129698782807</v>
          </cell>
          <cell r="M727">
            <v>0.18736773357631556</v>
          </cell>
        </row>
        <row r="728">
          <cell r="L728">
            <v>0.57549625984496111</v>
          </cell>
          <cell r="M728">
            <v>0.25588050863325607</v>
          </cell>
        </row>
        <row r="729">
          <cell r="L729">
            <v>0.57034101096887058</v>
          </cell>
          <cell r="M729">
            <v>0.28308664520477739</v>
          </cell>
        </row>
        <row r="730">
          <cell r="L730">
            <v>1</v>
          </cell>
          <cell r="M730">
            <v>0.59049102680165411</v>
          </cell>
        </row>
        <row r="731">
          <cell r="L731">
            <v>1</v>
          </cell>
          <cell r="M731">
            <v>0.4126988696336385</v>
          </cell>
        </row>
        <row r="732">
          <cell r="L732">
            <v>1</v>
          </cell>
          <cell r="M732">
            <v>0.33733758864084495</v>
          </cell>
        </row>
        <row r="733">
          <cell r="L733">
            <v>1</v>
          </cell>
          <cell r="M733">
            <v>0.3089303234621556</v>
          </cell>
        </row>
        <row r="734">
          <cell r="L734">
            <v>0.34569387591299461</v>
          </cell>
          <cell r="M734">
            <v>0.10388741739572464</v>
          </cell>
        </row>
        <row r="735">
          <cell r="L735">
            <v>0.34150890727300409</v>
          </cell>
          <cell r="M735">
            <v>0.11630208597675482</v>
          </cell>
        </row>
        <row r="736">
          <cell r="L736">
            <v>0.34131239780705969</v>
          </cell>
          <cell r="M736">
            <v>0.12586563431759162</v>
          </cell>
        </row>
        <row r="737">
          <cell r="L737">
            <v>0.34190399801172633</v>
          </cell>
          <cell r="M737">
            <v>0.13301099199042013</v>
          </cell>
        </row>
        <row r="738">
          <cell r="L738">
            <v>0.71131073907717435</v>
          </cell>
          <cell r="M738">
            <v>0.38530012249897916</v>
          </cell>
        </row>
        <row r="739">
          <cell r="L739">
            <v>0.66661066778664424</v>
          </cell>
          <cell r="M739">
            <v>0.35312893742125157</v>
          </cell>
        </row>
        <row r="740">
          <cell r="L740">
            <v>0.6504610226320201</v>
          </cell>
          <cell r="M740">
            <v>0.26981465958833939</v>
          </cell>
        </row>
        <row r="741">
          <cell r="L741">
            <v>0.49924653405666064</v>
          </cell>
          <cell r="M741">
            <v>-0.20268233875828812</v>
          </cell>
        </row>
        <row r="742">
          <cell r="L742">
            <v>0.40256270940867522</v>
          </cell>
          <cell r="M742">
            <v>8.199764556732772E-2</v>
          </cell>
        </row>
        <row r="743">
          <cell r="L743">
            <v>0.46558312775117305</v>
          </cell>
          <cell r="M743">
            <v>0.17680065786291299</v>
          </cell>
        </row>
        <row r="744">
          <cell r="L744">
            <v>0.41952293972278931</v>
          </cell>
          <cell r="M744">
            <v>0.11023960459868916</v>
          </cell>
        </row>
        <row r="745">
          <cell r="L745">
            <v>0.41366926048865427</v>
          </cell>
          <cell r="M745">
            <v>0.12668008924198726</v>
          </cell>
        </row>
        <row r="746">
          <cell r="L746">
            <v>0.38345680481304023</v>
          </cell>
          <cell r="M746">
            <v>0.18432934217793154</v>
          </cell>
        </row>
        <row r="747">
          <cell r="L747">
            <v>0.38618719185772166</v>
          </cell>
          <cell r="M747">
            <v>0.19554695423900723</v>
          </cell>
        </row>
        <row r="748">
          <cell r="L748">
            <v>0.39182497638278702</v>
          </cell>
          <cell r="M748">
            <v>0.2056645026385131</v>
          </cell>
        </row>
        <row r="749">
          <cell r="L749">
            <v>0.39626867389376064</v>
          </cell>
          <cell r="M749">
            <v>0.19276355447057594</v>
          </cell>
        </row>
        <row r="750">
          <cell r="L750">
            <v>0.46599526541748582</v>
          </cell>
          <cell r="M750">
            <v>7.627492677446536E-2</v>
          </cell>
        </row>
        <row r="751">
          <cell r="L751">
            <v>0.49215632038566404</v>
          </cell>
          <cell r="M751">
            <v>0.13316473702928044</v>
          </cell>
        </row>
        <row r="752">
          <cell r="L752">
            <v>0.52964879852125701</v>
          </cell>
          <cell r="M752">
            <v>0.17878003696857672</v>
          </cell>
        </row>
        <row r="753">
          <cell r="L753">
            <v>0.55187630176157021</v>
          </cell>
          <cell r="M753">
            <v>0.19737353055388851</v>
          </cell>
        </row>
        <row r="754">
          <cell r="L754">
            <v>0.27374215849443095</v>
          </cell>
          <cell r="M754">
            <v>0.14085264370759185</v>
          </cell>
        </row>
        <row r="755">
          <cell r="L755">
            <v>0.2815709819877934</v>
          </cell>
          <cell r="M755">
            <v>0.14466828759986106</v>
          </cell>
        </row>
        <row r="756">
          <cell r="L756">
            <v>0.30673129260516829</v>
          </cell>
          <cell r="M756">
            <v>0.17697830538347892</v>
          </cell>
        </row>
        <row r="757">
          <cell r="L757">
            <v>0.3091954607907994</v>
          </cell>
          <cell r="M757">
            <v>0.17004223703628313</v>
          </cell>
        </row>
        <row r="758">
          <cell r="L758">
            <v>0.45307582268818114</v>
          </cell>
          <cell r="M758">
            <v>0.27681371018067585</v>
          </cell>
        </row>
        <row r="759">
          <cell r="L759">
            <v>0.45997516663222071</v>
          </cell>
          <cell r="M759">
            <v>0.28341847938410664</v>
          </cell>
        </row>
        <row r="760">
          <cell r="L760">
            <v>0.46121550987411208</v>
          </cell>
          <cell r="M760">
            <v>0.22494371702329949</v>
          </cell>
        </row>
        <row r="761">
          <cell r="L761">
            <v>0.44662769850612472</v>
          </cell>
          <cell r="M761">
            <v>-1.2138659994385039E-2</v>
          </cell>
        </row>
        <row r="762">
          <cell r="L762">
            <v>0.28367469114525701</v>
          </cell>
          <cell r="M762">
            <v>6.9245142680913599E-2</v>
          </cell>
        </row>
        <row r="763">
          <cell r="L763">
            <v>0.28669852419060782</v>
          </cell>
          <cell r="M763">
            <v>5.1854837161993593E-2</v>
          </cell>
        </row>
        <row r="764">
          <cell r="L764">
            <v>0.29160265746264191</v>
          </cell>
          <cell r="M764">
            <v>6.2725694790814593E-2</v>
          </cell>
        </row>
        <row r="765">
          <cell r="L765">
            <v>0.2307966303941299</v>
          </cell>
          <cell r="M765">
            <v>7.2512422304938651E-2</v>
          </cell>
        </row>
        <row r="766">
          <cell r="L766">
            <v>0.19805475631498115</v>
          </cell>
          <cell r="M766">
            <v>7.8233393938324125E-2</v>
          </cell>
        </row>
        <row r="767">
          <cell r="L767">
            <v>0.19312904416765442</v>
          </cell>
          <cell r="M767">
            <v>7.7395410294774883E-2</v>
          </cell>
        </row>
        <row r="768">
          <cell r="L768">
            <v>0.18653343836809155</v>
          </cell>
          <cell r="M768">
            <v>7.7822463617894605E-2</v>
          </cell>
        </row>
        <row r="769">
          <cell r="L769">
            <v>0.59966962510250743</v>
          </cell>
          <cell r="M769">
            <v>0.27175205566998706</v>
          </cell>
        </row>
        <row r="770">
          <cell r="L770">
            <v>0.61002316242297794</v>
          </cell>
          <cell r="M770">
            <v>0.2970930415187672</v>
          </cell>
        </row>
        <row r="771">
          <cell r="L771">
            <v>0.60011667421324488</v>
          </cell>
          <cell r="M771">
            <v>0.28247989870911289</v>
          </cell>
        </row>
        <row r="772">
          <cell r="L772">
            <v>0.58846048898788172</v>
          </cell>
          <cell r="M772">
            <v>0.23322953123163975</v>
          </cell>
        </row>
        <row r="773">
          <cell r="L773">
            <v>0.16143417004374261</v>
          </cell>
          <cell r="M773">
            <v>8.9751720074856711E-2</v>
          </cell>
        </row>
        <row r="774">
          <cell r="L774">
            <v>0.1679841129312033</v>
          </cell>
          <cell r="M774">
            <v>9.8111838060267992E-2</v>
          </cell>
        </row>
        <row r="775">
          <cell r="L775">
            <v>0.19522967902267119</v>
          </cell>
          <cell r="M775">
            <v>0.11495960162623303</v>
          </cell>
        </row>
        <row r="776">
          <cell r="L776">
            <v>0.22662230773947978</v>
          </cell>
          <cell r="M776">
            <v>0.13505940845243167</v>
          </cell>
        </row>
        <row r="777">
          <cell r="L777">
            <v>0.33783255086071984</v>
          </cell>
          <cell r="M777">
            <v>0.159037558685446</v>
          </cell>
        </row>
        <row r="778">
          <cell r="L778">
            <v>0.33958499600957703</v>
          </cell>
          <cell r="M778">
            <v>0.17597765363128492</v>
          </cell>
        </row>
        <row r="779">
          <cell r="L779">
            <v>0.34133385795789883</v>
          </cell>
          <cell r="M779">
            <v>0.14932126696832579</v>
          </cell>
        </row>
        <row r="780">
          <cell r="L780">
            <v>0.31270925405115846</v>
          </cell>
          <cell r="M780">
            <v>0.1538770590598634</v>
          </cell>
        </row>
        <row r="781">
          <cell r="L781">
            <v>0.28048347382042904</v>
          </cell>
          <cell r="M781">
            <v>7.0934601883877194E-2</v>
          </cell>
        </row>
        <row r="782">
          <cell r="L782">
            <v>0.27780693084892683</v>
          </cell>
          <cell r="M782">
            <v>7.0816755393228098E-2</v>
          </cell>
        </row>
        <row r="783">
          <cell r="L783">
            <v>0.28070634697952734</v>
          </cell>
          <cell r="M783">
            <v>6.8953341837497198E-2</v>
          </cell>
        </row>
        <row r="784">
          <cell r="L784">
            <v>0.28338086829952891</v>
          </cell>
          <cell r="M784">
            <v>7.2335214129366915E-2</v>
          </cell>
        </row>
        <row r="785">
          <cell r="L785">
            <v>0.62739671871911451</v>
          </cell>
          <cell r="M785">
            <v>6.938130065230283E-2</v>
          </cell>
        </row>
        <row r="786">
          <cell r="L786">
            <v>0.61498257839721249</v>
          </cell>
          <cell r="M786">
            <v>9.910956252419667E-2</v>
          </cell>
        </row>
        <row r="787">
          <cell r="L787">
            <v>0.62028389988793431</v>
          </cell>
          <cell r="M787">
            <v>0.13074336944340681</v>
          </cell>
        </row>
        <row r="788">
          <cell r="L788">
            <v>0.62650826062743636</v>
          </cell>
          <cell r="M788">
            <v>0.1202895860404678</v>
          </cell>
        </row>
        <row r="789">
          <cell r="L789">
            <v>0.43042949003138353</v>
          </cell>
          <cell r="M789">
            <v>0.17399791579247748</v>
          </cell>
        </row>
        <row r="790">
          <cell r="L790">
            <v>0.45911163310677083</v>
          </cell>
          <cell r="M790">
            <v>0.18985460418223757</v>
          </cell>
        </row>
        <row r="791">
          <cell r="L791">
            <v>0.44951095210736847</v>
          </cell>
          <cell r="M791">
            <v>0.19373847309697637</v>
          </cell>
        </row>
        <row r="792">
          <cell r="L792">
            <v>0.45794588760822597</v>
          </cell>
          <cell r="M792">
            <v>0.19134135124751139</v>
          </cell>
        </row>
        <row r="793">
          <cell r="L793">
            <v>0.21177353375450825</v>
          </cell>
          <cell r="M793">
            <v>4.9887444630019609E-2</v>
          </cell>
        </row>
        <row r="794">
          <cell r="L794">
            <v>0.2130721649484536</v>
          </cell>
          <cell r="M794">
            <v>4.8701030927835051E-2</v>
          </cell>
        </row>
        <row r="795">
          <cell r="L795">
            <v>0.18456777616091657</v>
          </cell>
          <cell r="M795">
            <v>4.3231593877212697E-2</v>
          </cell>
        </row>
        <row r="796">
          <cell r="L796">
            <v>0.17234594236745804</v>
          </cell>
          <cell r="M796">
            <v>3.2016035601978708E-2</v>
          </cell>
        </row>
        <row r="797">
          <cell r="L797">
            <v>0.48954060306783054</v>
          </cell>
          <cell r="M797">
            <v>0.21537025876314714</v>
          </cell>
        </row>
        <row r="798">
          <cell r="L798">
            <v>0.49492207752599959</v>
          </cell>
          <cell r="M798">
            <v>0.20649201459839173</v>
          </cell>
        </row>
        <row r="799">
          <cell r="L799">
            <v>0.50011315508712939</v>
          </cell>
          <cell r="M799">
            <v>0.1997133404459388</v>
          </cell>
        </row>
        <row r="800">
          <cell r="L800">
            <v>0.4977184032492874</v>
          </cell>
          <cell r="M800">
            <v>0.19193550360284312</v>
          </cell>
        </row>
        <row r="801">
          <cell r="L801">
            <v>0.54057639998206186</v>
          </cell>
          <cell r="M801">
            <v>0.2030118963488276</v>
          </cell>
        </row>
        <row r="802">
          <cell r="L802">
            <v>0.54908217373560153</v>
          </cell>
          <cell r="M802">
            <v>0.19371878308684165</v>
          </cell>
        </row>
        <row r="803">
          <cell r="L803">
            <v>0.5492745693081269</v>
          </cell>
          <cell r="M803">
            <v>0.17516070391376537</v>
          </cell>
        </row>
        <row r="804">
          <cell r="L804">
            <v>0.55576156195299053</v>
          </cell>
          <cell r="M804">
            <v>0.19235004607052161</v>
          </cell>
        </row>
        <row r="805">
          <cell r="L805">
            <v>0.4166423883356265</v>
          </cell>
          <cell r="M805">
            <v>0.17306232336185062</v>
          </cell>
        </row>
        <row r="806">
          <cell r="L806">
            <v>0.43489679284336458</v>
          </cell>
          <cell r="M806">
            <v>0.17558694921866533</v>
          </cell>
        </row>
        <row r="807">
          <cell r="L807">
            <v>0.44103462711908858</v>
          </cell>
          <cell r="M807">
            <v>0.19220095754197866</v>
          </cell>
        </row>
        <row r="808">
          <cell r="L808">
            <v>0.44707724194550857</v>
          </cell>
          <cell r="M808">
            <v>0.19712330257883315</v>
          </cell>
        </row>
        <row r="809">
          <cell r="L809">
            <v>0.64164165220683123</v>
          </cell>
          <cell r="M809">
            <v>0.16736749372703488</v>
          </cell>
        </row>
        <row r="810">
          <cell r="L810">
            <v>0.69718452871505643</v>
          </cell>
          <cell r="M810">
            <v>0.23516916144019581</v>
          </cell>
        </row>
        <row r="811">
          <cell r="L811">
            <v>0.69795320399213967</v>
          </cell>
          <cell r="M811">
            <v>0.28188472457858094</v>
          </cell>
        </row>
        <row r="812">
          <cell r="L812">
            <v>0.69482436635168932</v>
          </cell>
          <cell r="M812">
            <v>0.24080574622879761</v>
          </cell>
        </row>
        <row r="813">
          <cell r="L813">
            <v>0.5980306594824315</v>
          </cell>
          <cell r="M813">
            <v>0.23774379600819609</v>
          </cell>
        </row>
        <row r="814">
          <cell r="L814">
            <v>0.6373545731161625</v>
          </cell>
          <cell r="M814">
            <v>0.27997136209056739</v>
          </cell>
        </row>
        <row r="815">
          <cell r="L815">
            <v>0.62648360581699936</v>
          </cell>
          <cell r="M815">
            <v>0.2593442326799747</v>
          </cell>
        </row>
        <row r="816">
          <cell r="L816">
            <v>0.60940946671830543</v>
          </cell>
          <cell r="M816">
            <v>0.24853924259518076</v>
          </cell>
        </row>
        <row r="817">
          <cell r="L817">
            <v>0.86644703497212361</v>
          </cell>
          <cell r="M817">
            <v>0.30613279270146987</v>
          </cell>
        </row>
        <row r="818">
          <cell r="L818">
            <v>0.8578835729436719</v>
          </cell>
          <cell r="M818">
            <v>0.30638699033702571</v>
          </cell>
        </row>
        <row r="819">
          <cell r="L819">
            <v>0.83420801526717558</v>
          </cell>
          <cell r="M819">
            <v>0.21135496183206107</v>
          </cell>
        </row>
        <row r="820">
          <cell r="L820">
            <v>0.84448231785257777</v>
          </cell>
          <cell r="M820">
            <v>0.26459309757136773</v>
          </cell>
        </row>
        <row r="821">
          <cell r="L821">
            <v>0.30043016657514188</v>
          </cell>
          <cell r="M821">
            <v>8.1868936481786558E-2</v>
          </cell>
        </row>
        <row r="822">
          <cell r="L822">
            <v>0.30664736192138997</v>
          </cell>
          <cell r="M822">
            <v>8.9979985521441042E-2</v>
          </cell>
        </row>
        <row r="823">
          <cell r="L823">
            <v>0.31176694753779055</v>
          </cell>
          <cell r="M823">
            <v>0.10428928314349832</v>
          </cell>
        </row>
        <row r="824">
          <cell r="L824">
            <v>0.30838363514419853</v>
          </cell>
          <cell r="M824">
            <v>0.10659512631343618</v>
          </cell>
        </row>
        <row r="825">
          <cell r="L825">
            <v>1</v>
          </cell>
          <cell r="M825">
            <v>9.7337626865242513E-2</v>
          </cell>
        </row>
        <row r="826">
          <cell r="L826">
            <v>1</v>
          </cell>
          <cell r="M826">
            <v>9.2512250256237452E-2</v>
          </cell>
        </row>
        <row r="827">
          <cell r="L827">
            <v>1</v>
          </cell>
          <cell r="M827">
            <v>0.10462910137851428</v>
          </cell>
        </row>
        <row r="828">
          <cell r="L828">
            <v>1</v>
          </cell>
          <cell r="M828">
            <v>0.11441067535264914</v>
          </cell>
        </row>
        <row r="829">
          <cell r="L829">
            <v>0.57485614797824869</v>
          </cell>
          <cell r="M829">
            <v>0.18646317937519039</v>
          </cell>
        </row>
        <row r="830">
          <cell r="L830">
            <v>0.57387152051677182</v>
          </cell>
          <cell r="M830">
            <v>0.16189687111418513</v>
          </cell>
        </row>
        <row r="831">
          <cell r="L831">
            <v>0.56870801583093655</v>
          </cell>
          <cell r="M831">
            <v>0.1765221912484648</v>
          </cell>
        </row>
        <row r="832">
          <cell r="L832">
            <v>0.57113188403098958</v>
          </cell>
          <cell r="M832">
            <v>0.17537606683032045</v>
          </cell>
        </row>
        <row r="833">
          <cell r="L833">
            <v>0.7038099863140701</v>
          </cell>
          <cell r="M833">
            <v>0.37636307447794798</v>
          </cell>
        </row>
        <row r="834">
          <cell r="L834">
            <v>0.66322653281418587</v>
          </cell>
          <cell r="M834">
            <v>0.25557067129521038</v>
          </cell>
        </row>
        <row r="835">
          <cell r="L835">
            <v>0.66175977185036072</v>
          </cell>
          <cell r="M835">
            <v>0.31035061231337024</v>
          </cell>
        </row>
        <row r="836">
          <cell r="L836">
            <v>0.69889809199822506</v>
          </cell>
          <cell r="M836">
            <v>0.34950451116698711</v>
          </cell>
        </row>
        <row r="837">
          <cell r="L837">
            <v>0.39483551467987266</v>
          </cell>
          <cell r="M837">
            <v>0.17799787760877256</v>
          </cell>
        </row>
        <row r="838">
          <cell r="L838">
            <v>0.40120132560066279</v>
          </cell>
          <cell r="M838">
            <v>0.19939243302954984</v>
          </cell>
        </row>
        <row r="839">
          <cell r="L839">
            <v>0.41156284968295409</v>
          </cell>
          <cell r="M839">
            <v>0.21387541961954495</v>
          </cell>
        </row>
        <row r="840">
          <cell r="L840">
            <v>0.41936907125523937</v>
          </cell>
          <cell r="M840">
            <v>0.22531068460916243</v>
          </cell>
        </row>
        <row r="841">
          <cell r="L841">
            <v>1</v>
          </cell>
          <cell r="M841">
            <v>0.20802883665810784</v>
          </cell>
        </row>
        <row r="842">
          <cell r="L842">
            <v>1</v>
          </cell>
          <cell r="M842">
            <v>0.24118330964991602</v>
          </cell>
        </row>
        <row r="843">
          <cell r="L843">
            <v>1</v>
          </cell>
          <cell r="M843">
            <v>0.24808144391987721</v>
          </cell>
        </row>
        <row r="844">
          <cell r="L844">
            <v>1</v>
          </cell>
          <cell r="M844">
            <v>0.26516231041011928</v>
          </cell>
        </row>
        <row r="845">
          <cell r="L845">
            <v>0.36085662059988366</v>
          </cell>
          <cell r="M845">
            <v>0.10488666621826397</v>
          </cell>
        </row>
        <row r="846">
          <cell r="L846">
            <v>0.36059529013061165</v>
          </cell>
          <cell r="M846">
            <v>0.10326809346680345</v>
          </cell>
        </row>
        <row r="847">
          <cell r="L847">
            <v>0.36770086681552872</v>
          </cell>
          <cell r="M847">
            <v>0.10243257538268552</v>
          </cell>
        </row>
        <row r="848">
          <cell r="L848">
            <v>0.40759733184477587</v>
          </cell>
          <cell r="M848">
            <v>0.11566498794533495</v>
          </cell>
        </row>
        <row r="849">
          <cell r="L849">
            <v>0.1558859694428405</v>
          </cell>
          <cell r="M849">
            <v>5.6604985321164258E-2</v>
          </cell>
        </row>
        <row r="850">
          <cell r="L850">
            <v>0.16335237130190672</v>
          </cell>
          <cell r="M850">
            <v>4.1596019647492349E-2</v>
          </cell>
        </row>
        <row r="851">
          <cell r="L851">
            <v>0.1624734045011933</v>
          </cell>
          <cell r="M851">
            <v>3.6775334565101687E-2</v>
          </cell>
        </row>
        <row r="852">
          <cell r="L852">
            <v>0.16123729348275473</v>
          </cell>
          <cell r="M852">
            <v>3.0882264819812412E-2</v>
          </cell>
        </row>
        <row r="853">
          <cell r="L853">
            <v>0.62051587483392123</v>
          </cell>
          <cell r="M853">
            <v>8.1298391899940439E-2</v>
          </cell>
        </row>
        <row r="854">
          <cell r="L854">
            <v>0.62997151485296954</v>
          </cell>
          <cell r="M854">
            <v>0.12957529288299671</v>
          </cell>
        </row>
        <row r="855">
          <cell r="L855">
            <v>0.61770871604244559</v>
          </cell>
          <cell r="M855">
            <v>0.12908733331892547</v>
          </cell>
        </row>
        <row r="856">
          <cell r="L856">
            <v>0.6337436699740624</v>
          </cell>
          <cell r="M856">
            <v>0.18761579315739635</v>
          </cell>
        </row>
        <row r="857">
          <cell r="L857">
            <v>1</v>
          </cell>
          <cell r="M857">
            <v>0.27264378617346174</v>
          </cell>
        </row>
        <row r="858">
          <cell r="L858">
            <v>1</v>
          </cell>
          <cell r="M858">
            <v>0.27228181425130221</v>
          </cell>
        </row>
        <row r="859">
          <cell r="L859">
            <v>1</v>
          </cell>
          <cell r="M859">
            <v>0.29965315907929502</v>
          </cell>
        </row>
        <row r="860">
          <cell r="L860">
            <v>1</v>
          </cell>
          <cell r="M860">
            <v>0.29955637790360695</v>
          </cell>
        </row>
        <row r="861">
          <cell r="L861">
            <v>0.38750618097906708</v>
          </cell>
          <cell r="M861">
            <v>0.11084555793637713</v>
          </cell>
        </row>
        <row r="862">
          <cell r="L862">
            <v>0.3830143540669857</v>
          </cell>
          <cell r="M862">
            <v>0.1076555023923445</v>
          </cell>
        </row>
        <row r="863">
          <cell r="L863">
            <v>0.3776099511328298</v>
          </cell>
          <cell r="M863">
            <v>9.7956463793869394E-2</v>
          </cell>
        </row>
        <row r="864">
          <cell r="L864">
            <v>0.36496502043360812</v>
          </cell>
          <cell r="M864">
            <v>7.6262381381173375E-2</v>
          </cell>
        </row>
        <row r="865">
          <cell r="L865">
            <v>0.38275692047615695</v>
          </cell>
          <cell r="M865">
            <v>0.11002324434739734</v>
          </cell>
        </row>
        <row r="866">
          <cell r="L866">
            <v>0.41258788534342883</v>
          </cell>
          <cell r="M866">
            <v>0.19179286100594917</v>
          </cell>
        </row>
        <row r="867">
          <cell r="L867">
            <v>0.34725651577503425</v>
          </cell>
          <cell r="M867">
            <v>7.0233196159122088E-2</v>
          </cell>
        </row>
        <row r="868">
          <cell r="L868">
            <v>0.34609981515711641</v>
          </cell>
          <cell r="M868">
            <v>8.0665434380776335E-2</v>
          </cell>
        </row>
        <row r="869">
          <cell r="L869">
            <v>0.16630461712192746</v>
          </cell>
          <cell r="M869">
            <v>2.1172326004580695E-2</v>
          </cell>
        </row>
        <row r="870">
          <cell r="L870">
            <v>0.17998697880195413</v>
          </cell>
          <cell r="M870">
            <v>3.8044989400635484E-2</v>
          </cell>
        </row>
        <row r="871">
          <cell r="L871">
            <v>0.16740925628589665</v>
          </cell>
          <cell r="M871">
            <v>3.1698775909987202E-2</v>
          </cell>
        </row>
        <row r="872">
          <cell r="L872">
            <v>0.16311108964642174</v>
          </cell>
          <cell r="M872">
            <v>3.2558336086545625E-2</v>
          </cell>
        </row>
        <row r="873">
          <cell r="L873">
            <v>0.7391214472889801</v>
          </cell>
          <cell r="M873">
            <v>0.31264991372280126</v>
          </cell>
        </row>
        <row r="874">
          <cell r="L874">
            <v>0.74290068680377974</v>
          </cell>
          <cell r="M874">
            <v>0.33411140916071114</v>
          </cell>
        </row>
        <row r="875">
          <cell r="L875">
            <v>0.73979496869393913</v>
          </cell>
          <cell r="M875">
            <v>0.35718489944129017</v>
          </cell>
        </row>
        <row r="876">
          <cell r="L876">
            <v>0.73904260397730825</v>
          </cell>
          <cell r="M876">
            <v>0.33856744565548108</v>
          </cell>
        </row>
        <row r="877">
          <cell r="L877">
            <v>0.56470371794380214</v>
          </cell>
          <cell r="M877">
            <v>0.25667999047411671</v>
          </cell>
        </row>
        <row r="878">
          <cell r="L878">
            <v>0.5791088165253867</v>
          </cell>
          <cell r="M878">
            <v>0.26355837083806694</v>
          </cell>
        </row>
        <row r="879">
          <cell r="L879">
            <v>0.56815641802967898</v>
          </cell>
          <cell r="M879">
            <v>0.2350136760234097</v>
          </cell>
        </row>
        <row r="880">
          <cell r="L880">
            <v>0.61018806209295851</v>
          </cell>
          <cell r="M880">
            <v>0.32181177841596548</v>
          </cell>
        </row>
        <row r="881">
          <cell r="L881">
            <v>0.33786616226164301</v>
          </cell>
          <cell r="M881">
            <v>0.14840754562650171</v>
          </cell>
        </row>
        <row r="882">
          <cell r="L882">
            <v>0.33882579598458729</v>
          </cell>
          <cell r="M882">
            <v>0.12781383086595011</v>
          </cell>
        </row>
        <row r="883">
          <cell r="L883">
            <v>0.35630143617879617</v>
          </cell>
          <cell r="M883">
            <v>8.676241191974611E-2</v>
          </cell>
        </row>
        <row r="884">
          <cell r="L884">
            <v>0.36539940665860893</v>
          </cell>
          <cell r="M884">
            <v>0.18223272167893639</v>
          </cell>
        </row>
        <row r="885">
          <cell r="L885">
            <v>0.47654584221748397</v>
          </cell>
          <cell r="M885">
            <v>0.27661691542288558</v>
          </cell>
        </row>
        <row r="886">
          <cell r="L886">
            <v>0.4801553062985332</v>
          </cell>
          <cell r="M886">
            <v>0.29101442129914951</v>
          </cell>
        </row>
        <row r="887">
          <cell r="L887">
            <v>0.55203776990904674</v>
          </cell>
          <cell r="M887">
            <v>0.31354578907172115</v>
          </cell>
        </row>
        <row r="888">
          <cell r="L888">
            <v>0.5557512635931996</v>
          </cell>
          <cell r="M888">
            <v>0.30318578649104</v>
          </cell>
        </row>
        <row r="889">
          <cell r="L889">
            <v>0.13357532707375053</v>
          </cell>
          <cell r="M889">
            <v>6.6825427549741315E-2</v>
          </cell>
        </row>
        <row r="890">
          <cell r="L890">
            <v>0.13111673263058243</v>
          </cell>
          <cell r="M890">
            <v>6.5980059802936128E-2</v>
          </cell>
        </row>
        <row r="891">
          <cell r="L891">
            <v>0.13228429243388118</v>
          </cell>
          <cell r="M891">
            <v>6.9879868658118918E-2</v>
          </cell>
        </row>
        <row r="892">
          <cell r="L892">
            <v>0.13325434374004719</v>
          </cell>
          <cell r="M892">
            <v>6.9893314543051255E-2</v>
          </cell>
        </row>
        <row r="893">
          <cell r="L893">
            <v>0.60320303225940819</v>
          </cell>
          <cell r="M893">
            <v>0.22448299560572296</v>
          </cell>
        </row>
        <row r="894">
          <cell r="L894">
            <v>0.60684253212105688</v>
          </cell>
          <cell r="M894">
            <v>0.21829512955137234</v>
          </cell>
        </row>
        <row r="895">
          <cell r="L895">
            <v>0.61109178659941743</v>
          </cell>
          <cell r="M895">
            <v>0.21105265446323754</v>
          </cell>
        </row>
        <row r="896">
          <cell r="L896">
            <v>0.60531900483135415</v>
          </cell>
          <cell r="M896">
            <v>0.19704700410890866</v>
          </cell>
        </row>
        <row r="897">
          <cell r="L897">
            <v>0.59886640522300638</v>
          </cell>
          <cell r="M897">
            <v>0.28910012778838096</v>
          </cell>
        </row>
        <row r="898">
          <cell r="L898">
            <v>0.60894647819258185</v>
          </cell>
          <cell r="M898">
            <v>0.30491119971003988</v>
          </cell>
        </row>
        <row r="899">
          <cell r="L899">
            <v>0.60567310991650469</v>
          </cell>
          <cell r="M899">
            <v>0.28772732471691637</v>
          </cell>
        </row>
        <row r="900">
          <cell r="L900">
            <v>0.59362067867829627</v>
          </cell>
          <cell r="M900">
            <v>0.25169245134865559</v>
          </cell>
        </row>
        <row r="901">
          <cell r="L901">
            <v>0.20589118082364755</v>
          </cell>
          <cell r="M901">
            <v>2.8607209762055084E-2</v>
          </cell>
        </row>
        <row r="902">
          <cell r="L902">
            <v>0.20571283354510805</v>
          </cell>
          <cell r="M902">
            <v>2.770012706480305E-2</v>
          </cell>
        </row>
        <row r="903">
          <cell r="L903">
            <v>0.21161665053242984</v>
          </cell>
          <cell r="M903">
            <v>2.8921772000184393E-2</v>
          </cell>
        </row>
        <row r="904">
          <cell r="L904">
            <v>0.22156059364472369</v>
          </cell>
          <cell r="M904">
            <v>3.2559409997268508E-2</v>
          </cell>
        </row>
        <row r="905">
          <cell r="L905">
            <v>0.36257067275273613</v>
          </cell>
          <cell r="M905">
            <v>9.8034130400954406E-2</v>
          </cell>
        </row>
        <row r="906">
          <cell r="L906">
            <v>0.36487835636592925</v>
          </cell>
          <cell r="M906">
            <v>9.1534864168987443E-2</v>
          </cell>
        </row>
        <row r="907">
          <cell r="L907">
            <v>0.36403301266887456</v>
          </cell>
          <cell r="M907">
            <v>8.8787257530357988E-2</v>
          </cell>
        </row>
        <row r="908">
          <cell r="L908">
            <v>0.36133097271401793</v>
          </cell>
          <cell r="M908">
            <v>8.0868569048114972E-2</v>
          </cell>
        </row>
        <row r="909">
          <cell r="L909">
            <v>0.66011058118431598</v>
          </cell>
          <cell r="M909">
            <v>0.31173764402988224</v>
          </cell>
        </row>
        <row r="910">
          <cell r="L910">
            <v>0.65934577626013735</v>
          </cell>
          <cell r="M910">
            <v>0.31395754918319041</v>
          </cell>
        </row>
        <row r="911">
          <cell r="L911">
            <v>0.68612535141392428</v>
          </cell>
          <cell r="M911">
            <v>0.3323135439060691</v>
          </cell>
        </row>
        <row r="912">
          <cell r="L912">
            <v>0.70392425670465264</v>
          </cell>
          <cell r="M912">
            <v>0.35065547082512211</v>
          </cell>
        </row>
        <row r="913">
          <cell r="L913">
            <v>0.41935175446983464</v>
          </cell>
          <cell r="M913">
            <v>0.15928865092265035</v>
          </cell>
        </row>
        <row r="914">
          <cell r="L914">
            <v>0.41112039357653396</v>
          </cell>
          <cell r="M914">
            <v>0.1617933723196881</v>
          </cell>
        </row>
        <row r="915">
          <cell r="L915">
            <v>0.4197660206041558</v>
          </cell>
          <cell r="M915">
            <v>0.17050811943425878</v>
          </cell>
        </row>
        <row r="916">
          <cell r="L916">
            <v>0.42817179529373051</v>
          </cell>
          <cell r="M916">
            <v>0.18035214744117162</v>
          </cell>
        </row>
        <row r="917">
          <cell r="L917">
            <v>0.20371943183482211</v>
          </cell>
          <cell r="M917">
            <v>9.5006589544589251E-2</v>
          </cell>
        </row>
        <row r="918">
          <cell r="L918">
            <v>0.20415851834809617</v>
          </cell>
          <cell r="M918">
            <v>9.7089612331761194E-2</v>
          </cell>
        </row>
        <row r="919">
          <cell r="L919">
            <v>0.20897337598815535</v>
          </cell>
          <cell r="M919">
            <v>8.7645083679242786E-2</v>
          </cell>
        </row>
        <row r="920">
          <cell r="L920">
            <v>0.23567854590013271</v>
          </cell>
          <cell r="M920">
            <v>0.12524252016746656</v>
          </cell>
        </row>
        <row r="921">
          <cell r="L921">
            <v>0.17092076874927864</v>
          </cell>
          <cell r="M921">
            <v>0.11555602732559463</v>
          </cell>
        </row>
        <row r="922">
          <cell r="L922">
            <v>0.18554947086124962</v>
          </cell>
          <cell r="M922">
            <v>0.11851674564886658</v>
          </cell>
        </row>
        <row r="923">
          <cell r="L923">
            <v>0.18117326901138353</v>
          </cell>
          <cell r="M923">
            <v>0.1146311043858101</v>
          </cell>
        </row>
        <row r="924">
          <cell r="L924">
            <v>0.1850666835677337</v>
          </cell>
          <cell r="M924">
            <v>0.11528430276568975</v>
          </cell>
        </row>
        <row r="925">
          <cell r="L925">
            <v>0.39667454244101985</v>
          </cell>
          <cell r="M925">
            <v>0.18492788376767641</v>
          </cell>
        </row>
        <row r="926">
          <cell r="L926">
            <v>0.3827625983506362</v>
          </cell>
          <cell r="M926">
            <v>0.17435394177298005</v>
          </cell>
        </row>
        <row r="927">
          <cell r="L927">
            <v>0.36647481535697646</v>
          </cell>
          <cell r="M927">
            <v>0.15440149045179319</v>
          </cell>
        </row>
        <row r="928">
          <cell r="L928">
            <v>0.33447771339039878</v>
          </cell>
          <cell r="M928">
            <v>0.12866211218764761</v>
          </cell>
        </row>
        <row r="929">
          <cell r="L929">
            <v>0.41818318525902698</v>
          </cell>
          <cell r="M929">
            <v>0.10689097316714084</v>
          </cell>
        </row>
        <row r="930">
          <cell r="L930">
            <v>0.40995368321913483</v>
          </cell>
          <cell r="M930">
            <v>0.10673580472048748</v>
          </cell>
        </row>
        <row r="931">
          <cell r="L931">
            <v>0.39345516600435837</v>
          </cell>
          <cell r="M931">
            <v>9.8615384067569686E-2</v>
          </cell>
        </row>
        <row r="932">
          <cell r="L932">
            <v>0.39394878064819938</v>
          </cell>
          <cell r="M932">
            <v>0.10067773512147776</v>
          </cell>
        </row>
        <row r="933">
          <cell r="L933">
            <v>9.9794003204394577E-2</v>
          </cell>
          <cell r="M933">
            <v>9.9794003204394605E-2</v>
          </cell>
        </row>
        <row r="934">
          <cell r="L934">
            <v>9.7810858143607682E-2</v>
          </cell>
          <cell r="M934">
            <v>9.781085814360771E-2</v>
          </cell>
        </row>
        <row r="935">
          <cell r="L935">
            <v>9.2117240123793964E-2</v>
          </cell>
          <cell r="M935">
            <v>9.2117240123793923E-2</v>
          </cell>
        </row>
        <row r="936">
          <cell r="L936">
            <v>8.503726351996943E-2</v>
          </cell>
          <cell r="M936">
            <v>8.503726351996943E-2</v>
          </cell>
        </row>
        <row r="937">
          <cell r="L937">
            <v>0.74847375990067344</v>
          </cell>
          <cell r="M937">
            <v>0.4469957168571152</v>
          </cell>
        </row>
        <row r="938">
          <cell r="L938">
            <v>0.75613410103530287</v>
          </cell>
          <cell r="M938">
            <v>0.46077243648380206</v>
          </cell>
        </row>
        <row r="939">
          <cell r="L939">
            <v>0.75885187768745865</v>
          </cell>
          <cell r="M939">
            <v>0.46280316634567997</v>
          </cell>
        </row>
        <row r="940">
          <cell r="L940">
            <v>0.75855586206121628</v>
          </cell>
          <cell r="M940">
            <v>0.44493081149714592</v>
          </cell>
        </row>
        <row r="941">
          <cell r="L941">
            <v>0.78779741100896328</v>
          </cell>
          <cell r="M941">
            <v>0.25170107152021376</v>
          </cell>
        </row>
        <row r="942">
          <cell r="L942">
            <v>0.78764856293617036</v>
          </cell>
          <cell r="M942">
            <v>0.26249183363547079</v>
          </cell>
        </row>
        <row r="943">
          <cell r="L943">
            <v>0.74854197679398027</v>
          </cell>
          <cell r="M943">
            <v>0.18705520096249922</v>
          </cell>
        </row>
        <row r="944">
          <cell r="L944">
            <v>0.74761883288991771</v>
          </cell>
          <cell r="M944">
            <v>0.18501706022937367</v>
          </cell>
        </row>
        <row r="945">
          <cell r="L945">
            <v>9.2310066581418937E-2</v>
          </cell>
          <cell r="M945">
            <v>9.9320957714184935E-2</v>
          </cell>
        </row>
        <row r="946">
          <cell r="L946">
            <v>0.11723326490762531</v>
          </cell>
          <cell r="M946">
            <v>0.12546938366795174</v>
          </cell>
        </row>
        <row r="947">
          <cell r="L947">
            <v>0.11081507795539769</v>
          </cell>
          <cell r="M947">
            <v>0.11624235247681074</v>
          </cell>
        </row>
        <row r="948">
          <cell r="L948">
            <v>0.10713681002370468</v>
          </cell>
          <cell r="M948">
            <v>0.11744412461903149</v>
          </cell>
        </row>
        <row r="949">
          <cell r="L949">
            <v>0.30709322992405885</v>
          </cell>
          <cell r="M949">
            <v>0.16794312489901439</v>
          </cell>
        </row>
        <row r="950">
          <cell r="L950">
            <v>0.3065185546875</v>
          </cell>
          <cell r="M950">
            <v>0.162933349609375</v>
          </cell>
        </row>
        <row r="951">
          <cell r="L951">
            <v>0.30827090111333311</v>
          </cell>
          <cell r="M951">
            <v>0.16225412649613469</v>
          </cell>
        </row>
        <row r="952">
          <cell r="L952">
            <v>0.33255470863044012</v>
          </cell>
          <cell r="M952">
            <v>0.17734202114580772</v>
          </cell>
        </row>
        <row r="953">
          <cell r="L953">
            <v>0.34296629124522471</v>
          </cell>
          <cell r="M953">
            <v>7.0465746917123567E-2</v>
          </cell>
        </row>
        <row r="954">
          <cell r="L954">
            <v>0.34588239698972234</v>
          </cell>
          <cell r="M954">
            <v>7.7671902203418394E-2</v>
          </cell>
        </row>
        <row r="955">
          <cell r="L955">
            <v>0.34786475285915019</v>
          </cell>
          <cell r="M955">
            <v>8.5232022481902425E-2</v>
          </cell>
        </row>
        <row r="956">
          <cell r="L956">
            <v>0.34820733317533936</v>
          </cell>
          <cell r="M956">
            <v>8.4148694857297632E-2</v>
          </cell>
        </row>
        <row r="957">
          <cell r="L957">
            <v>0.38985600108477103</v>
          </cell>
          <cell r="M957">
            <v>3.2807378666242837E-2</v>
          </cell>
        </row>
        <row r="958">
          <cell r="L958">
            <v>0.43571659725883372</v>
          </cell>
          <cell r="M958">
            <v>0.1470856415317488</v>
          </cell>
        </row>
        <row r="959">
          <cell r="L959">
            <v>0.43434122181760659</v>
          </cell>
          <cell r="M959">
            <v>0.16494229663499713</v>
          </cell>
        </row>
        <row r="960">
          <cell r="L960">
            <v>0.44494896526321492</v>
          </cell>
          <cell r="M960">
            <v>0.18251368144137176</v>
          </cell>
        </row>
        <row r="961">
          <cell r="L961">
            <v>4.2360839934396877E-2</v>
          </cell>
          <cell r="M961">
            <v>-1.8706605502003044E-2</v>
          </cell>
        </row>
        <row r="962">
          <cell r="L962">
            <v>0.20605505079954656</v>
          </cell>
          <cell r="M962">
            <v>-3.9968408832014343E-2</v>
          </cell>
        </row>
        <row r="963">
          <cell r="L963">
            <v>0.24879578973659833</v>
          </cell>
          <cell r="M963">
            <v>-3.6044534037353103E-2</v>
          </cell>
        </row>
        <row r="964">
          <cell r="L964">
            <v>0.24111782906779433</v>
          </cell>
          <cell r="M964">
            <v>-4.0027274249538031E-2</v>
          </cell>
        </row>
        <row r="965">
          <cell r="L965">
            <v>0.53065144923442009</v>
          </cell>
          <cell r="M965">
            <v>7.706650093225606E-2</v>
          </cell>
        </row>
        <row r="966">
          <cell r="L966">
            <v>0.58736898683149685</v>
          </cell>
          <cell r="M966">
            <v>0.12636388067723731</v>
          </cell>
        </row>
        <row r="967">
          <cell r="L967">
            <v>0.69601412714429867</v>
          </cell>
          <cell r="M967">
            <v>0.20963673057517659</v>
          </cell>
        </row>
        <row r="968">
          <cell r="L968">
            <v>0.6997796817625459</v>
          </cell>
          <cell r="M968">
            <v>0.18408812729498164</v>
          </cell>
        </row>
        <row r="969">
          <cell r="L969">
            <v>0.39601631116687575</v>
          </cell>
          <cell r="M969">
            <v>9.0181932245922206E-2</v>
          </cell>
        </row>
        <row r="970">
          <cell r="L970">
            <v>0.4162838587042611</v>
          </cell>
          <cell r="M970">
            <v>0.10549659432916204</v>
          </cell>
        </row>
        <row r="971">
          <cell r="L971">
            <v>0.4429688652796222</v>
          </cell>
          <cell r="M971">
            <v>0.14947616939648811</v>
          </cell>
        </row>
        <row r="972">
          <cell r="L972">
            <v>0.48171102199538218</v>
          </cell>
          <cell r="M972">
            <v>0.16174504800097217</v>
          </cell>
        </row>
        <row r="973">
          <cell r="L973">
            <v>0.12694037749162113</v>
          </cell>
          <cell r="M973">
            <v>0.10310460398659375</v>
          </cell>
        </row>
        <row r="974">
          <cell r="L974">
            <v>0.13894058372293583</v>
          </cell>
          <cell r="M974">
            <v>0.11579138486677863</v>
          </cell>
        </row>
        <row r="975">
          <cell r="L975">
            <v>0.14622434660585859</v>
          </cell>
          <cell r="M975">
            <v>0.12576740922645149</v>
          </cell>
        </row>
        <row r="976">
          <cell r="L976">
            <v>0.21542691308996487</v>
          </cell>
          <cell r="M976">
            <v>0.18701695433022758</v>
          </cell>
        </row>
        <row r="977">
          <cell r="L977">
            <v>0.40265838329841797</v>
          </cell>
          <cell r="M977">
            <v>9.6294155891064076E-2</v>
          </cell>
        </row>
        <row r="978">
          <cell r="L978">
            <v>0.40120296444810422</v>
          </cell>
          <cell r="M978">
            <v>9.9029751888582582E-2</v>
          </cell>
        </row>
        <row r="979">
          <cell r="L979">
            <v>0.4</v>
          </cell>
          <cell r="M979">
            <v>0.10272193559864792</v>
          </cell>
        </row>
        <row r="980">
          <cell r="L980">
            <v>0.39081945418959341</v>
          </cell>
          <cell r="M980">
            <v>8.5933749399903989E-2</v>
          </cell>
        </row>
        <row r="981">
          <cell r="L981">
            <v>1</v>
          </cell>
          <cell r="M981">
            <v>0.55317613089509143</v>
          </cell>
        </row>
        <row r="982">
          <cell r="L982">
            <v>1</v>
          </cell>
          <cell r="M982">
            <v>0.54083253892596128</v>
          </cell>
        </row>
        <row r="983">
          <cell r="L983">
            <v>1</v>
          </cell>
          <cell r="M983">
            <v>0.53160235853936066</v>
          </cell>
        </row>
        <row r="984">
          <cell r="L984">
            <v>1</v>
          </cell>
          <cell r="M984">
            <v>0.54547141796585008</v>
          </cell>
        </row>
        <row r="985">
          <cell r="L985">
            <v>0.75356596510103224</v>
          </cell>
          <cell r="M985">
            <v>0.39985668896883303</v>
          </cell>
        </row>
        <row r="986">
          <cell r="L986">
            <v>0.72926403247887461</v>
          </cell>
          <cell r="M986">
            <v>0.36623865049017296</v>
          </cell>
        </row>
        <row r="987">
          <cell r="L987">
            <v>0.72249307691377485</v>
          </cell>
          <cell r="M987">
            <v>0.36023931506794099</v>
          </cell>
        </row>
        <row r="988">
          <cell r="L988">
            <v>0.73062269186471918</v>
          </cell>
          <cell r="M988">
            <v>0.39640805961761794</v>
          </cell>
        </row>
        <row r="989">
          <cell r="L989">
            <v>0.57677015035416179</v>
          </cell>
          <cell r="M989">
            <v>0.20306902548785793</v>
          </cell>
        </row>
        <row r="990">
          <cell r="L990">
            <v>0.58886228417397213</v>
          </cell>
          <cell r="M990">
            <v>0.21494645328929796</v>
          </cell>
        </row>
        <row r="991">
          <cell r="L991">
            <v>0.60015363081736472</v>
          </cell>
          <cell r="M991">
            <v>0.23088956586174855</v>
          </cell>
        </row>
        <row r="992">
          <cell r="L992">
            <v>0.61389637378905704</v>
          </cell>
          <cell r="M992">
            <v>0.23013486793841395</v>
          </cell>
        </row>
        <row r="993">
          <cell r="L993">
            <v>0.13746402573218219</v>
          </cell>
          <cell r="M993">
            <v>7.9566615879465036E-2</v>
          </cell>
        </row>
        <row r="994">
          <cell r="L994">
            <v>0.13798498122653313</v>
          </cell>
          <cell r="M994">
            <v>7.7284105131414274E-2</v>
          </cell>
        </row>
        <row r="995">
          <cell r="L995">
            <v>0.14250507393447376</v>
          </cell>
          <cell r="M995">
            <v>8.400985792983473E-2</v>
          </cell>
        </row>
        <row r="996">
          <cell r="L996">
            <v>0.14655529476736162</v>
          </cell>
          <cell r="M996">
            <v>9.319342813751208E-2</v>
          </cell>
        </row>
        <row r="997">
          <cell r="L997">
            <v>0.28975003697677859</v>
          </cell>
          <cell r="M997">
            <v>9.0519153971306027E-2</v>
          </cell>
        </row>
        <row r="998">
          <cell r="L998">
            <v>0.29403368541250352</v>
          </cell>
          <cell r="M998">
            <v>0.10305452469312018</v>
          </cell>
        </row>
        <row r="999">
          <cell r="L999">
            <v>0.31545785494259315</v>
          </cell>
          <cell r="M999">
            <v>0.12797535704284513</v>
          </cell>
        </row>
        <row r="1000">
          <cell r="L1000">
            <v>0.33383172488786195</v>
          </cell>
          <cell r="M1000">
            <v>0.14312899279597663</v>
          </cell>
        </row>
        <row r="1001">
          <cell r="L1001">
            <v>0.53095470855167692</v>
          </cell>
          <cell r="M1001">
            <v>0.15901478317383549</v>
          </cell>
        </row>
        <row r="1002">
          <cell r="L1002">
            <v>0.53645966656036825</v>
          </cell>
          <cell r="M1002">
            <v>0.18012682400878843</v>
          </cell>
        </row>
        <row r="1003">
          <cell r="L1003">
            <v>0.49819259177608088</v>
          </cell>
          <cell r="M1003">
            <v>0.10852152098195514</v>
          </cell>
        </row>
        <row r="1004">
          <cell r="L1004">
            <v>0.49211791156089324</v>
          </cell>
          <cell r="M1004">
            <v>9.4855112910520137E-2</v>
          </cell>
        </row>
        <row r="1005">
          <cell r="L1005">
            <v>0.39236405847571376</v>
          </cell>
          <cell r="M1005">
            <v>0.31213407334856896</v>
          </cell>
        </row>
        <row r="1006">
          <cell r="L1006">
            <v>0.38791775333829082</v>
          </cell>
          <cell r="M1006">
            <v>0.31183354266216462</v>
          </cell>
        </row>
        <row r="1007">
          <cell r="L1007">
            <v>0.38102057847113657</v>
          </cell>
          <cell r="M1007">
            <v>0.28968015363703614</v>
          </cell>
        </row>
        <row r="1008">
          <cell r="L1008">
            <v>0.3852044229331445</v>
          </cell>
          <cell r="M1008">
            <v>0.28117498917876677</v>
          </cell>
        </row>
        <row r="1009">
          <cell r="L1009">
            <v>0.53012569999298187</v>
          </cell>
          <cell r="M1009">
            <v>0.13323529058441866</v>
          </cell>
        </row>
        <row r="1010">
          <cell r="L1010">
            <v>0.58447238192290141</v>
          </cell>
          <cell r="M1010">
            <v>0.23916939422136405</v>
          </cell>
        </row>
        <row r="1011">
          <cell r="L1011">
            <v>0.57267973149961149</v>
          </cell>
          <cell r="M1011">
            <v>0.19955883366650581</v>
          </cell>
        </row>
        <row r="1012">
          <cell r="L1012">
            <v>0.5546611795517854</v>
          </cell>
          <cell r="M1012">
            <v>0.16394258774767248</v>
          </cell>
        </row>
        <row r="1013">
          <cell r="L1013">
            <v>5.6311172215129823E-2</v>
          </cell>
          <cell r="M1013">
            <v>1.9133195849291303E-2</v>
          </cell>
        </row>
        <row r="1014">
          <cell r="L1014">
            <v>6.0789565622452524E-2</v>
          </cell>
          <cell r="M1014">
            <v>1.8247059508559451E-2</v>
          </cell>
        </row>
        <row r="1015">
          <cell r="L1015">
            <v>6.3732581194671734E-2</v>
          </cell>
          <cell r="M1015">
            <v>1.7414616437208524E-2</v>
          </cell>
        </row>
        <row r="1016">
          <cell r="L1016">
            <v>5.980595544938283E-2</v>
          </cell>
          <cell r="M1016">
            <v>1.9634961547327173E-2</v>
          </cell>
        </row>
        <row r="1017">
          <cell r="L1017">
            <v>0.70882320624107242</v>
          </cell>
          <cell r="M1017">
            <v>0.39907702450280191</v>
          </cell>
        </row>
        <row r="1018">
          <cell r="L1018">
            <v>0.72333052985702273</v>
          </cell>
          <cell r="M1018">
            <v>0.41534062237174096</v>
          </cell>
        </row>
        <row r="1019">
          <cell r="L1019">
            <v>0.72099091263533577</v>
          </cell>
          <cell r="M1019">
            <v>0.43160483459796661</v>
          </cell>
        </row>
        <row r="1020">
          <cell r="L1020">
            <v>0.71981632945903284</v>
          </cell>
          <cell r="M1020">
            <v>0.42284402353278805</v>
          </cell>
        </row>
        <row r="1021">
          <cell r="L1021">
            <v>0.37343995430529775</v>
          </cell>
          <cell r="M1021">
            <v>0.1051834927888048</v>
          </cell>
        </row>
        <row r="1022">
          <cell r="L1022">
            <v>0.37139862319045869</v>
          </cell>
          <cell r="M1022">
            <v>0.11938015241224964</v>
          </cell>
        </row>
        <row r="1023">
          <cell r="L1023">
            <v>0.36786006307674335</v>
          </cell>
          <cell r="M1023">
            <v>0.11488143908421913</v>
          </cell>
        </row>
        <row r="1024">
          <cell r="L1024">
            <v>0.38844648400593873</v>
          </cell>
          <cell r="M1024">
            <v>0.12667026589283303</v>
          </cell>
        </row>
        <row r="1025">
          <cell r="L1025">
            <v>0.44259721203228175</v>
          </cell>
          <cell r="M1025">
            <v>4.8569332355099047E-2</v>
          </cell>
        </row>
        <row r="1026">
          <cell r="L1026">
            <v>0.44123814132172023</v>
          </cell>
          <cell r="M1026">
            <v>5.9414360914382909E-2</v>
          </cell>
        </row>
        <row r="1027">
          <cell r="L1027">
            <v>0.46666484805499486</v>
          </cell>
          <cell r="M1027">
            <v>0.12008292869223634</v>
          </cell>
        </row>
        <row r="1028">
          <cell r="L1028">
            <v>0.44655544595502561</v>
          </cell>
          <cell r="M1028">
            <v>0.10678903804091436</v>
          </cell>
        </row>
        <row r="1029">
          <cell r="L1029">
            <v>0.25744007408456837</v>
          </cell>
          <cell r="M1029">
            <v>6.5568298439179121E-2</v>
          </cell>
        </row>
        <row r="1030">
          <cell r="L1030">
            <v>0.26137886776452168</v>
          </cell>
          <cell r="M1030">
            <v>7.4424997761525294E-2</v>
          </cell>
        </row>
        <row r="1031">
          <cell r="L1031">
            <v>0.27605650119190928</v>
          </cell>
          <cell r="M1031">
            <v>9.9032658135905602E-2</v>
          </cell>
        </row>
        <row r="1032">
          <cell r="L1032">
            <v>0.29866408773616704</v>
          </cell>
          <cell r="M1032">
            <v>0.10376751070393678</v>
          </cell>
        </row>
        <row r="1033">
          <cell r="L1033">
            <v>0.61453874349575788</v>
          </cell>
          <cell r="M1033">
            <v>0.21533847691795044</v>
          </cell>
        </row>
        <row r="1034">
          <cell r="L1034">
            <v>0.63613207322589094</v>
          </cell>
          <cell r="M1034">
            <v>0.24362606232294617</v>
          </cell>
        </row>
        <row r="1035">
          <cell r="L1035">
            <v>0.61431519742362739</v>
          </cell>
          <cell r="M1035">
            <v>0.22135032771641758</v>
          </cell>
        </row>
        <row r="1036">
          <cell r="L1036">
            <v>0.64254660673494945</v>
          </cell>
          <cell r="M1036">
            <v>0.23953037113452705</v>
          </cell>
        </row>
        <row r="1037">
          <cell r="L1037">
            <v>0.40398700101857687</v>
          </cell>
          <cell r="M1037">
            <v>0.13956928748120484</v>
          </cell>
        </row>
        <row r="1038">
          <cell r="L1038">
            <v>0.40775829562594268</v>
          </cell>
          <cell r="M1038">
            <v>0.14333521870286575</v>
          </cell>
        </row>
        <row r="1039">
          <cell r="L1039">
            <v>0.40437120312827313</v>
          </cell>
          <cell r="M1039">
            <v>0.14195936037986173</v>
          </cell>
        </row>
        <row r="1040">
          <cell r="L1040">
            <v>0.4152102459480902</v>
          </cell>
          <cell r="M1040">
            <v>0.14886093165589936</v>
          </cell>
        </row>
        <row r="1041">
          <cell r="L1041">
            <v>0.16099898567892823</v>
          </cell>
          <cell r="M1041">
            <v>9.4153209236079907E-2</v>
          </cell>
        </row>
        <row r="1042">
          <cell r="L1042">
            <v>0.16884638776813909</v>
          </cell>
          <cell r="M1042">
            <v>0.10143995665145478</v>
          </cell>
        </row>
        <row r="1043">
          <cell r="L1043">
            <v>0.17659521743260786</v>
          </cell>
          <cell r="M1043">
            <v>0.12094994136143566</v>
          </cell>
        </row>
        <row r="1044">
          <cell r="L1044">
            <v>0.20391375223544106</v>
          </cell>
          <cell r="M1044">
            <v>0.13783595182465666</v>
          </cell>
        </row>
        <row r="1045">
          <cell r="L1045">
            <v>1</v>
          </cell>
          <cell r="M1045">
            <v>0.15338812479033881</v>
          </cell>
        </row>
        <row r="1046">
          <cell r="L1046">
            <v>1</v>
          </cell>
          <cell r="M1046">
            <v>0.16939890710382513</v>
          </cell>
        </row>
        <row r="1047">
          <cell r="L1047">
            <v>1</v>
          </cell>
          <cell r="M1047">
            <v>0.17766967801714154</v>
          </cell>
        </row>
        <row r="1048">
          <cell r="L1048">
            <v>1</v>
          </cell>
          <cell r="M1048">
            <v>0.18762118979291087</v>
          </cell>
        </row>
        <row r="1049">
          <cell r="L1049">
            <v>0.47828058695863429</v>
          </cell>
          <cell r="M1049">
            <v>0.21593080884972951</v>
          </cell>
        </row>
        <row r="1050">
          <cell r="L1050">
            <v>0.48314006473712323</v>
          </cell>
          <cell r="M1050">
            <v>0.2242229973916596</v>
          </cell>
        </row>
        <row r="1051">
          <cell r="L1051">
            <v>0.49187421549844756</v>
          </cell>
          <cell r="M1051">
            <v>0.22943780141375439</v>
          </cell>
        </row>
        <row r="1052">
          <cell r="L1052">
            <v>0.50048158357966055</v>
          </cell>
          <cell r="M1052">
            <v>0.23989504799229466</v>
          </cell>
        </row>
        <row r="1053">
          <cell r="L1053">
            <v>0.51713251115396597</v>
          </cell>
          <cell r="M1053">
            <v>0.51713251115396597</v>
          </cell>
        </row>
        <row r="1054">
          <cell r="L1054">
            <v>0.52213157955652267</v>
          </cell>
          <cell r="M1054">
            <v>0.52213157955652267</v>
          </cell>
        </row>
        <row r="1055">
          <cell r="L1055">
            <v>0.54356279669450724</v>
          </cell>
          <cell r="M1055">
            <v>0.54356279669450724</v>
          </cell>
        </row>
        <row r="1056">
          <cell r="L1056">
            <v>0.59954550196065182</v>
          </cell>
          <cell r="M1056">
            <v>0.59954550196065182</v>
          </cell>
        </row>
        <row r="1057">
          <cell r="L1057">
            <v>0.38845560159233083</v>
          </cell>
          <cell r="M1057">
            <v>0.29709968315866442</v>
          </cell>
        </row>
        <row r="1058">
          <cell r="L1058">
            <v>0.42740946619798903</v>
          </cell>
          <cell r="M1058">
            <v>0.33086732608517944</v>
          </cell>
        </row>
        <row r="1059">
          <cell r="L1059">
            <v>0.41432183345567242</v>
          </cell>
          <cell r="M1059">
            <v>0.31070059538373707</v>
          </cell>
        </row>
        <row r="1060">
          <cell r="L1060">
            <v>0.43697412911850275</v>
          </cell>
          <cell r="M1060">
            <v>0.32889046158685226</v>
          </cell>
        </row>
        <row r="1061">
          <cell r="L1061">
            <v>0.51497207455756677</v>
          </cell>
          <cell r="M1061">
            <v>0.24022609514837495</v>
          </cell>
        </row>
        <row r="1062">
          <cell r="L1062">
            <v>0.54077578051087982</v>
          </cell>
          <cell r="M1062">
            <v>0.25701671397035636</v>
          </cell>
        </row>
        <row r="1063">
          <cell r="L1063">
            <v>0.54543030464635689</v>
          </cell>
          <cell r="M1063">
            <v>0.26104926338244117</v>
          </cell>
        </row>
        <row r="1064">
          <cell r="L1064">
            <v>0.51970078506887862</v>
          </cell>
          <cell r="M1064">
            <v>0.19789660790993926</v>
          </cell>
        </row>
        <row r="1065">
          <cell r="L1065">
            <v>0.27673674817778049</v>
          </cell>
          <cell r="M1065">
            <v>0.22153377247069911</v>
          </cell>
        </row>
        <row r="1066">
          <cell r="L1066">
            <v>0.21274763135228247</v>
          </cell>
          <cell r="M1066">
            <v>0.15689392433578481</v>
          </cell>
        </row>
        <row r="1067">
          <cell r="L1067">
            <v>0.1931244589839578</v>
          </cell>
          <cell r="M1067">
            <v>0.14376131215360921</v>
          </cell>
        </row>
        <row r="1068">
          <cell r="L1068">
            <v>0.11308426872172894</v>
          </cell>
          <cell r="M1068">
            <v>4.4535656447199416E-2</v>
          </cell>
        </row>
        <row r="1069">
          <cell r="L1069">
            <v>0.16165509526646649</v>
          </cell>
          <cell r="M1069">
            <v>6.198703841056382E-2</v>
          </cell>
        </row>
        <row r="1070">
          <cell r="L1070">
            <v>0.12382188498402558</v>
          </cell>
          <cell r="M1070">
            <v>3.3256789137380192E-2</v>
          </cell>
        </row>
        <row r="1071">
          <cell r="L1071">
            <v>0.13844219307482342</v>
          </cell>
          <cell r="M1071">
            <v>3.8500465154318778E-2</v>
          </cell>
        </row>
        <row r="1072">
          <cell r="L1072">
            <v>0.22428557549513539</v>
          </cell>
          <cell r="M1072">
            <v>6.2247574634633804E-2</v>
          </cell>
        </row>
        <row r="1073">
          <cell r="L1073">
            <v>0.65206169208961851</v>
          </cell>
          <cell r="M1073">
            <v>0.20896185499397044</v>
          </cell>
        </row>
        <row r="1074">
          <cell r="L1074">
            <v>0.6149705902391388</v>
          </cell>
          <cell r="M1074">
            <v>0.17407398996207391</v>
          </cell>
        </row>
        <row r="1075">
          <cell r="L1075">
            <v>0.60300210715723179</v>
          </cell>
          <cell r="M1075">
            <v>0.15822619977744631</v>
          </cell>
        </row>
        <row r="1076">
          <cell r="L1076">
            <v>0.62190490657754816</v>
          </cell>
          <cell r="M1076">
            <v>0.19107296571978327</v>
          </cell>
        </row>
        <row r="1077">
          <cell r="L1077">
            <v>0.82625773023566773</v>
          </cell>
          <cell r="M1077">
            <v>0.32274778539194382</v>
          </cell>
        </row>
        <row r="1078">
          <cell r="L1078">
            <v>0.80962472406181019</v>
          </cell>
          <cell r="M1078">
            <v>0.282560706401766</v>
          </cell>
        </row>
        <row r="1079">
          <cell r="L1079">
            <v>0.79291904849714179</v>
          </cell>
          <cell r="M1079">
            <v>0.1947261663286004</v>
          </cell>
        </row>
        <row r="1080">
          <cell r="L1080">
            <v>0.69322709163346619</v>
          </cell>
          <cell r="M1080">
            <v>-0.17385005432814199</v>
          </cell>
        </row>
        <row r="1081">
          <cell r="L1081">
            <v>0.73814692545825888</v>
          </cell>
          <cell r="M1081">
            <v>0.34379375457616668</v>
          </cell>
        </row>
        <row r="1082">
          <cell r="L1082">
            <v>0.68816003132449644</v>
          </cell>
          <cell r="M1082">
            <v>0.32114518673776099</v>
          </cell>
        </row>
        <row r="1083">
          <cell r="L1083">
            <v>0.64695447745244716</v>
          </cell>
          <cell r="M1083">
            <v>0.30104723231459712</v>
          </cell>
        </row>
        <row r="1084">
          <cell r="L1084">
            <v>0.61579934364744493</v>
          </cell>
          <cell r="M1084">
            <v>0.24955461790904829</v>
          </cell>
        </row>
        <row r="1085">
          <cell r="L1085">
            <v>0.97470446120649912</v>
          </cell>
          <cell r="M1085">
            <v>0.38601136266246905</v>
          </cell>
        </row>
        <row r="1086">
          <cell r="L1086">
            <v>0.98264565615747224</v>
          </cell>
          <cell r="M1086">
            <v>0.40766513241261504</v>
          </cell>
        </row>
        <row r="1087">
          <cell r="L1087">
            <v>0.98668053165545855</v>
          </cell>
          <cell r="M1087">
            <v>0.39263811323543385</v>
          </cell>
        </row>
        <row r="1088">
          <cell r="L1088">
            <v>0.98522502837837811</v>
          </cell>
          <cell r="M1088">
            <v>0.38614510633860172</v>
          </cell>
        </row>
        <row r="1089">
          <cell r="L1089">
            <v>0.53885922154611321</v>
          </cell>
          <cell r="M1089">
            <v>0.18846501766309146</v>
          </cell>
        </row>
        <row r="1090">
          <cell r="L1090">
            <v>0.54656447771364491</v>
          </cell>
          <cell r="M1090">
            <v>0.19215175646816571</v>
          </cell>
        </row>
        <row r="1091">
          <cell r="L1091">
            <v>0.56440113264872904</v>
          </cell>
          <cell r="M1091">
            <v>0.20921189239419616</v>
          </cell>
        </row>
        <row r="1092">
          <cell r="L1092">
            <v>0.57234446071514999</v>
          </cell>
          <cell r="M1092">
            <v>0.21805779870244557</v>
          </cell>
        </row>
        <row r="1093">
          <cell r="L1093">
            <v>0.20357103493882944</v>
          </cell>
          <cell r="M1093">
            <v>3.9898600242477683E-2</v>
          </cell>
        </row>
        <row r="1094">
          <cell r="L1094">
            <v>0.33237559603863553</v>
          </cell>
          <cell r="M1094">
            <v>0.19116028854383177</v>
          </cell>
        </row>
        <row r="1095">
          <cell r="L1095">
            <v>0.32207262845849804</v>
          </cell>
          <cell r="M1095">
            <v>0.18533843873517786</v>
          </cell>
        </row>
        <row r="1096">
          <cell r="L1096">
            <v>0.20203242196951365</v>
          </cell>
          <cell r="M1096">
            <v>1.8953141382369545E-2</v>
          </cell>
        </row>
        <row r="1097">
          <cell r="L1097">
            <v>0.76584110925683335</v>
          </cell>
          <cell r="M1097">
            <v>0.42373880968970157</v>
          </cell>
        </row>
        <row r="1098">
          <cell r="L1098">
            <v>0.76418482101144314</v>
          </cell>
          <cell r="M1098">
            <v>0.37476071426016894</v>
          </cell>
        </row>
        <row r="1099">
          <cell r="L1099">
            <v>0.79393045818504415</v>
          </cell>
          <cell r="M1099">
            <v>0.33481252267706929</v>
          </cell>
        </row>
        <row r="1100">
          <cell r="L1100">
            <v>0.70137374978292977</v>
          </cell>
          <cell r="M1100">
            <v>-3.0905064590063709E-2</v>
          </cell>
        </row>
        <row r="1101">
          <cell r="L1101">
            <v>0.45701849836779107</v>
          </cell>
          <cell r="M1101">
            <v>0.18142131716669258</v>
          </cell>
        </row>
        <row r="1102">
          <cell r="L1102">
            <v>0.44712757044531404</v>
          </cell>
          <cell r="M1102">
            <v>0.14460246253698578</v>
          </cell>
        </row>
        <row r="1103">
          <cell r="L1103">
            <v>0.83170488534396814</v>
          </cell>
          <cell r="M1103">
            <v>0.43010967098703889</v>
          </cell>
        </row>
        <row r="1104">
          <cell r="L1104">
            <v>0.81524926686217003</v>
          </cell>
          <cell r="M1104">
            <v>0.37458455522971651</v>
          </cell>
        </row>
        <row r="1105">
          <cell r="L1105">
            <v>0.69242852654728249</v>
          </cell>
          <cell r="M1105">
            <v>-0.21112158341187559</v>
          </cell>
        </row>
        <row r="1106">
          <cell r="L1106">
            <v>0.68977370380979663</v>
          </cell>
          <cell r="M1106">
            <v>-7.9919793755370949E-2</v>
          </cell>
        </row>
        <row r="1107">
          <cell r="L1107">
            <v>0.52166721799536886</v>
          </cell>
          <cell r="M1107">
            <v>0.2120410188554416</v>
          </cell>
        </row>
        <row r="1108">
          <cell r="L1108">
            <v>0.5754838709677419</v>
          </cell>
          <cell r="M1108">
            <v>0.19612903225806452</v>
          </cell>
        </row>
        <row r="1109">
          <cell r="L1109">
            <v>0.57641146911025709</v>
          </cell>
          <cell r="M1109">
            <v>0.21223765888264853</v>
          </cell>
        </row>
        <row r="1110">
          <cell r="L1110">
            <v>0.6011543134872418</v>
          </cell>
          <cell r="M1110">
            <v>0.24027946537059539</v>
          </cell>
        </row>
        <row r="1111">
          <cell r="L1111">
            <v>0.41947250280583614</v>
          </cell>
          <cell r="M1111">
            <v>0.22979797979797981</v>
          </cell>
        </row>
        <row r="1112">
          <cell r="L1112">
            <v>0.46141649048625788</v>
          </cell>
          <cell r="M1112">
            <v>0.23394556025369978</v>
          </cell>
        </row>
        <row r="1113">
          <cell r="L1113">
            <v>0.48587039539392518</v>
          </cell>
          <cell r="M1113">
            <v>0.25821044591974618</v>
          </cell>
        </row>
        <row r="1114">
          <cell r="L1114">
            <v>0.50840672538030418</v>
          </cell>
          <cell r="M1114">
            <v>0.26649891341644744</v>
          </cell>
        </row>
        <row r="1115">
          <cell r="L1115">
            <v>0.56503412284223198</v>
          </cell>
          <cell r="M1115">
            <v>0.31483340024086715</v>
          </cell>
        </row>
        <row r="1116">
          <cell r="L1116">
            <v>0.37021630615640599</v>
          </cell>
          <cell r="M1116">
            <v>8.3194675540765387E-2</v>
          </cell>
        </row>
        <row r="1117">
          <cell r="L1117">
            <v>0.38878222709818977</v>
          </cell>
          <cell r="M1117">
            <v>0.10093252879868349</v>
          </cell>
        </row>
        <row r="1118">
          <cell r="L1118">
            <v>0.44210117738387888</v>
          </cell>
          <cell r="M1118">
            <v>0.15771768663475222</v>
          </cell>
        </row>
        <row r="1119">
          <cell r="L1119">
            <v>0.28742511821754957</v>
          </cell>
          <cell r="M1119">
            <v>5.2198825848164911E-2</v>
          </cell>
        </row>
        <row r="1120">
          <cell r="L1120">
            <v>0.31825712633087333</v>
          </cell>
          <cell r="M1120">
            <v>7.3146805177289914E-2</v>
          </cell>
        </row>
        <row r="1121">
          <cell r="L1121">
            <v>0.32274230398033132</v>
          </cell>
          <cell r="M1121">
            <v>4.5110333178897413E-2</v>
          </cell>
        </row>
        <row r="1122">
          <cell r="L1122">
            <v>0.31716373923651764</v>
          </cell>
          <cell r="M1122">
            <v>4.3008406271370835E-2</v>
          </cell>
        </row>
        <row r="1123">
          <cell r="L1123">
            <v>0.73559539052496792</v>
          </cell>
          <cell r="M1123">
            <v>8.5787451984635082E-2</v>
          </cell>
        </row>
        <row r="1124">
          <cell r="L1124">
            <v>0.77867528271405495</v>
          </cell>
          <cell r="M1124">
            <v>0.24232633279483037</v>
          </cell>
        </row>
        <row r="1125">
          <cell r="L1125">
            <v>0.78802447552447552</v>
          </cell>
          <cell r="M1125">
            <v>0.2513111888111888</v>
          </cell>
        </row>
        <row r="1126">
          <cell r="L1126">
            <v>0.680796403339756</v>
          </cell>
          <cell r="M1126">
            <v>-3.2504816955684008</v>
          </cell>
        </row>
        <row r="1127">
          <cell r="L1127">
            <v>0.4359025006913444</v>
          </cell>
          <cell r="M1127">
            <v>0.12791846086990874</v>
          </cell>
        </row>
        <row r="1128">
          <cell r="L1128">
            <v>0.44771394654483976</v>
          </cell>
          <cell r="M1128">
            <v>0.13237886254901254</v>
          </cell>
        </row>
        <row r="1129">
          <cell r="L1129">
            <v>0.45969085977582436</v>
          </cell>
          <cell r="M1129">
            <v>0.13643344988725858</v>
          </cell>
        </row>
        <row r="1130">
          <cell r="L1130">
            <v>0.46241042747714356</v>
          </cell>
          <cell r="M1130">
            <v>0.13905361996540647</v>
          </cell>
        </row>
        <row r="1131">
          <cell r="L1131">
            <v>0.57951955111344899</v>
          </cell>
          <cell r="M1131">
            <v>0.17183938278099245</v>
          </cell>
        </row>
        <row r="1132">
          <cell r="L1132">
            <v>0.58333333333333326</v>
          </cell>
          <cell r="M1132">
            <v>0.18734096692111959</v>
          </cell>
        </row>
        <row r="1133">
          <cell r="L1133">
            <v>0.58862605314322747</v>
          </cell>
          <cell r="M1133">
            <v>0.18535320803629293</v>
          </cell>
        </row>
        <row r="1134">
          <cell r="L1134">
            <v>0.58678078934854971</v>
          </cell>
          <cell r="M1134">
            <v>0.19781264859724204</v>
          </cell>
        </row>
        <row r="1135">
          <cell r="L1135">
            <v>0.29329998836803539</v>
          </cell>
          <cell r="M1135">
            <v>0.19710364080493195</v>
          </cell>
        </row>
        <row r="1136">
          <cell r="L1136">
            <v>0.26554289579106183</v>
          </cell>
          <cell r="M1136">
            <v>0.16643254773424901</v>
          </cell>
        </row>
        <row r="1137">
          <cell r="L1137">
            <v>0.27094216417910444</v>
          </cell>
          <cell r="M1137">
            <v>0.17336753731343282</v>
          </cell>
        </row>
        <row r="1138">
          <cell r="L1138">
            <v>0.20756251270583448</v>
          </cell>
          <cell r="M1138">
            <v>8.8026021549095348E-2</v>
          </cell>
        </row>
        <row r="1139">
          <cell r="L1139">
            <v>0.63806136060471319</v>
          </cell>
          <cell r="M1139">
            <v>0.28963983992885728</v>
          </cell>
        </row>
        <row r="1140">
          <cell r="L1140">
            <v>0.63859256710254653</v>
          </cell>
          <cell r="M1140">
            <v>0.30755333792154166</v>
          </cell>
        </row>
        <row r="1141">
          <cell r="L1141">
            <v>0.65160308248501564</v>
          </cell>
          <cell r="M1141">
            <v>0.27437922176767199</v>
          </cell>
        </row>
        <row r="1142">
          <cell r="L1142">
            <v>0.69205097087378642</v>
          </cell>
          <cell r="M1142">
            <v>0.31088187702265374</v>
          </cell>
        </row>
        <row r="1143">
          <cell r="L1143">
            <v>0.59394542353610014</v>
          </cell>
          <cell r="M1143">
            <v>9.6251026467058298E-2</v>
          </cell>
        </row>
        <row r="1144">
          <cell r="L1144">
            <v>0.61960474308300395</v>
          </cell>
          <cell r="M1144">
            <v>0.12996047430830041</v>
          </cell>
        </row>
        <row r="1145">
          <cell r="L1145">
            <v>0.62600032663726934</v>
          </cell>
          <cell r="M1145">
            <v>0.11693614241384942</v>
          </cell>
        </row>
        <row r="1146">
          <cell r="L1146">
            <v>0.60818608005769925</v>
          </cell>
          <cell r="M1146">
            <v>7.4468085106382975E-2</v>
          </cell>
        </row>
        <row r="1147">
          <cell r="L1147">
            <v>7.7899878188957494E-2</v>
          </cell>
          <cell r="M1147">
            <v>5.448675305555694E-2</v>
          </cell>
        </row>
        <row r="1148">
          <cell r="L1148">
            <v>7.4040604352939354E-2</v>
          </cell>
          <cell r="M1148">
            <v>4.9481352291507172E-2</v>
          </cell>
        </row>
        <row r="1149">
          <cell r="L1149">
            <v>9.03346724857228E-2</v>
          </cell>
          <cell r="M1149">
            <v>6.5657983521645272E-2</v>
          </cell>
        </row>
        <row r="1150">
          <cell r="L1150">
            <v>9.6188055970348074E-2</v>
          </cell>
          <cell r="M1150">
            <v>6.8267787462172907E-2</v>
          </cell>
        </row>
        <row r="1151">
          <cell r="L1151">
            <v>0.52015427464260089</v>
          </cell>
          <cell r="M1151">
            <v>0.15145208390622872</v>
          </cell>
        </row>
        <row r="1152">
          <cell r="L1152">
            <v>0.54915254237288136</v>
          </cell>
          <cell r="M1152">
            <v>0.12009685230024213</v>
          </cell>
        </row>
        <row r="1153">
          <cell r="L1153">
            <v>0.55510465612985904</v>
          </cell>
          <cell r="M1153">
            <v>0.16211020931225972</v>
          </cell>
        </row>
        <row r="1154">
          <cell r="L1154">
            <v>0.56107784431137731</v>
          </cell>
          <cell r="M1154">
            <v>0.17524950099800399</v>
          </cell>
        </row>
        <row r="1155">
          <cell r="L1155">
            <v>0.3801579377325951</v>
          </cell>
          <cell r="M1155">
            <v>0.12536988290823273</v>
          </cell>
        </row>
        <row r="1156">
          <cell r="L1156">
            <v>0.37897271268057786</v>
          </cell>
          <cell r="M1156">
            <v>0.12937399678972714</v>
          </cell>
        </row>
        <row r="1157">
          <cell r="L1157">
            <v>0.3847389558232932</v>
          </cell>
          <cell r="M1157">
            <v>0.11480705430417322</v>
          </cell>
        </row>
        <row r="1158">
          <cell r="L1158">
            <v>0.38957350778437039</v>
          </cell>
          <cell r="M1158">
            <v>0.11471169937623611</v>
          </cell>
        </row>
        <row r="1159">
          <cell r="L1159">
            <v>0.95603211846935809</v>
          </cell>
          <cell r="M1159">
            <v>0.57294239765900845</v>
          </cell>
        </row>
        <row r="1160">
          <cell r="L1160">
            <v>0.95020436831669464</v>
          </cell>
          <cell r="M1160">
            <v>0.48411130863653201</v>
          </cell>
        </row>
        <row r="1161">
          <cell r="L1161">
            <v>0.94229168563639187</v>
          </cell>
          <cell r="M1161">
            <v>0.48621914183641224</v>
          </cell>
        </row>
        <row r="1162">
          <cell r="L1162">
            <v>0.94590754286440237</v>
          </cell>
          <cell r="M1162">
            <v>0.4978280733129089</v>
          </cell>
        </row>
        <row r="1163">
          <cell r="L1163">
            <v>0.16140833362054519</v>
          </cell>
          <cell r="M1163">
            <v>9.2962662167898433E-2</v>
          </cell>
        </row>
        <row r="1164">
          <cell r="L1164">
            <v>0.13895576260506026</v>
          </cell>
          <cell r="M1164">
            <v>7.3176032201810681E-2</v>
          </cell>
        </row>
        <row r="1165">
          <cell r="L1165">
            <v>0.17273696440641562</v>
          </cell>
          <cell r="M1165">
            <v>9.3231940622665294E-2</v>
          </cell>
        </row>
        <row r="1166">
          <cell r="L1166">
            <v>0.27336051626093649</v>
          </cell>
          <cell r="M1166">
            <v>0.13837105443292372</v>
          </cell>
        </row>
        <row r="1167">
          <cell r="L1167">
            <v>0.17729047252216379</v>
          </cell>
          <cell r="M1167">
            <v>0.12691770358667695</v>
          </cell>
        </row>
        <row r="1168">
          <cell r="L1168">
            <v>0.17463526799873141</v>
          </cell>
          <cell r="M1168">
            <v>0.12686991225288086</v>
          </cell>
        </row>
        <row r="1169">
          <cell r="L1169">
            <v>0.17809676394087004</v>
          </cell>
          <cell r="M1169">
            <v>0.1303050548424132</v>
          </cell>
        </row>
        <row r="1170">
          <cell r="L1170">
            <v>0.50102326297632027</v>
          </cell>
          <cell r="M1170">
            <v>0.15809833547497129</v>
          </cell>
        </row>
        <row r="1171">
          <cell r="L1171">
            <v>0.50667482599883262</v>
          </cell>
          <cell r="M1171">
            <v>0.16595663532522603</v>
          </cell>
        </row>
        <row r="1172">
          <cell r="L1172">
            <v>0.51397718512306056</v>
          </cell>
          <cell r="M1172">
            <v>0.17604763582892155</v>
          </cell>
        </row>
        <row r="1173">
          <cell r="L1173">
            <v>0.52250700857095445</v>
          </cell>
          <cell r="M1173">
            <v>0.19004430205127007</v>
          </cell>
        </row>
        <row r="1174">
          <cell r="L1174">
            <v>0.67512437810945269</v>
          </cell>
          <cell r="M1174">
            <v>0.40328358208955223</v>
          </cell>
        </row>
        <row r="1175">
          <cell r="L1175">
            <v>0.67788795240456123</v>
          </cell>
          <cell r="M1175">
            <v>0.36499752107089739</v>
          </cell>
        </row>
        <row r="1176">
          <cell r="L1176">
            <v>0.64773198011598998</v>
          </cell>
          <cell r="M1176">
            <v>0.32078500414250205</v>
          </cell>
        </row>
        <row r="1177">
          <cell r="L1177">
            <v>0.53493589743589742</v>
          </cell>
          <cell r="M1177">
            <v>4.158653846153846E-2</v>
          </cell>
        </row>
        <row r="1178">
          <cell r="L1178">
            <v>0.93300376300450083</v>
          </cell>
          <cell r="M1178">
            <v>0.28384859440714233</v>
          </cell>
        </row>
        <row r="1179">
          <cell r="L1179">
            <v>0.93975187578931729</v>
          </cell>
          <cell r="M1179">
            <v>0.28400564594012334</v>
          </cell>
        </row>
        <row r="1180">
          <cell r="L1180">
            <v>0.94143622412045747</v>
          </cell>
          <cell r="M1180">
            <v>0.30288113508035325</v>
          </cell>
        </row>
        <row r="1181">
          <cell r="L1181">
            <v>0.93280799268275527</v>
          </cell>
          <cell r="M1181">
            <v>0.30380637444592978</v>
          </cell>
        </row>
        <row r="1182">
          <cell r="L1182">
            <v>0.58616193213245871</v>
          </cell>
          <cell r="M1182">
            <v>0.16667830456940674</v>
          </cell>
        </row>
        <row r="1183">
          <cell r="L1183">
            <v>0.56463303823059685</v>
          </cell>
          <cell r="M1183">
            <v>0.16094726527727041</v>
          </cell>
        </row>
        <row r="1184">
          <cell r="L1184">
            <v>0.56017552251678926</v>
          </cell>
          <cell r="M1184">
            <v>0.17071341545108942</v>
          </cell>
        </row>
        <row r="1185">
          <cell r="L1185">
            <v>0.56440333588592706</v>
          </cell>
          <cell r="M1185">
            <v>0.17589196380161318</v>
          </cell>
        </row>
        <row r="1186">
          <cell r="L1186">
            <v>0.16198905813168807</v>
          </cell>
          <cell r="M1186">
            <v>7.9545454545454544E-2</v>
          </cell>
        </row>
        <row r="1187">
          <cell r="L1187">
            <v>0.16567432927195247</v>
          </cell>
          <cell r="M1187">
            <v>8.2690114638977255E-2</v>
          </cell>
        </row>
        <row r="1188">
          <cell r="L1188">
            <v>0.16470994475138123</v>
          </cell>
          <cell r="M1188">
            <v>9.1036127417127077E-2</v>
          </cell>
        </row>
        <row r="1189">
          <cell r="L1189">
            <v>0.18098364870148298</v>
          </cell>
          <cell r="M1189">
            <v>0.10787679486698837</v>
          </cell>
        </row>
        <row r="1190">
          <cell r="L1190">
            <v>0.24612129760225665</v>
          </cell>
          <cell r="M1190">
            <v>0.11296320041030901</v>
          </cell>
        </row>
        <row r="1191">
          <cell r="L1191">
            <v>0.28572264482153309</v>
          </cell>
          <cell r="M1191">
            <v>0.14335868929198362</v>
          </cell>
        </row>
        <row r="1192">
          <cell r="L1192">
            <v>0.24475732192716693</v>
          </cell>
          <cell r="M1192">
            <v>8.958593239470089E-2</v>
          </cell>
        </row>
        <row r="1193">
          <cell r="L1193">
            <v>0.27918034642816714</v>
          </cell>
          <cell r="M1193">
            <v>0.12323106532321974</v>
          </cell>
        </row>
        <row r="1194">
          <cell r="L1194">
            <v>0.77622413112749844</v>
          </cell>
          <cell r="M1194">
            <v>0.3478061781927087</v>
          </cell>
        </row>
        <row r="1195">
          <cell r="L1195">
            <v>0.84139975440529247</v>
          </cell>
          <cell r="M1195">
            <v>0.35511634541414738</v>
          </cell>
        </row>
        <row r="1196">
          <cell r="L1196">
            <v>0.89838380160273001</v>
          </cell>
          <cell r="M1196">
            <v>0.36405147565657359</v>
          </cell>
        </row>
        <row r="1197">
          <cell r="L1197">
            <v>0.93146347669397189</v>
          </cell>
          <cell r="M1197">
            <v>0.3533078483306622</v>
          </cell>
        </row>
        <row r="1198">
          <cell r="L1198">
            <v>0.32738509605708987</v>
          </cell>
          <cell r="M1198">
            <v>0.32738509605708987</v>
          </cell>
        </row>
        <row r="1199">
          <cell r="L1199">
            <v>0.2841441940498296</v>
          </cell>
          <cell r="M1199">
            <v>0.28414419404982955</v>
          </cell>
        </row>
        <row r="1200">
          <cell r="L1200">
            <v>0.27118016091069364</v>
          </cell>
          <cell r="M1200">
            <v>0.27118016091069369</v>
          </cell>
        </row>
        <row r="1201">
          <cell r="L1201">
            <v>0.24555799716449933</v>
          </cell>
          <cell r="M1201">
            <v>0.24555799716449933</v>
          </cell>
        </row>
        <row r="1202">
          <cell r="L1202">
            <v>0.35067988958184237</v>
          </cell>
          <cell r="M1202">
            <v>0.2329005214190778</v>
          </cell>
        </row>
        <row r="1203">
          <cell r="L1203">
            <v>0.35563804173354741</v>
          </cell>
          <cell r="M1203">
            <v>0.23063804173354735</v>
          </cell>
        </row>
        <row r="1204">
          <cell r="L1204">
            <v>0.35366525812970784</v>
          </cell>
          <cell r="M1204">
            <v>0.24095168105823994</v>
          </cell>
        </row>
        <row r="1205">
          <cell r="L1205">
            <v>0.40096015362457993</v>
          </cell>
          <cell r="M1205">
            <v>0.28439750360057608</v>
          </cell>
        </row>
        <row r="1206">
          <cell r="L1206">
            <v>0.52957916133403593</v>
          </cell>
          <cell r="M1206">
            <v>0.14612662802077844</v>
          </cell>
        </row>
        <row r="1207">
          <cell r="L1207">
            <v>0.5315447715309749</v>
          </cell>
          <cell r="M1207">
            <v>0.14367979844937989</v>
          </cell>
        </row>
        <row r="1208">
          <cell r="L1208">
            <v>0.54435739659984783</v>
          </cell>
          <cell r="M1208">
            <v>0.15402182187262117</v>
          </cell>
        </row>
        <row r="1209">
          <cell r="L1209">
            <v>0.55080494912339373</v>
          </cell>
          <cell r="M1209">
            <v>0.1558145830347617</v>
          </cell>
        </row>
        <row r="1210">
          <cell r="L1210">
            <v>0.8203157875477981</v>
          </cell>
          <cell r="M1210">
            <v>0.31238450701648462</v>
          </cell>
        </row>
        <row r="1211">
          <cell r="L1211">
            <v>0.81416718362282881</v>
          </cell>
          <cell r="M1211">
            <v>0.31726892059553352</v>
          </cell>
        </row>
        <row r="1212">
          <cell r="L1212">
            <v>0.80693478479991931</v>
          </cell>
          <cell r="M1212">
            <v>0.27212982562241711</v>
          </cell>
        </row>
        <row r="1213">
          <cell r="L1213">
            <v>0.80250148410472666</v>
          </cell>
          <cell r="M1213">
            <v>0.2656240404495302</v>
          </cell>
        </row>
        <row r="1214">
          <cell r="L1214">
            <v>0.49581785887292107</v>
          </cell>
          <cell r="M1214">
            <v>0.12099682437160235</v>
          </cell>
        </row>
        <row r="1215">
          <cell r="L1215">
            <v>0.50074444529281514</v>
          </cell>
          <cell r="M1215">
            <v>0.14267580361914942</v>
          </cell>
        </row>
        <row r="1216">
          <cell r="L1216">
            <v>0.44019758617231119</v>
          </cell>
          <cell r="M1216">
            <v>0.11958811139714487</v>
          </cell>
        </row>
        <row r="1217">
          <cell r="L1217">
            <v>0.44221847491951816</v>
          </cell>
          <cell r="M1217">
            <v>0.12842400819744879</v>
          </cell>
        </row>
        <row r="1218">
          <cell r="L1218">
            <v>0.92618820807271185</v>
          </cell>
          <cell r="M1218">
            <v>0.35303564089711581</v>
          </cell>
        </row>
        <row r="1219">
          <cell r="L1219">
            <v>0.92728715894021652</v>
          </cell>
          <cell r="M1219">
            <v>0.29221576297269392</v>
          </cell>
        </row>
        <row r="1220">
          <cell r="L1220">
            <v>0.90430433011154732</v>
          </cell>
          <cell r="M1220">
            <v>0.30506797721486412</v>
          </cell>
        </row>
        <row r="1221">
          <cell r="L1221">
            <v>0.93833998535519614</v>
          </cell>
          <cell r="M1221">
            <v>0.27379096527938801</v>
          </cell>
        </row>
        <row r="1222">
          <cell r="L1222">
            <v>8.7392223087234155E-2</v>
          </cell>
          <cell r="M1222">
            <v>8.4377688935196302E-2</v>
          </cell>
        </row>
        <row r="1223">
          <cell r="L1223">
            <v>0.10433165115651954</v>
          </cell>
          <cell r="M1223">
            <v>0.10116174762945149</v>
          </cell>
        </row>
        <row r="1224">
          <cell r="L1224">
            <v>0.10799117134399783</v>
          </cell>
          <cell r="M1224">
            <v>0.10439163753003909</v>
          </cell>
        </row>
        <row r="1225">
          <cell r="L1225">
            <v>0.10299801475030934</v>
          </cell>
          <cell r="M1225">
            <v>9.8188339775005032E-2</v>
          </cell>
        </row>
        <row r="1226">
          <cell r="L1226">
            <v>0.22503807707981072</v>
          </cell>
          <cell r="M1226">
            <v>0.1055690879264003</v>
          </cell>
        </row>
        <row r="1227">
          <cell r="L1227">
            <v>0.22909735501084261</v>
          </cell>
          <cell r="M1227">
            <v>0.10545967451048432</v>
          </cell>
        </row>
        <row r="1228">
          <cell r="L1228">
            <v>0.24044686551271011</v>
          </cell>
          <cell r="M1228">
            <v>0.11892569579752393</v>
          </cell>
        </row>
        <row r="1229">
          <cell r="L1229">
            <v>0.22334514270312888</v>
          </cell>
          <cell r="M1229">
            <v>0.10369110216549907</v>
          </cell>
        </row>
        <row r="1230">
          <cell r="L1230">
            <v>0.20642299318877488</v>
          </cell>
          <cell r="M1230">
            <v>0.10632782795252126</v>
          </cell>
        </row>
        <row r="1231">
          <cell r="L1231">
            <v>0.27100405797439975</v>
          </cell>
          <cell r="M1231">
            <v>0.12305897107411544</v>
          </cell>
        </row>
        <row r="1232">
          <cell r="L1232">
            <v>0.27217047778956882</v>
          </cell>
          <cell r="M1232">
            <v>0.13931645192114162</v>
          </cell>
        </row>
        <row r="1233">
          <cell r="L1233">
            <v>0.25295951894483337</v>
          </cell>
          <cell r="M1233">
            <v>0.12814332339307055</v>
          </cell>
        </row>
        <row r="1234">
          <cell r="L1234">
            <v>0.4567425807101313</v>
          </cell>
          <cell r="M1234">
            <v>9.6107331031717827E-2</v>
          </cell>
        </row>
        <row r="1235">
          <cell r="L1235">
            <v>0.45242321742910829</v>
          </cell>
          <cell r="M1235">
            <v>0.12135970478117675</v>
          </cell>
        </row>
        <row r="1236">
          <cell r="L1236">
            <v>0.44904320944887377</v>
          </cell>
          <cell r="M1236">
            <v>0.10018330793722027</v>
          </cell>
        </row>
        <row r="1237">
          <cell r="L1237">
            <v>0.45284590111472145</v>
          </cell>
          <cell r="M1237">
            <v>0.13248295252875428</v>
          </cell>
        </row>
        <row r="1238">
          <cell r="L1238">
            <v>0.25999325244598837</v>
          </cell>
          <cell r="M1238">
            <v>0.1727373826987717</v>
          </cell>
        </row>
        <row r="1239">
          <cell r="L1239">
            <v>0.24131775397598187</v>
          </cell>
          <cell r="M1239">
            <v>0.15276009287693806</v>
          </cell>
        </row>
        <row r="1240">
          <cell r="L1240">
            <v>0.23582020890837252</v>
          </cell>
          <cell r="M1240">
            <v>0.14465281160361532</v>
          </cell>
        </row>
        <row r="1241">
          <cell r="L1241">
            <v>0.23073125825517327</v>
          </cell>
          <cell r="M1241">
            <v>0.14429042199778527</v>
          </cell>
        </row>
        <row r="1242">
          <cell r="L1242">
            <v>0.97675538961821029</v>
          </cell>
          <cell r="M1242">
            <v>0.28586053233770925</v>
          </cell>
        </row>
        <row r="1243">
          <cell r="L1243">
            <v>0.97961119013750597</v>
          </cell>
          <cell r="M1243">
            <v>0.36770981507823614</v>
          </cell>
        </row>
        <row r="1244">
          <cell r="L1244">
            <v>0.98003808119894353</v>
          </cell>
          <cell r="M1244">
            <v>0.38050488299244517</v>
          </cell>
        </row>
        <row r="1245">
          <cell r="L1245">
            <v>0.97523048555623848</v>
          </cell>
          <cell r="M1245">
            <v>0.37793484941610328</v>
          </cell>
        </row>
        <row r="1246">
          <cell r="L1246">
            <v>0.29393052846661094</v>
          </cell>
          <cell r="M1246">
            <v>1.2979474319680506E-2</v>
          </cell>
        </row>
        <row r="1247">
          <cell r="L1247">
            <v>0.33860022572395965</v>
          </cell>
          <cell r="M1247">
            <v>0.10766175693243996</v>
          </cell>
        </row>
        <row r="1248">
          <cell r="L1248">
            <v>0.34990765733769003</v>
          </cell>
          <cell r="M1248">
            <v>0.12102571387981248</v>
          </cell>
        </row>
        <row r="1249">
          <cell r="L1249">
            <v>0.33893626918902153</v>
          </cell>
          <cell r="M1249">
            <v>0.11349046363777329</v>
          </cell>
        </row>
        <row r="1250">
          <cell r="L1250">
            <v>0.43074785783771541</v>
          </cell>
          <cell r="M1250">
            <v>0.25796655404136648</v>
          </cell>
        </row>
        <row r="1251">
          <cell r="L1251">
            <v>0.4151509221832278</v>
          </cell>
          <cell r="M1251">
            <v>0.24498238305253128</v>
          </cell>
        </row>
        <row r="1252">
          <cell r="L1252">
            <v>0.40204065033199377</v>
          </cell>
          <cell r="M1252">
            <v>0.23233891773245291</v>
          </cell>
        </row>
        <row r="1253">
          <cell r="L1253">
            <v>0.43650203994171843</v>
          </cell>
          <cell r="M1253">
            <v>0.24449032640497928</v>
          </cell>
        </row>
        <row r="1254">
          <cell r="L1254">
            <v>0.41717490361023479</v>
          </cell>
          <cell r="M1254">
            <v>0.10865755345250613</v>
          </cell>
        </row>
        <row r="1255">
          <cell r="L1255">
            <v>0.4356027313907106</v>
          </cell>
          <cell r="M1255">
            <v>0.10121019538908796</v>
          </cell>
        </row>
        <row r="1256">
          <cell r="L1256">
            <v>0.44426384938371932</v>
          </cell>
          <cell r="M1256">
            <v>0.13470134091832589</v>
          </cell>
        </row>
        <row r="1257">
          <cell r="L1257">
            <v>0.45339299030574198</v>
          </cell>
          <cell r="M1257">
            <v>7.6604975933835001E-2</v>
          </cell>
        </row>
        <row r="1258">
          <cell r="L1258">
            <v>0.59808770194526872</v>
          </cell>
          <cell r="M1258">
            <v>0.249423013517969</v>
          </cell>
        </row>
        <row r="1259">
          <cell r="L1259">
            <v>0.7589150488778742</v>
          </cell>
          <cell r="M1259">
            <v>0.35260911469089906</v>
          </cell>
        </row>
        <row r="1260">
          <cell r="L1260">
            <v>0.75942435048395307</v>
          </cell>
          <cell r="M1260">
            <v>0.36512990320937339</v>
          </cell>
        </row>
        <row r="1261">
          <cell r="L1261">
            <v>0.77598122310601125</v>
          </cell>
          <cell r="M1261">
            <v>0.36914852001564741</v>
          </cell>
        </row>
        <row r="1262">
          <cell r="L1262">
            <v>0.21464518486216366</v>
          </cell>
          <cell r="M1262">
            <v>8.3444317418411972E-3</v>
          </cell>
        </row>
        <row r="1263">
          <cell r="L1263">
            <v>0.34943682014423194</v>
          </cell>
          <cell r="M1263">
            <v>-4.0616482959890017E-2</v>
          </cell>
        </row>
        <row r="1264">
          <cell r="L1264">
            <v>0.37972460955549392</v>
          </cell>
          <cell r="M1264">
            <v>3.2510858515848812E-2</v>
          </cell>
        </row>
        <row r="1265">
          <cell r="L1265">
            <v>0.42668814229940999</v>
          </cell>
          <cell r="M1265">
            <v>0.13601428596439014</v>
          </cell>
        </row>
        <row r="1266">
          <cell r="L1266">
            <v>0.1162585754922193</v>
          </cell>
          <cell r="M1266">
            <v>2.4931674940041275E-2</v>
          </cell>
        </row>
        <row r="1267">
          <cell r="L1267">
            <v>0.11157019977155647</v>
          </cell>
          <cell r="M1267">
            <v>1.5017832583510105E-2</v>
          </cell>
        </row>
        <row r="1268">
          <cell r="L1268">
            <v>0.13044314319033323</v>
          </cell>
          <cell r="M1268">
            <v>2.051336128824157E-2</v>
          </cell>
        </row>
        <row r="1269">
          <cell r="L1269">
            <v>0.21502399595857535</v>
          </cell>
          <cell r="M1269">
            <v>4.4819398838090427E-2</v>
          </cell>
        </row>
        <row r="1270">
          <cell r="L1270">
            <v>0.53767996028462683</v>
          </cell>
          <cell r="M1270">
            <v>0.10837332450769485</v>
          </cell>
        </row>
        <row r="1271">
          <cell r="L1271">
            <v>0.51540359620834553</v>
          </cell>
          <cell r="M1271">
            <v>6.6671552819310073E-2</v>
          </cell>
        </row>
        <row r="1272">
          <cell r="L1272">
            <v>0.52500849390865412</v>
          </cell>
          <cell r="M1272">
            <v>7.439450565451633E-2</v>
          </cell>
        </row>
        <row r="1273">
          <cell r="L1273">
            <v>0.51888333354113936</v>
          </cell>
          <cell r="M1273">
            <v>9.2752141441093228E-2</v>
          </cell>
        </row>
        <row r="1274">
          <cell r="L1274">
            <v>0.15838925562335093</v>
          </cell>
          <cell r="M1274">
            <v>7.8564335505700841E-2</v>
          </cell>
        </row>
        <row r="1275">
          <cell r="L1275">
            <v>0.15392983660650106</v>
          </cell>
          <cell r="M1275">
            <v>7.4240549555904894E-2</v>
          </cell>
        </row>
        <row r="1276">
          <cell r="L1276">
            <v>0.15086607095259474</v>
          </cell>
          <cell r="M1276">
            <v>5.538238252670729E-2</v>
          </cell>
        </row>
        <row r="1277">
          <cell r="L1277">
            <v>0.12197726068599324</v>
          </cell>
          <cell r="M1277">
            <v>3.9083063891196965E-2</v>
          </cell>
        </row>
        <row r="1278">
          <cell r="L1278">
            <v>0.43014967925873127</v>
          </cell>
          <cell r="M1278">
            <v>0.22291518175338559</v>
          </cell>
        </row>
        <row r="1279">
          <cell r="L1279">
            <v>0.43446540880503148</v>
          </cell>
          <cell r="M1279">
            <v>0.22012578616352202</v>
          </cell>
        </row>
        <row r="1280">
          <cell r="L1280">
            <v>0.43273853173633181</v>
          </cell>
          <cell r="M1280">
            <v>0.21249898150411473</v>
          </cell>
        </row>
        <row r="1281">
          <cell r="L1281">
            <v>0.44691907943578324</v>
          </cell>
          <cell r="M1281">
            <v>0.21538604305864886</v>
          </cell>
        </row>
        <row r="1282">
          <cell r="L1282">
            <v>0.60508324619963005</v>
          </cell>
          <cell r="M1282">
            <v>0.2907584653744068</v>
          </cell>
        </row>
        <row r="1283">
          <cell r="L1283">
            <v>0.59655680144976775</v>
          </cell>
          <cell r="M1283">
            <v>0.28504549401593232</v>
          </cell>
        </row>
        <row r="1284">
          <cell r="L1284">
            <v>0.58949408646809864</v>
          </cell>
          <cell r="M1284">
            <v>0.2284719750009889</v>
          </cell>
        </row>
        <row r="1285">
          <cell r="L1285">
            <v>0.58610002547338036</v>
          </cell>
          <cell r="M1285">
            <v>0.27574934193767514</v>
          </cell>
        </row>
        <row r="1286">
          <cell r="L1286">
            <v>0.35265290694990814</v>
          </cell>
          <cell r="M1286">
            <v>2.3811410770132491E-2</v>
          </cell>
        </row>
        <row r="1287">
          <cell r="L1287">
            <v>0.40287650368271488</v>
          </cell>
          <cell r="M1287">
            <v>7.1577109071717382E-2</v>
          </cell>
        </row>
        <row r="1288">
          <cell r="L1288">
            <v>0.40201576113311011</v>
          </cell>
          <cell r="M1288">
            <v>4.5841654773423179E-3</v>
          </cell>
        </row>
        <row r="1289">
          <cell r="L1289">
            <v>0.20559937750076529</v>
          </cell>
          <cell r="M1289">
            <v>6.1916708792334352E-2</v>
          </cell>
        </row>
        <row r="1290">
          <cell r="L1290">
            <v>0.20873341975491255</v>
          </cell>
          <cell r="M1290">
            <v>5.3582182493333859E-2</v>
          </cell>
        </row>
        <row r="1291">
          <cell r="L1291">
            <v>0.22602985167287415</v>
          </cell>
          <cell r="M1291">
            <v>7.9712953330189643E-2</v>
          </cell>
        </row>
        <row r="1292">
          <cell r="L1292">
            <v>0.22121991152476561</v>
          </cell>
          <cell r="M1292">
            <v>8.0338777872468833E-2</v>
          </cell>
        </row>
        <row r="1293">
          <cell r="L1293">
            <v>0.32916000262226031</v>
          </cell>
          <cell r="M1293">
            <v>0.10256913870196034</v>
          </cell>
        </row>
        <row r="1294">
          <cell r="L1294">
            <v>0.33349991846625093</v>
          </cell>
          <cell r="M1294">
            <v>0.1074252998846467</v>
          </cell>
        </row>
        <row r="1295">
          <cell r="L1295">
            <v>0.34278222732511299</v>
          </cell>
          <cell r="M1295">
            <v>0.11719023935901747</v>
          </cell>
        </row>
        <row r="1296">
          <cell r="L1296">
            <v>0.38554674895054553</v>
          </cell>
          <cell r="M1296">
            <v>0.15497741073281188</v>
          </cell>
        </row>
        <row r="1297">
          <cell r="L1297">
            <v>0.92618820807271185</v>
          </cell>
          <cell r="M1297">
            <v>0.35303564089711581</v>
          </cell>
        </row>
        <row r="1298">
          <cell r="L1298">
            <v>0.92728715894021652</v>
          </cell>
          <cell r="M1298">
            <v>0.29221576297269392</v>
          </cell>
        </row>
        <row r="1299">
          <cell r="L1299">
            <v>0.90430433011154732</v>
          </cell>
          <cell r="M1299">
            <v>0.30506797721486412</v>
          </cell>
        </row>
        <row r="1300">
          <cell r="L1300">
            <v>0.93833998535519614</v>
          </cell>
          <cell r="M1300">
            <v>0.27379096527938801</v>
          </cell>
        </row>
        <row r="1301">
          <cell r="L1301">
            <v>0.40582539134858497</v>
          </cell>
          <cell r="M1301">
            <v>9.3402451073330825E-2</v>
          </cell>
        </row>
        <row r="1302">
          <cell r="L1302">
            <v>0.40956555188120847</v>
          </cell>
          <cell r="M1302">
            <v>0.10577710737390772</v>
          </cell>
        </row>
        <row r="1303">
          <cell r="L1303">
            <v>0.41501448596085566</v>
          </cell>
          <cell r="M1303">
            <v>0.11393280343431406</v>
          </cell>
        </row>
        <row r="1304">
          <cell r="L1304">
            <v>0.41152605735297454</v>
          </cell>
          <cell r="M1304">
            <v>0.10536761110917475</v>
          </cell>
        </row>
        <row r="1305">
          <cell r="L1305">
            <v>0.84903865618817342</v>
          </cell>
          <cell r="M1305">
            <v>0.1536554694890267</v>
          </cell>
        </row>
        <row r="1306">
          <cell r="L1306">
            <v>0.84843103970702749</v>
          </cell>
          <cell r="M1306">
            <v>0.15278099067192749</v>
          </cell>
        </row>
        <row r="1307">
          <cell r="L1307">
            <v>0.84733127725289181</v>
          </cell>
          <cell r="M1307">
            <v>0.13970133373270247</v>
          </cell>
        </row>
        <row r="1308">
          <cell r="L1308">
            <v>0.84912558533887528</v>
          </cell>
          <cell r="M1308">
            <v>0.14035853681117613</v>
          </cell>
        </row>
        <row r="1309">
          <cell r="L1309">
            <v>0.59841612670986322</v>
          </cell>
          <cell r="M1309">
            <v>0.16673866090712744</v>
          </cell>
        </row>
        <row r="1310">
          <cell r="L1310">
            <v>0.57852348993288594</v>
          </cell>
          <cell r="M1310">
            <v>0.15208053691275167</v>
          </cell>
        </row>
        <row r="1311">
          <cell r="L1311">
            <v>0.57454068241469813</v>
          </cell>
          <cell r="M1311">
            <v>0.13805774278215224</v>
          </cell>
        </row>
        <row r="1312">
          <cell r="L1312">
            <v>0.56542876434841327</v>
          </cell>
          <cell r="M1312">
            <v>0.10452397029034437</v>
          </cell>
        </row>
        <row r="1313">
          <cell r="L1313">
            <v>0.40520159322407467</v>
          </cell>
          <cell r="M1313">
            <v>0.16311654780459389</v>
          </cell>
        </row>
        <row r="1314">
          <cell r="L1314">
            <v>0.41577715709217178</v>
          </cell>
          <cell r="M1314">
            <v>0.1787272590020382</v>
          </cell>
        </row>
        <row r="1315">
          <cell r="L1315">
            <v>0.42852613389559124</v>
          </cell>
          <cell r="M1315">
            <v>0.18971448501085938</v>
          </cell>
        </row>
        <row r="1316">
          <cell r="L1316">
            <v>0.42103920401394679</v>
          </cell>
          <cell r="M1316">
            <v>0.1714601581767157</v>
          </cell>
        </row>
        <row r="1317">
          <cell r="L1317">
            <v>0.55845102487431886</v>
          </cell>
          <cell r="M1317">
            <v>0.25307826419271962</v>
          </cell>
        </row>
        <row r="1318">
          <cell r="L1318">
            <v>0.58148658731217551</v>
          </cell>
          <cell r="M1318">
            <v>0.26013826507167104</v>
          </cell>
        </row>
        <row r="1319">
          <cell r="L1319">
            <v>0.59216863023292898</v>
          </cell>
          <cell r="M1319">
            <v>0.28158182546582694</v>
          </cell>
        </row>
        <row r="1320">
          <cell r="L1320">
            <v>0.60424548381739029</v>
          </cell>
          <cell r="M1320">
            <v>0.28693597439701651</v>
          </cell>
        </row>
        <row r="1321">
          <cell r="L1321">
            <v>0.27873869786900918</v>
          </cell>
          <cell r="M1321">
            <v>0.13082424610883683</v>
          </cell>
        </row>
        <row r="1322">
          <cell r="L1322">
            <v>0.28048191494467489</v>
          </cell>
          <cell r="M1322">
            <v>0.13128217569814063</v>
          </cell>
        </row>
        <row r="1323">
          <cell r="L1323">
            <v>0.28109145014837877</v>
          </cell>
          <cell r="M1323">
            <v>0.13479383611746656</v>
          </cell>
        </row>
        <row r="1324">
          <cell r="L1324">
            <v>0.28166886781146294</v>
          </cell>
          <cell r="M1324">
            <v>0.1360444837558194</v>
          </cell>
        </row>
        <row r="1325">
          <cell r="L1325">
            <v>0.75950875370757098</v>
          </cell>
          <cell r="M1325">
            <v>0.25234303854410867</v>
          </cell>
        </row>
        <row r="1326">
          <cell r="L1326">
            <v>0.71831455590467042</v>
          </cell>
          <cell r="M1326">
            <v>0.23579167287487043</v>
          </cell>
        </row>
        <row r="1327">
          <cell r="L1327">
            <v>0.70343156574397425</v>
          </cell>
          <cell r="M1327">
            <v>0.33974953697289206</v>
          </cell>
        </row>
        <row r="1328">
          <cell r="L1328">
            <v>0.45082017154888199</v>
          </cell>
          <cell r="M1328">
            <v>-0.18087185961966787</v>
          </cell>
        </row>
        <row r="1329">
          <cell r="L1329">
            <v>0.37809485339542837</v>
          </cell>
          <cell r="M1329">
            <v>0.14458489759064772</v>
          </cell>
        </row>
        <row r="1330">
          <cell r="L1330">
            <v>0.35897901923142461</v>
          </cell>
          <cell r="M1330">
            <v>0.14254881692092738</v>
          </cell>
        </row>
        <row r="1331">
          <cell r="L1331">
            <v>0.39455842018650578</v>
          </cell>
          <cell r="M1331">
            <v>0.17101481075150851</v>
          </cell>
        </row>
        <row r="1332">
          <cell r="L1332">
            <v>0.38600509176901687</v>
          </cell>
          <cell r="M1332">
            <v>0.16810294321292754</v>
          </cell>
        </row>
        <row r="1333">
          <cell r="L1333">
            <v>0.57070115963085533</v>
          </cell>
          <cell r="M1333">
            <v>0.14847176258508893</v>
          </cell>
        </row>
        <row r="1334">
          <cell r="L1334">
            <v>0.58299590218752662</v>
          </cell>
          <cell r="M1334">
            <v>0.1697856248252046</v>
          </cell>
        </row>
        <row r="1335">
          <cell r="L1335">
            <v>0.59361154743329492</v>
          </cell>
          <cell r="M1335">
            <v>0.17487619176838337</v>
          </cell>
        </row>
        <row r="1336">
          <cell r="L1336">
            <v>0.60071589752250665</v>
          </cell>
          <cell r="M1336">
            <v>0.18078992676828096</v>
          </cell>
        </row>
        <row r="1337">
          <cell r="L1337">
            <v>0.34051724137931039</v>
          </cell>
          <cell r="M1337">
            <v>0.20569923371647508</v>
          </cell>
        </row>
        <row r="1338">
          <cell r="L1338">
            <v>0.3354838709677419</v>
          </cell>
          <cell r="M1338">
            <v>0.20244716351501668</v>
          </cell>
        </row>
        <row r="1339">
          <cell r="L1339">
            <v>0.32720662492425767</v>
          </cell>
          <cell r="M1339">
            <v>0.20339325388810342</v>
          </cell>
        </row>
        <row r="1340">
          <cell r="L1340">
            <v>0.38036529680365294</v>
          </cell>
          <cell r="M1340">
            <v>0.24520547945205479</v>
          </cell>
        </row>
        <row r="1341">
          <cell r="L1341">
            <v>0.52374384236453198</v>
          </cell>
          <cell r="M1341">
            <v>0.31034482758620691</v>
          </cell>
        </row>
        <row r="1342">
          <cell r="L1342">
            <v>0.50942370424066685</v>
          </cell>
          <cell r="M1342">
            <v>0.30192098586444366</v>
          </cell>
        </row>
        <row r="1343">
          <cell r="L1343">
            <v>0.52735897001524656</v>
          </cell>
          <cell r="M1343">
            <v>0.32593596476367948</v>
          </cell>
        </row>
        <row r="1344">
          <cell r="L1344">
            <v>0.55387848681696594</v>
          </cell>
          <cell r="M1344">
            <v>0.34046618265189149</v>
          </cell>
        </row>
        <row r="1345">
          <cell r="L1345">
            <v>0.33675300358870341</v>
          </cell>
          <cell r="M1345">
            <v>8.8209289020648049E-2</v>
          </cell>
        </row>
        <row r="1346">
          <cell r="L1346">
            <v>0.34676472485646093</v>
          </cell>
          <cell r="M1346">
            <v>9.2806915682859176E-2</v>
          </cell>
        </row>
        <row r="1347">
          <cell r="L1347">
            <v>0.36785892057171299</v>
          </cell>
          <cell r="M1347">
            <v>0.11970418829552727</v>
          </cell>
        </row>
        <row r="1348">
          <cell r="L1348">
            <v>0.37348597730994493</v>
          </cell>
          <cell r="M1348">
            <v>0.12278889987164923</v>
          </cell>
        </row>
        <row r="1349">
          <cell r="L1349">
            <v>0.44116028780648553</v>
          </cell>
          <cell r="M1349">
            <v>9.8729220379713087E-2</v>
          </cell>
        </row>
        <row r="1350">
          <cell r="L1350">
            <v>0.45324741015000491</v>
          </cell>
          <cell r="M1350">
            <v>0.11254846580424076</v>
          </cell>
        </row>
        <row r="1351">
          <cell r="L1351">
            <v>0.46403420520879002</v>
          </cell>
          <cell r="M1351">
            <v>0.11716897735062198</v>
          </cell>
        </row>
        <row r="1352">
          <cell r="L1352">
            <v>0.49026165979852021</v>
          </cell>
          <cell r="M1352">
            <v>0.14246377026314844</v>
          </cell>
        </row>
        <row r="1353">
          <cell r="L1353">
            <v>0.38595169955314557</v>
          </cell>
          <cell r="M1353">
            <v>0.14070894210975549</v>
          </cell>
        </row>
        <row r="1354">
          <cell r="L1354">
            <v>0.37548702841395043</v>
          </cell>
          <cell r="M1354">
            <v>0.13553644397985365</v>
          </cell>
        </row>
        <row r="1355">
          <cell r="L1355">
            <v>0.36159196694733542</v>
          </cell>
          <cell r="M1355">
            <v>0.10051775534752366</v>
          </cell>
        </row>
        <row r="1356">
          <cell r="L1356">
            <v>0.37256877652590759</v>
          </cell>
          <cell r="M1356">
            <v>0.10743183414246893</v>
          </cell>
        </row>
        <row r="1357">
          <cell r="L1357">
            <v>0.34379503874391715</v>
          </cell>
          <cell r="M1357">
            <v>0.15436526103396239</v>
          </cell>
        </row>
        <row r="1358">
          <cell r="L1358">
            <v>0.36199336969308094</v>
          </cell>
          <cell r="M1358">
            <v>0.16379709834955264</v>
          </cell>
        </row>
        <row r="1359">
          <cell r="L1359">
            <v>0.34582886855095119</v>
          </cell>
          <cell r="M1359">
            <v>0.13561227537021098</v>
          </cell>
        </row>
        <row r="1360">
          <cell r="L1360">
            <v>0.37994162228594841</v>
          </cell>
          <cell r="M1360">
            <v>0.14662279803359279</v>
          </cell>
        </row>
        <row r="1361">
          <cell r="L1361">
            <v>0.63548523625404241</v>
          </cell>
          <cell r="M1361">
            <v>0.28609776970230655</v>
          </cell>
        </row>
        <row r="1362">
          <cell r="L1362">
            <v>0.6501515245447882</v>
          </cell>
          <cell r="M1362">
            <v>0.31286335804648213</v>
          </cell>
        </row>
        <row r="1363">
          <cell r="L1363">
            <v>0.67096497449305192</v>
          </cell>
          <cell r="M1363">
            <v>0.32392771474323973</v>
          </cell>
        </row>
        <row r="1364">
          <cell r="L1364">
            <v>0.6786644928612624</v>
          </cell>
          <cell r="M1364">
            <v>0.24123406555935697</v>
          </cell>
        </row>
        <row r="1365">
          <cell r="L1365">
            <v>0.49377606177606181</v>
          </cell>
          <cell r="M1365">
            <v>0.18106563706563705</v>
          </cell>
        </row>
        <row r="1366">
          <cell r="L1366">
            <v>0.49630647655042093</v>
          </cell>
          <cell r="M1366">
            <v>0.19604306247494704</v>
          </cell>
        </row>
        <row r="1367">
          <cell r="L1367">
            <v>0.50610893100665166</v>
          </cell>
          <cell r="M1367">
            <v>0.21285241156661378</v>
          </cell>
        </row>
        <row r="1368">
          <cell r="L1368">
            <v>0.51411713993210839</v>
          </cell>
          <cell r="M1368">
            <v>0.23013093377875962</v>
          </cell>
        </row>
        <row r="1369">
          <cell r="L1369">
            <v>0.73524585403318854</v>
          </cell>
          <cell r="M1369">
            <v>0.40451165100975994</v>
          </cell>
        </row>
        <row r="1370">
          <cell r="L1370">
            <v>0.72368756393706524</v>
          </cell>
          <cell r="M1370">
            <v>0.38915619471876384</v>
          </cell>
        </row>
        <row r="1371">
          <cell r="L1371">
            <v>0.70778133272505717</v>
          </cell>
          <cell r="M1371">
            <v>0.37261129052589875</v>
          </cell>
        </row>
        <row r="1372">
          <cell r="L1372">
            <v>0.67286854169683064</v>
          </cell>
          <cell r="M1372">
            <v>0.3671344136806145</v>
          </cell>
        </row>
        <row r="1373">
          <cell r="L1373">
            <v>0.43321037673096696</v>
          </cell>
          <cell r="M1373">
            <v>0.26987966378424139</v>
          </cell>
        </row>
        <row r="1374">
          <cell r="L1374">
            <v>0.42546965529349801</v>
          </cell>
          <cell r="M1374">
            <v>0.25955404693626732</v>
          </cell>
        </row>
        <row r="1375">
          <cell r="L1375">
            <v>0.40266421183733148</v>
          </cell>
          <cell r="M1375">
            <v>0.24421941842205014</v>
          </cell>
        </row>
        <row r="1376">
          <cell r="L1376">
            <v>0.43901881182457547</v>
          </cell>
          <cell r="M1376">
            <v>0.26570987477843216</v>
          </cell>
        </row>
        <row r="1377">
          <cell r="L1377">
            <v>0.81194772655238046</v>
          </cell>
          <cell r="M1377">
            <v>0.47242336220209924</v>
          </cell>
        </row>
        <row r="1378">
          <cell r="L1378">
            <v>0.81558674154884991</v>
          </cell>
          <cell r="M1378">
            <v>0.48325417503970752</v>
          </cell>
        </row>
        <row r="1379">
          <cell r="L1379">
            <v>0.8187567262829365</v>
          </cell>
          <cell r="M1379">
            <v>0.49218488557774076</v>
          </cell>
        </row>
        <row r="1380">
          <cell r="L1380">
            <v>0.81766554888880827</v>
          </cell>
          <cell r="M1380">
            <v>0.50806222362152809</v>
          </cell>
        </row>
        <row r="1381">
          <cell r="L1381">
            <v>0.26624795789751732</v>
          </cell>
          <cell r="M1381">
            <v>6.2676170432858044E-2</v>
          </cell>
        </row>
        <row r="1382">
          <cell r="L1382">
            <v>0.26096737907761525</v>
          </cell>
          <cell r="M1382">
            <v>5.3733667906896251E-2</v>
          </cell>
        </row>
        <row r="1383">
          <cell r="L1383">
            <v>0.25791392495109378</v>
          </cell>
          <cell r="M1383">
            <v>4.1036813089098345E-2</v>
          </cell>
        </row>
        <row r="1384">
          <cell r="L1384">
            <v>0.26183579467211171</v>
          </cell>
          <cell r="M1384">
            <v>4.0220333349161877E-2</v>
          </cell>
        </row>
        <row r="1385">
          <cell r="L1385">
            <v>0.44811198709562083</v>
          </cell>
          <cell r="M1385">
            <v>0.24505984635802019</v>
          </cell>
        </row>
        <row r="1386">
          <cell r="L1386">
            <v>0.45017306738311014</v>
          </cell>
          <cell r="M1386">
            <v>0.24996138242968219</v>
          </cell>
        </row>
        <row r="1387">
          <cell r="L1387">
            <v>0.42824016738137138</v>
          </cell>
          <cell r="M1387">
            <v>0.21769282450585986</v>
          </cell>
        </row>
        <row r="1388">
          <cell r="L1388">
            <v>0.42405358771938051</v>
          </cell>
          <cell r="M1388">
            <v>0.16330442866960401</v>
          </cell>
        </row>
        <row r="1389">
          <cell r="L1389">
            <v>0.3110811651290557</v>
          </cell>
          <cell r="M1389">
            <v>0.1608790297501814</v>
          </cell>
        </row>
        <row r="1390">
          <cell r="L1390">
            <v>0.31931419910959558</v>
          </cell>
          <cell r="M1390">
            <v>0.15951501373496257</v>
          </cell>
        </row>
        <row r="1391">
          <cell r="L1391">
            <v>0.30321703670140465</v>
          </cell>
          <cell r="M1391">
            <v>0.16094245582238331</v>
          </cell>
        </row>
        <row r="1392">
          <cell r="L1392">
            <v>0.35021014563581276</v>
          </cell>
          <cell r="M1392">
            <v>0.18922881438764538</v>
          </cell>
        </row>
        <row r="1393">
          <cell r="L1393">
            <v>0.96183274021352316</v>
          </cell>
          <cell r="M1393">
            <v>0.29332740213523134</v>
          </cell>
        </row>
        <row r="1394">
          <cell r="L1394">
            <v>0.9661706579865148</v>
          </cell>
          <cell r="M1394">
            <v>0.22401767030923042</v>
          </cell>
        </row>
        <row r="1395">
          <cell r="L1395">
            <v>0.9730102216607327</v>
          </cell>
          <cell r="M1395">
            <v>0.29711726197312505</v>
          </cell>
        </row>
        <row r="1396">
          <cell r="L1396">
            <v>0.97433493495839685</v>
          </cell>
          <cell r="M1396">
            <v>0.35028712059064809</v>
          </cell>
        </row>
        <row r="1397">
          <cell r="L1397">
            <v>0.2745453278517177</v>
          </cell>
          <cell r="M1397">
            <v>0.14584349522681347</v>
          </cell>
        </row>
        <row r="1398">
          <cell r="L1398">
            <v>0.28023899737685809</v>
          </cell>
          <cell r="M1398">
            <v>0.13115709705625181</v>
          </cell>
        </row>
        <row r="1399">
          <cell r="L1399">
            <v>0.27723997379721954</v>
          </cell>
          <cell r="M1399">
            <v>0.1521216973578863</v>
          </cell>
        </row>
        <row r="1400">
          <cell r="L1400">
            <v>0.23431899641577059</v>
          </cell>
          <cell r="M1400">
            <v>5.5555555555555552E-2</v>
          </cell>
        </row>
        <row r="1401">
          <cell r="L1401">
            <v>0.39637352026036266</v>
          </cell>
          <cell r="M1401">
            <v>0.18701047888129896</v>
          </cell>
        </row>
        <row r="1402">
          <cell r="L1402">
            <v>0.40916654682909792</v>
          </cell>
          <cell r="M1402">
            <v>0.22528093350042114</v>
          </cell>
        </row>
        <row r="1403">
          <cell r="L1403">
            <v>0.42777040477770401</v>
          </cell>
          <cell r="M1403">
            <v>0.24887193098871932</v>
          </cell>
        </row>
        <row r="1404">
          <cell r="L1404">
            <v>0.4493158634170179</v>
          </cell>
          <cell r="M1404">
            <v>0.26954675951377438</v>
          </cell>
        </row>
        <row r="1405">
          <cell r="L1405">
            <v>0.35848294228385147</v>
          </cell>
          <cell r="M1405">
            <v>8.6633913402819229E-2</v>
          </cell>
        </row>
        <row r="1406">
          <cell r="L1406">
            <v>0.36183479441906408</v>
          </cell>
          <cell r="M1406">
            <v>0.113603090328612</v>
          </cell>
        </row>
        <row r="1407">
          <cell r="L1407">
            <v>0.36448916020694966</v>
          </cell>
          <cell r="M1407">
            <v>0.12450097567088562</v>
          </cell>
        </row>
        <row r="1408">
          <cell r="L1408">
            <v>0.37408936696210193</v>
          </cell>
          <cell r="M1408">
            <v>0.12872033593702056</v>
          </cell>
        </row>
        <row r="1409">
          <cell r="L1409">
            <v>0.42779017857142854</v>
          </cell>
          <cell r="M1409">
            <v>0.19614955357142858</v>
          </cell>
        </row>
        <row r="1410">
          <cell r="L1410">
            <v>0.44630154920357845</v>
          </cell>
          <cell r="M1410">
            <v>0.24678158411520837</v>
          </cell>
        </row>
        <row r="1411">
          <cell r="L1411">
            <v>0.47707463785907189</v>
          </cell>
          <cell r="M1411">
            <v>0.31503191750552417</v>
          </cell>
        </row>
        <row r="1412">
          <cell r="L1412">
            <v>0.50629370629370629</v>
          </cell>
          <cell r="M1412">
            <v>0.34159318941927636</v>
          </cell>
        </row>
        <row r="1413">
          <cell r="L1413">
            <v>0.91025641025641024</v>
          </cell>
          <cell r="M1413">
            <v>0.30732600732600734</v>
          </cell>
        </row>
        <row r="1414">
          <cell r="L1414">
            <v>0.90269949569860575</v>
          </cell>
          <cell r="M1414">
            <v>0.3571640462770691</v>
          </cell>
        </row>
        <row r="1415">
          <cell r="L1415">
            <v>0.89425458147597825</v>
          </cell>
          <cell r="M1415">
            <v>0.34001981178801388</v>
          </cell>
        </row>
        <row r="1416">
          <cell r="L1416">
            <v>0.78008298755186722</v>
          </cell>
          <cell r="M1416">
            <v>4.6281519310564956E-2</v>
          </cell>
        </row>
        <row r="1417">
          <cell r="L1417">
            <v>0.96645974242564625</v>
          </cell>
          <cell r="M1417">
            <v>0.34828129343092745</v>
          </cell>
        </row>
        <row r="1418">
          <cell r="L1418">
            <v>0.96833996444594939</v>
          </cell>
          <cell r="M1418">
            <v>0.29713028019977988</v>
          </cell>
        </row>
        <row r="1419">
          <cell r="L1419">
            <v>0.96307063722794062</v>
          </cell>
          <cell r="M1419">
            <v>0.30156360493439144</v>
          </cell>
        </row>
        <row r="1420">
          <cell r="L1420">
            <v>0.95543318649045517</v>
          </cell>
          <cell r="M1420">
            <v>0.29801762114537445</v>
          </cell>
        </row>
        <row r="1421">
          <cell r="L1421">
            <v>0.6672209289435761</v>
          </cell>
          <cell r="M1421">
            <v>0.13923068395964971</v>
          </cell>
        </row>
        <row r="1422">
          <cell r="L1422">
            <v>0.65695090439276482</v>
          </cell>
          <cell r="M1422">
            <v>0.12878552971576226</v>
          </cell>
        </row>
        <row r="1423">
          <cell r="L1423">
            <v>0.66378443595415249</v>
          </cell>
          <cell r="M1423">
            <v>0.18711039613915142</v>
          </cell>
        </row>
        <row r="1424">
          <cell r="L1424">
            <v>0.66181015452538627</v>
          </cell>
          <cell r="M1424">
            <v>0.19125827814569538</v>
          </cell>
        </row>
        <row r="1425">
          <cell r="L1425">
            <v>0.82985809441065739</v>
          </cell>
          <cell r="M1425">
            <v>0.17130031856356792</v>
          </cell>
        </row>
        <row r="1426">
          <cell r="L1426">
            <v>0.81090126703322973</v>
          </cell>
          <cell r="M1426">
            <v>9.3473583552474301E-2</v>
          </cell>
        </row>
        <row r="1427">
          <cell r="L1427">
            <v>0.8162285136501517</v>
          </cell>
          <cell r="M1427">
            <v>8.0384226491405461E-2</v>
          </cell>
        </row>
        <row r="1428">
          <cell r="L1428">
            <v>0.82916666666666661</v>
          </cell>
          <cell r="M1428">
            <v>0.16472222222222221</v>
          </cell>
        </row>
        <row r="1429">
          <cell r="L1429">
            <v>0.18005820734587574</v>
          </cell>
          <cell r="M1429">
            <v>3.7343660330259237E-2</v>
          </cell>
        </row>
        <row r="1430">
          <cell r="L1430">
            <v>0.17587302817103667</v>
          </cell>
          <cell r="M1430">
            <v>0.17587302817103667</v>
          </cell>
        </row>
        <row r="1431">
          <cell r="L1431">
            <v>0.17566524033975484</v>
          </cell>
          <cell r="M1431">
            <v>0.17566524033975481</v>
          </cell>
        </row>
        <row r="1432">
          <cell r="L1432">
            <v>0.17949225760662468</v>
          </cell>
          <cell r="M1432">
            <v>0.17949225760662471</v>
          </cell>
        </row>
        <row r="1433">
          <cell r="L1433">
            <v>0.56661487515105857</v>
          </cell>
          <cell r="M1433">
            <v>0.10199004975124377</v>
          </cell>
        </row>
        <row r="1434">
          <cell r="L1434">
            <v>0.60240617621473835</v>
          </cell>
          <cell r="M1434">
            <v>0.23884677519572511</v>
          </cell>
        </row>
        <row r="1435">
          <cell r="L1435">
            <v>0.54589382922980512</v>
          </cell>
          <cell r="M1435">
            <v>9.2202918903410425E-2</v>
          </cell>
        </row>
        <row r="1436">
          <cell r="L1436">
            <v>0.54328648987404726</v>
          </cell>
          <cell r="M1436">
            <v>0.16883399976839394</v>
          </cell>
        </row>
        <row r="1437">
          <cell r="L1437">
            <v>0.39478376643446422</v>
          </cell>
          <cell r="M1437">
            <v>0.11095789448657901</v>
          </cell>
        </row>
        <row r="1438">
          <cell r="L1438">
            <v>0.39866869256927862</v>
          </cell>
          <cell r="M1438">
            <v>0.11796059137061959</v>
          </cell>
        </row>
        <row r="1439">
          <cell r="L1439">
            <v>0.39355290819901889</v>
          </cell>
          <cell r="M1439">
            <v>9.8724597056762439E-2</v>
          </cell>
        </row>
        <row r="1440">
          <cell r="L1440">
            <v>0.38524053224155574</v>
          </cell>
          <cell r="M1440">
            <v>5.8259979529170933E-2</v>
          </cell>
        </row>
        <row r="1441">
          <cell r="L1441">
            <v>0.55947467166979359</v>
          </cell>
          <cell r="M1441">
            <v>0.2176360225140713</v>
          </cell>
        </row>
        <row r="1442">
          <cell r="L1442">
            <v>0.54717682020802383</v>
          </cell>
          <cell r="M1442">
            <v>0.1976225854383358</v>
          </cell>
        </row>
        <row r="1443">
          <cell r="L1443">
            <v>0.54136163982430452</v>
          </cell>
          <cell r="M1443">
            <v>0.18411420204978038</v>
          </cell>
        </row>
        <row r="1444">
          <cell r="L1444">
            <v>0.5043478260869565</v>
          </cell>
          <cell r="M1444">
            <v>0.11185770750988143</v>
          </cell>
        </row>
        <row r="1445">
          <cell r="L1445">
            <v>0.54539700685928083</v>
          </cell>
          <cell r="M1445">
            <v>0.3894486593223862</v>
          </cell>
        </row>
        <row r="1446">
          <cell r="L1446">
            <v>0.53431277935156296</v>
          </cell>
          <cell r="M1446">
            <v>0.39100579626837306</v>
          </cell>
        </row>
        <row r="1447">
          <cell r="L1447">
            <v>0.5355683079588418</v>
          </cell>
          <cell r="M1447">
            <v>0.39673305345358434</v>
          </cell>
        </row>
        <row r="1448">
          <cell r="L1448">
            <v>0.54488774870239154</v>
          </cell>
          <cell r="M1448">
            <v>0.39974635895505189</v>
          </cell>
        </row>
        <row r="1449">
          <cell r="L1449">
            <v>0.32054433713784025</v>
          </cell>
          <cell r="M1449">
            <v>0.14231782265144863</v>
          </cell>
        </row>
        <row r="1450">
          <cell r="L1450">
            <v>0.33174642946629918</v>
          </cell>
          <cell r="M1450">
            <v>0.15493193017622986</v>
          </cell>
        </row>
        <row r="1451">
          <cell r="L1451">
            <v>0.33409629690182296</v>
          </cell>
          <cell r="M1451">
            <v>0.15989536499632143</v>
          </cell>
        </row>
        <row r="1452">
          <cell r="L1452">
            <v>0.32954731165223072</v>
          </cell>
          <cell r="M1452">
            <v>0.15737865664324235</v>
          </cell>
        </row>
        <row r="1453">
          <cell r="L1453">
            <v>0.45007684193202679</v>
          </cell>
          <cell r="M1453">
            <v>0.17034381510712196</v>
          </cell>
        </row>
        <row r="1454">
          <cell r="L1454">
            <v>0.58657632633303869</v>
          </cell>
          <cell r="M1454">
            <v>0.2080869652546935</v>
          </cell>
        </row>
        <row r="1455">
          <cell r="L1455">
            <v>0.63635235122561973</v>
          </cell>
          <cell r="M1455">
            <v>0.28652688488546502</v>
          </cell>
        </row>
        <row r="1456">
          <cell r="L1456">
            <v>0.69736065383020673</v>
          </cell>
          <cell r="M1456">
            <v>0.28001193072965919</v>
          </cell>
        </row>
        <row r="1457">
          <cell r="L1457">
            <v>0.31013219464945907</v>
          </cell>
          <cell r="M1457">
            <v>7.6110830684438135E-2</v>
          </cell>
        </row>
        <row r="1458">
          <cell r="L1458">
            <v>0.2979839784508761</v>
          </cell>
          <cell r="M1458">
            <v>6.7046395151447127E-2</v>
          </cell>
        </row>
        <row r="1459">
          <cell r="L1459">
            <v>0.29386653446803823</v>
          </cell>
          <cell r="M1459">
            <v>6.2450081247073727E-2</v>
          </cell>
        </row>
        <row r="1460">
          <cell r="L1460">
            <v>0.29529037067154573</v>
          </cell>
          <cell r="M1460">
            <v>6.6544690655282235E-2</v>
          </cell>
        </row>
        <row r="1461">
          <cell r="L1461">
            <v>0.57014813735208203</v>
          </cell>
          <cell r="M1461">
            <v>0.18375625848488067</v>
          </cell>
        </row>
        <row r="1462">
          <cell r="L1462">
            <v>0.58058594428319821</v>
          </cell>
          <cell r="M1462">
            <v>7.5488080176626726E-2</v>
          </cell>
        </row>
        <row r="1463">
          <cell r="L1463">
            <v>0.59700228240664488</v>
          </cell>
          <cell r="M1463">
            <v>0.20974611167321583</v>
          </cell>
        </row>
        <row r="1464">
          <cell r="L1464">
            <v>0.60690881629272331</v>
          </cell>
          <cell r="M1464">
            <v>0.18516894443226389</v>
          </cell>
        </row>
        <row r="1465">
          <cell r="L1465">
            <v>0.28429037189820128</v>
          </cell>
          <cell r="M1465">
            <v>0.1200433319375732</v>
          </cell>
        </row>
        <row r="1466">
          <cell r="L1466">
            <v>0.2850798841951937</v>
          </cell>
          <cell r="M1466">
            <v>0.12218237039859246</v>
          </cell>
        </row>
        <row r="1467">
          <cell r="L1467">
            <v>0.28549999317362884</v>
          </cell>
          <cell r="M1467">
            <v>0.1240267735436814</v>
          </cell>
        </row>
        <row r="1468">
          <cell r="L1468">
            <v>0.28794418654191523</v>
          </cell>
          <cell r="M1468">
            <v>0.11971909589865716</v>
          </cell>
        </row>
        <row r="1469">
          <cell r="L1469">
            <v>0.45516832910063643</v>
          </cell>
          <cell r="M1469">
            <v>0.23582705857837102</v>
          </cell>
        </row>
        <row r="1470">
          <cell r="L1470">
            <v>0.47377422298843275</v>
          </cell>
          <cell r="M1470">
            <v>0.23918588608208965</v>
          </cell>
        </row>
        <row r="1471">
          <cell r="L1471">
            <v>0.47421711308681125</v>
          </cell>
          <cell r="M1471">
            <v>0.23778464377316064</v>
          </cell>
        </row>
        <row r="1472">
          <cell r="L1472">
            <v>0.46463696192179371</v>
          </cell>
          <cell r="M1472">
            <v>0.22379565939515117</v>
          </cell>
        </row>
        <row r="1473">
          <cell r="L1473">
            <v>0.42330474264382612</v>
          </cell>
          <cell r="M1473">
            <v>0.1250369707191904</v>
          </cell>
        </row>
        <row r="1474">
          <cell r="L1474">
            <v>0.422381458026172</v>
          </cell>
          <cell r="M1474">
            <v>0.1288969695117759</v>
          </cell>
        </row>
        <row r="1475">
          <cell r="L1475">
            <v>0.44358658582796517</v>
          </cell>
          <cell r="M1475">
            <v>0.11277946191739295</v>
          </cell>
        </row>
        <row r="1476">
          <cell r="L1476">
            <v>0.45715986655192331</v>
          </cell>
          <cell r="M1476">
            <v>0.14449998231695096</v>
          </cell>
        </row>
        <row r="1477">
          <cell r="L1477">
            <v>0.98427260812581918</v>
          </cell>
          <cell r="M1477">
            <v>0.38794233289646135</v>
          </cell>
        </row>
        <row r="1478">
          <cell r="L1478">
            <v>0.98095238095238091</v>
          </cell>
          <cell r="M1478">
            <v>0.31111111111111112</v>
          </cell>
        </row>
        <row r="1479">
          <cell r="L1479">
            <v>0.9678972712680578</v>
          </cell>
          <cell r="M1479">
            <v>0.27287319422150885</v>
          </cell>
        </row>
        <row r="1480">
          <cell r="L1480">
            <v>0.96112600536193027</v>
          </cell>
          <cell r="M1480">
            <v>0.15549597855227881</v>
          </cell>
        </row>
        <row r="1481">
          <cell r="L1481">
            <v>0.49192470696040624</v>
          </cell>
          <cell r="M1481">
            <v>0.2025886754992173</v>
          </cell>
        </row>
        <row r="1482">
          <cell r="L1482">
            <v>0.48958563332597338</v>
          </cell>
          <cell r="M1482">
            <v>0.20085375726797675</v>
          </cell>
        </row>
        <row r="1483">
          <cell r="L1483">
            <v>0.48823419727764306</v>
          </cell>
          <cell r="M1483">
            <v>0.19067685996643668</v>
          </cell>
        </row>
        <row r="1484">
          <cell r="L1484">
            <v>0.45447963800904978</v>
          </cell>
          <cell r="M1484">
            <v>0.15985520361990951</v>
          </cell>
        </row>
        <row r="1485">
          <cell r="L1485">
            <v>0.33576623242969739</v>
          </cell>
          <cell r="M1485">
            <v>9.3649391525089401E-2</v>
          </cell>
        </row>
        <row r="1486">
          <cell r="L1486">
            <v>0.33953191459700927</v>
          </cell>
          <cell r="M1486">
            <v>9.9645987131310815E-2</v>
          </cell>
        </row>
        <row r="1487">
          <cell r="L1487">
            <v>0.34147624662645104</v>
          </cell>
          <cell r="M1487">
            <v>0.10320402891250702</v>
          </cell>
        </row>
        <row r="1488">
          <cell r="L1488">
            <v>0.34420165270833225</v>
          </cell>
          <cell r="M1488">
            <v>0.10447398517338854</v>
          </cell>
        </row>
        <row r="1489">
          <cell r="L1489">
            <v>6.8598359224995686E-2</v>
          </cell>
          <cell r="M1489">
            <v>4.0001163670215861E-2</v>
          </cell>
        </row>
        <row r="1490">
          <cell r="L1490">
            <v>7.1447578499201692E-2</v>
          </cell>
          <cell r="M1490">
            <v>3.8052155401809472E-2</v>
          </cell>
        </row>
        <row r="1491">
          <cell r="L1491">
            <v>9.4675271312208431E-2</v>
          </cell>
          <cell r="M1491">
            <v>5.2425494887970416E-2</v>
          </cell>
        </row>
        <row r="1492">
          <cell r="L1492">
            <v>0.12735554892763212</v>
          </cell>
          <cell r="M1492">
            <v>7.6814619994034869E-2</v>
          </cell>
        </row>
        <row r="1493">
          <cell r="L1493">
            <v>0.12627058941930291</v>
          </cell>
          <cell r="M1493">
            <v>5.5151128853701901E-2</v>
          </cell>
        </row>
        <row r="1494">
          <cell r="L1494">
            <v>9.3508151378952742E-2</v>
          </cell>
          <cell r="M1494">
            <v>2.0717534108135423E-2</v>
          </cell>
        </row>
        <row r="1495">
          <cell r="L1495">
            <v>0.12206826963305684</v>
          </cell>
          <cell r="M1495">
            <v>4.0262840548322791E-2</v>
          </cell>
        </row>
        <row r="1496">
          <cell r="L1496">
            <v>0.21751245167357458</v>
          </cell>
          <cell r="M1496">
            <v>9.9926857302079342E-2</v>
          </cell>
        </row>
        <row r="1497">
          <cell r="L1497">
            <v>0.33688140382491327</v>
          </cell>
          <cell r="M1497">
            <v>0.19883337970301473</v>
          </cell>
        </row>
        <row r="1498">
          <cell r="L1498">
            <v>0.33661062682113352</v>
          </cell>
          <cell r="M1498">
            <v>0.18529238654171742</v>
          </cell>
        </row>
        <row r="1499">
          <cell r="L1499">
            <v>0.31795018711606671</v>
          </cell>
          <cell r="M1499">
            <v>0.17640445351360121</v>
          </cell>
        </row>
        <row r="1500">
          <cell r="L1500">
            <v>0.33255850516326257</v>
          </cell>
          <cell r="M1500">
            <v>0.1921565467104101</v>
          </cell>
        </row>
        <row r="1501">
          <cell r="L1501">
            <v>0.49653021442495127</v>
          </cell>
          <cell r="M1501">
            <v>0.20951267056530215</v>
          </cell>
        </row>
        <row r="1502">
          <cell r="L1502">
            <v>0.52142564522736579</v>
          </cell>
          <cell r="M1502">
            <v>0.24448996312986482</v>
          </cell>
        </row>
        <row r="1503">
          <cell r="L1503">
            <v>0.56933691069375247</v>
          </cell>
          <cell r="M1503">
            <v>0.32395553852050596</v>
          </cell>
        </row>
        <row r="1504">
          <cell r="L1504">
            <v>0.58153846153846156</v>
          </cell>
          <cell r="M1504">
            <v>0.3486153846153846</v>
          </cell>
        </row>
        <row r="1505">
          <cell r="L1505">
            <v>0.18125357522268526</v>
          </cell>
          <cell r="M1505">
            <v>8.6050502574160331E-2</v>
          </cell>
        </row>
        <row r="1506">
          <cell r="L1506">
            <v>0.16300396563119635</v>
          </cell>
          <cell r="M1506">
            <v>6.9976867151354927E-2</v>
          </cell>
        </row>
        <row r="1507">
          <cell r="L1507">
            <v>0.17704280155642027</v>
          </cell>
          <cell r="M1507">
            <v>7.8973915549791038E-2</v>
          </cell>
        </row>
        <row r="1508">
          <cell r="L1508">
            <v>0.18207554198018328</v>
          </cell>
          <cell r="M1508">
            <v>8.4928853460478279E-2</v>
          </cell>
        </row>
        <row r="1509">
          <cell r="L1509">
            <v>0.47920155690626465</v>
          </cell>
          <cell r="M1509">
            <v>0.11373514173089741</v>
          </cell>
        </row>
        <row r="1510">
          <cell r="L1510">
            <v>0.4874121535077921</v>
          </cell>
          <cell r="M1510">
            <v>0.11367590159906452</v>
          </cell>
        </row>
        <row r="1511">
          <cell r="L1511">
            <v>0.49028034898536821</v>
          </cell>
          <cell r="M1511">
            <v>0.11475763283912112</v>
          </cell>
        </row>
        <row r="1512">
          <cell r="L1512">
            <v>0.48079649525535828</v>
          </cell>
          <cell r="M1512">
            <v>0.10308219411386384</v>
          </cell>
        </row>
        <row r="1513">
          <cell r="L1513">
            <v>0.47920155690626465</v>
          </cell>
          <cell r="M1513">
            <v>0.11373514173089741</v>
          </cell>
        </row>
        <row r="1514">
          <cell r="L1514">
            <v>0.4874121535077921</v>
          </cell>
          <cell r="M1514">
            <v>0.11367590159906452</v>
          </cell>
        </row>
        <row r="1515">
          <cell r="L1515">
            <v>0.49028034898536821</v>
          </cell>
          <cell r="M1515">
            <v>0.11475763283912112</v>
          </cell>
        </row>
        <row r="1516">
          <cell r="L1516">
            <v>0.48079649525535828</v>
          </cell>
          <cell r="M1516">
            <v>0.10308219411386384</v>
          </cell>
        </row>
        <row r="1517">
          <cell r="L1517">
            <v>0.52034883720930236</v>
          </cell>
          <cell r="M1517">
            <v>3.6660206718346251E-2</v>
          </cell>
        </row>
        <row r="1518">
          <cell r="L1518">
            <v>0.5508764596776301</v>
          </cell>
          <cell r="M1518">
            <v>4.6213328456856238E-2</v>
          </cell>
        </row>
        <row r="1519">
          <cell r="L1519">
            <v>0.57299298218554795</v>
          </cell>
          <cell r="M1519">
            <v>7.2388884604508888E-2</v>
          </cell>
        </row>
        <row r="1520">
          <cell r="L1520">
            <v>0.67964293260088737</v>
          </cell>
          <cell r="M1520">
            <v>0.14504542573420665</v>
          </cell>
        </row>
        <row r="1521">
          <cell r="L1521">
            <v>0.65767249222731405</v>
          </cell>
          <cell r="M1521">
            <v>9.3858322216206255E-2</v>
          </cell>
        </row>
        <row r="1522">
          <cell r="L1522">
            <v>0.6592395042467909</v>
          </cell>
          <cell r="M1522">
            <v>0.1540598161085534</v>
          </cell>
        </row>
        <row r="1523">
          <cell r="L1523">
            <v>0.66903939387271616</v>
          </cell>
          <cell r="M1523">
            <v>0.1549595010549529</v>
          </cell>
        </row>
        <row r="1524">
          <cell r="L1524">
            <v>0.68474735032493594</v>
          </cell>
          <cell r="M1524">
            <v>0.17838611818411471</v>
          </cell>
        </row>
        <row r="1525">
          <cell r="L1525">
            <v>0.35296560396638943</v>
          </cell>
          <cell r="M1525">
            <v>0.13277477912456942</v>
          </cell>
        </row>
        <row r="1526">
          <cell r="L1526">
            <v>0.35245170231257483</v>
          </cell>
          <cell r="M1526">
            <v>0.12913258690176227</v>
          </cell>
        </row>
        <row r="1527">
          <cell r="L1527">
            <v>0.35071199854135704</v>
          </cell>
          <cell r="M1527">
            <v>0.13104987429694059</v>
          </cell>
        </row>
        <row r="1528">
          <cell r="L1528">
            <v>0.35277575892251911</v>
          </cell>
          <cell r="M1528">
            <v>0.13276340454767394</v>
          </cell>
        </row>
        <row r="1529">
          <cell r="L1529">
            <v>0.2680240674672828</v>
          </cell>
          <cell r="M1529">
            <v>7.8562156601817312E-2</v>
          </cell>
        </row>
        <row r="1530">
          <cell r="L1530">
            <v>0.28236276959394213</v>
          </cell>
          <cell r="M1530">
            <v>7.8743657740239434E-2</v>
          </cell>
        </row>
        <row r="1531">
          <cell r="L1531">
            <v>0.33882640493421678</v>
          </cell>
          <cell r="M1531">
            <v>7.0149643236774931E-2</v>
          </cell>
        </row>
        <row r="1532">
          <cell r="L1532">
            <v>0.36681454230685995</v>
          </cell>
          <cell r="M1532">
            <v>6.9952391257303612E-2</v>
          </cell>
        </row>
        <row r="1533">
          <cell r="L1533">
            <v>0.31794320710576873</v>
          </cell>
          <cell r="M1533">
            <v>0.1326530612244898</v>
          </cell>
        </row>
        <row r="1534">
          <cell r="L1534">
            <v>0.32118125880060955</v>
          </cell>
          <cell r="M1534">
            <v>0.13207183226279343</v>
          </cell>
        </row>
        <row r="1535">
          <cell r="L1535">
            <v>0.26627393225331375</v>
          </cell>
          <cell r="M1535">
            <v>6.7414128937241677E-2</v>
          </cell>
        </row>
        <row r="1536">
          <cell r="L1536">
            <v>0.32818950173790684</v>
          </cell>
          <cell r="M1536">
            <v>0.12963014732604625</v>
          </cell>
        </row>
        <row r="1537">
          <cell r="L1537">
            <v>0.73368847607339616</v>
          </cell>
          <cell r="M1537">
            <v>0.33902472339844286</v>
          </cell>
        </row>
        <row r="1538">
          <cell r="L1538">
            <v>0.74583124895781228</v>
          </cell>
          <cell r="M1538">
            <v>0.36489077872269465</v>
          </cell>
        </row>
        <row r="1539">
          <cell r="L1539">
            <v>0.7967267225966167</v>
          </cell>
          <cell r="M1539">
            <v>0.36913767019667171</v>
          </cell>
        </row>
        <row r="1540">
          <cell r="L1540">
            <v>0.81209568226267492</v>
          </cell>
          <cell r="M1540">
            <v>0.3646757935910937</v>
          </cell>
        </row>
        <row r="1541">
          <cell r="L1541">
            <v>0.74921942838139932</v>
          </cell>
          <cell r="M1541">
            <v>2.4812016184159475E-2</v>
          </cell>
        </row>
        <row r="1542">
          <cell r="L1542">
            <v>0.7528229734117392</v>
          </cell>
          <cell r="M1542">
            <v>0.1268804790937624</v>
          </cell>
        </row>
        <row r="1543">
          <cell r="L1543">
            <v>0.74656546228877585</v>
          </cell>
          <cell r="M1543">
            <v>8.5313916746805885E-2</v>
          </cell>
        </row>
        <row r="1544">
          <cell r="L1544">
            <v>0.77816424789678396</v>
          </cell>
          <cell r="M1544">
            <v>0.13138461011257133</v>
          </cell>
        </row>
        <row r="1545">
          <cell r="L1545">
            <v>0.36907287315402026</v>
          </cell>
          <cell r="M1545">
            <v>0.13391593692138429</v>
          </cell>
        </row>
        <row r="1546">
          <cell r="L1546">
            <v>0.37625185964657648</v>
          </cell>
          <cell r="M1546">
            <v>0.13828480973288476</v>
          </cell>
        </row>
        <row r="1547">
          <cell r="L1547">
            <v>0.35356688996372942</v>
          </cell>
          <cell r="M1547">
            <v>0.1099538168992172</v>
          </cell>
        </row>
        <row r="1548">
          <cell r="L1548">
            <v>0.34886944890967952</v>
          </cell>
          <cell r="M1548">
            <v>0.10263142159347068</v>
          </cell>
        </row>
        <row r="1549">
          <cell r="L1549">
            <v>0.34761800415930089</v>
          </cell>
          <cell r="M1549">
            <v>0.14088482807183411</v>
          </cell>
        </row>
        <row r="1550">
          <cell r="L1550">
            <v>0.35488174651303817</v>
          </cell>
          <cell r="M1550">
            <v>0.14380432585405295</v>
          </cell>
        </row>
        <row r="1551">
          <cell r="L1551">
            <v>0.34100877192982459</v>
          </cell>
          <cell r="M1551">
            <v>0.12158400809716599</v>
          </cell>
        </row>
        <row r="1552">
          <cell r="L1552">
            <v>0.33995406026212671</v>
          </cell>
          <cell r="M1552">
            <v>0.1234968247534117</v>
          </cell>
        </row>
        <row r="1553">
          <cell r="L1553">
            <v>0.28501766784452298</v>
          </cell>
          <cell r="M1553">
            <v>0.15104240282685513</v>
          </cell>
        </row>
        <row r="1554">
          <cell r="L1554">
            <v>0.29364421416234887</v>
          </cell>
          <cell r="M1554">
            <v>0.16568221070811745</v>
          </cell>
        </row>
        <row r="1555">
          <cell r="L1555">
            <v>0.27927911868515809</v>
          </cell>
          <cell r="M1555">
            <v>0.12996898285143854</v>
          </cell>
        </row>
        <row r="1556">
          <cell r="L1556">
            <v>0.27573195444064003</v>
          </cell>
          <cell r="M1556">
            <v>0.1427573195444064</v>
          </cell>
        </row>
        <row r="1557">
          <cell r="L1557">
            <v>0.83596535914416714</v>
          </cell>
          <cell r="M1557">
            <v>0.61487519103413146</v>
          </cell>
        </row>
        <row r="1558">
          <cell r="L1558">
            <v>0.85238545111006148</v>
          </cell>
          <cell r="M1558">
            <v>0.64163123917493303</v>
          </cell>
        </row>
        <row r="1559">
          <cell r="L1559">
            <v>0.85021613832853027</v>
          </cell>
          <cell r="M1559">
            <v>0.65403458213256482</v>
          </cell>
        </row>
        <row r="1560">
          <cell r="L1560">
            <v>0.85240684259382049</v>
          </cell>
          <cell r="M1560">
            <v>0.52280864606816069</v>
          </cell>
        </row>
        <row r="1561">
          <cell r="L1561">
            <v>0.42464517106782873</v>
          </cell>
          <cell r="M1561">
            <v>0.20690156672149926</v>
          </cell>
        </row>
        <row r="1562">
          <cell r="L1562">
            <v>0.42681487310643318</v>
          </cell>
          <cell r="M1562">
            <v>0.19552101777165715</v>
          </cell>
        </row>
        <row r="1563">
          <cell r="L1563">
            <v>0.41389435642605921</v>
          </cell>
          <cell r="M1563">
            <v>0.17714820431738246</v>
          </cell>
        </row>
        <row r="1564">
          <cell r="L1564">
            <v>0.42305301758965752</v>
          </cell>
          <cell r="M1564">
            <v>0.17117285101622226</v>
          </cell>
        </row>
        <row r="1565">
          <cell r="L1565">
            <v>0.46526125577960364</v>
          </cell>
          <cell r="M1565">
            <v>0.1346770706043417</v>
          </cell>
        </row>
        <row r="1566">
          <cell r="L1566">
            <v>0.48059090788087344</v>
          </cell>
          <cell r="M1566">
            <v>0.14423798351753048</v>
          </cell>
        </row>
        <row r="1567">
          <cell r="L1567">
            <v>0.48802250678850412</v>
          </cell>
          <cell r="M1567">
            <v>0.1493292589146161</v>
          </cell>
        </row>
        <row r="1568">
          <cell r="L1568">
            <v>0.48340209670653278</v>
          </cell>
          <cell r="M1568">
            <v>0.14580232086888117</v>
          </cell>
        </row>
        <row r="1569">
          <cell r="L1569">
            <v>0.50710453820501666</v>
          </cell>
          <cell r="M1569">
            <v>0.28483398579092362</v>
          </cell>
        </row>
        <row r="1570">
          <cell r="L1570">
            <v>0.52535732424000581</v>
          </cell>
          <cell r="M1570">
            <v>0.29928172386272944</v>
          </cell>
        </row>
        <row r="1571">
          <cell r="L1571">
            <v>0.48236358154959302</v>
          </cell>
          <cell r="M1571">
            <v>0.2500753693096171</v>
          </cell>
        </row>
        <row r="1572">
          <cell r="L1572">
            <v>0.46476617552850741</v>
          </cell>
          <cell r="M1572">
            <v>0.21877001921844971</v>
          </cell>
        </row>
        <row r="1573">
          <cell r="L1573">
            <v>8.6044814405352832E-2</v>
          </cell>
          <cell r="M1573">
            <v>3.7068348832672175E-2</v>
          </cell>
        </row>
        <row r="1574">
          <cell r="L1574">
            <v>7.7914741370569418E-2</v>
          </cell>
          <cell r="M1574">
            <v>2.8658545417674579E-2</v>
          </cell>
        </row>
        <row r="1575">
          <cell r="L1575">
            <v>9.7085078413989168E-2</v>
          </cell>
          <cell r="M1575">
            <v>4.5107150499831862E-2</v>
          </cell>
        </row>
        <row r="1576">
          <cell r="L1576">
            <v>0.14979955355109109</v>
          </cell>
          <cell r="M1576">
            <v>7.2411279668352244E-2</v>
          </cell>
        </row>
        <row r="1577">
          <cell r="L1577">
            <v>0.13010738866751581</v>
          </cell>
          <cell r="M1577">
            <v>1.0081758728007135E-2</v>
          </cell>
        </row>
        <row r="1578">
          <cell r="L1578">
            <v>0.15406886829327804</v>
          </cell>
          <cell r="M1578">
            <v>5.5098893460121576E-2</v>
          </cell>
        </row>
        <row r="1579">
          <cell r="L1579">
            <v>0.19624209588703911</v>
          </cell>
          <cell r="M1579">
            <v>9.8599644843026565E-2</v>
          </cell>
        </row>
        <row r="1580">
          <cell r="L1580">
            <v>0.25058084303547945</v>
          </cell>
          <cell r="M1580">
            <v>0.15920811903286239</v>
          </cell>
        </row>
        <row r="1581">
          <cell r="L1581">
            <v>0.59613139663949166</v>
          </cell>
          <cell r="M1581">
            <v>0.30419941753045437</v>
          </cell>
        </row>
        <row r="1582">
          <cell r="L1582">
            <v>0.58762981554257876</v>
          </cell>
          <cell r="M1582">
            <v>0.30630241053884261</v>
          </cell>
        </row>
        <row r="1583">
          <cell r="L1583">
            <v>0.59586686792416632</v>
          </cell>
          <cell r="M1583">
            <v>0.308823558796883</v>
          </cell>
        </row>
        <row r="1584">
          <cell r="L1584">
            <v>0.59127955368322271</v>
          </cell>
          <cell r="M1584">
            <v>0.29428114732970445</v>
          </cell>
        </row>
        <row r="1585">
          <cell r="L1585">
            <v>0.6329802649149624</v>
          </cell>
          <cell r="M1585">
            <v>0.40645581057045932</v>
          </cell>
        </row>
        <row r="1586">
          <cell r="L1586">
            <v>0.60987539661202617</v>
          </cell>
          <cell r="M1586">
            <v>0.38495070824583272</v>
          </cell>
        </row>
        <row r="1587">
          <cell r="L1587">
            <v>0.58974790551008005</v>
          </cell>
          <cell r="M1587">
            <v>0.37810509490326472</v>
          </cell>
        </row>
        <row r="1588">
          <cell r="L1588">
            <v>0.61157151077606009</v>
          </cell>
          <cell r="M1588">
            <v>0.35616945759449908</v>
          </cell>
        </row>
        <row r="1589">
          <cell r="L1589">
            <v>0.80814842626763983</v>
          </cell>
          <cell r="M1589">
            <v>0.52350181778221416</v>
          </cell>
        </row>
        <row r="1590">
          <cell r="L1590">
            <v>0.80622161525333991</v>
          </cell>
          <cell r="M1590">
            <v>0.54734132777666678</v>
          </cell>
        </row>
        <row r="1591">
          <cell r="L1591">
            <v>0.81346220289332827</v>
          </cell>
          <cell r="M1591">
            <v>0.55877388460940658</v>
          </cell>
        </row>
        <row r="1592">
          <cell r="L1592">
            <v>0.8180156810771726</v>
          </cell>
          <cell r="M1592">
            <v>0.57198928415675032</v>
          </cell>
        </row>
        <row r="1593">
          <cell r="L1593">
            <v>0.81671427504940919</v>
          </cell>
          <cell r="M1593">
            <v>3.1807245642228567E-2</v>
          </cell>
        </row>
        <row r="1594">
          <cell r="L1594">
            <v>0.89250850883887867</v>
          </cell>
          <cell r="M1594">
            <v>-0.12919985973308029</v>
          </cell>
        </row>
        <row r="1595">
          <cell r="L1595">
            <v>0.89492518284331035</v>
          </cell>
          <cell r="M1595">
            <v>-1.1052212640955179</v>
          </cell>
        </row>
        <row r="1596">
          <cell r="L1596">
            <v>0.87938810619798202</v>
          </cell>
          <cell r="M1596">
            <v>-0.45011798484214444</v>
          </cell>
        </row>
        <row r="1597">
          <cell r="L1597">
            <v>0.55530015767946728</v>
          </cell>
          <cell r="M1597">
            <v>0.2521280762906154</v>
          </cell>
        </row>
        <row r="1598">
          <cell r="L1598">
            <v>0.56268417161097184</v>
          </cell>
          <cell r="M1598">
            <v>0.24792086707182917</v>
          </cell>
        </row>
        <row r="1599">
          <cell r="L1599">
            <v>0.570759061602644</v>
          </cell>
          <cell r="M1599">
            <v>0.25418692582151164</v>
          </cell>
        </row>
        <row r="1600">
          <cell r="L1600">
            <v>0.58111493310668594</v>
          </cell>
          <cell r="M1600">
            <v>0.28024548559451073</v>
          </cell>
        </row>
        <row r="1601">
          <cell r="L1601">
            <v>0.60054727828323817</v>
          </cell>
          <cell r="M1601">
            <v>0.11359908844500458</v>
          </cell>
        </row>
        <row r="1602">
          <cell r="L1602">
            <v>0.62764827872252171</v>
          </cell>
          <cell r="M1602">
            <v>0.26518457071754459</v>
          </cell>
        </row>
        <row r="1603">
          <cell r="L1603">
            <v>0.60708693017729132</v>
          </cell>
          <cell r="M1603">
            <v>0.15422689822866092</v>
          </cell>
        </row>
        <row r="1604">
          <cell r="L1604">
            <v>0.60069138428810209</v>
          </cell>
          <cell r="M1604">
            <v>0.25117763257863546</v>
          </cell>
        </row>
        <row r="1605">
          <cell r="L1605">
            <v>0.59991451698025811</v>
          </cell>
          <cell r="M1605">
            <v>0.28146694502888575</v>
          </cell>
        </row>
        <row r="1606">
          <cell r="L1606">
            <v>0.58856811562541678</v>
          </cell>
          <cell r="M1606">
            <v>0.27168265398184449</v>
          </cell>
        </row>
        <row r="1607">
          <cell r="L1607">
            <v>0.58533416040664665</v>
          </cell>
          <cell r="M1607">
            <v>0.26811049270513293</v>
          </cell>
        </row>
        <row r="1608">
          <cell r="L1608">
            <v>0.58739715188323938</v>
          </cell>
          <cell r="M1608">
            <v>0.28166086610795893</v>
          </cell>
        </row>
        <row r="1609">
          <cell r="L1609">
            <v>0.28421601198618984</v>
          </cell>
          <cell r="M1609">
            <v>8.2470197381278088E-2</v>
          </cell>
        </row>
        <row r="1610">
          <cell r="L1610">
            <v>0.28816920026437542</v>
          </cell>
          <cell r="M1610">
            <v>0.11837409120951752</v>
          </cell>
        </row>
        <row r="1611">
          <cell r="L1611">
            <v>0.28966511117211091</v>
          </cell>
          <cell r="M1611">
            <v>0.11055448805929179</v>
          </cell>
        </row>
        <row r="1612">
          <cell r="L1612">
            <v>0.26435277820532554</v>
          </cell>
          <cell r="M1612">
            <v>3.5862705864245038E-2</v>
          </cell>
        </row>
        <row r="1613">
          <cell r="L1613">
            <v>0.34991993217784478</v>
          </cell>
          <cell r="M1613">
            <v>0.23556424265259984</v>
          </cell>
        </row>
        <row r="1614">
          <cell r="L1614">
            <v>0.34009736667404289</v>
          </cell>
          <cell r="M1614">
            <v>0.23901305598583758</v>
          </cell>
        </row>
        <row r="1615">
          <cell r="L1615">
            <v>0.32524864421364397</v>
          </cell>
          <cell r="M1615">
            <v>0.22254907846551</v>
          </cell>
        </row>
        <row r="1616">
          <cell r="L1616">
            <v>0.33355832672415253</v>
          </cell>
          <cell r="M1616">
            <v>0.21101567641450533</v>
          </cell>
        </row>
        <row r="1617">
          <cell r="L1617">
            <v>0.98107335035672405</v>
          </cell>
          <cell r="M1617">
            <v>0.3496553311341743</v>
          </cell>
        </row>
        <row r="1618">
          <cell r="L1618">
            <v>0.98481872168413398</v>
          </cell>
          <cell r="M1618">
            <v>0.40401276272013992</v>
          </cell>
        </row>
        <row r="1619">
          <cell r="L1619">
            <v>0.9875978816819807</v>
          </cell>
          <cell r="M1619">
            <v>0.41691938623093289</v>
          </cell>
        </row>
        <row r="1620">
          <cell r="L1620">
            <v>0.98930392189530503</v>
          </cell>
          <cell r="M1620">
            <v>0.40711739029022692</v>
          </cell>
        </row>
        <row r="1621">
          <cell r="L1621">
            <v>0.35836494542076336</v>
          </cell>
          <cell r="M1621">
            <v>7.3314237051947048E-2</v>
          </cell>
        </row>
        <row r="1622">
          <cell r="L1622">
            <v>0.35536142031844442</v>
          </cell>
          <cell r="M1622">
            <v>7.1297731435817954E-2</v>
          </cell>
        </row>
        <row r="1623">
          <cell r="L1623">
            <v>0.35193969718630191</v>
          </cell>
          <cell r="M1623">
            <v>6.1342517382545973E-2</v>
          </cell>
        </row>
        <row r="1624">
          <cell r="L1624">
            <v>0.34412363266344437</v>
          </cell>
          <cell r="M1624">
            <v>5.9399643856525054E-2</v>
          </cell>
        </row>
        <row r="1625">
          <cell r="L1625">
            <v>0.17571527518780972</v>
          </cell>
          <cell r="M1625">
            <v>7.6988651499813529E-2</v>
          </cell>
        </row>
        <row r="1626">
          <cell r="L1626">
            <v>0.17084339774557167</v>
          </cell>
          <cell r="M1626">
            <v>6.662640901771337E-2</v>
          </cell>
        </row>
        <row r="1627">
          <cell r="L1627">
            <v>0.17663108515628745</v>
          </cell>
          <cell r="M1627">
            <v>7.1131109090038766E-2</v>
          </cell>
        </row>
        <row r="1628">
          <cell r="L1628">
            <v>0.17771985712906646</v>
          </cell>
          <cell r="M1628">
            <v>7.3704025485085436E-2</v>
          </cell>
        </row>
        <row r="1629">
          <cell r="L1629">
            <v>0.34835156976328396</v>
          </cell>
          <cell r="M1629">
            <v>0.14803690195237074</v>
          </cell>
        </row>
        <row r="1630">
          <cell r="L1630">
            <v>0.35681623320948841</v>
          </cell>
          <cell r="M1630">
            <v>0.15868819662760789</v>
          </cell>
        </row>
        <row r="1631">
          <cell r="L1631">
            <v>0.36494097677648329</v>
          </cell>
          <cell r="M1631">
            <v>0.16526502584677108</v>
          </cell>
        </row>
        <row r="1632">
          <cell r="L1632">
            <v>0.37644206040120509</v>
          </cell>
          <cell r="M1632">
            <v>0.17723565287677273</v>
          </cell>
        </row>
        <row r="1633">
          <cell r="L1633">
            <v>0.39580550360673261</v>
          </cell>
          <cell r="M1633">
            <v>0.21533529254608602</v>
          </cell>
        </row>
        <row r="1634">
          <cell r="L1634">
            <v>0.39883381924198247</v>
          </cell>
          <cell r="M1634">
            <v>0.20043731778425655</v>
          </cell>
        </row>
        <row r="1635">
          <cell r="L1635">
            <v>0.40971585701191571</v>
          </cell>
          <cell r="M1635">
            <v>0.2054471651171926</v>
          </cell>
        </row>
        <row r="1636">
          <cell r="L1636">
            <v>0.53342391304347825</v>
          </cell>
          <cell r="M1636">
            <v>0.17989130434782608</v>
          </cell>
        </row>
        <row r="1637">
          <cell r="L1637">
            <v>0.24827430219929114</v>
          </cell>
          <cell r="M1637">
            <v>5.9159161081487076E-2</v>
          </cell>
        </row>
        <row r="1638">
          <cell r="L1638">
            <v>0.2482185372899931</v>
          </cell>
          <cell r="M1638">
            <v>5.6418934523634563E-2</v>
          </cell>
        </row>
        <row r="1639">
          <cell r="L1639">
            <v>0.24825440491216944</v>
          </cell>
          <cell r="M1639">
            <v>5.5898165555100264E-2</v>
          </cell>
        </row>
        <row r="1640">
          <cell r="L1640">
            <v>0.25127247837720112</v>
          </cell>
          <cell r="M1640">
            <v>4.9996888805923713E-2</v>
          </cell>
        </row>
        <row r="1641">
          <cell r="L1641">
            <v>0.19540984931936012</v>
          </cell>
          <cell r="M1641">
            <v>9.1964709805863507E-2</v>
          </cell>
        </row>
        <row r="1642">
          <cell r="L1642">
            <v>0.19221019703725006</v>
          </cell>
          <cell r="M1642">
            <v>8.9286998417949084E-2</v>
          </cell>
        </row>
        <row r="1643">
          <cell r="L1643">
            <v>0.19465417237048221</v>
          </cell>
          <cell r="M1643">
            <v>5.6217276563315884E-2</v>
          </cell>
        </row>
        <row r="1644">
          <cell r="L1644">
            <v>0.43613190227369014</v>
          </cell>
          <cell r="M1644">
            <v>0.23478322270865698</v>
          </cell>
        </row>
        <row r="1645">
          <cell r="L1645">
            <v>0.41627571273908337</v>
          </cell>
          <cell r="M1645">
            <v>0.19981955972573079</v>
          </cell>
        </row>
        <row r="1646">
          <cell r="L1646">
            <v>0.4119346554430019</v>
          </cell>
          <cell r="M1646">
            <v>0.20339920102725068</v>
          </cell>
        </row>
        <row r="1647">
          <cell r="L1647">
            <v>0.41656181045644369</v>
          </cell>
          <cell r="M1647">
            <v>0.20230866021117128</v>
          </cell>
        </row>
        <row r="1648">
          <cell r="L1648">
            <v>0.16630489230255463</v>
          </cell>
          <cell r="M1648">
            <v>0.10753047253297712</v>
          </cell>
        </row>
        <row r="1649">
          <cell r="L1649">
            <v>0.21202095395643783</v>
          </cell>
          <cell r="M1649">
            <v>0.13937138130686519</v>
          </cell>
        </row>
        <row r="1650">
          <cell r="L1650">
            <v>0.22153181142779954</v>
          </cell>
          <cell r="M1650">
            <v>0.18424962852897475</v>
          </cell>
        </row>
        <row r="1651">
          <cell r="L1651">
            <v>0.19598983338040099</v>
          </cell>
          <cell r="M1651">
            <v>0.13329567918667043</v>
          </cell>
        </row>
        <row r="1652">
          <cell r="L1652">
            <v>0.53837670930745474</v>
          </cell>
          <cell r="M1652">
            <v>0.19122187913542127</v>
          </cell>
        </row>
        <row r="1653">
          <cell r="L1653">
            <v>0.52206029147534438</v>
          </cell>
          <cell r="M1653">
            <v>0.18526652026352566</v>
          </cell>
        </row>
        <row r="1654">
          <cell r="L1654">
            <v>0.52584737739064569</v>
          </cell>
          <cell r="M1654">
            <v>0.1868964211323613</v>
          </cell>
        </row>
        <row r="1655">
          <cell r="L1655">
            <v>0.51228323699421963</v>
          </cell>
          <cell r="M1655">
            <v>0.18569364161849711</v>
          </cell>
        </row>
        <row r="1656">
          <cell r="L1656">
            <v>0.36915098197926233</v>
          </cell>
          <cell r="M1656">
            <v>0.20329360974288571</v>
          </cell>
        </row>
        <row r="1657">
          <cell r="L1657">
            <v>0.38109560400616549</v>
          </cell>
          <cell r="M1657">
            <v>0.23219211177640164</v>
          </cell>
        </row>
        <row r="1658">
          <cell r="L1658">
            <v>0.38967281911771823</v>
          </cell>
          <cell r="M1658">
            <v>0.23931010786282031</v>
          </cell>
        </row>
        <row r="1659">
          <cell r="L1659">
            <v>0.37918384801526439</v>
          </cell>
          <cell r="M1659">
            <v>0.18340860127731831</v>
          </cell>
        </row>
        <row r="1660">
          <cell r="L1660">
            <v>0.79192370644692101</v>
          </cell>
          <cell r="M1660">
            <v>0.35950695162007418</v>
          </cell>
        </row>
        <row r="1661">
          <cell r="L1661">
            <v>0.79670288696334579</v>
          </cell>
          <cell r="M1661">
            <v>0.45235882367366997</v>
          </cell>
        </row>
        <row r="1662">
          <cell r="L1662">
            <v>0.76370073790021853</v>
          </cell>
          <cell r="M1662">
            <v>0.33836404617486521</v>
          </cell>
        </row>
        <row r="1663">
          <cell r="L1663">
            <v>0.6421126255404892</v>
          </cell>
          <cell r="M1663">
            <v>-1.7929684246178797E-2</v>
          </cell>
        </row>
        <row r="1664">
          <cell r="L1664">
            <v>0.3374912854900608</v>
          </cell>
          <cell r="M1664">
            <v>0.17996078877805119</v>
          </cell>
        </row>
        <row r="1665">
          <cell r="L1665">
            <v>0.32127064215392465</v>
          </cell>
          <cell r="M1665">
            <v>0.16926873137526774</v>
          </cell>
        </row>
        <row r="1666">
          <cell r="L1666">
            <v>0.31959095115707636</v>
          </cell>
          <cell r="M1666">
            <v>0.16670438943243424</v>
          </cell>
        </row>
        <row r="1667">
          <cell r="L1667">
            <v>0.36199900838914389</v>
          </cell>
          <cell r="M1667">
            <v>0.1814607955418511</v>
          </cell>
        </row>
        <row r="1668">
          <cell r="L1668">
            <v>0.28582888909444548</v>
          </cell>
          <cell r="M1668">
            <v>0.12350995112685324</v>
          </cell>
        </row>
        <row r="1669">
          <cell r="L1669">
            <v>0.32285763841832782</v>
          </cell>
          <cell r="M1669">
            <v>0.16198502791452965</v>
          </cell>
        </row>
        <row r="1670">
          <cell r="L1670">
            <v>0.35787601440535499</v>
          </cell>
          <cell r="M1670">
            <v>0.15471625125127475</v>
          </cell>
        </row>
        <row r="1671">
          <cell r="L1671">
            <v>0.33401071186944664</v>
          </cell>
          <cell r="M1671">
            <v>0.12271469340286946</v>
          </cell>
        </row>
        <row r="1672">
          <cell r="L1672">
            <v>0.66006256421039433</v>
          </cell>
          <cell r="M1672">
            <v>0.26778478059181465</v>
          </cell>
        </row>
        <row r="1673">
          <cell r="L1673">
            <v>0.68804057533773955</v>
          </cell>
          <cell r="M1673">
            <v>0.3182905070280303</v>
          </cell>
        </row>
        <row r="1674">
          <cell r="L1674">
            <v>0.70184247630969687</v>
          </cell>
          <cell r="M1674">
            <v>0.32791594317019329</v>
          </cell>
        </row>
        <row r="1675">
          <cell r="L1675">
            <v>0.69650265755024776</v>
          </cell>
          <cell r="M1675">
            <v>0.30258220744475428</v>
          </cell>
        </row>
        <row r="1676">
          <cell r="L1676">
            <v>0.33100779829416471</v>
          </cell>
          <cell r="M1676">
            <v>0.11455142643889712</v>
          </cell>
        </row>
        <row r="1677">
          <cell r="L1677">
            <v>0.32353458354323295</v>
          </cell>
          <cell r="M1677">
            <v>0.10045956144436312</v>
          </cell>
        </row>
        <row r="1678">
          <cell r="L1678">
            <v>0.3229443929917154</v>
          </cell>
          <cell r="M1678">
            <v>9.0714403521904061E-2</v>
          </cell>
        </row>
        <row r="1679">
          <cell r="L1679">
            <v>0.36185873720557404</v>
          </cell>
          <cell r="M1679">
            <v>5.551701812800592E-2</v>
          </cell>
        </row>
        <row r="1680">
          <cell r="L1680">
            <v>0.53147506734839745</v>
          </cell>
          <cell r="M1680">
            <v>0.13920637993955121</v>
          </cell>
        </row>
        <row r="1681">
          <cell r="L1681">
            <v>0.53456689711264738</v>
          </cell>
          <cell r="M1681">
            <v>0.14660431069540464</v>
          </cell>
        </row>
        <row r="1682">
          <cell r="L1682">
            <v>0.54738931088756582</v>
          </cell>
          <cell r="M1682">
            <v>0.15626496954766303</v>
          </cell>
        </row>
        <row r="1683">
          <cell r="L1683">
            <v>0.56732602924129671</v>
          </cell>
          <cell r="M1683">
            <v>0.16449164267284896</v>
          </cell>
        </row>
        <row r="1684">
          <cell r="L1684">
            <v>0.33235394936584883</v>
          </cell>
          <cell r="M1684">
            <v>7.0172861270261011E-2</v>
          </cell>
        </row>
        <row r="1685">
          <cell r="L1685">
            <v>0.32415275417374789</v>
          </cell>
          <cell r="M1685">
            <v>6.7879636109167252E-2</v>
          </cell>
        </row>
        <row r="1686">
          <cell r="L1686">
            <v>0.31965199590583415</v>
          </cell>
          <cell r="M1686">
            <v>6.8270214943705221E-2</v>
          </cell>
        </row>
        <row r="1687">
          <cell r="L1687">
            <v>0.29165973954003876</v>
          </cell>
          <cell r="M1687">
            <v>3.3139373787752842E-2</v>
          </cell>
        </row>
        <row r="1688">
          <cell r="L1688">
            <v>0.39620152993933</v>
          </cell>
          <cell r="M1688">
            <v>0.12134001582695858</v>
          </cell>
        </row>
        <row r="1689">
          <cell r="L1689">
            <v>0.39066979410998171</v>
          </cell>
          <cell r="M1689">
            <v>0.1055512118842846</v>
          </cell>
        </row>
        <row r="1690">
          <cell r="L1690">
            <v>0.38636363636363635</v>
          </cell>
          <cell r="M1690">
            <v>0.12487231869254341</v>
          </cell>
        </row>
        <row r="1691">
          <cell r="L1691">
            <v>0.38434163701067614</v>
          </cell>
          <cell r="M1691">
            <v>0.12455516014234876</v>
          </cell>
        </row>
        <row r="1692">
          <cell r="L1692">
            <v>0.67501362661198105</v>
          </cell>
          <cell r="M1692">
            <v>0.16094001362861737</v>
          </cell>
        </row>
        <row r="1693">
          <cell r="L1693">
            <v>0.71169434960409195</v>
          </cell>
          <cell r="M1693">
            <v>0.12334404471431806</v>
          </cell>
        </row>
        <row r="1694">
          <cell r="L1694">
            <v>0.69958097785403761</v>
          </cell>
          <cell r="M1694">
            <v>5.1300384809185876E-2</v>
          </cell>
        </row>
        <row r="1695">
          <cell r="L1695">
            <v>0.58179908986995754</v>
          </cell>
          <cell r="M1695">
            <v>-2.7158982517363581E-2</v>
          </cell>
        </row>
        <row r="1696">
          <cell r="L1696">
            <v>0.2773417442969266</v>
          </cell>
          <cell r="M1696">
            <v>0.17098217560331549</v>
          </cell>
        </row>
        <row r="1697">
          <cell r="L1697">
            <v>0.27384591867930297</v>
          </cell>
          <cell r="M1697">
            <v>0.16271782329562826</v>
          </cell>
        </row>
        <row r="1698">
          <cell r="L1698">
            <v>0.27087883123729195</v>
          </cell>
          <cell r="M1698">
            <v>0.15754198358310115</v>
          </cell>
        </row>
        <row r="1699">
          <cell r="L1699">
            <v>0.28584509729111029</v>
          </cell>
          <cell r="M1699">
            <v>0.15261350629530712</v>
          </cell>
        </row>
        <row r="1700">
          <cell r="L1700">
            <v>0.74837310195227769</v>
          </cell>
          <cell r="M1700">
            <v>0.29044882259543353</v>
          </cell>
        </row>
        <row r="1701">
          <cell r="L1701">
            <v>0.72602413808020072</v>
          </cell>
          <cell r="M1701">
            <v>0.27661461262274517</v>
          </cell>
        </row>
        <row r="1702">
          <cell r="L1702">
            <v>0.73406372370701645</v>
          </cell>
          <cell r="M1702">
            <v>0.29495217512250443</v>
          </cell>
        </row>
        <row r="1703">
          <cell r="L1703">
            <v>0.69978992297175635</v>
          </cell>
          <cell r="M1703">
            <v>0.21659608523125146</v>
          </cell>
        </row>
        <row r="1704">
          <cell r="L1704">
            <v>0.96740166729575305</v>
          </cell>
          <cell r="M1704">
            <v>0.31245607241868517</v>
          </cell>
        </row>
        <row r="1705">
          <cell r="L1705">
            <v>0.97414749439620296</v>
          </cell>
          <cell r="M1705">
            <v>0.26004602398091636</v>
          </cell>
        </row>
        <row r="1706">
          <cell r="L1706">
            <v>0.97893997834547397</v>
          </cell>
          <cell r="M1706">
            <v>0.31532656879927473</v>
          </cell>
        </row>
        <row r="1707">
          <cell r="L1707">
            <v>0.97767836745919978</v>
          </cell>
          <cell r="M1707">
            <v>0.23555963088603907</v>
          </cell>
        </row>
        <row r="1708">
          <cell r="L1708">
            <v>0.63407147555360666</v>
          </cell>
          <cell r="M1708">
            <v>0.17978513483885114</v>
          </cell>
        </row>
        <row r="1709">
          <cell r="L1709">
            <v>0.64117032392894457</v>
          </cell>
          <cell r="M1709">
            <v>0.2025078369905956</v>
          </cell>
        </row>
        <row r="1710">
          <cell r="L1710">
            <v>0.63525708289611749</v>
          </cell>
          <cell r="M1710">
            <v>0.22455403987408185</v>
          </cell>
        </row>
        <row r="1711">
          <cell r="L1711">
            <v>0.6591653027823241</v>
          </cell>
          <cell r="M1711">
            <v>0.28580196399345337</v>
          </cell>
        </row>
      </sheetData>
      <sheetData sheetId="2"/>
      <sheetData sheetId="3"/>
      <sheetData sheetId="4"/>
      <sheetData sheetId="5"/>
      <sheetData sheetId="6">
        <row r="3">
          <cell r="A3">
            <v>1620311000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697.777304282405" createdVersion="8" refreshedVersion="8" minRefreshableVersion="3" recordCount="1709" xr:uid="{80722C2C-8767-4EB8-8E06-8F948DF79E41}">
  <cacheSource type="worksheet">
    <worksheetSource ref="B2:B1711" sheet="row data"/>
  </cacheSource>
  <cacheFields count="1">
    <cacheField name="AA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700.813668287039" createdVersion="8" refreshedVersion="8" minRefreshableVersion="3" recordCount="3" xr:uid="{FEEEA6AC-AB30-4FC6-9CC2-6379145BBBFC}">
  <cacheSource type="worksheet">
    <worksheetSource ref="C3:C6" sheet="reff_slicers"/>
  </cacheSource>
  <cacheFields count="1">
    <cacheField name="scenario" numFmtId="0">
      <sharedItems count="3">
        <s v="stronge case"/>
        <s v="base case "/>
        <s v="weak cas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700.926144907404" createdVersion="8" refreshedVersion="8" minRefreshableVersion="3" recordCount="1710" xr:uid="{E91375B6-FB80-4C82-B4C5-E9D01942EF07}">
  <cacheSource type="worksheet">
    <worksheetSource ref="B1:K1711" sheet="row data"/>
  </cacheSource>
  <cacheFields count="10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6">
      <sharedItems containsSemiMixedTypes="0" containsString="0" containsNumber="1" containsInteger="1" minValue="1514000" maxValue="485651000000" count="1690">
        <n v="24855000000"/>
        <n v="26743000000"/>
        <n v="42650000000"/>
        <n v="40990000000"/>
        <n v="6205003000"/>
        <n v="6493814000"/>
        <n v="9843861000"/>
        <n v="9737018000"/>
        <n v="170910000000"/>
        <n v="182795000000"/>
        <n v="233715000000"/>
        <n v="215639000000"/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4055240000"/>
        <n v="4147065000"/>
        <n v="4795511000"/>
        <n v="5854430000"/>
        <n v="2633689000"/>
        <n v="2864773000"/>
        <n v="3435092000"/>
        <n v="3421409000"/>
        <n v="90559000000"/>
        <n v="89804000000"/>
        <n v="81201000000"/>
        <n v="67702000000"/>
        <n v="3641390000"/>
        <n v="4319063000"/>
        <n v="5302940000"/>
        <n v="6439746000"/>
        <n v="2312200000"/>
        <n v="2273900000"/>
        <n v="2512200000"/>
        <n v="2504100000"/>
        <n v="5781000000"/>
        <n v="5838000000"/>
        <n v="6053000000"/>
        <n v="6098000000"/>
        <n v="14945000000"/>
        <n v="14813500000"/>
        <n v="16378600000"/>
        <n v="16453200000"/>
        <n v="25364000000"/>
        <n v="23939000000"/>
        <n v="22728000000"/>
        <n v="20872000000"/>
        <n v="71214000000"/>
        <n v="68874000000"/>
        <n v="64406000000"/>
        <n v="58327000000"/>
        <n v="958511000"/>
        <n v="974053000"/>
        <n v="984363000"/>
        <n v="981310000"/>
        <n v="9047657000"/>
        <n v="10381653000"/>
        <n v="10325494000"/>
        <n v="7531780000"/>
        <n v="1373947000"/>
        <n v="1577922000"/>
        <n v="1963874000"/>
        <n v="2197448000"/>
        <n v="2519154000"/>
        <n v="2394270000"/>
        <n v="2445548000"/>
        <n v="3651335000"/>
        <n v="4657000000"/>
        <n v="5156000000"/>
        <n v="5368000000"/>
        <n v="5598000000"/>
        <n v="33315000000"/>
        <n v="34507000000"/>
        <n v="35239000000"/>
        <n v="35653000000"/>
        <n v="2069600000"/>
        <n v="2118300000"/>
        <n v="2068100000"/>
        <n v="2238000000"/>
        <n v="1551346000"/>
        <n v="2234000000"/>
        <n v="2604000000"/>
        <n v="3084000000"/>
        <n v="7509000000"/>
        <n v="9072000000"/>
        <n v="9659000000"/>
        <n v="10825000000"/>
        <n v="3334213000"/>
        <n v="3594136000"/>
        <n v="4021964000"/>
        <n v="3974295000"/>
        <n v="18676000000"/>
        <n v="20063000000"/>
        <n v="21662000000"/>
        <n v="22991000000"/>
        <n v="10259000000"/>
        <n v="11230000000"/>
        <n v="12296000000"/>
        <n v="12200000000"/>
        <n v="2875960000"/>
        <n v="3361407000"/>
        <n v="4100048000"/>
        <n v="4771516000"/>
        <n v="74452000000"/>
        <n v="88988000000"/>
        <n v="107006000000"/>
        <n v="135987000000"/>
        <n v="17517600000"/>
        <n v="19108800000"/>
        <n v="20862000000"/>
        <n v="21609000000"/>
        <n v="61497200000"/>
        <n v="71023500000"/>
        <n v="73874100000"/>
        <n v="79156500000"/>
        <n v="16428000000"/>
        <n v="14771000000"/>
        <n v="12691000000"/>
        <n v="6383000000"/>
        <n v="14581000000"/>
        <n v="18470000000"/>
        <n v="8698000000"/>
        <n v="7869000000"/>
        <n v="10180400000"/>
        <n v="10439000000"/>
        <n v="9894900000"/>
        <n v="9524400000"/>
        <n v="4292100000"/>
        <n v="4614700000"/>
        <n v="5345500000"/>
        <n v="5568700000"/>
        <n v="23700000000"/>
        <n v="23032000000"/>
        <n v="23906000000"/>
        <n v="22534000000"/>
        <n v="4856000000"/>
        <n v="4583000000"/>
        <n v="4408000000"/>
        <n v="4664000000"/>
        <n v="6824000000"/>
        <n v="13240000000"/>
        <n v="5863500000"/>
        <n v="6140000000"/>
        <n v="6330300000"/>
        <n v="5966900000"/>
        <n v="2853926000"/>
        <n v="2879000000"/>
        <n v="3011000000"/>
        <n v="3159000000"/>
        <n v="33781000000"/>
        <n v="34828000000"/>
        <n v="35895000000"/>
        <n v="34441000000"/>
        <n v="2089100000"/>
        <n v="2393500000"/>
        <n v="2706700000"/>
        <n v="3291300000"/>
        <n v="9147530000"/>
        <n v="9475313000"/>
        <n v="10187340000"/>
        <n v="10635676000"/>
        <n v="86623000000"/>
        <n v="90762000000"/>
        <n v="96114000000"/>
        <n v="94571000000"/>
        <n v="100078000000"/>
        <n v="101697000000"/>
        <n v="95181000000"/>
        <n v="93056000000"/>
        <n v="13936000000"/>
        <n v="9413000000"/>
        <n v="10719000000"/>
        <n v="9968000000"/>
        <n v="10914585000"/>
        <n v="11503963000"/>
        <n v="11881176000"/>
        <n v="12103887000"/>
        <n v="10737000000"/>
        <n v="10543000000"/>
        <n v="9998000000"/>
        <n v="10346000000"/>
        <n v="45457000000"/>
        <n v="40611000000"/>
        <n v="40339000000"/>
        <n v="39528000000"/>
        <n v="3049500000"/>
        <n v="3323600000"/>
        <n v="3416000000"/>
        <n v="3714000000"/>
        <n v="8054000000"/>
        <n v="8446000000"/>
        <n v="10282000000"/>
        <n v="12483000000"/>
        <n v="22364000000"/>
        <n v="24551000000"/>
        <n v="15742000000"/>
        <n v="9841000000"/>
        <n v="6932200000"/>
        <n v="9703300000"/>
        <n v="10763800000"/>
        <n v="11448800000"/>
        <n v="8735700000"/>
        <n v="8468100000"/>
        <n v="8570000000"/>
        <n v="7997000000"/>
        <n v="17621000000"/>
        <n v="16385000000"/>
        <n v="15879000000"/>
        <n v="16560000000"/>
        <n v="7249000000"/>
        <n v="7143000000"/>
        <n v="7380000000"/>
        <n v="7477000000"/>
        <n v="7436600000"/>
        <n v="8305100000"/>
        <n v="8023200000"/>
        <n v="9071000000"/>
        <n v="1847186000"/>
        <n v="2135539000"/>
        <n v="2396998000"/>
        <n v="2490821000"/>
        <n v="13469300000"/>
        <n v="11838200000"/>
        <n v="11937000000"/>
        <n v="11642900000"/>
        <n v="101093000000"/>
        <n v="91084000000"/>
        <n v="102531000000"/>
        <n v="121546000000"/>
        <n v="55656000000"/>
        <n v="55184000000"/>
        <n v="47011000000"/>
        <n v="38537000000"/>
        <n v="17936000000"/>
        <n v="19261000000"/>
        <n v="19171000000"/>
        <n v="18987000000"/>
        <n v="6514099000"/>
        <n v="7184794000"/>
        <n v="9049918000"/>
        <n v="10855810000"/>
        <n v="2432680000"/>
        <n v="2865751000"/>
        <n v="3538756000"/>
        <n v="3663851000"/>
        <n v="15456000000"/>
        <n v="15884000000"/>
        <n v="15714000000"/>
        <n v="16389000000"/>
        <n v="6493900000"/>
        <n v="7670400000"/>
        <n v="9256000000"/>
        <n v="11229200000"/>
        <n v="2910748000"/>
        <n v="3402703000"/>
        <n v="4425267000"/>
        <n v="4796473000"/>
        <n v="6104000000"/>
        <n v="5474700000"/>
        <n v="4743200000"/>
        <n v="4308300000"/>
        <n v="5513000000"/>
        <n v="5133000000"/>
        <n v="5342000000"/>
        <n v="5276000000"/>
        <n v="2921900000"/>
        <n v="3194300000"/>
        <n v="3297600000"/>
        <n v="3394800000"/>
        <n v="12316000000"/>
        <n v="19080000000"/>
        <n v="23125000000"/>
        <n v="12764000000"/>
        <n v="11359113000"/>
        <n v="12752076000"/>
        <n v="13470067000"/>
        <n v="13476084000"/>
        <n v="8155000000"/>
        <n v="9108000000"/>
        <n v="9754000000"/>
        <n v="29003000000"/>
        <n v="29119000000"/>
        <n v="32380000000"/>
        <n v="34914000000"/>
        <n v="37876000000"/>
        <n v="4111000000"/>
        <n v="4531000000"/>
        <n v="4945000000"/>
        <n v="5142000000"/>
        <n v="17085000000"/>
        <n v="17420000000"/>
        <n v="17277000000"/>
        <n v="16034000000"/>
        <n v="5533000000"/>
        <n v="5514000000"/>
        <n v="5655000000"/>
        <n v="5761000000"/>
        <n v="2666000000"/>
        <n v="2607000000"/>
        <n v="2819000000"/>
        <n v="2960000000"/>
        <n v="3214591000"/>
        <n v="4108269000"/>
        <n v="4501223000"/>
        <n v="3904384000"/>
        <n v="17301000000"/>
        <n v="19221000000"/>
        <n v="19110000000"/>
        <n v="17509000000"/>
        <n v="6566000000"/>
        <n v="7179000000"/>
        <n v="6456000000"/>
        <n v="6399000000"/>
        <n v="8110000000"/>
        <n v="10863000000"/>
        <n v="22760000000"/>
        <n v="7452000000"/>
        <n v="8106000000"/>
        <n v="9226000000"/>
        <n v="7386000000"/>
        <n v="23771000000"/>
        <n v="24176000000"/>
        <n v="23869000000"/>
        <n v="25038000000"/>
        <n v="1204546000"/>
        <n v="1746278000"/>
        <n v="2173011000"/>
        <n v="1357150000"/>
        <n v="4474000000"/>
        <n v="4979000000"/>
        <n v="5244000000"/>
        <n v="5259000000"/>
        <n v="1587725000"/>
        <n v="1717776000"/>
        <n v="1797060000"/>
        <n v="1966814000"/>
        <n v="105156000000"/>
        <n v="112640000000"/>
        <n v="116199000000"/>
        <n v="118719000000"/>
        <n v="1577000"/>
        <n v="1514000"/>
        <n v="79562000"/>
        <n v="99642000"/>
        <n v="8052000000"/>
        <n v="8268000000"/>
        <n v="8082000000"/>
        <n v="7961000000"/>
        <n v="3050195000"/>
        <n v="4071003000"/>
        <n v="5373586000"/>
        <n v="6667216000"/>
        <n v="48607000000"/>
        <n v="47142000000"/>
        <n v="49161000000"/>
        <n v="49247000000"/>
        <n v="4069746000"/>
        <n v="4250447000"/>
        <n v="12026000000"/>
        <n v="12669000000"/>
        <n v="11811000000"/>
        <n v="11069000000"/>
        <n v="4245964000"/>
        <n v="4193844000"/>
        <n v="4476886000"/>
        <n v="4905458000"/>
        <n v="18376000000"/>
        <n v="18095000000"/>
        <n v="18031000000"/>
        <n v="17900000000"/>
        <n v="7346472000"/>
        <n v="8843200000"/>
        <n v="10262700000"/>
        <n v="12416000000"/>
        <n v="2918434000"/>
        <n v="3142856000"/>
        <n v="3275594000"/>
        <n v="3418265000"/>
        <n v="126761000000"/>
        <n v="139367000000"/>
        <n v="153290000000"/>
        <n v="177526000000"/>
        <n v="230590000000"/>
        <n v="220156000000"/>
        <n v="200494000000"/>
        <n v="129925000000"/>
        <n v="1819814000"/>
        <n v="2319919000"/>
        <n v="2660147000"/>
        <n v="1803573000"/>
        <n v="12835000000"/>
        <n v="13120000000"/>
        <n v="12436000000"/>
        <n v="11683000000"/>
        <n v="37773000000"/>
        <n v="40362000000"/>
        <n v="40704000000"/>
        <n v="39639000000"/>
        <n v="28998000000"/>
        <n v="28406000000"/>
        <n v="25130000000"/>
        <n v="24594000000"/>
        <n v="37795400000"/>
        <n v="36066900000"/>
        <n v="28862800000"/>
        <n v="26644000000"/>
        <n v="8984000000"/>
        <n v="9370000000"/>
        <n v="9611000000"/>
        <n v="10002000000"/>
        <n v="16022128000"/>
        <n v="17504167000"/>
        <n v="18909588000"/>
        <n v="20368562000"/>
        <n v="7383000000"/>
        <n v="7146000000"/>
        <n v="7435000000"/>
        <n v="7493000000"/>
        <n v="6259300000"/>
        <n v="8024900000"/>
        <n v="10824000000"/>
        <n v="12157400000"/>
        <n v="18260400000"/>
        <n v="18283100000"/>
        <n v="19154000000"/>
        <n v="20563100000"/>
        <n v="45041000000"/>
        <n v="48813000000"/>
        <n v="52465000000"/>
        <n v="55632000000"/>
        <n v="5535000000"/>
        <n v="6265000000"/>
        <n v="6394000000"/>
        <n v="6497000000"/>
        <n v="15051000000"/>
        <n v="15499000000"/>
        <n v="15165000000"/>
        <n v="16661000000"/>
        <n v="1279067000"/>
        <n v="1482259000"/>
        <n v="1616438000"/>
        <n v="1763336000"/>
        <n v="7394500000"/>
        <n v="7840300000"/>
        <n v="8602200000"/>
        <n v="15498400000"/>
        <n v="1663000000"/>
        <n v="1558400000"/>
        <n v="1584500000"/>
        <n v="1637100000"/>
        <n v="7155096000"/>
        <n v="7752728000"/>
        <n v="6956311000"/>
        <n v="6794342000"/>
        <n v="5997000000"/>
        <n v="6121000000"/>
        <n v="6282000000"/>
        <n v="6440000000"/>
        <n v="5921000000"/>
        <n v="6285600000"/>
        <n v="6764000000"/>
        <n v="6933500000"/>
        <n v="17912000000"/>
        <n v="22756000000"/>
        <n v="23925000000"/>
        <n v="23459000000"/>
        <n v="8186280000"/>
        <n v="11764050000"/>
        <n v="12795106000"/>
        <n v="13781837000"/>
        <n v="10397000000"/>
        <n v="20638000000"/>
        <n v="13145000000"/>
        <n v="12197000000"/>
        <n v="3797000000"/>
        <n v="3575000000"/>
        <n v="4515000000"/>
        <n v="4396000000"/>
        <n v="8257000000"/>
        <n v="8790000000"/>
        <n v="8592000000"/>
        <n v="8979000000"/>
        <n v="11838700000"/>
        <n v="13253400000"/>
        <n v="14280500000"/>
        <n v="13545100000"/>
        <n v="12354000000"/>
        <n v="12919000000"/>
        <n v="12554000000"/>
        <n v="12075000000"/>
        <n v="2073000000"/>
        <n v="2303900000"/>
        <n v="2436400000"/>
        <n v="2663600000"/>
        <n v="11862000000"/>
        <n v="12581000000"/>
        <n v="13413000000"/>
        <n v="11524000000"/>
        <n v="10181700000"/>
        <n v="10968800000"/>
        <n v="10780400000"/>
        <n v="11262300000"/>
        <n v="8102000000"/>
        <n v="9350000000"/>
        <n v="9527000000"/>
        <n v="9648000000"/>
        <n v="24669000000"/>
        <n v="17733000000"/>
        <n v="16249000000"/>
        <n v="14522000000"/>
        <n v="11682636000"/>
        <n v="14487118000"/>
        <n v="18035340000"/>
        <n v="8757428000"/>
        <n v="1887376000"/>
        <n v="2152766000"/>
        <n v="2443776000"/>
        <n v="2725867000"/>
        <n v="1747502000"/>
        <n v="2387702000"/>
        <n v="2614748000"/>
        <n v="2744965000"/>
        <n v="1859177000"/>
        <n v="2388768000"/>
        <n v="1954000000"/>
        <n v="1857339000"/>
        <n v="6273787000"/>
        <n v="7301204000"/>
        <n v="7741856000"/>
        <n v="7954827000"/>
        <n v="535153000"/>
        <n v="610590000"/>
        <n v="970938000"/>
        <n v="1194407000"/>
        <n v="1365000000"/>
        <n v="1466000000"/>
        <n v="1665000000"/>
        <n v="1403000000"/>
        <n v="16311000000"/>
        <n v="22046000000"/>
        <n v="22552000000"/>
        <n v="20855000000"/>
        <n v="10302079000"/>
        <n v="11390947000"/>
        <n v="12494921000"/>
        <n v="11513251000"/>
        <n v="1899600000"/>
        <n v="2045500000"/>
        <n v="2322900000"/>
        <n v="2493700000"/>
        <n v="24888000000"/>
        <n v="27429000000"/>
        <n v="29447000000"/>
        <n v="31360000000"/>
        <n v="5992215000"/>
        <n v="6080257000"/>
        <n v="6564721000"/>
        <n v="6616632000"/>
        <n v="4771259000"/>
        <n v="5763485000"/>
        <n v="6672317000"/>
        <n v="8773564000"/>
        <n v="409396000"/>
        <n v="520613000"/>
        <n v="647155000"/>
        <n v="782270000"/>
        <n v="146917000000"/>
        <n v="144077000000"/>
        <n v="149558000000"/>
        <n v="151800000000"/>
        <n v="3326106000"/>
        <n v="3733507000"/>
        <n v="3869187000"/>
        <n v="3962036000"/>
        <n v="7872000000"/>
        <n v="12466000000"/>
        <n v="17928000000"/>
        <n v="27638000000"/>
        <n v="3134800000"/>
        <n v="3703600000"/>
        <n v="4013600000"/>
        <n v="4579400000"/>
        <n v="18010000000"/>
        <n v="20921000000"/>
        <n v="21438000000"/>
        <n v="15877000000"/>
        <n v="44287000000"/>
        <n v="45567000000"/>
        <n v="47453000000"/>
        <n v="50365000000"/>
        <n v="15255000000"/>
        <n v="14892000000"/>
        <n v="15049000000"/>
        <n v="15026000000"/>
        <n v="1481314000"/>
        <n v="1732046000"/>
        <n v="1919823000"/>
        <n v="1995034000"/>
        <n v="5795800000"/>
        <n v="6063400000"/>
        <n v="6413800000"/>
        <n v="6595200000"/>
        <n v="4436000000"/>
        <n v="4814000000"/>
        <n v="5066000000"/>
        <n v="5254000000"/>
        <n v="6182000000"/>
        <n v="6505000000"/>
        <n v="7151000000"/>
        <n v="7412000000"/>
        <n v="1405358000"/>
        <n v="1496372000"/>
        <n v="1530654000"/>
        <n v="1557067000"/>
        <n v="27351573000"/>
        <n v="21531577000"/>
        <n v="18114048000"/>
        <n v="19036525000"/>
        <n v="4954619000"/>
        <n v="4877885000"/>
        <n v="4561030000"/>
        <n v="3991462000"/>
        <n v="3409900000"/>
        <n v="3130700000"/>
        <n v="3258700000"/>
        <n v="3276500000"/>
        <n v="637413000"/>
        <n v="686090000"/>
        <n v="744012000"/>
        <n v="801591000"/>
        <n v="3368545000"/>
        <n v="3309616000"/>
        <n v="3391187000"/>
        <n v="3578995000"/>
        <n v="5011853000"/>
        <n v="4762000000"/>
        <n v="4772000000"/>
        <n v="5576000000"/>
        <n v="30930000000"/>
        <n v="30852000000"/>
        <n v="31469000000"/>
        <n v="31353000000"/>
        <n v="2426301000"/>
        <n v="2486017000"/>
        <n v="2535559000"/>
        <n v="2403906000"/>
        <n v="9702000000"/>
        <n v="11202000000"/>
        <n v="24890000000"/>
        <n v="32639000000"/>
        <n v="17774100000"/>
        <n v="17909600000"/>
        <n v="17630300000"/>
        <n v="16563100000"/>
        <n v="7819000000"/>
        <n v="9715000000"/>
        <n v="9111000000"/>
        <n v="9390000000"/>
        <n v="155427000000"/>
        <n v="155929000000"/>
        <n v="152356000000"/>
        <n v="166380000000"/>
        <n v="13013868000"/>
        <n v="14077843000"/>
        <n v="15341647000"/>
        <n v="15280044000"/>
        <n v="2375923000"/>
        <n v="2554236000"/>
        <n v="2773718000"/>
        <n v="2898150000"/>
        <n v="15651000000"/>
        <n v="16148000000"/>
        <n v="16435000000"/>
        <n v="15797000000"/>
        <n v="2715675000"/>
        <n v="2631851000"/>
        <n v="2870658000"/>
        <n v="2820270000"/>
        <n v="19540000000"/>
        <n v="18138000000"/>
        <n v="16443000000"/>
        <n v="15158000000"/>
        <n v="8950045000"/>
        <n v="9437758000"/>
        <n v="9964953000"/>
        <n v="9973384000"/>
        <n v="29402000000"/>
        <n v="32870000000"/>
        <n v="23633000000"/>
        <n v="15887000000"/>
        <n v="4297842000"/>
        <n v="5348483000"/>
        <n v="6155297000"/>
        <n v="6911676000"/>
        <n v="4088983000"/>
        <n v="4082157000"/>
        <n v="4277207000"/>
        <n v="4447509000"/>
        <n v="3036584000"/>
        <n v="2872833000"/>
        <n v="2955641000"/>
        <n v="3153251000"/>
        <n v="4627802000"/>
        <n v="5324746000"/>
        <n v="5731549000"/>
        <n v="6028199000"/>
        <n v="33013000000"/>
        <n v="34182000000"/>
        <n v="36918000000"/>
        <n v="39678000000"/>
        <n v="1765979000"/>
        <n v="2847945000"/>
        <n v="3305879000"/>
        <n v="3775685000"/>
        <n v="2013719000"/>
        <n v="1563210000"/>
        <n v="1828305000"/>
        <n v="2040486000"/>
        <n v="74754000000"/>
        <n v="78812000000"/>
        <n v="83176000000"/>
        <n v="88519000000"/>
        <n v="12245000000"/>
        <n v="11905000000"/>
        <n v="6636000000"/>
        <n v="22086000000"/>
        <n v="20673000000"/>
        <n v="18614000000"/>
        <n v="18377000000"/>
        <n v="5580506000"/>
        <n v="5899872000"/>
        <n v="6228508000"/>
        <n v="5995402000"/>
        <n v="2492300000"/>
        <n v="2530700000"/>
        <n v="2705000000"/>
        <n v="2832700000"/>
        <n v="39055000000"/>
        <n v="40306000000"/>
        <n v="38581000000"/>
        <n v="39302000000"/>
        <n v="3387614000"/>
        <n v="3715968000"/>
        <n v="3161702000"/>
        <n v="1624232000"/>
        <n v="55123000000"/>
        <n v="52107000000"/>
        <n v="50123000000"/>
        <n v="112298000000"/>
        <n v="56651000000"/>
        <n v="51463000000"/>
        <n v="48238000000"/>
        <n v="2807114000"/>
        <n v="3024295000"/>
        <n v="3078658000"/>
        <n v="3038153000"/>
        <n v="8751654000"/>
        <n v="9316256000"/>
        <n v="9263863000"/>
        <n v="9523224000"/>
        <n v="5112000000"/>
        <n v="5012000000"/>
        <n v="5083000000"/>
        <n v="7467000000"/>
        <n v="8939967000"/>
        <n v="9560647000"/>
        <n v="10371390000"/>
        <n v="10629719000"/>
        <n v="5059000000"/>
        <n v="5166000000"/>
        <n v="5354000000"/>
        <n v="5387000000"/>
        <n v="6644252000"/>
        <n v="7146079000"/>
        <n v="7421768000"/>
        <n v="7386626000"/>
        <n v="41313000000"/>
        <n v="48500000000"/>
        <n v="54289000000"/>
        <n v="54379000000"/>
        <n v="102874000000"/>
        <n v="98367000000"/>
        <n v="92793000000"/>
        <n v="81741000000"/>
        <n v="1293338000"/>
        <n v="1377058000"/>
        <n v="1485807000"/>
        <n v="1601892000"/>
        <n v="2821446000"/>
        <n v="2952896000"/>
        <n v="3088533000"/>
        <n v="3023189000"/>
        <n v="1421178000"/>
        <n v="1861358000"/>
        <n v="2219762000"/>
        <n v="2398373000"/>
        <n v="52708000000"/>
        <n v="55870000000"/>
        <n v="55355000000"/>
        <n v="59387000000"/>
        <n v="3946000000"/>
        <n v="4243000000"/>
        <n v="4192000000"/>
        <n v="4694000000"/>
        <n v="21852000000"/>
        <n v="23483000000"/>
        <n v="23617000000"/>
        <n v="22365000000"/>
        <n v="6956200000"/>
        <n v="7122300000"/>
        <n v="7537100000"/>
        <n v="7613800000"/>
        <n v="3003955000"/>
        <n v="3024623000"/>
        <n v="3117693000"/>
        <n v="3007976000"/>
        <n v="2265100000"/>
        <n v="2131700000"/>
        <n v="2384400000"/>
        <n v="2704400000"/>
        <n v="14135000000"/>
        <n v="14484000000"/>
        <n v="13405000000"/>
        <n v="13599000000"/>
        <n v="4050400000"/>
        <n v="4644600000"/>
        <n v="5147100000"/>
        <n v="5122900000"/>
        <n v="5054980000"/>
        <n v="5584571000"/>
        <n v="6165441000"/>
        <n v="6187646000"/>
        <n v="11818376000"/>
        <n v="12695157000"/>
        <n v="12114832000"/>
        <n v="10964157000"/>
        <n v="4365400000"/>
        <n v="4669100000"/>
        <n v="4627100000"/>
        <n v="4857800000"/>
        <n v="93646000000"/>
        <n v="97142000000"/>
        <n v="91973000000"/>
        <n v="89716000000"/>
        <n v="12134000000"/>
        <n v="12540000000"/>
        <n v="13506000000"/>
        <n v="14437000000"/>
        <n v="14197000000"/>
        <n v="14792000000"/>
        <n v="14580000000"/>
        <n v="13525000000"/>
        <n v="1287577000"/>
        <n v="1463767000"/>
        <n v="1627413000"/>
        <n v="1822114000"/>
        <n v="793373000"/>
        <n v="861527000"/>
        <n v="993897000"/>
        <n v="1166769000"/>
        <n v="2842781000"/>
        <n v="2929408000"/>
        <n v="2814049000"/>
        <n v="2984493000"/>
        <n v="19561000000"/>
        <n v="19724000000"/>
        <n v="18591000000"/>
        <n v="18202000000"/>
        <n v="14070000000"/>
        <n v="16226000000"/>
        <n v="14403000000"/>
        <n v="13058000000"/>
        <n v="10962818000"/>
        <n v="12574299000"/>
        <n v="14268716000"/>
        <n v="15149675000"/>
        <n v="48017000000"/>
        <n v="46854000000"/>
        <n v="45998000000"/>
        <n v="44294000000"/>
        <n v="2181732000"/>
        <n v="3310800000"/>
        <n v="4371500000"/>
        <n v="4712100000"/>
        <n v="96619000000"/>
        <n v="98375000000"/>
        <n v="108465000000"/>
        <n v="109830000000"/>
        <n v="19279000000"/>
        <n v="19031000000"/>
        <n v="19023000000"/>
        <n v="19204000000"/>
        <n v="2369300000"/>
        <n v="2577100000"/>
        <n v="2418800000"/>
        <n v="2334200000"/>
        <n v="10459000000"/>
        <n v="10773000000"/>
        <n v="11454000000"/>
        <n v="12154000000"/>
        <n v="3414500000"/>
        <n v="3477200000"/>
        <n v="3782300000"/>
        <n v="3917200000"/>
        <n v="5935095000"/>
        <n v="7779812000"/>
        <n v="9474008000"/>
        <n v="10949999000"/>
        <n v="5671400000"/>
        <n v="5808300000"/>
        <n v="6011600000"/>
        <n v="8680100000"/>
        <n v="4122930000"/>
        <n v="5062528000"/>
        <n v="6740064000"/>
        <n v="7192633000"/>
        <n v="13107000000"/>
        <n v="11420000000"/>
        <n v="10986000000"/>
        <n v="10466000000"/>
        <n v="1282236000"/>
        <n v="1388386000"/>
        <n v="1475139000"/>
        <n v="1423936000"/>
        <n v="22603400000"/>
        <n v="23113100000"/>
        <n v="19615600000"/>
        <n v="19958700000"/>
        <n v="45358000000"/>
        <n v="39946000000"/>
        <n v="40536000000"/>
        <n v="47248000000"/>
        <n v="3094500000"/>
        <n v="3276800000"/>
        <n v="3350300000"/>
        <n v="3253600000"/>
        <n v="50521000000"/>
        <n v="53417000000"/>
        <n v="56223000000"/>
        <n v="59074000000"/>
        <n v="3598916000"/>
        <n v="4607309000"/>
        <n v="5259312000"/>
        <n v="5885893000"/>
        <n v="7810610000"/>
        <n v="9531778000"/>
        <n v="10681897000"/>
        <n v="10116502000"/>
        <n v="17699000000"/>
        <n v="18605000000"/>
        <n v="19820000000"/>
        <n v="20425000000"/>
        <n v="6376000000"/>
        <n v="6313000000"/>
        <n v="6777000000"/>
        <n v="8229000000"/>
        <n v="45352000000"/>
        <n v="44062000000"/>
        <n v="45608000000"/>
        <n v="32735000000"/>
        <n v="27686000000"/>
        <n v="27931000000"/>
        <n v="28105000000"/>
        <n v="27079000000"/>
        <n v="8312000000"/>
        <n v="9441000000"/>
        <n v="9667000000"/>
        <n v="10776000000"/>
        <n v="475888000"/>
        <n v="635490000"/>
        <n v="992332000"/>
        <n v="1042779000"/>
        <n v="797517000"/>
        <n v="1029475000"/>
        <n v="1105247000"/>
        <n v="1288149000"/>
        <n v="11814000000"/>
        <n v="12784000000"/>
        <n v="13796000000"/>
        <n v="14486000000"/>
        <n v="6761000000"/>
        <n v="7006000000"/>
        <n v="7142000000"/>
        <n v="7357000000"/>
        <n v="6420881000"/>
        <n v="6484892000"/>
        <n v="6023819000"/>
        <n v="5702613000"/>
        <n v="27567000000"/>
        <n v="28105700000"/>
        <n v="27441300000"/>
        <n v="25413000000"/>
        <n v="1581623000"/>
        <n v="1931217000"/>
        <n v="2147036000"/>
        <n v="2173334000"/>
        <n v="122196000000"/>
        <n v="137392000000"/>
        <n v="179045000000"/>
        <n v="190884000000"/>
        <n v="2730300000"/>
        <n v="2972500000"/>
        <n v="3334300000"/>
        <n v="3484500000"/>
        <n v="35015000000"/>
        <n v="35299000000"/>
        <n v="34244000000"/>
        <n v="29636000000"/>
        <n v="68150000000"/>
        <n v="68199000000"/>
        <n v="73316000000"/>
        <n v="69951000000"/>
        <n v="5787980000"/>
        <n v="7348754000"/>
        <n v="7803446000"/>
        <n v="8071563000"/>
        <n v="3901300000"/>
        <n v="4200700000"/>
        <n v="4409300000"/>
        <n v="4071300000"/>
        <n v="4123400000"/>
        <n v="4243200000"/>
        <n v="4296300000"/>
        <n v="4411500000"/>
        <n v="2031901000"/>
        <n v="2155551000"/>
        <n v="2957951000"/>
        <n v="3539570000"/>
        <n v="11924000000"/>
        <n v="12261000000"/>
        <n v="12951000000"/>
        <n v="12893000000"/>
        <n v="30871000000"/>
        <n v="31821000000"/>
        <n v="30274000000"/>
        <n v="30109000000"/>
        <n v="2060702000"/>
        <n v="2246428000"/>
        <n v="2464867000"/>
        <n v="2722564000"/>
        <n v="24618000000"/>
        <n v="24466000000"/>
        <n v="24522000000"/>
        <n v="25434000000"/>
        <n v="14861000000"/>
        <n v="15855000000"/>
        <n v="15001000000"/>
        <n v="13502000000"/>
        <n v="9974100000"/>
        <n v="9055800000"/>
        <n v="8895300000"/>
        <n v="7162800000"/>
        <n v="82243000000"/>
        <n v="100160000000"/>
        <n v="97817000000"/>
        <n v="72051000000"/>
        <n v="47267000000"/>
        <n v="44033000000"/>
        <n v="42237000000"/>
        <n v="39498000000"/>
        <n v="11966000000"/>
        <n v="11325000000"/>
        <n v="10846000000"/>
        <n v="5522000000"/>
        <n v="77849000000"/>
        <n v="86833000000"/>
        <n v="93580000000"/>
        <n v="85320000000"/>
        <n v="4608955000"/>
        <n v="4822539000"/>
        <n v="4736150000"/>
        <n v="4995881000"/>
        <n v="2378972000"/>
        <n v="2485983000"/>
        <n v="2395447000"/>
        <n v="2508257000"/>
        <n v="9073000000"/>
        <n v="16358000000"/>
        <n v="16192000000"/>
        <n v="12399000000"/>
        <n v="4608563000"/>
        <n v="5312686000"/>
        <n v="5288933000"/>
        <n v="2787116000"/>
        <n v="7719600000"/>
        <n v="9429300000"/>
        <n v="5015000000"/>
        <n v="5115000000"/>
        <n v="3183000000"/>
        <n v="3491000000"/>
        <n v="3023000000"/>
        <n v="3100000000"/>
        <n v="3383000000"/>
        <n v="3292000000"/>
        <n v="14256000000"/>
        <n v="15136000000"/>
        <n v="17021000000"/>
        <n v="17486000000"/>
        <n v="9964000000"/>
        <n v="8414000000"/>
        <n v="7292000000"/>
        <n v="7729000000"/>
        <n v="4374562000"/>
        <n v="5504656000"/>
        <n v="6779511000"/>
        <n v="8830669000"/>
        <n v="1562000000"/>
        <n v="1857000000"/>
        <n v="2288000000"/>
        <n v="1557000000"/>
        <n v="25313000000"/>
        <n v="27799000000"/>
        <n v="30601000000"/>
        <n v="32376000000"/>
        <n v="5703000000"/>
        <n v="6288000000"/>
        <n v="6172000000"/>
        <n v="6309000000"/>
        <n v="17194000000"/>
        <n v="21440000000"/>
        <n v="14757000000"/>
        <n v="11245000000"/>
        <n v="11624000000"/>
        <n v="10511000000"/>
        <n v="9888000000"/>
        <n v="6332400000"/>
        <n v="6325000000"/>
        <n v="6123000000"/>
        <n v="5546000000"/>
        <n v="19429273000"/>
        <n v="19052046000"/>
        <n v="21105141000"/>
        <n v="16439276000"/>
        <n v="4280159000"/>
        <n v="4130000000"/>
        <n v="4682000000"/>
        <n v="5010000000"/>
        <n v="5508500000"/>
        <n v="5607000000"/>
        <n v="5727000000"/>
        <n v="5915700000"/>
        <n v="484581000"/>
        <n v="780209000"/>
        <n v="933505000"/>
        <n v="1023285000"/>
        <n v="10184121000"/>
        <n v="11871879000"/>
        <n v="12195091000"/>
        <n v="7763206000"/>
        <n v="15317800000"/>
        <n v="15134400000"/>
        <n v="15416900000"/>
        <n v="6182184000"/>
        <n v="6649237000"/>
        <n v="7216081000"/>
        <n v="7966674000"/>
        <n v="20100000000"/>
        <n v="20170000000"/>
        <n v="19312000000"/>
        <n v="12480000000"/>
        <n v="1355300000"/>
        <n v="1346100000"/>
        <n v="1381400000"/>
        <n v="1421300000"/>
        <n v="3823713000"/>
        <n v="3791335000"/>
        <n v="3821504000"/>
        <n v="3578060000"/>
        <n v="16596800000"/>
        <n v="18534400000"/>
        <n v="18671300000"/>
        <n v="15598000000"/>
        <n v="17090000000"/>
        <n v="16833000000"/>
        <n v="17666000000"/>
        <n v="5260956000"/>
        <n v="6793306000"/>
        <n v="8441971000"/>
        <n v="9223987000"/>
        <n v="3637212000"/>
        <n v="3585141000"/>
        <n v="3910865000"/>
        <n v="5386703000"/>
        <n v="9781000000"/>
        <n v="10886000000"/>
        <n v="10415000000"/>
        <n v="66415000000"/>
        <n v="66683000000"/>
        <n v="63056000000"/>
        <n v="62799000000"/>
        <n v="54657000000"/>
        <n v="51584000000"/>
        <n v="49605000000"/>
        <n v="48851000000"/>
        <n v="9289500000"/>
        <n v="10477600000"/>
        <n v="11964400000"/>
        <n v="12394100000"/>
        <n v="2104745000"/>
        <n v="2819557000"/>
        <n v="4103728000"/>
        <n v="4860427000"/>
        <n v="17083900000"/>
        <n v="18170900000"/>
        <n v="19391400000"/>
        <n v="20853800000"/>
        <n v="13015704000"/>
        <n v="13215971000"/>
        <n v="12711744000"/>
        <n v="11360753000"/>
        <n v="5679595000"/>
        <n v="5822363000"/>
        <n v="5981964000"/>
        <n v="7668476000"/>
        <n v="2105188000"/>
        <n v="2157586000"/>
        <n v="2237219000"/>
        <n v="2262359000"/>
        <n v="80029000000"/>
        <n v="80106000000"/>
        <n v="73908000000"/>
        <n v="74953000000"/>
        <n v="16606000000"/>
        <n v="16872000000"/>
        <n v="16281000000"/>
        <n v="16270000000"/>
        <n v="4306800000"/>
        <n v="6999700000"/>
        <n v="7039000000"/>
        <n v="6449000000"/>
        <n v="3301804000"/>
        <n v="3454628000"/>
        <n v="3491632000"/>
        <n v="3495443000"/>
        <n v="14265000000"/>
        <n v="14791000000"/>
        <n v="14766000000"/>
        <n v="14751000000"/>
        <n v="12132000000"/>
        <n v="7263000000"/>
        <n v="7852000000"/>
        <n v="7669000000"/>
        <n v="84847000000"/>
        <n v="41461000000"/>
        <n v="54105000000"/>
        <n v="57119000000"/>
        <n v="179290000000"/>
        <n v="171596000000"/>
        <n v="161212000000"/>
        <n v="98975000000"/>
        <n v="6043000000"/>
        <n v="8186400000"/>
        <n v="8241200000"/>
        <n v="8020300000"/>
        <n v="5920269000"/>
        <n v="6411577000"/>
        <n v="7747229000"/>
        <n v="7572436000"/>
        <n v="11224000000"/>
        <n v="11925000000"/>
        <n v="12273000000"/>
        <n v="24866000000"/>
        <n v="26487000000"/>
        <n v="25281000000"/>
        <n v="23554000000"/>
        <n v="1148231000"/>
        <n v="1710966000"/>
        <n v="2610726000"/>
        <n v="6419285000"/>
        <n v="6638774000"/>
        <n v="6571893000"/>
        <n v="6786984000"/>
        <n v="7688024000"/>
        <n v="7959894000"/>
        <n v="8073855000"/>
        <n v="8299074000"/>
        <n v="4245895000"/>
        <n v="4695014000"/>
        <n v="5094933000"/>
        <n v="5250399000"/>
        <n v="1328817000"/>
        <n v="1534615000"/>
        <n v="1789489000"/>
        <n v="2052230000"/>
        <n v="6945000000"/>
        <n v="7450000000"/>
        <n v="7620000000"/>
        <n v="7405000000"/>
        <n v="6351900000"/>
        <n v="6623500000"/>
        <n v="6307900000"/>
        <n v="5879500000"/>
        <n v="2993489000"/>
        <n v="3238128000"/>
        <n v="3549494000"/>
        <n v="3582395000"/>
        <n v="9721065000"/>
        <n v="10230353000"/>
        <n v="11041677000"/>
        <n v="11939999000"/>
        <n v="1367135000"/>
        <n v="1832253000"/>
        <n v="2042537000"/>
        <n v="1181704000"/>
        <n v="8417200000"/>
        <n v="8803300000"/>
        <n v="9115000000"/>
        <n v="9387700000"/>
        <n v="14866800000"/>
        <n v="16447800000"/>
        <n v="19162700000"/>
        <n v="21315900000"/>
        <n v="4176000000"/>
        <n v="4495000000"/>
        <n v="4951000000"/>
        <n v="4380000000"/>
        <n v="5075000000"/>
        <n v="5518000000"/>
        <n v="5903000000"/>
        <n v="5234000000"/>
        <n v="7690800000"/>
        <n v="7750500000"/>
        <n v="7031500000"/>
        <n v="6778300000"/>
        <n v="9534462000"/>
        <n v="10185532000"/>
        <n v="11129533000"/>
        <n v="11339304000"/>
        <n v="3983400000"/>
        <n v="4209200000"/>
        <n v="5736300000"/>
        <n v="6550200000"/>
        <n v="5897700000"/>
        <n v="5610600000"/>
        <n v="5692700000"/>
        <n v="7811200000"/>
        <n v="1290052000"/>
        <n v="1371065000"/>
        <n v="1519978000"/>
        <n v="1662829000"/>
        <n v="3237500000"/>
        <n v="3492600000"/>
        <n v="3593100000"/>
        <n v="3711800000"/>
        <n v="2307182000"/>
        <n v="2530809000"/>
        <n v="2665456000"/>
        <n v="3018227000"/>
        <n v="16537000000"/>
        <n v="17087000000"/>
        <n v="18467000000"/>
        <n v="17489000000"/>
        <n v="4256157000"/>
        <n v="4543849000"/>
        <n v="4870818000"/>
        <n v="5266103000"/>
        <n v="24380510000"/>
        <n v="23114000000"/>
        <n v="22492000000"/>
        <n v="21059000000"/>
        <n v="1913149000"/>
        <n v="2142807000"/>
        <n v="2555601000"/>
        <n v="2985908000"/>
        <n v="9647000000"/>
        <n v="10557000000"/>
        <n v="11035000000"/>
        <n v="10231000000"/>
        <n v="11240000000"/>
        <n v="8602000000"/>
        <n v="8707000000"/>
        <n v="8533000000"/>
        <n v="14351000000"/>
        <n v="13724000000"/>
        <n v="13739000000"/>
        <n v="11160000000"/>
        <n v="2796100000"/>
        <n v="4867700000"/>
        <n v="6028000000"/>
        <n v="6548400000"/>
        <n v="10889500000"/>
        <n v="11338600000"/>
        <n v="11171800000"/>
        <n v="11406900000"/>
        <n v="1792000000"/>
        <n v="2291500000"/>
        <n v="3258400000"/>
        <n v="3289000000"/>
        <n v="2730000000"/>
        <n v="3371000000"/>
        <n v="4038000000"/>
        <n v="3133000000"/>
        <n v="10793000000"/>
        <n v="11813000000"/>
        <n v="12727000000"/>
        <n v="13620000000"/>
        <n v="9021000000"/>
        <n v="9675000000"/>
        <n v="9946000000"/>
        <n v="6906000000"/>
        <n v="4183000000"/>
        <n v="3956000000"/>
        <n v="3600000000"/>
        <n v="44411233000"/>
        <n v="46516712000"/>
        <n v="48680752000"/>
        <n v="50366919000"/>
        <n v="127434000000"/>
        <n v="128752000000"/>
        <n v="132447000000"/>
        <n v="146801000000"/>
        <n v="4206100000"/>
        <n v="4146300000"/>
        <n v="3567500000"/>
        <n v="4885000000"/>
        <n v="2665000000"/>
        <n v="2692000000"/>
        <n v="2732000000"/>
        <n v="2530000000"/>
        <n v="1924400000"/>
        <n v="2372906000"/>
        <n v="2707115000"/>
        <n v="3171411000"/>
        <n v="11390000000"/>
        <n v="11973000000"/>
        <n v="12233000000"/>
        <n v="12238000000"/>
        <n v="5353197000"/>
        <n v="1603123000"/>
        <n v="2626141000"/>
        <n v="3050945000"/>
        <n v="73301000000"/>
        <n v="71279000000"/>
        <n v="72618000000"/>
        <n v="73785000000"/>
        <n v="3794249000"/>
        <n v="4031100000"/>
        <n v="4249900000"/>
        <n v="4104900000"/>
        <n v="25878372000"/>
        <n v="27422696000"/>
        <n v="29078407000"/>
        <n v="30944938000"/>
        <n v="3589516000"/>
        <n v="3494253000"/>
        <n v="3620095000"/>
        <n v="3766065000"/>
        <n v="12509900000"/>
        <n v="13090300000"/>
        <n v="16889600000"/>
        <n v="16965400000"/>
        <n v="763000000"/>
        <n v="945000000"/>
        <n v="1246000000"/>
        <n v="1492000000"/>
        <n v="26191000000"/>
        <n v="27174000000"/>
        <n v="26815000000"/>
        <n v="27625000000"/>
        <n v="4664120000"/>
        <n v="5164784000"/>
        <n v="5711715000"/>
        <n v="6226507000"/>
        <n v="34374000000"/>
        <n v="37580000000"/>
        <n v="41373000000"/>
        <n v="36881000000"/>
        <n v="29809000000"/>
        <n v="37601000000"/>
        <n v="40633000000"/>
        <n v="28711000000"/>
        <n v="1793557000"/>
        <n v="2064305000"/>
        <n v="2446877000"/>
        <n v="2779541000"/>
        <n v="12825000000"/>
        <n v="12205000000"/>
        <n v="13045000000"/>
        <n v="13000000000"/>
        <n v="12237000000"/>
        <n v="12104000000"/>
        <n v="13878000000"/>
        <n v="13423000000"/>
        <n v="1834921000"/>
        <n v="2332051000"/>
        <n v="3084370000"/>
        <n v="3963313000"/>
        <n v="37152000000"/>
        <n v="38279000000"/>
        <n v="38901000000"/>
        <n v="37864000000"/>
        <n v="716612000"/>
        <n v="758926000"/>
        <n v="818046000"/>
        <n v="894638000"/>
        <n v="2220256000"/>
        <n v="2670573000"/>
        <n v="3241369000"/>
        <n v="3924116000"/>
        <n v="122489000000"/>
        <n v="130474000000"/>
        <n v="157107000000"/>
        <n v="184840000000"/>
        <n v="10515400000"/>
        <n v="10368600000"/>
        <n v="10524500000"/>
        <n v="10731300000"/>
        <n v="21963000000"/>
        <n v="23988000000"/>
        <n v="21813000000"/>
        <n v="19941000000"/>
        <n v="54127000000"/>
        <n v="55438000000"/>
        <n v="58232000000"/>
        <n v="58363000000"/>
        <n v="2794925000"/>
        <n v="3086608000"/>
        <n v="3323077000"/>
        <n v="3445134000"/>
        <n v="2436948000"/>
        <n v="2473500000"/>
        <n v="2371200000"/>
        <n v="2220300000"/>
        <n v="56600000000"/>
        <n v="57900000000"/>
        <n v="56098000000"/>
        <n v="57244000000"/>
        <n v="11778000000"/>
        <n v="12702000000"/>
        <n v="13880000000"/>
        <n v="15082000000"/>
        <n v="2942897000"/>
        <n v="3049800000"/>
        <n v="3099100000"/>
        <n v="3217800000"/>
        <n v="10879855000"/>
        <n v="11419648000"/>
        <n v="12282161000"/>
        <n v="12376744000"/>
        <n v="13794000000"/>
        <n v="13783000000"/>
        <n v="13268000000"/>
        <n v="12488000000"/>
        <n v="138393000000"/>
        <n v="138074000000"/>
        <n v="130844000000"/>
        <n v="87804000000"/>
        <n v="2567310000"/>
        <n v="2770709000"/>
        <n v="2994169000"/>
        <n v="3422181000"/>
        <n v="2299176000"/>
        <n v="2312512000"/>
        <n v="2502267000"/>
        <n v="2506202000"/>
        <n v="1407848000"/>
        <n v="1595703000"/>
        <n v="1746726000"/>
        <n v="2068010000"/>
        <n v="873592000"/>
        <n v="965087000"/>
        <n v="1010117000"/>
        <n v="1059366000"/>
        <n v="1527042000"/>
        <n v="1211975000"/>
        <n v="580415000"/>
        <n v="1032336000"/>
        <n v="2514595000"/>
        <n v="2772550000"/>
        <n v="3285346000"/>
        <n v="3442646000"/>
        <n v="115846000000"/>
        <n v="120550000000"/>
        <n v="127079000000"/>
        <n v="131620000000"/>
        <n v="1843641000"/>
        <n v="1904218000"/>
        <n v="1989344000"/>
        <n v="2042332000"/>
        <n v="15351000000"/>
        <n v="15130000000"/>
        <n v="14572000000"/>
        <n v="12994000000"/>
        <n v="4246400000"/>
        <n v="4519000000"/>
        <n v="4997100000"/>
        <n v="5926100000"/>
        <n v="91247000000"/>
        <n v="88069000000"/>
        <n v="88372000000"/>
        <n v="90033000000"/>
        <n v="12917000000"/>
        <n v="14194000000"/>
        <n v="15389000000"/>
        <n v="15724000000"/>
        <n v="18769000000"/>
        <n v="19872000000"/>
        <n v="20891000000"/>
        <n v="20718000000"/>
        <n v="13983000000"/>
        <n v="13996000000"/>
        <n v="12961000000"/>
        <n v="13609000000"/>
        <n v="7486000000"/>
        <n v="6860000000"/>
        <n v="7637000000"/>
        <n v="7360000000"/>
        <n v="468651000000"/>
        <n v="476294000000"/>
        <n v="485651000000"/>
        <n v="482130000000"/>
        <n v="9895100000"/>
        <n v="11124800000"/>
        <n v="14171800000"/>
        <n v="5664800000"/>
        <n v="5542000000"/>
        <n v="5607200000"/>
        <n v="5483700000"/>
        <n v="5989000000"/>
        <n v="7254000000"/>
        <n v="7403000000"/>
        <n v="7082000000"/>
        <n v="4534000000"/>
        <n v="5009000000"/>
        <n v="5281000000"/>
        <n v="5536000000"/>
        <n v="5154284000"/>
        <n v="5620936000"/>
        <n v="5433661000"/>
        <n v="4075883000"/>
        <n v="1623938000"/>
        <n v="1998051000"/>
        <n v="2424176000"/>
        <n v="1452619000"/>
        <n v="10128223000"/>
        <n v="10914922000"/>
        <n v="11686135000"/>
        <n v="11024486000"/>
        <n v="7232397000"/>
        <n v="7541234000"/>
        <n v="6602267000"/>
        <n v="9308926000"/>
        <n v="2168652000"/>
        <n v="2382531000"/>
        <n v="2377344000"/>
        <n v="2213881000"/>
        <n v="451509000000"/>
        <n v="420836000000"/>
        <n v="394105000000"/>
        <n v="259488000000"/>
        <n v="2928429000"/>
        <n v="2950800000"/>
        <n v="2922600000"/>
        <n v="2674300000"/>
        <n v="20421000000"/>
        <n v="20006000000"/>
        <n v="18045000000"/>
        <n v="3791000000"/>
        <n v="3837000000"/>
        <n v="3916000000"/>
        <n v="3653000000"/>
        <n v="4986566000"/>
        <n v="4680380000"/>
        <n v="4618133000"/>
        <n v="4968301000"/>
        <n v="13633000000"/>
        <n v="13084000000"/>
        <n v="13279000000"/>
        <n v="13105000000"/>
        <n v="4471700000"/>
        <n v="4623400000"/>
        <n v="4673300000"/>
        <n v="5997800000"/>
        <n v="2458592000"/>
        <n v="2278812000"/>
        <n v="2361631000"/>
        <n v="2210591000"/>
        <n v="4561000000"/>
        <n v="4785000000"/>
        <n v="4765000000"/>
        <n v="4888000000"/>
      </sharedItems>
    </cacheField>
    <cacheField name=" Cost of Goods Sold " numFmtId="0">
      <sharedItems containsMixedTypes="1" containsNumber="1" containsInteger="1" minValue="142000" maxValue="365086000000"/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 count="446">
        <s v=" $-   "/>
        <n v="4475000000"/>
        <n v="6041000000"/>
        <n v="8067000000"/>
        <n v="10045000000"/>
        <n v="2778000000"/>
        <n v="2855000000"/>
        <n v="3297000000"/>
        <n v="4285000000"/>
        <n v="1461000000"/>
        <n v="1371000000"/>
        <n v="1345000000"/>
        <n v="1405000000"/>
        <n v="826631000"/>
        <n v="844353000"/>
        <n v="862730000"/>
        <n v="975987000"/>
        <n v="513035000"/>
        <n v="559686000"/>
        <n v="637459000"/>
        <n v="653816000"/>
        <n v="600000000"/>
        <n v="611100000"/>
        <n v="725200000"/>
        <n v="790000000"/>
        <n v="74744000"/>
        <n v="93879000"/>
        <n v="125286000"/>
        <n v="148591000"/>
        <n v="78919000"/>
        <n v="82246000"/>
        <n v="88310000"/>
        <n v="102871000"/>
        <n v="317093000"/>
        <n v="514000000"/>
        <n v="709000000"/>
        <n v="757000000"/>
        <n v="1320000000"/>
        <n v="1428000000"/>
        <n v="1451000000"/>
        <n v="1540000000"/>
        <n v="4083000000"/>
        <n v="4297000000"/>
        <n v="4070000000"/>
        <n v="3840000000"/>
        <n v="133700000"/>
        <n v="139800000"/>
        <n v="137100000"/>
        <n v="132000000"/>
        <n v="197000000"/>
        <n v="192000000"/>
        <n v="218000000"/>
        <n v="238000000"/>
        <n v="604000000"/>
        <n v="584000000"/>
        <n v="571000000"/>
        <n v="646000000"/>
        <n v="1049000000"/>
        <n v="2674000000"/>
        <n v="3071000000"/>
        <n v="3047000000"/>
        <n v="3331000000"/>
        <n v="4627000000"/>
        <n v="1081000000"/>
        <n v="582000000"/>
        <n v="610000000"/>
        <n v="603000000"/>
        <n v="295700000"/>
        <n v="302000000"/>
        <n v="259200000"/>
        <n v="292800000"/>
        <n v="494000000"/>
        <n v="550000000"/>
        <n v="632000000"/>
        <n v="828000000"/>
        <n v="556000000"/>
        <n v="613000000"/>
        <n v="466000000"/>
        <n v="384000000"/>
        <n v="1444100000"/>
        <n v="1893400000"/>
        <n v="2012800000"/>
        <n v="1973300000"/>
        <n v="3904000000"/>
        <n v="3731000000"/>
        <n v="4534000000"/>
        <n v="5920000000"/>
        <n v="886000000"/>
        <n v="861000000"/>
        <n v="817000000"/>
        <n v="876000000"/>
        <n v="2046000000"/>
        <n v="2380000000"/>
        <n v="2119000000"/>
        <n v="1951000000"/>
        <n v="2226200000"/>
        <n v="2430600000"/>
        <n v="3697300000"/>
        <n v="4470100000"/>
        <n v="338786000"/>
        <n v="392805000"/>
        <n v="539799000"/>
        <n v="551418000"/>
        <n v="130000000"/>
        <n v="125000000"/>
        <n v="136000000"/>
        <n v="141000000"/>
        <n v="713000000"/>
        <n v="754000000"/>
        <n v="735000000"/>
        <n v="636000000"/>
        <n v="58827000"/>
        <n v="66259000"/>
        <n v="69589000"/>
        <n v="65411000"/>
        <n v="65000"/>
        <n v="30000"/>
        <n v="128000000"/>
        <n v="122000000"/>
        <n v="117000000"/>
        <n v="124000000"/>
        <n v="429479000"/>
        <n v="623798000"/>
        <n v="792917000"/>
        <n v="946300000"/>
        <n v="5942000000"/>
        <n v="6294000000"/>
        <n v="6207000000"/>
        <n v="6296000000"/>
        <n v="516338000"/>
        <n v="553817000"/>
        <n v="563975000"/>
        <n v="489265000"/>
        <n v="2037000000"/>
        <n v="1958000000"/>
        <n v="1898000000"/>
        <n v="1641000000"/>
        <n v="1477300000"/>
        <n v="1452000000"/>
        <n v="1425100000"/>
        <n v="1389100000"/>
        <n v="1137900000"/>
        <n v="1104400000"/>
        <n v="1157000000"/>
        <n v="1239100000"/>
        <n v="1153000000"/>
        <n v="1125000000"/>
        <n v="1094000000"/>
        <n v="1109000000"/>
        <n v="915000000"/>
        <n v="983000000"/>
        <n v="923000000"/>
        <n v="1114000000"/>
        <n v="198000000"/>
        <n v="193000000"/>
        <n v="227000000"/>
        <n v="251000000"/>
        <n v="439000000"/>
        <n v="644000000"/>
        <n v="647000000"/>
        <n v="625000000"/>
        <n v="291300000"/>
        <n v="323000000"/>
        <n v="346500000"/>
        <n v="383100000"/>
        <n v="1415000000"/>
        <n v="2666000000"/>
        <n v="4816000000"/>
        <n v="5919000000"/>
        <n v="285000000"/>
        <n v="210000000"/>
        <n v="126000000"/>
        <n v="127000000"/>
        <n v="209614000"/>
        <n v="263792000"/>
        <n v="296583000"/>
        <n v="334227000"/>
        <n v="137354000"/>
        <n v="147696000"/>
        <n v="142751000"/>
        <n v="132892000"/>
        <n v="112000000"/>
        <n v="115600000"/>
        <n v="126300000"/>
        <n v="143700000"/>
        <n v="132460000"/>
        <n v="134300000"/>
        <n v="143969000"/>
        <n v="130593000"/>
        <n v="1760000000"/>
        <n v="2120000000"/>
        <n v="2854000000"/>
        <n v="3014000000"/>
        <n v="710000000"/>
        <n v="815000000"/>
        <n v="769000000"/>
        <n v="742000000"/>
        <n v="325773000"/>
        <n v="364923000"/>
        <n v="395121000"/>
        <n v="427043000"/>
        <n v="201197000"/>
        <n v="207591000"/>
        <n v="222556000"/>
        <n v="242944000"/>
        <n v="197600000"/>
        <n v="203200000"/>
        <n v="214900000"/>
        <n v="232100000"/>
        <n v="15235000"/>
        <n v="15905000"/>
        <n v="16104000"/>
        <n v="10269000"/>
        <n v="2197000000"/>
        <n v="2338000000"/>
        <n v="2298000000"/>
        <n v="3135000000"/>
        <n v="1298000000"/>
        <n v="1191000000"/>
        <n v="1209000000"/>
        <n v="5816000000"/>
        <n v="5743000000"/>
        <n v="5437000000"/>
        <n v="5247000000"/>
        <n v="82014000"/>
        <n v="88003000"/>
        <n v="98263000"/>
        <n v="99681000"/>
        <n v="233713000"/>
        <n v="259838000"/>
        <n v="253640000"/>
        <n v="246101000"/>
        <n v="276743000"/>
        <n v="388055000"/>
        <n v="401527000"/>
        <n v="504415000"/>
        <n v="10611000000"/>
        <n v="11537000000"/>
        <n v="12128000000"/>
        <n v="12740000000"/>
        <n v="714000000"/>
        <n v="798000000"/>
        <n v="881000000"/>
        <n v="167700000"/>
        <n v="178000000"/>
        <n v="197400000"/>
        <n v="239600000"/>
        <n v="1101600000"/>
        <n v="1043200000"/>
        <n v="1006200000"/>
        <n v="994500000"/>
        <n v="487832000"/>
        <n v="539469000"/>
        <n v="530616000"/>
        <n v="481258000"/>
        <n v="235184000"/>
        <n v="250434000"/>
        <n v="266761000"/>
        <n v="276462000"/>
        <n v="5278100000"/>
        <n v="5531300000"/>
        <n v="4733600000"/>
        <n v="4796400000"/>
        <n v="683688000"/>
        <n v="716471000"/>
        <n v="825242000"/>
        <n v="913712000"/>
        <n v="172000000"/>
        <n v="150000000"/>
        <n v="102000000"/>
        <n v="254723000"/>
        <n v="305043000"/>
        <n v="349543000"/>
        <n v="372596000"/>
        <n v="433000000"/>
        <n v="457000000"/>
        <n v="392000000"/>
        <n v="100100000"/>
        <n v="100200000"/>
        <n v="115100000"/>
        <n v="108400000"/>
        <n v="1715000000"/>
        <n v="1770000000"/>
        <n v="1763000000"/>
        <n v="1735000000"/>
        <n v="1533000000"/>
        <n v="1725000000"/>
        <n v="1580000000"/>
        <n v="1512000000"/>
        <n v="8168000000"/>
        <n v="7503000000"/>
        <n v="7180000000"/>
        <n v="6704000000"/>
        <n v="10411000000"/>
        <n v="11381000000"/>
        <n v="12046000000"/>
        <n v="11988000000"/>
        <n v="116346000"/>
        <n v="123297000"/>
        <n v="119076000"/>
        <n v="119968000"/>
        <n v="931000000"/>
        <n v="1617000000"/>
        <n v="581800000"/>
        <n v="671900000"/>
        <n v="704000000"/>
        <n v="469000000"/>
        <n v="325000000"/>
        <n v="289000000"/>
        <n v="378769000"/>
        <n v="472321000"/>
        <n v="650788000"/>
        <n v="852098000"/>
        <n v="904200000"/>
        <n v="918000000"/>
        <n v="920000000"/>
        <n v="1147282000"/>
        <n v="1336000000"/>
        <n v="1360000000"/>
        <n v="1331000000"/>
        <n v="114250000"/>
        <n v="110412000"/>
        <n v="109931000"/>
        <n v="110156000"/>
        <n v="279300000"/>
        <n v="251400000"/>
        <n v="215600000"/>
        <n v="239800000"/>
        <n v="7482000000"/>
        <n v="6678000000"/>
        <n v="8393000000"/>
        <n v="7690000000"/>
        <n v="859947000"/>
        <n v="1271353000"/>
        <n v="1620577000"/>
        <n v="2052295000"/>
        <n v="131835000"/>
        <n v="132400000"/>
        <n v="121141000"/>
        <n v="125928000"/>
        <n v="92300000"/>
        <n v="122800000"/>
        <n v="117300000"/>
        <n v="119600000"/>
        <n v="463000000"/>
        <n v="483000000"/>
        <n v="476000000"/>
        <n v="98000000"/>
        <n v="96000000"/>
        <n v="93000000"/>
        <n v="4967000000"/>
        <n v="5477000000"/>
        <n v="5490000000"/>
        <n v="5151000000"/>
        <n v="197269000"/>
        <n v="257494000"/>
        <n v="448763000"/>
        <n v="263150000"/>
        <n v="317263000"/>
        <n v="367856000"/>
        <n v="413322000"/>
        <n v="1133000000"/>
        <n v="1226000000"/>
        <n v="1353000000"/>
        <n v="1237000000"/>
        <n v="226300000"/>
        <n v="252200000"/>
        <n v="303200000"/>
        <n v="312400000"/>
        <n v="536000000"/>
        <n v="614000000"/>
        <n v="715000000"/>
        <n v="1026000000"/>
        <n v="722000000"/>
        <n v="812000000"/>
        <n v="748000000"/>
        <n v="183000000"/>
        <n v="184000000"/>
        <n v="206000000"/>
        <n v="228000000"/>
        <n v="590000000"/>
        <n v="583000000"/>
        <n v="627000000"/>
        <n v="376400000"/>
        <n v="395500000"/>
        <n v="691100000"/>
        <n v="692300000"/>
        <n v="1877000000"/>
        <n v="1522000000"/>
        <n v="1358000000"/>
        <n v="1280000000"/>
        <n v="62630000"/>
        <n v="61800000"/>
        <n v="60200000"/>
        <n v="55500000"/>
        <n v="2342000000"/>
        <n v="2475000000"/>
        <n v="2279000000"/>
        <n v="2337000000"/>
        <n v="208208000"/>
        <n v="234800000"/>
        <n v="245200000"/>
        <n v="253500000"/>
        <n v="32210000"/>
        <n v="61694000"/>
        <n v="70297000"/>
        <n v="67777000"/>
        <n v="63718000"/>
        <n v="765905000"/>
        <n v="882097000"/>
        <n v="855506000"/>
        <n v="995922000"/>
        <n v="96004000"/>
        <n v="100536000"/>
        <n v="107726000"/>
        <n v="118545000"/>
        <n v="1572000000"/>
        <n v="1661000000"/>
        <n v="1646000000"/>
        <n v="1627000000"/>
        <n v="32000000"/>
        <n v="33000000"/>
        <n v="27000000"/>
        <n v="24000000"/>
        <n v="475522000"/>
        <n v="492447000"/>
        <n v="525745000"/>
        <n v="533891000"/>
        <n v="655000000"/>
        <n v="577000000"/>
        <n v="563000000"/>
        <n v="106000000"/>
        <n v="104000000"/>
        <n v="95000000"/>
        <n v="885824000"/>
        <n v="957587000"/>
        <n v="1156386000"/>
        <n v="1177923000"/>
        <n v="225600000"/>
        <n v="203000000"/>
        <n v="187400000"/>
        <n v="268800000"/>
        <n v="399000000"/>
        <n v="396000000"/>
        <n v="364000000"/>
        <n v="376000000"/>
      </sharedItems>
    </cacheField>
    <cacheField name=" Other Operating Items " numFmtId="0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09"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</r>
  <r>
    <x v="1"/>
  </r>
  <r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x v="0"/>
    <d v="2012-12-31T00:00:00"/>
    <x v="0"/>
    <n v="10499000000"/>
    <n v="12977000000"/>
    <x v="0"/>
    <n v="845000000"/>
    <x v="0"/>
    <x v="0"/>
  </r>
  <r>
    <x v="0"/>
    <x v="1"/>
    <d v="2013-12-31T00:00:00"/>
    <x v="1"/>
    <n v="11019000000"/>
    <n v="12913000000"/>
    <x v="0"/>
    <n v="853000000"/>
    <x v="0"/>
    <x v="0"/>
  </r>
  <r>
    <x v="0"/>
    <x v="2"/>
    <d v="2014-12-31T00:00:00"/>
    <x v="2"/>
    <n v="15620000000"/>
    <n v="20686000000"/>
    <x v="0"/>
    <n v="1295000000"/>
    <x v="0"/>
    <x v="0"/>
  </r>
  <r>
    <x v="0"/>
    <x v="3"/>
    <d v="2015-12-31T00:00:00"/>
    <x v="3"/>
    <n v="11096000000"/>
    <n v="21275000000"/>
    <x v="0"/>
    <n v="1364000000"/>
    <x v="0"/>
    <x v="0"/>
  </r>
  <r>
    <x v="1"/>
    <x v="0"/>
    <d v="2012-12-29T00:00:00"/>
    <x v="4"/>
    <n v="3106967000"/>
    <n v="2440721000"/>
    <x v="0"/>
    <s v=" $-   "/>
    <x v="1"/>
    <x v="1"/>
  </r>
  <r>
    <x v="1"/>
    <x v="1"/>
    <d v="2013-12-28T00:00:00"/>
    <x v="5"/>
    <n v="3241668000"/>
    <n v="2591828000"/>
    <x v="0"/>
    <s v=" $-   "/>
    <x v="1"/>
    <x v="1"/>
  </r>
  <r>
    <x v="1"/>
    <x v="2"/>
    <d v="2015-01-03T00:00:00"/>
    <x v="6"/>
    <n v="5390248000"/>
    <n v="3601903000"/>
    <x v="0"/>
    <s v=" $-   "/>
    <x v="1"/>
    <x v="1"/>
  </r>
  <r>
    <x v="1"/>
    <x v="3"/>
    <d v="2016-01-02T00:00:00"/>
    <x v="7"/>
    <n v="5314246000"/>
    <n v="3596992000"/>
    <x v="0"/>
    <s v=" $-   "/>
    <x v="1"/>
    <x v="1"/>
  </r>
  <r>
    <x v="2"/>
    <x v="0"/>
    <d v="2013-09-28T00:00:00"/>
    <x v="8"/>
    <n v="106606000000"/>
    <n v="10830000000"/>
    <x v="1"/>
    <s v=" $-   "/>
    <x v="2"/>
    <x v="2"/>
  </r>
  <r>
    <x v="2"/>
    <x v="1"/>
    <d v="2014-09-27T00:00:00"/>
    <x v="9"/>
    <n v="112258000000"/>
    <n v="11993000000"/>
    <x v="2"/>
    <s v=" $-   "/>
    <x v="2"/>
    <x v="2"/>
  </r>
  <r>
    <x v="2"/>
    <x v="2"/>
    <d v="2015-09-26T00:00:00"/>
    <x v="10"/>
    <n v="140089000000"/>
    <n v="14329000000"/>
    <x v="3"/>
    <s v=" $-   "/>
    <x v="2"/>
    <x v="2"/>
  </r>
  <r>
    <x v="2"/>
    <x v="3"/>
    <d v="2016-09-24T00:00:00"/>
    <x v="11"/>
    <n v="131376000000"/>
    <n v="14194000000"/>
    <x v="4"/>
    <s v=" $-   "/>
    <x v="2"/>
    <x v="2"/>
  </r>
  <r>
    <x v="3"/>
    <x v="0"/>
    <d v="2012-12-31T00:00:00"/>
    <x v="12"/>
    <n v="4508000000"/>
    <n v="4989000000"/>
    <x v="5"/>
    <s v=" $-   "/>
    <x v="3"/>
    <x v="3"/>
  </r>
  <r>
    <x v="3"/>
    <x v="1"/>
    <d v="2013-12-31T00:00:00"/>
    <x v="13"/>
    <n v="4581000000"/>
    <n v="5352000000"/>
    <x v="6"/>
    <s v=" $-   "/>
    <x v="3"/>
    <x v="3"/>
  </r>
  <r>
    <x v="3"/>
    <x v="2"/>
    <d v="2014-12-31T00:00:00"/>
    <x v="14"/>
    <n v="4426000000"/>
    <n v="8474000000"/>
    <x v="7"/>
    <s v=" $-   "/>
    <x v="3"/>
    <x v="3"/>
  </r>
  <r>
    <x v="3"/>
    <x v="3"/>
    <d v="2015-12-31T00:00:00"/>
    <x v="15"/>
    <n v="4500000000"/>
    <n v="6387000000"/>
    <x v="8"/>
    <s v=" $-   "/>
    <x v="3"/>
    <x v="3"/>
  </r>
  <r>
    <x v="4"/>
    <x v="0"/>
    <d v="2013-09-30T00:00:00"/>
    <x v="16"/>
    <n v="85451348000"/>
    <n v="1447234000"/>
    <x v="0"/>
    <n v="162186000"/>
    <x v="3"/>
    <x v="4"/>
  </r>
  <r>
    <x v="4"/>
    <x v="1"/>
    <d v="2014-09-30T00:00:00"/>
    <x v="17"/>
    <n v="116586761000"/>
    <n v="2011595000"/>
    <x v="0"/>
    <n v="188680000"/>
    <x v="3"/>
    <x v="4"/>
  </r>
  <r>
    <x v="4"/>
    <x v="2"/>
    <d v="2015-09-30T00:00:00"/>
    <x v="18"/>
    <n v="132432490000"/>
    <n v="2858458000"/>
    <x v="0"/>
    <n v="248635000"/>
    <x v="3"/>
    <x v="4"/>
  </r>
  <r>
    <x v="4"/>
    <x v="3"/>
    <d v="2016-09-30T00:00:00"/>
    <x v="19"/>
    <n v="142577080000"/>
    <n v="2382097000"/>
    <x v="0"/>
    <n v="364735000"/>
    <x v="3"/>
    <x v="4"/>
  </r>
  <r>
    <x v="5"/>
    <x v="0"/>
    <d v="2012-12-31T00:00:00"/>
    <x v="20"/>
    <n v="8899000000"/>
    <n v="6735000000"/>
    <x v="9"/>
    <n v="595000000"/>
    <x v="3"/>
    <x v="5"/>
  </r>
  <r>
    <x v="5"/>
    <x v="1"/>
    <d v="2013-12-31T00:00:00"/>
    <x v="21"/>
    <n v="9193000000"/>
    <n v="6372000000"/>
    <x v="10"/>
    <n v="588000000"/>
    <x v="3"/>
    <x v="5"/>
  </r>
  <r>
    <x v="5"/>
    <x v="2"/>
    <d v="2014-12-31T00:00:00"/>
    <x v="22"/>
    <n v="9218000000"/>
    <n v="6530000000"/>
    <x v="11"/>
    <n v="555000000"/>
    <x v="3"/>
    <x v="5"/>
  </r>
  <r>
    <x v="5"/>
    <x v="3"/>
    <d v="2015-12-31T00:00:00"/>
    <x v="23"/>
    <n v="8747000000"/>
    <n v="6785000000"/>
    <x v="12"/>
    <n v="601000000"/>
    <x v="3"/>
    <x v="5"/>
  </r>
  <r>
    <x v="6"/>
    <x v="0"/>
    <d v="2013-11-29T00:00:00"/>
    <x v="24"/>
    <n v="586557000"/>
    <n v="2140578000"/>
    <x v="13"/>
    <n v="52254000"/>
    <x v="2"/>
    <x v="6"/>
  </r>
  <r>
    <x v="6"/>
    <x v="1"/>
    <d v="2014-11-28T00:00:00"/>
    <x v="25"/>
    <n v="622080000"/>
    <n v="2195640000"/>
    <x v="14"/>
    <n v="52424000"/>
    <x v="2"/>
    <x v="6"/>
  </r>
  <r>
    <x v="6"/>
    <x v="2"/>
    <d v="2015-11-27T00:00:00"/>
    <x v="26"/>
    <n v="744317000"/>
    <n v="2215161000"/>
    <x v="15"/>
    <n v="68649000"/>
    <x v="2"/>
    <x v="6"/>
  </r>
  <r>
    <x v="6"/>
    <x v="3"/>
    <d v="2016-12-02T00:00:00"/>
    <x v="27"/>
    <n v="819908000"/>
    <n v="2487907000"/>
    <x v="16"/>
    <n v="78534000"/>
    <x v="2"/>
    <x v="6"/>
  </r>
  <r>
    <x v="7"/>
    <x v="0"/>
    <d v="2013-11-02T00:00:00"/>
    <x v="28"/>
    <n v="941278000"/>
    <n v="396233000"/>
    <x v="17"/>
    <n v="220000"/>
    <x v="2"/>
    <x v="7"/>
  </r>
  <r>
    <x v="7"/>
    <x v="1"/>
    <d v="2014-11-01T00:00:00"/>
    <x v="29"/>
    <n v="1034585000"/>
    <n v="454676000"/>
    <x v="18"/>
    <n v="26020000"/>
    <x v="2"/>
    <x v="7"/>
  </r>
  <r>
    <x v="7"/>
    <x v="2"/>
    <d v="2015-10-31T00:00:00"/>
    <x v="30"/>
    <n v="1175830000"/>
    <n v="702644000"/>
    <x v="19"/>
    <n v="88318000"/>
    <x v="2"/>
    <x v="7"/>
  </r>
  <r>
    <x v="7"/>
    <x v="3"/>
    <d v="2016-10-29T00:00:00"/>
    <x v="31"/>
    <n v="1194236000"/>
    <n v="461438000"/>
    <x v="20"/>
    <n v="70123000"/>
    <x v="2"/>
    <x v="7"/>
  </r>
  <r>
    <x v="8"/>
    <x v="0"/>
    <d v="2012-12-31T00:00:00"/>
    <x v="32"/>
    <n v="86936000000"/>
    <n v="1665000000"/>
    <x v="0"/>
    <s v=" $-   "/>
    <x v="4"/>
    <x v="8"/>
  </r>
  <r>
    <x v="8"/>
    <x v="1"/>
    <d v="2013-12-31T00:00:00"/>
    <x v="33"/>
    <n v="85915000000"/>
    <n v="1759000000"/>
    <x v="0"/>
    <s v=" $-   "/>
    <x v="4"/>
    <x v="8"/>
  </r>
  <r>
    <x v="8"/>
    <x v="2"/>
    <d v="2014-12-31T00:00:00"/>
    <x v="34"/>
    <n v="76433000000"/>
    <n v="1907000000"/>
    <x v="0"/>
    <s v=" $-   "/>
    <x v="4"/>
    <x v="8"/>
  </r>
  <r>
    <x v="8"/>
    <x v="3"/>
    <d v="2015-12-31T00:00:00"/>
    <x v="35"/>
    <n v="63682000000"/>
    <n v="2010000000"/>
    <x v="0"/>
    <s v=" $-   "/>
    <x v="4"/>
    <x v="8"/>
  </r>
  <r>
    <x v="9"/>
    <x v="0"/>
    <d v="2012-12-31T00:00:00"/>
    <x v="36"/>
    <n v="2392091000"/>
    <n v="108059000"/>
    <x v="0"/>
    <n v="166876000"/>
    <x v="2"/>
    <x v="9"/>
  </r>
  <r>
    <x v="9"/>
    <x v="1"/>
    <d v="2013-12-31T00:00:00"/>
    <x v="37"/>
    <n v="2894917000"/>
    <n v="109115000"/>
    <x v="0"/>
    <n v="216119000"/>
    <x v="2"/>
    <x v="9"/>
  </r>
  <r>
    <x v="9"/>
    <x v="2"/>
    <d v="2014-12-31T00:00:00"/>
    <x v="38"/>
    <n v="3643979000"/>
    <n v="247412000"/>
    <x v="0"/>
    <n v="313082000"/>
    <x v="2"/>
    <x v="9"/>
  </r>
  <r>
    <x v="9"/>
    <x v="3"/>
    <d v="2015-12-31T00:00:00"/>
    <x v="39"/>
    <n v="4482700000"/>
    <n v="203046000"/>
    <x v="0"/>
    <n v="492140000"/>
    <x v="2"/>
    <x v="9"/>
  </r>
  <r>
    <x v="10"/>
    <x v="0"/>
    <d v="2013-01-31T00:00:00"/>
    <x v="40"/>
    <n v="238500000"/>
    <n v="1081800000"/>
    <x v="21"/>
    <n v="42100000"/>
    <x v="2"/>
    <x v="6"/>
  </r>
  <r>
    <x v="10"/>
    <x v="1"/>
    <d v="2014-01-31T00:00:00"/>
    <x v="41"/>
    <n v="274300000"/>
    <n v="1054400000"/>
    <x v="22"/>
    <n v="36500000"/>
    <x v="2"/>
    <x v="6"/>
  </r>
  <r>
    <x v="10"/>
    <x v="2"/>
    <d v="2015-01-31T00:00:00"/>
    <x v="42"/>
    <n v="342100000"/>
    <n v="1281300000"/>
    <x v="23"/>
    <n v="39800000"/>
    <x v="2"/>
    <x v="6"/>
  </r>
  <r>
    <x v="10"/>
    <x v="3"/>
    <d v="2016-01-31T00:00:00"/>
    <x v="43"/>
    <n v="370700000"/>
    <n v="1308900000"/>
    <x v="24"/>
    <n v="33200000"/>
    <x v="2"/>
    <x v="6"/>
  </r>
  <r>
    <x v="11"/>
    <x v="0"/>
    <d v="2012-12-31T00:00:00"/>
    <x v="44"/>
    <n v="3477000000"/>
    <n v="443000000"/>
    <x v="0"/>
    <n v="673000000"/>
    <x v="5"/>
    <x v="10"/>
  </r>
  <r>
    <x v="11"/>
    <x v="1"/>
    <d v="2013-12-31T00:00:00"/>
    <x v="45"/>
    <n v="3490000000"/>
    <n v="458000000"/>
    <x v="0"/>
    <n v="706000000"/>
    <x v="5"/>
    <x v="10"/>
  </r>
  <r>
    <x v="11"/>
    <x v="2"/>
    <d v="2014-12-31T00:00:00"/>
    <x v="46"/>
    <n v="3586000000"/>
    <n v="468000000"/>
    <x v="0"/>
    <n v="745000000"/>
    <x v="5"/>
    <x v="10"/>
  </r>
  <r>
    <x v="11"/>
    <x v="3"/>
    <d v="2015-12-31T00:00:00"/>
    <x v="47"/>
    <n v="3501000000"/>
    <n v="542000000"/>
    <x v="0"/>
    <n v="796000000"/>
    <x v="5"/>
    <x v="10"/>
  </r>
  <r>
    <x v="12"/>
    <x v="0"/>
    <d v="2012-12-31T00:00:00"/>
    <x v="48"/>
    <n v="6395000000"/>
    <n v="3812000000"/>
    <x v="0"/>
    <n v="1782000000"/>
    <x v="5"/>
    <x v="11"/>
  </r>
  <r>
    <x v="12"/>
    <x v="1"/>
    <d v="2013-12-31T00:00:00"/>
    <x v="49"/>
    <n v="6722300000"/>
    <n v="3329800000"/>
    <x v="0"/>
    <n v="1712500000"/>
    <x v="5"/>
    <x v="11"/>
  </r>
  <r>
    <x v="12"/>
    <x v="2"/>
    <d v="2014-12-31T00:00:00"/>
    <x v="50"/>
    <n v="7685700000"/>
    <n v="3667900000"/>
    <x v="0"/>
    <n v="1897600000"/>
    <x v="5"/>
    <x v="11"/>
  </r>
  <r>
    <x v="12"/>
    <x v="3"/>
    <d v="2015-12-31T00:00:00"/>
    <x v="51"/>
    <n v="7433500000"/>
    <n v="3676500000"/>
    <x v="0"/>
    <n v="2009700000"/>
    <x v="5"/>
    <x v="11"/>
  </r>
  <r>
    <x v="13"/>
    <x v="0"/>
    <d v="2012-12-31T00:00:00"/>
    <x v="52"/>
    <n v="17074000000"/>
    <s v=" $-   "/>
    <x v="0"/>
    <n v="3727000000"/>
    <x v="6"/>
    <x v="12"/>
  </r>
  <r>
    <x v="13"/>
    <x v="1"/>
    <d v="2013-12-31T00:00:00"/>
    <x v="53"/>
    <n v="15341000000"/>
    <s v=" $-   "/>
    <x v="0"/>
    <n v="3489000000"/>
    <x v="6"/>
    <x v="12"/>
  </r>
  <r>
    <x v="13"/>
    <x v="2"/>
    <d v="2014-12-31T00:00:00"/>
    <x v="54"/>
    <n v="14373000000"/>
    <s v=" $-   "/>
    <x v="0"/>
    <n v="3547000000"/>
    <x v="6"/>
    <x v="12"/>
  </r>
  <r>
    <x v="13"/>
    <x v="3"/>
    <d v="2015-12-31T00:00:00"/>
    <x v="55"/>
    <n v="13049000000"/>
    <s v=" $-   "/>
    <x v="0"/>
    <n v="3672000000"/>
    <x v="6"/>
    <x v="12"/>
  </r>
  <r>
    <x v="14"/>
    <x v="0"/>
    <d v="2012-12-31T00:00:00"/>
    <x v="56"/>
    <n v="37745000000"/>
    <n v="21491000000"/>
    <x v="0"/>
    <s v=" $-   "/>
    <x v="6"/>
    <x v="13"/>
  </r>
  <r>
    <x v="14"/>
    <x v="1"/>
    <d v="2013-12-31T00:00:00"/>
    <x v="57"/>
    <n v="34660000000"/>
    <n v="22005000000"/>
    <x v="0"/>
    <s v=" $-   "/>
    <x v="6"/>
    <x v="13"/>
  </r>
  <r>
    <x v="14"/>
    <x v="2"/>
    <d v="2014-12-31T00:00:00"/>
    <x v="58"/>
    <n v="33611000000"/>
    <n v="18491000000"/>
    <x v="0"/>
    <s v=" $-   "/>
    <x v="6"/>
    <x v="13"/>
  </r>
  <r>
    <x v="14"/>
    <x v="3"/>
    <d v="2015-12-31T00:00:00"/>
    <x v="59"/>
    <n v="36581000000"/>
    <n v="16417000000"/>
    <x v="0"/>
    <s v=" $-   "/>
    <x v="6"/>
    <x v="13"/>
  </r>
  <r>
    <x v="15"/>
    <x v="0"/>
    <d v="2012-12-31T00:00:00"/>
    <x v="60"/>
    <n v="386355000"/>
    <n v="61732000"/>
    <x v="0"/>
    <n v="325173000"/>
    <x v="7"/>
    <x v="14"/>
  </r>
  <r>
    <x v="15"/>
    <x v="1"/>
    <d v="2013-12-31T00:00:00"/>
    <x v="61"/>
    <n v="380051000"/>
    <n v="53073000"/>
    <x v="0"/>
    <n v="291910000"/>
    <x v="7"/>
    <x v="14"/>
  </r>
  <r>
    <x v="15"/>
    <x v="2"/>
    <d v="2014-12-31T00:00:00"/>
    <x v="62"/>
    <n v="380964000"/>
    <n v="56621000"/>
    <x v="0"/>
    <n v="282608000"/>
    <x v="7"/>
    <x v="14"/>
  </r>
  <r>
    <x v="15"/>
    <x v="3"/>
    <d v="2015-12-31T00:00:00"/>
    <x v="63"/>
    <n v="365248000"/>
    <n v="53546000"/>
    <x v="0"/>
    <n v="306301000"/>
    <x v="7"/>
    <x v="14"/>
  </r>
  <r>
    <x v="16"/>
    <x v="0"/>
    <d v="2013-12-31T00:00:00"/>
    <x v="64"/>
    <n v="6709936000"/>
    <s v=" $-   "/>
    <x v="0"/>
    <n v="1470287000"/>
    <x v="6"/>
    <x v="15"/>
  </r>
  <r>
    <x v="16"/>
    <x v="1"/>
    <d v="2014-12-31T00:00:00"/>
    <x v="65"/>
    <n v="8093563000"/>
    <s v=" $-   "/>
    <x v="0"/>
    <n v="1485558000"/>
    <x v="6"/>
    <x v="15"/>
  </r>
  <r>
    <x v="16"/>
    <x v="2"/>
    <d v="2015-12-31T00:00:00"/>
    <x v="66"/>
    <n v="8666624000"/>
    <s v=" $-   "/>
    <x v="0"/>
    <n v="1402573000"/>
    <x v="6"/>
    <x v="15"/>
  </r>
  <r>
    <x v="16"/>
    <x v="3"/>
    <d v="2016-12-31T00:00:00"/>
    <x v="67"/>
    <n v="5251228000"/>
    <s v=" $-   "/>
    <x v="0"/>
    <n v="1351314000"/>
    <x v="6"/>
    <x v="15"/>
  </r>
  <r>
    <x v="17"/>
    <x v="0"/>
    <d v="2012-12-31T00:00:00"/>
    <x v="68"/>
    <n v="529900000"/>
    <n v="433448000"/>
    <x v="25"/>
    <n v="20962000"/>
    <x v="2"/>
    <x v="16"/>
  </r>
  <r>
    <x v="17"/>
    <x v="1"/>
    <d v="2013-12-31T00:00:00"/>
    <x v="69"/>
    <n v="511087000"/>
    <n v="535598000"/>
    <x v="26"/>
    <n v="21547000"/>
    <x v="2"/>
    <x v="16"/>
  </r>
  <r>
    <x v="17"/>
    <x v="2"/>
    <d v="2014-12-31T00:00:00"/>
    <x v="70"/>
    <n v="610943000"/>
    <n v="704880000"/>
    <x v="27"/>
    <n v="32057000"/>
    <x v="2"/>
    <x v="16"/>
  </r>
  <r>
    <x v="17"/>
    <x v="3"/>
    <d v="2015-12-31T00:00:00"/>
    <x v="71"/>
    <n v="725620000"/>
    <n v="829253000"/>
    <x v="28"/>
    <n v="27067000"/>
    <x v="2"/>
    <x v="16"/>
  </r>
  <r>
    <x v="18"/>
    <x v="0"/>
    <d v="2012-12-31T00:00:00"/>
    <x v="72"/>
    <n v="1620311000"/>
    <n v="308456000"/>
    <x v="29"/>
    <s v=" $-   "/>
    <x v="8"/>
    <x v="17"/>
  </r>
  <r>
    <x v="18"/>
    <x v="1"/>
    <d v="2013-12-31T00:00:00"/>
    <x v="73"/>
    <n v="1543799000"/>
    <n v="158189000"/>
    <x v="30"/>
    <s v=" $-   "/>
    <x v="8"/>
    <x v="17"/>
  </r>
  <r>
    <x v="18"/>
    <x v="2"/>
    <d v="2014-12-31T00:00:00"/>
    <x v="74"/>
    <n v="1674700000"/>
    <n v="355135000"/>
    <x v="31"/>
    <s v=" $-   "/>
    <x v="8"/>
    <x v="17"/>
  </r>
  <r>
    <x v="18"/>
    <x v="3"/>
    <d v="2015-12-31T00:00:00"/>
    <x v="75"/>
    <n v="2454463000"/>
    <n v="512274000"/>
    <x v="32"/>
    <s v=" $-   "/>
    <x v="8"/>
    <x v="17"/>
  </r>
  <r>
    <x v="19"/>
    <x v="0"/>
    <d v="2012-12-31T00:00:00"/>
    <x v="76"/>
    <n v="2319000000"/>
    <n v="1542000000"/>
    <x v="0"/>
    <n v="264000000"/>
    <x v="0"/>
    <x v="0"/>
  </r>
  <r>
    <x v="19"/>
    <x v="1"/>
    <d v="2013-12-31T00:00:00"/>
    <x v="77"/>
    <n v="2355000000"/>
    <n v="1693000000"/>
    <x v="0"/>
    <n v="270000000"/>
    <x v="0"/>
    <x v="0"/>
  </r>
  <r>
    <x v="19"/>
    <x v="2"/>
    <d v="2014-12-31T00:00:00"/>
    <x v="78"/>
    <n v="2325000000"/>
    <n v="1817000000"/>
    <x v="0"/>
    <n v="294000000"/>
    <x v="0"/>
    <x v="0"/>
  </r>
  <r>
    <x v="19"/>
    <x v="3"/>
    <d v="2015-12-31T00:00:00"/>
    <x v="79"/>
    <n v="1935000000"/>
    <n v="2013000000"/>
    <x v="0"/>
    <n v="320000000"/>
    <x v="0"/>
    <x v="0"/>
  </r>
  <r>
    <x v="20"/>
    <x v="0"/>
    <d v="2012-12-31T00:00:00"/>
    <x v="80"/>
    <n v="21618000000"/>
    <s v=" $-   "/>
    <x v="0"/>
    <n v="8002000000"/>
    <x v="6"/>
    <x v="13"/>
  </r>
  <r>
    <x v="20"/>
    <x v="1"/>
    <d v="2013-12-31T00:00:00"/>
    <x v="81"/>
    <n v="19828000000"/>
    <n v="1278000000"/>
    <x v="0"/>
    <n v="8389000000"/>
    <x v="6"/>
    <x v="13"/>
  </r>
  <r>
    <x v="20"/>
    <x v="2"/>
    <d v="2014-12-31T00:00:00"/>
    <x v="82"/>
    <n v="21193000000"/>
    <n v="919000000"/>
    <x v="0"/>
    <n v="8476000000"/>
    <x v="6"/>
    <x v="13"/>
  </r>
  <r>
    <x v="20"/>
    <x v="3"/>
    <d v="2015-12-31T00:00:00"/>
    <x v="83"/>
    <n v="22837000000"/>
    <n v="761000000"/>
    <x v="0"/>
    <n v="8445000000"/>
    <x v="6"/>
    <x v="13"/>
  </r>
  <r>
    <x v="21"/>
    <x v="0"/>
    <d v="2013-12-31T00:00:00"/>
    <x v="84"/>
    <n v="1208100000"/>
    <n v="483100000"/>
    <x v="0"/>
    <s v=" $-   "/>
    <x v="0"/>
    <x v="18"/>
  </r>
  <r>
    <x v="21"/>
    <x v="1"/>
    <d v="2014-12-31T00:00:00"/>
    <x v="85"/>
    <n v="1264600000"/>
    <n v="527400000"/>
    <x v="0"/>
    <s v=" $-   "/>
    <x v="0"/>
    <x v="18"/>
  </r>
  <r>
    <x v="21"/>
    <x v="2"/>
    <d v="2015-12-31T00:00:00"/>
    <x v="86"/>
    <n v="1199000000"/>
    <n v="510500000"/>
    <x v="0"/>
    <s v=" $-   "/>
    <x v="0"/>
    <x v="18"/>
  </r>
  <r>
    <x v="21"/>
    <x v="3"/>
    <d v="2016-12-31T00:00:00"/>
    <x v="87"/>
    <n v="1252700000"/>
    <n v="559800000"/>
    <x v="0"/>
    <s v=" $-   "/>
    <x v="0"/>
    <x v="18"/>
  </r>
  <r>
    <x v="22"/>
    <x v="0"/>
    <d v="2013-12-31T00:00:00"/>
    <x v="88"/>
    <n v="177556000"/>
    <n v="493726000"/>
    <x v="33"/>
    <n v="417000"/>
    <x v="3"/>
    <x v="19"/>
  </r>
  <r>
    <x v="22"/>
    <x v="1"/>
    <d v="2014-12-31T00:00:00"/>
    <x v="89"/>
    <n v="174000000"/>
    <n v="650000000"/>
    <x v="34"/>
    <s v=" $-   "/>
    <x v="3"/>
    <x v="19"/>
  </r>
  <r>
    <x v="22"/>
    <x v="2"/>
    <d v="2015-12-31T00:00:00"/>
    <x v="90"/>
    <n v="233000000"/>
    <n v="927000000"/>
    <x v="35"/>
    <n v="117000000"/>
    <x v="3"/>
    <x v="19"/>
  </r>
  <r>
    <x v="22"/>
    <x v="3"/>
    <d v="2016-12-31T00:00:00"/>
    <x v="91"/>
    <n v="258000000"/>
    <n v="990000000"/>
    <x v="36"/>
    <n v="322000000"/>
    <x v="3"/>
    <x v="19"/>
  </r>
  <r>
    <x v="23"/>
    <x v="0"/>
    <d v="2013-10-27T00:00:00"/>
    <x v="92"/>
    <n v="4518000000"/>
    <n v="898000000"/>
    <x v="37"/>
    <s v=" $-   "/>
    <x v="2"/>
    <x v="20"/>
  </r>
  <r>
    <x v="23"/>
    <x v="1"/>
    <d v="2014-10-26T00:00:00"/>
    <x v="93"/>
    <n v="5229000000"/>
    <n v="895000000"/>
    <x v="38"/>
    <s v=" $-   "/>
    <x v="2"/>
    <x v="20"/>
  </r>
  <r>
    <x v="23"/>
    <x v="2"/>
    <d v="2015-10-25T00:00:00"/>
    <x v="94"/>
    <n v="5707000000"/>
    <n v="808000000"/>
    <x v="39"/>
    <s v=" $-   "/>
    <x v="2"/>
    <x v="20"/>
  </r>
  <r>
    <x v="23"/>
    <x v="3"/>
    <d v="2016-10-30T00:00:00"/>
    <x v="95"/>
    <n v="6314000000"/>
    <n v="819000000"/>
    <x v="40"/>
    <s v=" $-   "/>
    <x v="2"/>
    <x v="20"/>
  </r>
  <r>
    <x v="24"/>
    <x v="0"/>
    <d v="2012-12-31T00:00:00"/>
    <x v="96"/>
    <n v="2154132000"/>
    <n v="380532000"/>
    <x v="0"/>
    <n v="53677000"/>
    <x v="0"/>
    <x v="21"/>
  </r>
  <r>
    <x v="24"/>
    <x v="1"/>
    <d v="2013-12-31T00:00:00"/>
    <x v="97"/>
    <n v="2323642000"/>
    <n v="398177000"/>
    <x v="0"/>
    <n v="57238000"/>
    <x v="0"/>
    <x v="21"/>
  </r>
  <r>
    <x v="24"/>
    <x v="2"/>
    <d v="2014-12-31T00:00:00"/>
    <x v="98"/>
    <n v="2597017000"/>
    <n v="462637000"/>
    <x v="0"/>
    <n v="63724000"/>
    <x v="0"/>
    <x v="21"/>
  </r>
  <r>
    <x v="24"/>
    <x v="3"/>
    <d v="2015-12-31T00:00:00"/>
    <x v="99"/>
    <n v="2549280000"/>
    <n v="448592000"/>
    <x v="0"/>
    <n v="68707000"/>
    <x v="0"/>
    <x v="21"/>
  </r>
  <r>
    <x v="25"/>
    <x v="0"/>
    <d v="2013-12-31T00:00:00"/>
    <x v="100"/>
    <n v="3346000000"/>
    <n v="5380000000"/>
    <x v="41"/>
    <s v=" $-   "/>
    <x v="3"/>
    <x v="19"/>
  </r>
  <r>
    <x v="25"/>
    <x v="1"/>
    <d v="2014-12-31T00:00:00"/>
    <x v="101"/>
    <n v="4422000000"/>
    <n v="5153000000"/>
    <x v="42"/>
    <s v=" $-   "/>
    <x v="3"/>
    <x v="19"/>
  </r>
  <r>
    <x v="25"/>
    <x v="2"/>
    <d v="2015-12-31T00:00:00"/>
    <x v="102"/>
    <n v="4227000000"/>
    <n v="4895000000"/>
    <x v="43"/>
    <s v=" $-   "/>
    <x v="3"/>
    <x v="19"/>
  </r>
  <r>
    <x v="25"/>
    <x v="3"/>
    <d v="2016-12-31T00:00:00"/>
    <x v="103"/>
    <n v="4162000000"/>
    <n v="5195000000"/>
    <x v="44"/>
    <s v=" $-   "/>
    <x v="3"/>
    <x v="19"/>
  </r>
  <r>
    <x v="26"/>
    <x v="0"/>
    <d v="2012-12-31T00:00:00"/>
    <x v="104"/>
    <n v="1899000000"/>
    <n v="3927000000"/>
    <x v="0"/>
    <n v="2877000000"/>
    <x v="6"/>
    <x v="22"/>
  </r>
  <r>
    <x v="26"/>
    <x v="1"/>
    <d v="2013-12-31T00:00:00"/>
    <x v="105"/>
    <n v="1954000000"/>
    <n v="3862000000"/>
    <x v="0"/>
    <n v="3132000000"/>
    <x v="6"/>
    <x v="22"/>
  </r>
  <r>
    <x v="26"/>
    <x v="2"/>
    <d v="2014-12-31T00:00:00"/>
    <x v="106"/>
    <n v="1982000000"/>
    <n v="3808000000"/>
    <x v="0"/>
    <n v="3603000000"/>
    <x v="6"/>
    <x v="22"/>
  </r>
  <r>
    <x v="26"/>
    <x v="3"/>
    <d v="2015-12-31T00:00:00"/>
    <x v="107"/>
    <n v="2261000000"/>
    <n v="3750000000"/>
    <x v="0"/>
    <n v="3630000000"/>
    <x v="6"/>
    <x v="22"/>
  </r>
  <r>
    <x v="27"/>
    <x v="0"/>
    <d v="2012-12-31T00:00:00"/>
    <x v="108"/>
    <n v="722479000"/>
    <n v="389486000"/>
    <x v="0"/>
    <n v="644276000"/>
    <x v="7"/>
    <x v="23"/>
  </r>
  <r>
    <x v="27"/>
    <x v="1"/>
    <d v="2013-12-31T00:00:00"/>
    <x v="109"/>
    <n v="859873000"/>
    <n v="487084000"/>
    <x v="0"/>
    <n v="800145000"/>
    <x v="7"/>
    <x v="23"/>
  </r>
  <r>
    <x v="27"/>
    <x v="2"/>
    <d v="2014-12-31T00:00:00"/>
    <x v="110"/>
    <n v="1094265000"/>
    <n v="515059000"/>
    <x v="0"/>
    <n v="1003802000"/>
    <x v="7"/>
    <x v="23"/>
  </r>
  <r>
    <x v="27"/>
    <x v="3"/>
    <d v="2015-12-31T00:00:00"/>
    <x v="111"/>
    <n v="1308868000"/>
    <n v="564531000"/>
    <x v="0"/>
    <n v="1285328000"/>
    <x v="7"/>
    <x v="23"/>
  </r>
  <r>
    <x v="28"/>
    <x v="0"/>
    <d v="2013-12-31T00:00:00"/>
    <x v="112"/>
    <n v="54181000000"/>
    <n v="19526000000"/>
    <x v="0"/>
    <s v=" $-   "/>
    <x v="1"/>
    <x v="24"/>
  </r>
  <r>
    <x v="28"/>
    <x v="1"/>
    <d v="2014-12-31T00:00:00"/>
    <x v="113"/>
    <n v="62752000000"/>
    <n v="26058000000"/>
    <x v="0"/>
    <s v=" $-   "/>
    <x v="1"/>
    <x v="24"/>
  </r>
  <r>
    <x v="28"/>
    <x v="2"/>
    <d v="2015-12-31T00:00:00"/>
    <x v="114"/>
    <n v="71651000000"/>
    <n v="33122000000"/>
    <x v="0"/>
    <s v=" $-   "/>
    <x v="1"/>
    <x v="24"/>
  </r>
  <r>
    <x v="28"/>
    <x v="3"/>
    <d v="2016-12-31T00:00:00"/>
    <x v="115"/>
    <n v="88265000000"/>
    <n v="43536000000"/>
    <x v="0"/>
    <s v=" $-   "/>
    <x v="1"/>
    <x v="24"/>
  </r>
  <r>
    <x v="29"/>
    <x v="0"/>
    <d v="2013-12-31T00:00:00"/>
    <x v="116"/>
    <n v="14757700000"/>
    <n v="1924300000"/>
    <x v="0"/>
    <n v="95300000"/>
    <x v="1"/>
    <x v="25"/>
  </r>
  <r>
    <x v="29"/>
    <x v="1"/>
    <d v="2014-12-31T00:00:00"/>
    <x v="117"/>
    <n v="16120100000"/>
    <n v="2061000000"/>
    <x v="0"/>
    <n v="106900000"/>
    <x v="1"/>
    <x v="25"/>
  </r>
  <r>
    <x v="29"/>
    <x v="2"/>
    <d v="2015-12-31T00:00:00"/>
    <x v="118"/>
    <n v="17600500000"/>
    <n v="2245600000"/>
    <x v="0"/>
    <n v="127400000"/>
    <x v="1"/>
    <x v="25"/>
  </r>
  <r>
    <x v="29"/>
    <x v="3"/>
    <d v="2016-12-31T00:00:00"/>
    <x v="119"/>
    <n v="18295800000"/>
    <n v="2280300000"/>
    <x v="0"/>
    <n v="143400000"/>
    <x v="1"/>
    <x v="25"/>
  </r>
  <r>
    <x v="30"/>
    <x v="0"/>
    <d v="2012-12-31T00:00:00"/>
    <x v="120"/>
    <n v="48213600000"/>
    <n v="8680500000"/>
    <x v="0"/>
    <n v="233000000"/>
    <x v="3"/>
    <x v="26"/>
  </r>
  <r>
    <x v="30"/>
    <x v="1"/>
    <d v="2013-12-31T00:00:00"/>
    <x v="121"/>
    <n v="56237100000"/>
    <n v="9952900000"/>
    <x v="0"/>
    <n v="245300000"/>
    <x v="3"/>
    <x v="26"/>
  </r>
  <r>
    <x v="30"/>
    <x v="2"/>
    <d v="2014-12-31T00:00:00"/>
    <x v="122"/>
    <n v="56854900000"/>
    <n v="11748400000"/>
    <x v="0"/>
    <n v="220900000"/>
    <x v="3"/>
    <x v="26"/>
  </r>
  <r>
    <x v="30"/>
    <x v="3"/>
    <d v="2015-12-31T00:00:00"/>
    <x v="123"/>
    <n v="61116900000"/>
    <n v="12534800000"/>
    <x v="0"/>
    <n v="230100000"/>
    <x v="3"/>
    <x v="26"/>
  </r>
  <r>
    <x v="31"/>
    <x v="0"/>
    <d v="2012-12-31T00:00:00"/>
    <x v="124"/>
    <n v="3079000000"/>
    <n v="1333000000"/>
    <x v="0"/>
    <n v="6881000000"/>
    <x v="9"/>
    <x v="27"/>
  </r>
  <r>
    <x v="31"/>
    <x v="1"/>
    <d v="2013-12-31T00:00:00"/>
    <x v="125"/>
    <n v="2938000000"/>
    <n v="1286000000"/>
    <x v="0"/>
    <n v="5866000000"/>
    <x v="9"/>
    <x v="27"/>
  </r>
  <r>
    <x v="31"/>
    <x v="2"/>
    <d v="2014-12-31T00:00:00"/>
    <x v="126"/>
    <n v="2511000000"/>
    <n v="1095000000"/>
    <x v="0"/>
    <n v="9720000000"/>
    <x v="9"/>
    <x v="27"/>
  </r>
  <r>
    <x v="31"/>
    <x v="3"/>
    <d v="2015-12-31T00:00:00"/>
    <x v="127"/>
    <n v="2065000000"/>
    <n v="791000000"/>
    <x v="0"/>
    <n v="29372000000"/>
    <x v="9"/>
    <x v="27"/>
  </r>
  <r>
    <x v="32"/>
    <x v="0"/>
    <d v="2013-12-31T00:00:00"/>
    <x v="128"/>
    <n v="2942000000"/>
    <n v="2256000000"/>
    <x v="0"/>
    <n v="3927000000"/>
    <x v="9"/>
    <x v="27"/>
  </r>
  <r>
    <x v="32"/>
    <x v="1"/>
    <d v="2014-12-31T00:00:00"/>
    <x v="129"/>
    <n v="3317000000"/>
    <n v="2725000000"/>
    <x v="0"/>
    <n v="4550000000"/>
    <x v="9"/>
    <x v="27"/>
  </r>
  <r>
    <x v="32"/>
    <x v="2"/>
    <d v="2015-12-31T00:00:00"/>
    <x v="130"/>
    <n v="3185000000"/>
    <n v="2000000000"/>
    <x v="0"/>
    <n v="4603000000"/>
    <x v="9"/>
    <x v="27"/>
  </r>
  <r>
    <x v="32"/>
    <x v="3"/>
    <d v="2016-12-31T00:00:00"/>
    <x v="131"/>
    <n v="2900000000"/>
    <n v="2094000000"/>
    <x v="0"/>
    <n v="4301000000"/>
    <x v="9"/>
    <x v="27"/>
  </r>
  <r>
    <x v="33"/>
    <x v="0"/>
    <d v="2013-09-30T00:00:00"/>
    <x v="132"/>
    <n v="7472100000"/>
    <n v="1018600000"/>
    <x v="45"/>
    <s v=" $-   "/>
    <x v="8"/>
    <x v="28"/>
  </r>
  <r>
    <x v="33"/>
    <x v="1"/>
    <d v="2014-09-30T00:00:00"/>
    <x v="133"/>
    <n v="7629900000"/>
    <n v="1007400000"/>
    <x v="46"/>
    <s v=" $-   "/>
    <x v="8"/>
    <x v="28"/>
  </r>
  <r>
    <x v="33"/>
    <x v="2"/>
    <d v="2015-09-30T00:00:00"/>
    <x v="134"/>
    <n v="6939000000"/>
    <n v="895300000"/>
    <x v="47"/>
    <s v=" $-   "/>
    <x v="8"/>
    <x v="28"/>
  </r>
  <r>
    <x v="33"/>
    <x v="3"/>
    <d v="2016-09-30T00:00:00"/>
    <x v="135"/>
    <n v="6402700000"/>
    <n v="797600000"/>
    <x v="48"/>
    <s v=" $-   "/>
    <x v="8"/>
    <x v="28"/>
  </r>
  <r>
    <x v="34"/>
    <x v="0"/>
    <d v="2012-12-31T00:00:00"/>
    <x v="136"/>
    <n v="2948900000"/>
    <n v="512900000"/>
    <x v="0"/>
    <s v=" $-   "/>
    <x v="2"/>
    <x v="29"/>
  </r>
  <r>
    <x v="34"/>
    <x v="1"/>
    <d v="2013-12-31T00:00:00"/>
    <x v="137"/>
    <n v="3163900000"/>
    <n v="548000000"/>
    <x v="0"/>
    <s v=" $-   "/>
    <x v="2"/>
    <x v="29"/>
  </r>
  <r>
    <x v="34"/>
    <x v="2"/>
    <d v="2014-12-31T00:00:00"/>
    <x v="138"/>
    <n v="3651700000"/>
    <n v="645100000"/>
    <x v="0"/>
    <s v=" $-   "/>
    <x v="2"/>
    <x v="29"/>
  </r>
  <r>
    <x v="34"/>
    <x v="3"/>
    <d v="2015-12-31T00:00:00"/>
    <x v="139"/>
    <n v="3789200000"/>
    <n v="669100000"/>
    <x v="0"/>
    <s v=" $-   "/>
    <x v="2"/>
    <x v="29"/>
  </r>
  <r>
    <x v="35"/>
    <x v="0"/>
    <d v="2012-12-31T00:00:00"/>
    <x v="140"/>
    <n v="20401000000"/>
    <n v="997000000"/>
    <x v="49"/>
    <n v="1460000000"/>
    <x v="0"/>
    <x v="30"/>
  </r>
  <r>
    <x v="35"/>
    <x v="1"/>
    <d v="2013-12-31T00:00:00"/>
    <x v="141"/>
    <n v="19286000000"/>
    <n v="1008000000"/>
    <x v="50"/>
    <n v="1421000000"/>
    <x v="0"/>
    <x v="30"/>
  </r>
  <r>
    <x v="35"/>
    <x v="2"/>
    <d v="2014-12-31T00:00:00"/>
    <x v="142"/>
    <n v="19137000000"/>
    <n v="995000000"/>
    <x v="51"/>
    <n v="1371000000"/>
    <x v="0"/>
    <x v="30"/>
  </r>
  <r>
    <x v="35"/>
    <x v="3"/>
    <d v="2015-12-31T00:00:00"/>
    <x v="143"/>
    <n v="18069000000"/>
    <n v="979000000"/>
    <x v="52"/>
    <n v="1280000000"/>
    <x v="0"/>
    <x v="30"/>
  </r>
  <r>
    <x v="36"/>
    <x v="0"/>
    <d v="2012-12-31T00:00:00"/>
    <x v="144"/>
    <n v="1662000000"/>
    <n v="1139000000"/>
    <x v="53"/>
    <s v=" $-   "/>
    <x v="2"/>
    <x v="31"/>
  </r>
  <r>
    <x v="36"/>
    <x v="1"/>
    <d v="2013-12-31T00:00:00"/>
    <x v="145"/>
    <n v="1531000000"/>
    <n v="1096000000"/>
    <x v="54"/>
    <s v=" $-   "/>
    <x v="2"/>
    <x v="31"/>
  </r>
  <r>
    <x v="36"/>
    <x v="2"/>
    <d v="2014-12-31T00:00:00"/>
    <x v="146"/>
    <n v="1525000000"/>
    <n v="1129000000"/>
    <x v="55"/>
    <s v=" $-   "/>
    <x v="2"/>
    <x v="31"/>
  </r>
  <r>
    <x v="36"/>
    <x v="3"/>
    <d v="2015-12-31T00:00:00"/>
    <x v="147"/>
    <n v="1585000000"/>
    <n v="1114000000"/>
    <x v="56"/>
    <s v=" $-   "/>
    <x v="2"/>
    <x v="31"/>
  </r>
  <r>
    <x v="37"/>
    <x v="0"/>
    <d v="2015-11-01T00:00:00"/>
    <x v="148"/>
    <n v="3271000000"/>
    <n v="486000000"/>
    <x v="57"/>
    <n v="249000000"/>
    <x v="2"/>
    <x v="7"/>
  </r>
  <r>
    <x v="37"/>
    <x v="1"/>
    <d v="2016-10-30T00:00:00"/>
    <x v="149"/>
    <n v="7300000000"/>
    <n v="806000000"/>
    <x v="58"/>
    <n v="1873000000"/>
    <x v="2"/>
    <x v="7"/>
  </r>
  <r>
    <x v="38"/>
    <x v="0"/>
    <d v="2012-12-31T00:00:00"/>
    <x v="150"/>
    <n v="4335300000"/>
    <n v="1148900000"/>
    <x v="0"/>
    <s v=" $-   "/>
    <x v="8"/>
    <x v="32"/>
  </r>
  <r>
    <x v="38"/>
    <x v="1"/>
    <d v="2013-12-28T00:00:00"/>
    <x v="151"/>
    <n v="4502300000"/>
    <n v="1174200000"/>
    <x v="0"/>
    <s v=" $-   "/>
    <x v="8"/>
    <x v="32"/>
  </r>
  <r>
    <x v="38"/>
    <x v="2"/>
    <d v="2015-01-03T00:00:00"/>
    <x v="152"/>
    <n v="4679100000"/>
    <n v="1158900000"/>
    <x v="0"/>
    <s v=" $-   "/>
    <x v="8"/>
    <x v="32"/>
  </r>
  <r>
    <x v="38"/>
    <x v="3"/>
    <d v="2016-01-02T00:00:00"/>
    <x v="153"/>
    <n v="4321100000"/>
    <n v="1108100000"/>
    <x v="0"/>
    <s v=" $-   "/>
    <x v="8"/>
    <x v="32"/>
  </r>
  <r>
    <x v="39"/>
    <x v="0"/>
    <d v="2012-12-31T00:00:00"/>
    <x v="154"/>
    <n v="1329500000"/>
    <n v="220758000"/>
    <x v="0"/>
    <n v="380402000"/>
    <x v="5"/>
    <x v="33"/>
  </r>
  <r>
    <x v="39"/>
    <x v="1"/>
    <d v="2013-12-31T00:00:00"/>
    <x v="155"/>
    <n v="1289000000"/>
    <n v="234000000"/>
    <x v="0"/>
    <n v="407000000"/>
    <x v="5"/>
    <x v="33"/>
  </r>
  <r>
    <x v="39"/>
    <x v="2"/>
    <d v="2014-12-31T00:00:00"/>
    <x v="156"/>
    <n v="1350000000"/>
    <n v="236000000"/>
    <x v="0"/>
    <n v="424000000"/>
    <x v="5"/>
    <x v="33"/>
  </r>
  <r>
    <x v="39"/>
    <x v="3"/>
    <d v="2015-12-31T00:00:00"/>
    <x v="157"/>
    <n v="1404000000"/>
    <n v="243000000"/>
    <x v="0"/>
    <n v="440000000"/>
    <x v="5"/>
    <x v="33"/>
  </r>
  <r>
    <x v="40"/>
    <x v="0"/>
    <d v="2012-12-31T00:00:00"/>
    <x v="158"/>
    <n v="480000000"/>
    <n v="23392000000"/>
    <x v="0"/>
    <n v="1712000000"/>
    <x v="6"/>
    <x v="34"/>
  </r>
  <r>
    <x v="40"/>
    <x v="1"/>
    <d v="2013-12-31T00:00:00"/>
    <x v="159"/>
    <n v="442000000"/>
    <n v="23150000000"/>
    <x v="0"/>
    <n v="1832000000"/>
    <x v="6"/>
    <x v="34"/>
  </r>
  <r>
    <x v="40"/>
    <x v="2"/>
    <d v="2014-12-31T00:00:00"/>
    <x v="160"/>
    <n v="373000000"/>
    <n v="23153000000"/>
    <x v="0"/>
    <n v="2044000000"/>
    <x v="6"/>
    <x v="34"/>
  </r>
  <r>
    <x v="40"/>
    <x v="3"/>
    <d v="2015-12-31T00:00:00"/>
    <x v="161"/>
    <n v="475000000"/>
    <n v="22892000000"/>
    <x v="0"/>
    <n v="1988000000"/>
    <x v="6"/>
    <x v="34"/>
  </r>
  <r>
    <x v="41"/>
    <x v="0"/>
    <d v="2013-08-31T00:00:00"/>
    <x v="162"/>
    <n v="1251500000"/>
    <n v="607600000"/>
    <x v="0"/>
    <s v=" $-   "/>
    <x v="0"/>
    <x v="21"/>
  </r>
  <r>
    <x v="41"/>
    <x v="1"/>
    <d v="2014-08-31T00:00:00"/>
    <x v="163"/>
    <n v="1414300000"/>
    <n v="680300000"/>
    <x v="0"/>
    <s v=" $-   "/>
    <x v="0"/>
    <x v="21"/>
  </r>
  <r>
    <x v="41"/>
    <x v="2"/>
    <d v="2015-08-31T00:00:00"/>
    <x v="164"/>
    <n v="1561100000"/>
    <n v="756900000"/>
    <x v="0"/>
    <s v=" $-   "/>
    <x v="0"/>
    <x v="21"/>
  </r>
  <r>
    <x v="41"/>
    <x v="3"/>
    <d v="2016-08-31T00:00:00"/>
    <x v="165"/>
    <n v="1855100000"/>
    <n v="946000000"/>
    <x v="0"/>
    <s v=" $-   "/>
    <x v="0"/>
    <x v="21"/>
  </r>
  <r>
    <x v="42"/>
    <x v="0"/>
    <d v="2013-08-31T00:00:00"/>
    <x v="166"/>
    <n v="4406595000"/>
    <n v="2967837000"/>
    <x v="0"/>
    <s v=" $-   "/>
    <x v="1"/>
    <x v="25"/>
  </r>
  <r>
    <x v="42"/>
    <x v="1"/>
    <d v="2014-08-30T00:00:00"/>
    <x v="167"/>
    <n v="4540406000"/>
    <n v="3104684000"/>
    <x v="0"/>
    <s v=" $-   "/>
    <x v="1"/>
    <x v="25"/>
  </r>
  <r>
    <x v="42"/>
    <x v="2"/>
    <d v="2015-08-29T00:00:00"/>
    <x v="168"/>
    <n v="4860309000"/>
    <n v="3373980000"/>
    <x v="0"/>
    <s v=" $-   "/>
    <x v="1"/>
    <x v="25"/>
  </r>
  <r>
    <x v="42"/>
    <x v="3"/>
    <d v="2016-08-27T00:00:00"/>
    <x v="169"/>
    <n v="5026940000"/>
    <n v="3548341000"/>
    <x v="0"/>
    <s v=" $-   "/>
    <x v="1"/>
    <x v="25"/>
  </r>
  <r>
    <x v="43"/>
    <x v="0"/>
    <d v="2013-12-31T00:00:00"/>
    <x v="170"/>
    <n v="73268000000"/>
    <n v="3742000000"/>
    <x v="59"/>
    <s v=" $-   "/>
    <x v="0"/>
    <x v="30"/>
  </r>
  <r>
    <x v="43"/>
    <x v="1"/>
    <d v="2014-12-31T00:00:00"/>
    <x v="171"/>
    <n v="76752000000"/>
    <n v="3480000000"/>
    <x v="60"/>
    <s v=" $-   "/>
    <x v="0"/>
    <x v="30"/>
  </r>
  <r>
    <x v="43"/>
    <x v="2"/>
    <d v="2015-12-31T00:00:00"/>
    <x v="172"/>
    <n v="82088000000"/>
    <n v="3251000000"/>
    <x v="61"/>
    <s v=" $-   "/>
    <x v="0"/>
    <x v="30"/>
  </r>
  <r>
    <x v="43"/>
    <x v="3"/>
    <d v="2016-12-31T00:00:00"/>
    <x v="173"/>
    <n v="80790000000"/>
    <n v="3313000000"/>
    <x v="62"/>
    <s v=" $-   "/>
    <x v="0"/>
    <x v="30"/>
  </r>
  <r>
    <x v="44"/>
    <x v="0"/>
    <d v="2012-12-31T00:00:00"/>
    <x v="174"/>
    <n v="3753000000"/>
    <n v="70829000000"/>
    <x v="0"/>
    <n v="9433000000"/>
    <x v="6"/>
    <x v="35"/>
  </r>
  <r>
    <x v="44"/>
    <x v="1"/>
    <d v="2013-12-31T00:00:00"/>
    <x v="175"/>
    <n v="3034000000"/>
    <n v="68128000000"/>
    <x v="0"/>
    <n v="4642000000"/>
    <x v="6"/>
    <x v="35"/>
  </r>
  <r>
    <x v="44"/>
    <x v="2"/>
    <d v="2014-12-31T00:00:00"/>
    <x v="176"/>
    <n v="2656000000"/>
    <n v="74181000000"/>
    <x v="0"/>
    <n v="3211000000"/>
    <x v="6"/>
    <x v="35"/>
  </r>
  <r>
    <x v="44"/>
    <x v="3"/>
    <d v="2015-12-31T00:00:00"/>
    <x v="177"/>
    <n v="2204000000"/>
    <n v="56358000000"/>
    <x v="0"/>
    <n v="3995000000"/>
    <x v="6"/>
    <x v="35"/>
  </r>
  <r>
    <x v="45"/>
    <x v="0"/>
    <d v="2012-12-31T00:00:00"/>
    <x v="178"/>
    <n v="6802000000"/>
    <n v="3283000000"/>
    <x v="63"/>
    <s v=" $-   "/>
    <x v="3"/>
    <x v="5"/>
  </r>
  <r>
    <x v="45"/>
    <x v="1"/>
    <d v="2013-12-31T00:00:00"/>
    <x v="179"/>
    <n v="5251000000"/>
    <n v="3084000000"/>
    <x v="64"/>
    <s v=" $-   "/>
    <x v="3"/>
    <x v="5"/>
  </r>
  <r>
    <x v="45"/>
    <x v="2"/>
    <d v="2014-12-31T00:00:00"/>
    <x v="180"/>
    <n v="6138000000"/>
    <n v="3315000000"/>
    <x v="65"/>
    <s v=" $-   "/>
    <x v="3"/>
    <x v="5"/>
  </r>
  <r>
    <x v="45"/>
    <x v="3"/>
    <d v="2015-12-31T00:00:00"/>
    <x v="181"/>
    <n v="5822000000"/>
    <n v="3094000000"/>
    <x v="66"/>
    <s v=" $-   "/>
    <x v="3"/>
    <x v="5"/>
  </r>
  <r>
    <x v="46"/>
    <x v="0"/>
    <d v="2013-03-02T00:00:00"/>
    <x v="182"/>
    <n v="6525830000"/>
    <n v="2750537000"/>
    <x v="0"/>
    <s v=" $-   "/>
    <x v="1"/>
    <x v="25"/>
  </r>
  <r>
    <x v="46"/>
    <x v="1"/>
    <d v="2014-03-01T00:00:00"/>
    <x v="183"/>
    <n v="6938381000"/>
    <n v="2950995000"/>
    <x v="0"/>
    <s v=" $-   "/>
    <x v="1"/>
    <x v="25"/>
  </r>
  <r>
    <x v="46"/>
    <x v="2"/>
    <d v="2015-02-28T00:00:00"/>
    <x v="184"/>
    <n v="7261397000"/>
    <n v="3065486000"/>
    <x v="0"/>
    <s v=" $-   "/>
    <x v="1"/>
    <x v="25"/>
  </r>
  <r>
    <x v="46"/>
    <x v="3"/>
    <d v="2016-02-27T00:00:00"/>
    <x v="185"/>
    <n v="7483577000"/>
    <n v="3205407000"/>
    <x v="0"/>
    <s v=" $-   "/>
    <x v="1"/>
    <x v="25"/>
  </r>
  <r>
    <x v="47"/>
    <x v="0"/>
    <d v="2012-12-31T00:00:00"/>
    <x v="186"/>
    <n v="429000000"/>
    <n v="5650000000"/>
    <x v="0"/>
    <n v="1167000000"/>
    <x v="6"/>
    <x v="35"/>
  </r>
  <r>
    <x v="47"/>
    <x v="1"/>
    <d v="2013-12-31T00:00:00"/>
    <x v="187"/>
    <n v="301000000"/>
    <n v="5625000000"/>
    <x v="0"/>
    <n v="698000000"/>
    <x v="6"/>
    <x v="35"/>
  </r>
  <r>
    <x v="47"/>
    <x v="2"/>
    <d v="2014-12-31T00:00:00"/>
    <x v="188"/>
    <n v="239000000"/>
    <n v="5715000000"/>
    <x v="0"/>
    <n v="342000000"/>
    <x v="6"/>
    <x v="35"/>
  </r>
  <r>
    <x v="47"/>
    <x v="3"/>
    <d v="2015-12-31T00:00:00"/>
    <x v="189"/>
    <n v="233000000"/>
    <n v="5996000000"/>
    <x v="0"/>
    <n v="533000000"/>
    <x v="6"/>
    <x v="35"/>
  </r>
  <r>
    <x v="48"/>
    <x v="0"/>
    <d v="2012-03-03T00:00:00"/>
    <x v="190"/>
    <n v="34473000000"/>
    <n v="8755000000"/>
    <x v="0"/>
    <s v=" $-   "/>
    <x v="1"/>
    <x v="36"/>
  </r>
  <r>
    <x v="48"/>
    <x v="1"/>
    <d v="2014-02-01T00:00:00"/>
    <x v="191"/>
    <n v="31212000000"/>
    <n v="8106000000"/>
    <x v="0"/>
    <s v=" $-   "/>
    <x v="1"/>
    <x v="36"/>
  </r>
  <r>
    <x v="48"/>
    <x v="2"/>
    <d v="2015-01-31T00:00:00"/>
    <x v="192"/>
    <n v="31292000000"/>
    <n v="7592000000"/>
    <x v="0"/>
    <s v=" $-   "/>
    <x v="1"/>
    <x v="36"/>
  </r>
  <r>
    <x v="48"/>
    <x v="3"/>
    <d v="2016-01-30T00:00:00"/>
    <x v="193"/>
    <n v="30337000000"/>
    <n v="7618000000"/>
    <x v="0"/>
    <s v=" $-   "/>
    <x v="1"/>
    <x v="36"/>
  </r>
  <r>
    <x v="49"/>
    <x v="0"/>
    <d v="2013-12-31T00:00:00"/>
    <x v="194"/>
    <n v="1194400000"/>
    <n v="920300000"/>
    <x v="67"/>
    <s v=" $-   "/>
    <x v="3"/>
    <x v="5"/>
  </r>
  <r>
    <x v="49"/>
    <x v="1"/>
    <d v="2014-12-31T00:00:00"/>
    <x v="195"/>
    <n v="1258600000"/>
    <n v="981500000"/>
    <x v="68"/>
    <s v=" $-   "/>
    <x v="3"/>
    <x v="5"/>
  </r>
  <r>
    <x v="49"/>
    <x v="2"/>
    <d v="2015-12-31T00:00:00"/>
    <x v="196"/>
    <n v="1301200000"/>
    <n v="1012100000"/>
    <x v="69"/>
    <s v=" $-   "/>
    <x v="3"/>
    <x v="5"/>
  </r>
  <r>
    <x v="49"/>
    <x v="3"/>
    <d v="2016-12-31T00:00:00"/>
    <x v="197"/>
    <n v="1371700000"/>
    <n v="1101900000"/>
    <x v="70"/>
    <s v=" $-   "/>
    <x v="3"/>
    <x v="5"/>
  </r>
  <r>
    <x v="50"/>
    <x v="0"/>
    <d v="2013-09-30T00:00:00"/>
    <x v="198"/>
    <n v="3883000000"/>
    <n v="2422000000"/>
    <x v="71"/>
    <s v=" $-   "/>
    <x v="3"/>
    <x v="5"/>
  </r>
  <r>
    <x v="50"/>
    <x v="1"/>
    <d v="2014-09-30T00:00:00"/>
    <x v="199"/>
    <n v="4145000000"/>
    <n v="2145000000"/>
    <x v="72"/>
    <s v=" $-   "/>
    <x v="3"/>
    <x v="5"/>
  </r>
  <r>
    <x v="50"/>
    <x v="2"/>
    <d v="2015-09-30T00:00:00"/>
    <x v="200"/>
    <n v="5587000000"/>
    <n v="2563000000"/>
    <x v="73"/>
    <s v=" $-   "/>
    <x v="3"/>
    <x v="5"/>
  </r>
  <r>
    <x v="50"/>
    <x v="3"/>
    <d v="2016-09-30T00:00:00"/>
    <x v="201"/>
    <n v="6492000000"/>
    <n v="3005000000"/>
    <x v="74"/>
    <s v=" $-   "/>
    <x v="3"/>
    <x v="5"/>
  </r>
  <r>
    <x v="51"/>
    <x v="0"/>
    <d v="2013-12-31T00:00:00"/>
    <x v="202"/>
    <n v="18553000000"/>
    <n v="1306000000"/>
    <x v="75"/>
    <s v=" $-   "/>
    <x v="9"/>
    <x v="37"/>
  </r>
  <r>
    <x v="51"/>
    <x v="1"/>
    <d v="2014-12-31T00:00:00"/>
    <x v="203"/>
    <n v="19746000000"/>
    <n v="1333000000"/>
    <x v="76"/>
    <s v=" $-   "/>
    <x v="9"/>
    <x v="37"/>
  </r>
  <r>
    <x v="51"/>
    <x v="2"/>
    <d v="2015-12-31T00:00:00"/>
    <x v="204"/>
    <n v="14415000000"/>
    <n v="969000000"/>
    <x v="77"/>
    <s v=" $-   "/>
    <x v="9"/>
    <x v="37"/>
  </r>
  <r>
    <x v="51"/>
    <x v="3"/>
    <d v="2016-12-31T00:00:00"/>
    <x v="205"/>
    <n v="9973000000"/>
    <n v="815000000"/>
    <x v="78"/>
    <s v=" $-   "/>
    <x v="9"/>
    <x v="37"/>
  </r>
  <r>
    <x v="52"/>
    <x v="0"/>
    <d v="2013-12-31T00:00:00"/>
    <x v="206"/>
    <n v="857700000"/>
    <n v="1797000000"/>
    <x v="79"/>
    <n v="342900000"/>
    <x v="3"/>
    <x v="19"/>
  </r>
  <r>
    <x v="52"/>
    <x v="1"/>
    <d v="2014-12-31T00:00:00"/>
    <x v="207"/>
    <n v="1171000000"/>
    <n v="2193400000"/>
    <x v="80"/>
    <n v="489800000"/>
    <x v="3"/>
    <x v="19"/>
  </r>
  <r>
    <x v="52"/>
    <x v="2"/>
    <d v="2015-12-31T00:00:00"/>
    <x v="208"/>
    <n v="1240400000"/>
    <n v="2143600000"/>
    <x v="81"/>
    <n v="382600000"/>
    <x v="3"/>
    <x v="19"/>
  </r>
  <r>
    <x v="52"/>
    <x v="3"/>
    <d v="2016-12-31T00:00:00"/>
    <x v="209"/>
    <n v="1478700000"/>
    <n v="1972900000"/>
    <x v="82"/>
    <n v="385600000"/>
    <x v="3"/>
    <x v="19"/>
  </r>
  <r>
    <x v="53"/>
    <x v="0"/>
    <d v="2012-12-31T00:00:00"/>
    <x v="210"/>
    <n v="7174000000"/>
    <n v="488300000"/>
    <x v="0"/>
    <n v="282900000"/>
    <x v="8"/>
    <x v="38"/>
  </r>
  <r>
    <x v="53"/>
    <x v="1"/>
    <d v="2013-12-31T00:00:00"/>
    <x v="211"/>
    <n v="6875400000"/>
    <n v="497400000"/>
    <x v="0"/>
    <n v="299900000"/>
    <x v="8"/>
    <x v="38"/>
  </r>
  <r>
    <x v="53"/>
    <x v="2"/>
    <d v="2014-12-31T00:00:00"/>
    <x v="212"/>
    <n v="6903500000"/>
    <n v="547000000"/>
    <x v="0"/>
    <n v="280900000"/>
    <x v="8"/>
    <x v="38"/>
  </r>
  <r>
    <x v="53"/>
    <x v="3"/>
    <d v="2015-12-31T00:00:00"/>
    <x v="213"/>
    <n v="6460300000"/>
    <n v="646000000"/>
    <x v="0"/>
    <n v="285500000"/>
    <x v="8"/>
    <x v="38"/>
  </r>
  <r>
    <x v="54"/>
    <x v="0"/>
    <d v="2012-12-31T00:00:00"/>
    <x v="214"/>
    <n v="4610000000"/>
    <n v="5017000000"/>
    <x v="83"/>
    <s v=" $-   "/>
    <x v="3"/>
    <x v="4"/>
  </r>
  <r>
    <x v="54"/>
    <x v="1"/>
    <d v="2013-12-31T00:00:00"/>
    <x v="215"/>
    <n v="4619000000"/>
    <n v="4939000000"/>
    <x v="84"/>
    <s v=" $-   "/>
    <x v="3"/>
    <x v="4"/>
  </r>
  <r>
    <x v="54"/>
    <x v="2"/>
    <d v="2014-12-31T00:00:00"/>
    <x v="216"/>
    <n v="3932000000"/>
    <n v="4822000000"/>
    <x v="85"/>
    <s v=" $-   "/>
    <x v="3"/>
    <x v="4"/>
  </r>
  <r>
    <x v="54"/>
    <x v="3"/>
    <d v="2015-12-31T00:00:00"/>
    <x v="217"/>
    <n v="3909000000"/>
    <n v="4841000000"/>
    <x v="86"/>
    <s v=" $-   "/>
    <x v="3"/>
    <x v="4"/>
  </r>
  <r>
    <x v="55"/>
    <x v="0"/>
    <d v="2012-12-31T00:00:00"/>
    <x v="218"/>
    <n v="2349000000"/>
    <n v="2529000000"/>
    <x v="87"/>
    <n v="395000000"/>
    <x v="3"/>
    <x v="5"/>
  </r>
  <r>
    <x v="55"/>
    <x v="1"/>
    <d v="2013-12-31T00:00:00"/>
    <x v="219"/>
    <n v="2174000000"/>
    <n v="2678000000"/>
    <x v="88"/>
    <n v="410000000"/>
    <x v="3"/>
    <x v="5"/>
  </r>
  <r>
    <x v="55"/>
    <x v="2"/>
    <d v="2014-12-31T00:00:00"/>
    <x v="220"/>
    <n v="2210000000"/>
    <n v="2817000000"/>
    <x v="89"/>
    <n v="438000000"/>
    <x v="3"/>
    <x v="5"/>
  </r>
  <r>
    <x v="55"/>
    <x v="3"/>
    <d v="2015-12-31T00:00:00"/>
    <x v="221"/>
    <n v="2173000000"/>
    <n v="2996000000"/>
    <x v="90"/>
    <n v="495000000"/>
    <x v="3"/>
    <x v="5"/>
  </r>
  <r>
    <x v="56"/>
    <x v="0"/>
    <d v="2013-12-31T00:00:00"/>
    <x v="222"/>
    <n v="5879100000"/>
    <n v="702300000"/>
    <x v="0"/>
    <s v=" $-   "/>
    <x v="1"/>
    <x v="39"/>
  </r>
  <r>
    <x v="56"/>
    <x v="1"/>
    <d v="2014-12-31T00:00:00"/>
    <x v="223"/>
    <n v="6548700000"/>
    <n v="792700000"/>
    <x v="0"/>
    <s v=" $-   "/>
    <x v="1"/>
    <x v="39"/>
  </r>
  <r>
    <x v="56"/>
    <x v="2"/>
    <d v="2015-12-31T00:00:00"/>
    <x v="224"/>
    <n v="6320100000"/>
    <n v="763400000"/>
    <x v="0"/>
    <s v=" $-   "/>
    <x v="1"/>
    <x v="39"/>
  </r>
  <r>
    <x v="56"/>
    <x v="3"/>
    <d v="2016-12-31T00:00:00"/>
    <x v="225"/>
    <n v="7137900000"/>
    <n v="1707200000"/>
    <x v="0"/>
    <s v=" $-   "/>
    <x v="1"/>
    <x v="39"/>
  </r>
  <r>
    <x v="57"/>
    <x v="0"/>
    <d v="2012-12-31T00:00:00"/>
    <x v="226"/>
    <n v="667208000"/>
    <n v="93782000"/>
    <x v="0"/>
    <n v="445875000"/>
    <x v="7"/>
    <x v="14"/>
  </r>
  <r>
    <x v="57"/>
    <x v="1"/>
    <d v="2013-12-31T00:00:00"/>
    <x v="227"/>
    <n v="771403000"/>
    <n v="117073000"/>
    <x v="0"/>
    <n v="560637000"/>
    <x v="7"/>
    <x v="14"/>
  </r>
  <r>
    <x v="57"/>
    <x v="2"/>
    <d v="2014-12-31T00:00:00"/>
    <x v="228"/>
    <n v="864526000"/>
    <n v="102077000"/>
    <x v="0"/>
    <n v="628573000"/>
    <x v="7"/>
    <x v="14"/>
  </r>
  <r>
    <x v="57"/>
    <x v="3"/>
    <d v="2015-12-31T00:00:00"/>
    <x v="229"/>
    <n v="904336000"/>
    <n v="97578000"/>
    <x v="0"/>
    <n v="639542000"/>
    <x v="7"/>
    <x v="14"/>
  </r>
  <r>
    <x v="58"/>
    <x v="0"/>
    <d v="2013-05-26T00:00:00"/>
    <x v="230"/>
    <n v="10104400000"/>
    <n v="2065900000"/>
    <x v="0"/>
    <s v=" $-   "/>
    <x v="4"/>
    <x v="40"/>
  </r>
  <r>
    <x v="58"/>
    <x v="1"/>
    <d v="2014-05-25T00:00:00"/>
    <x v="231"/>
    <n v="8910800000"/>
    <n v="1778900000"/>
    <x v="0"/>
    <s v=" $-   "/>
    <x v="4"/>
    <x v="40"/>
  </r>
  <r>
    <x v="58"/>
    <x v="2"/>
    <d v="2015-05-31T00:00:00"/>
    <x v="232"/>
    <n v="9061400000"/>
    <n v="1545300000"/>
    <x v="0"/>
    <s v=" $-   "/>
    <x v="4"/>
    <x v="40"/>
  </r>
  <r>
    <x v="58"/>
    <x v="3"/>
    <d v="2016-05-29T00:00:00"/>
    <x v="233"/>
    <n v="8552100000"/>
    <n v="2209400000"/>
    <x v="0"/>
    <s v=" $-   "/>
    <x v="4"/>
    <x v="40"/>
  </r>
  <r>
    <x v="59"/>
    <x v="0"/>
    <d v="2013-06-30T00:00:00"/>
    <x v="234"/>
    <n v="96172000000"/>
    <n v="2875000000"/>
    <x v="0"/>
    <n v="158000000"/>
    <x v="3"/>
    <x v="4"/>
  </r>
  <r>
    <x v="59"/>
    <x v="1"/>
    <d v="2014-06-30T00:00:00"/>
    <x v="235"/>
    <n v="85923000000"/>
    <n v="3028000000"/>
    <x v="0"/>
    <n v="223000000"/>
    <x v="3"/>
    <x v="4"/>
  </r>
  <r>
    <x v="59"/>
    <x v="2"/>
    <d v="2015-06-30T00:00:00"/>
    <x v="236"/>
    <n v="96819000000"/>
    <n v="3240000000"/>
    <x v="0"/>
    <n v="281000000"/>
    <x v="3"/>
    <x v="4"/>
  </r>
  <r>
    <x v="59"/>
    <x v="3"/>
    <d v="2016-06-30T00:00:00"/>
    <x v="237"/>
    <n v="115003000000"/>
    <n v="3648000000"/>
    <x v="0"/>
    <n v="459000000"/>
    <x v="3"/>
    <x v="4"/>
  </r>
  <r>
    <x v="60"/>
    <x v="0"/>
    <d v="2013-12-31T00:00:00"/>
    <x v="238"/>
    <n v="41454000000"/>
    <n v="6528000000"/>
    <x v="91"/>
    <s v=" $-   "/>
    <x v="0"/>
    <x v="41"/>
  </r>
  <r>
    <x v="60"/>
    <x v="1"/>
    <d v="2014-12-31T00:00:00"/>
    <x v="239"/>
    <n v="41342000000"/>
    <n v="8148000000"/>
    <x v="92"/>
    <s v=" $-   "/>
    <x v="0"/>
    <x v="41"/>
  </r>
  <r>
    <x v="60"/>
    <x v="2"/>
    <d v="2015-12-31T00:00:00"/>
    <x v="240"/>
    <n v="34133000000"/>
    <n v="6974000000"/>
    <x v="93"/>
    <s v=" $-   "/>
    <x v="0"/>
    <x v="41"/>
  </r>
  <r>
    <x v="60"/>
    <x v="3"/>
    <d v="2016-12-31T00:00:00"/>
    <x v="241"/>
    <n v="28905000000"/>
    <n v="6588000000"/>
    <x v="94"/>
    <s v=" $-   "/>
    <x v="0"/>
    <x v="41"/>
  </r>
  <r>
    <x v="61"/>
    <x v="0"/>
    <d v="2012-12-31T00:00:00"/>
    <x v="242"/>
    <n v="12620000000"/>
    <n v="2096000000"/>
    <x v="0"/>
    <n v="-6000000"/>
    <x v="6"/>
    <x v="13"/>
  </r>
  <r>
    <x v="61"/>
    <x v="1"/>
    <d v="2013-12-31T00:00:00"/>
    <x v="243"/>
    <n v="12522000000"/>
    <n v="2211000000"/>
    <x v="0"/>
    <n v="15000000"/>
    <x v="6"/>
    <x v="13"/>
  </r>
  <r>
    <x v="61"/>
    <x v="2"/>
    <d v="2014-12-31T00:00:00"/>
    <x v="244"/>
    <n v="13241000000"/>
    <n v="2245000000"/>
    <x v="0"/>
    <n v="-82000000"/>
    <x v="6"/>
    <x v="13"/>
  </r>
  <r>
    <x v="61"/>
    <x v="3"/>
    <d v="2015-12-31T00:00:00"/>
    <x v="245"/>
    <n v="12968000000"/>
    <n v="2270000000"/>
    <x v="0"/>
    <n v="120000000"/>
    <x v="6"/>
    <x v="13"/>
  </r>
  <r>
    <x v="62"/>
    <x v="0"/>
    <d v="2012-12-31T00:00:00"/>
    <x v="246"/>
    <n v="5745428000"/>
    <s v=" $-   "/>
    <x v="0"/>
    <n v="169645000"/>
    <x v="7"/>
    <x v="42"/>
  </r>
  <r>
    <x v="62"/>
    <x v="1"/>
    <d v="2013-12-31T00:00:00"/>
    <x v="247"/>
    <n v="6293699000"/>
    <s v=" $-   "/>
    <x v="0"/>
    <n v="190390000"/>
    <x v="7"/>
    <x v="42"/>
  </r>
  <r>
    <x v="62"/>
    <x v="2"/>
    <d v="2014-12-31T00:00:00"/>
    <x v="248"/>
    <n v="8050222000"/>
    <s v=" $-   "/>
    <x v="0"/>
    <n v="265101000"/>
    <x v="7"/>
    <x v="42"/>
  </r>
  <r>
    <x v="62"/>
    <x v="3"/>
    <d v="2015-12-31T00:00:00"/>
    <x v="249"/>
    <n v="9716541000"/>
    <s v=" $-   "/>
    <x v="0"/>
    <n v="314096000"/>
    <x v="7"/>
    <x v="42"/>
  </r>
  <r>
    <x v="63"/>
    <x v="0"/>
    <d v="2012-12-31T00:00:00"/>
    <x v="250"/>
    <n v="728989000"/>
    <n v="212572000"/>
    <x v="0"/>
    <n v="622592000"/>
    <x v="7"/>
    <x v="14"/>
  </r>
  <r>
    <x v="63"/>
    <x v="1"/>
    <d v="2013-12-31T00:00:00"/>
    <x v="251"/>
    <n v="991017000"/>
    <n v="213519000"/>
    <x v="0"/>
    <n v="741342000"/>
    <x v="7"/>
    <x v="14"/>
  </r>
  <r>
    <x v="63"/>
    <x v="2"/>
    <d v="2014-12-31T00:00:00"/>
    <x v="252"/>
    <n v="1306606000"/>
    <n v="257296000"/>
    <x v="0"/>
    <n v="985781000"/>
    <x v="7"/>
    <x v="14"/>
  </r>
  <r>
    <x v="63"/>
    <x v="3"/>
    <d v="2015-12-31T00:00:00"/>
    <x v="253"/>
    <n v="1321426000"/>
    <n v="310921000"/>
    <x v="0"/>
    <n v="1036178000"/>
    <x v="7"/>
    <x v="14"/>
  </r>
  <r>
    <x v="64"/>
    <x v="0"/>
    <d v="2013-11-30T00:00:00"/>
    <x v="254"/>
    <n v="10645000000"/>
    <n v="1879000000"/>
    <x v="0"/>
    <n v="1590000000"/>
    <x v="1"/>
    <x v="43"/>
  </r>
  <r>
    <x v="64"/>
    <x v="1"/>
    <d v="2014-11-30T00:00:00"/>
    <x v="255"/>
    <n v="10421000000"/>
    <n v="2054000000"/>
    <x v="0"/>
    <n v="1637000000"/>
    <x v="1"/>
    <x v="43"/>
  </r>
  <r>
    <x v="64"/>
    <x v="2"/>
    <d v="2015-11-30T00:00:00"/>
    <x v="256"/>
    <n v="9447000000"/>
    <n v="2067000000"/>
    <x v="0"/>
    <n v="1626000000"/>
    <x v="1"/>
    <x v="43"/>
  </r>
  <r>
    <x v="64"/>
    <x v="3"/>
    <d v="2016-11-30T00:00:00"/>
    <x v="257"/>
    <n v="9383000000"/>
    <n v="2197000000"/>
    <x v="0"/>
    <n v="1738000000"/>
    <x v="1"/>
    <x v="43"/>
  </r>
  <r>
    <x v="65"/>
    <x v="0"/>
    <d v="2013-12-31T00:00:00"/>
    <x v="258"/>
    <n v="340400000"/>
    <n v="1684500000"/>
    <x v="95"/>
    <n v="262800000"/>
    <x v="3"/>
    <x v="19"/>
  </r>
  <r>
    <x v="65"/>
    <x v="1"/>
    <d v="2014-12-31T00:00:00"/>
    <x v="259"/>
    <n v="385900000"/>
    <n v="2027900000"/>
    <x v="96"/>
    <n v="258300000"/>
    <x v="3"/>
    <x v="19"/>
  </r>
  <r>
    <x v="65"/>
    <x v="2"/>
    <d v="2015-12-31T00:00:00"/>
    <x v="260"/>
    <n v="420100000"/>
    <n v="2305400000"/>
    <x v="97"/>
    <n v="279000000"/>
    <x v="3"/>
    <x v="19"/>
  </r>
  <r>
    <x v="65"/>
    <x v="3"/>
    <d v="2016-12-31T00:00:00"/>
    <x v="261"/>
    <n v="438000000"/>
    <n v="2657700000"/>
    <x v="98"/>
    <n v="459000000"/>
    <x v="3"/>
    <x v="19"/>
  </r>
  <r>
    <x v="66"/>
    <x v="0"/>
    <d v="2013-12-28T00:00:00"/>
    <x v="262"/>
    <n v="514722000"/>
    <n v="1468434000"/>
    <x v="99"/>
    <n v="12794000"/>
    <x v="3"/>
    <x v="44"/>
  </r>
  <r>
    <x v="66"/>
    <x v="1"/>
    <d v="2015-01-03T00:00:00"/>
    <x v="263"/>
    <n v="604377000"/>
    <n v="1628961000"/>
    <x v="100"/>
    <n v="13476000"/>
    <x v="3"/>
    <x v="44"/>
  </r>
  <r>
    <x v="66"/>
    <x v="2"/>
    <d v="2016-01-02T00:00:00"/>
    <x v="264"/>
    <n v="750781000"/>
    <n v="2262024000"/>
    <x v="101"/>
    <n v="91527000"/>
    <x v="3"/>
    <x v="44"/>
  </r>
  <r>
    <x v="66"/>
    <x v="3"/>
    <d v="2016-12-31T00:00:00"/>
    <x v="265"/>
    <n v="779116000"/>
    <n v="2464380000"/>
    <x v="102"/>
    <n v="90546000"/>
    <x v="3"/>
    <x v="44"/>
  </r>
  <r>
    <x v="67"/>
    <x v="0"/>
    <d v="2012-12-31T00:00:00"/>
    <x v="266"/>
    <n v="2990700000"/>
    <n v="200900000"/>
    <x v="0"/>
    <s v=" $-   "/>
    <x v="8"/>
    <x v="45"/>
  </r>
  <r>
    <x v="67"/>
    <x v="1"/>
    <d v="2013-12-31T00:00:00"/>
    <x v="267"/>
    <n v="2954500000"/>
    <n v="150200000"/>
    <x v="0"/>
    <s v=" $-   "/>
    <x v="8"/>
    <x v="45"/>
  </r>
  <r>
    <x v="67"/>
    <x v="2"/>
    <d v="2014-12-31T00:00:00"/>
    <x v="268"/>
    <n v="2964700000"/>
    <n v="205200000"/>
    <x v="0"/>
    <s v=" $-   "/>
    <x v="8"/>
    <x v="45"/>
  </r>
  <r>
    <x v="67"/>
    <x v="3"/>
    <d v="2015-12-31T00:00:00"/>
    <x v="269"/>
    <n v="2761200000"/>
    <n v="319000000"/>
    <x v="0"/>
    <s v=" $-   "/>
    <x v="8"/>
    <x v="45"/>
  </r>
  <r>
    <x v="68"/>
    <x v="0"/>
    <d v="2012-12-31T00:00:00"/>
    <x v="270"/>
    <n v="375000000"/>
    <n v="3380000000"/>
    <x v="0"/>
    <n v="490000000"/>
    <x v="6"/>
    <x v="46"/>
  </r>
  <r>
    <x v="68"/>
    <x v="1"/>
    <d v="2013-12-31T00:00:00"/>
    <x v="271"/>
    <n v="216000000"/>
    <n v="3142000000"/>
    <x v="0"/>
    <n v="581000000"/>
    <x v="6"/>
    <x v="46"/>
  </r>
  <r>
    <x v="68"/>
    <x v="2"/>
    <d v="2014-12-31T00:00:00"/>
    <x v="272"/>
    <n v="160000000"/>
    <n v="3247000000"/>
    <x v="0"/>
    <n v="464000000"/>
    <x v="6"/>
    <x v="46"/>
  </r>
  <r>
    <x v="68"/>
    <x v="3"/>
    <d v="2015-12-31T00:00:00"/>
    <x v="273"/>
    <n v="237000000"/>
    <n v="3113000000"/>
    <x v="0"/>
    <n v="448000000"/>
    <x v="6"/>
    <x v="46"/>
  </r>
  <r>
    <x v="69"/>
    <x v="0"/>
    <d v="2012-12-31T00:00:00"/>
    <x v="274"/>
    <n v="1630500000"/>
    <n v="746300000"/>
    <x v="0"/>
    <s v=" $-   "/>
    <x v="4"/>
    <x v="47"/>
  </r>
  <r>
    <x v="69"/>
    <x v="1"/>
    <d v="2013-12-31T00:00:00"/>
    <x v="275"/>
    <n v="1756300000"/>
    <n v="815800000"/>
    <x v="0"/>
    <s v=" $-   "/>
    <x v="4"/>
    <x v="47"/>
  </r>
  <r>
    <x v="69"/>
    <x v="2"/>
    <d v="2014-12-31T00:00:00"/>
    <x v="276"/>
    <n v="1844700000"/>
    <n v="811700000"/>
    <x v="0"/>
    <s v=" $-   "/>
    <x v="4"/>
    <x v="47"/>
  </r>
  <r>
    <x v="69"/>
    <x v="3"/>
    <d v="2015-12-31T00:00:00"/>
    <x v="277"/>
    <n v="1883000000"/>
    <n v="837600000"/>
    <x v="0"/>
    <s v=" $-   "/>
    <x v="4"/>
    <x v="47"/>
  </r>
  <r>
    <x v="70"/>
    <x v="0"/>
    <d v="2012-12-31T00:00:00"/>
    <x v="278"/>
    <n v="7081000000"/>
    <n v="723000000"/>
    <x v="0"/>
    <n v="2811000000"/>
    <x v="9"/>
    <x v="48"/>
  </r>
  <r>
    <x v="70"/>
    <x v="1"/>
    <d v="2013-12-31T00:00:00"/>
    <x v="279"/>
    <n v="12930000000"/>
    <n v="686000000"/>
    <x v="0"/>
    <n v="2903000000"/>
    <x v="9"/>
    <x v="48"/>
  </r>
  <r>
    <x v="70"/>
    <x v="2"/>
    <d v="2014-12-31T00:00:00"/>
    <x v="280"/>
    <n v="16049000000"/>
    <n v="554000000"/>
    <x v="0"/>
    <n v="2915000000"/>
    <x v="9"/>
    <x v="48"/>
  </r>
  <r>
    <x v="70"/>
    <x v="3"/>
    <d v="2015-12-31T00:00:00"/>
    <x v="281"/>
    <n v="10295000000"/>
    <n v="334000000"/>
    <x v="0"/>
    <n v="2229000000"/>
    <x v="9"/>
    <x v="48"/>
  </r>
  <r>
    <x v="71"/>
    <x v="0"/>
    <d v="2012-12-31T00:00:00"/>
    <x v="282"/>
    <n v="9641542000"/>
    <n v="1042251000"/>
    <x v="0"/>
    <s v=" $-   "/>
    <x v="0"/>
    <x v="49"/>
  </r>
  <r>
    <x v="71"/>
    <x v="1"/>
    <d v="2013-12-31T00:00:00"/>
    <x v="283"/>
    <n v="10915981000"/>
    <n v="1153445000"/>
    <x v="0"/>
    <s v=" $-   "/>
    <x v="0"/>
    <x v="49"/>
  </r>
  <r>
    <x v="71"/>
    <x v="2"/>
    <d v="2014-12-31T00:00:00"/>
    <x v="284"/>
    <n v="11462415000"/>
    <n v="1259234000"/>
    <x v="0"/>
    <s v=" $-   "/>
    <x v="0"/>
    <x v="49"/>
  </r>
  <r>
    <x v="71"/>
    <x v="3"/>
    <d v="2015-12-31T00:00:00"/>
    <x v="285"/>
    <n v="11207604000"/>
    <n v="1410170000"/>
    <x v="0"/>
    <s v=" $-   "/>
    <x v="0"/>
    <x v="49"/>
  </r>
  <r>
    <x v="72"/>
    <x v="0"/>
    <d v="2013-12-31T00:00:00"/>
    <x v="286"/>
    <n v="5345000000"/>
    <n v="47000000"/>
    <x v="0"/>
    <n v="1854000000"/>
    <x v="1"/>
    <x v="50"/>
  </r>
  <r>
    <x v="72"/>
    <x v="1"/>
    <d v="2014-12-31T00:00:00"/>
    <x v="287"/>
    <n v="5973000000"/>
    <n v="62000000"/>
    <x v="0"/>
    <n v="2102000000"/>
    <x v="1"/>
    <x v="50"/>
  </r>
  <r>
    <x v="72"/>
    <x v="2"/>
    <d v="2015-12-31T00:00:00"/>
    <x v="288"/>
    <n v="6426000000"/>
    <n v="89000000"/>
    <x v="0"/>
    <n v="2125000000"/>
    <x v="1"/>
    <x v="50"/>
  </r>
  <r>
    <x v="72"/>
    <x v="3"/>
    <d v="2016-12-31T00:00:00"/>
    <x v="289"/>
    <n v="18655000000"/>
    <n v="86000000"/>
    <x v="0"/>
    <n v="6907000000"/>
    <x v="1"/>
    <x v="50"/>
  </r>
  <r>
    <x v="73"/>
    <x v="0"/>
    <d v="2012-12-31T00:00:00"/>
    <x v="290"/>
    <n v="17900000000"/>
    <s v=" $-   "/>
    <x v="0"/>
    <n v="8742000000"/>
    <x v="3"/>
    <x v="26"/>
  </r>
  <r>
    <x v="73"/>
    <x v="1"/>
    <d v="2013-12-31T00:00:00"/>
    <x v="291"/>
    <n v="20865000000"/>
    <s v=" $-   "/>
    <x v="0"/>
    <n v="9339000000"/>
    <x v="3"/>
    <x v="26"/>
  </r>
  <r>
    <x v="73"/>
    <x v="2"/>
    <d v="2014-12-31T00:00:00"/>
    <x v="292"/>
    <n v="21334000000"/>
    <s v=" $-   "/>
    <x v="0"/>
    <n v="10276000000"/>
    <x v="3"/>
    <x v="26"/>
  </r>
  <r>
    <x v="73"/>
    <x v="3"/>
    <d v="2015-12-31T00:00:00"/>
    <x v="293"/>
    <n v="23290000000"/>
    <s v=" $-   "/>
    <x v="0"/>
    <n v="11259000000"/>
    <x v="3"/>
    <x v="26"/>
  </r>
  <r>
    <x v="74"/>
    <x v="0"/>
    <d v="2012-12-31T00:00:00"/>
    <x v="294"/>
    <n v="3477000000"/>
    <s v=" $-   "/>
    <x v="0"/>
    <n v="14000000"/>
    <x v="6"/>
    <x v="13"/>
  </r>
  <r>
    <x v="74"/>
    <x v="1"/>
    <d v="2013-12-31T00:00:00"/>
    <x v="295"/>
    <n v="3748000000"/>
    <s v=" $-   "/>
    <x v="0"/>
    <n v="15000000"/>
    <x v="6"/>
    <x v="13"/>
  </r>
  <r>
    <x v="74"/>
    <x v="2"/>
    <d v="2014-12-31T00:00:00"/>
    <x v="296"/>
    <n v="4157000000"/>
    <s v=" $-   "/>
    <x v="0"/>
    <n v="14000000"/>
    <x v="6"/>
    <x v="13"/>
  </r>
  <r>
    <x v="74"/>
    <x v="3"/>
    <d v="2015-12-31T00:00:00"/>
    <x v="297"/>
    <n v="4195000000"/>
    <s v=" $-   "/>
    <x v="0"/>
    <n v="13000000"/>
    <x v="6"/>
    <x v="13"/>
  </r>
  <r>
    <x v="75"/>
    <x v="0"/>
    <d v="2012-12-31T00:00:00"/>
    <x v="298"/>
    <n v="7153000000"/>
    <n v="6043000000"/>
    <x v="0"/>
    <s v=" $-   "/>
    <x v="4"/>
    <x v="47"/>
  </r>
  <r>
    <x v="75"/>
    <x v="1"/>
    <d v="2013-12-31T00:00:00"/>
    <x v="299"/>
    <n v="7219000000"/>
    <n v="6645000000"/>
    <x v="0"/>
    <s v=" $-   "/>
    <x v="4"/>
    <x v="47"/>
  </r>
  <r>
    <x v="75"/>
    <x v="2"/>
    <d v="2014-12-31T00:00:00"/>
    <x v="300"/>
    <n v="7168000000"/>
    <n v="6552000000"/>
    <x v="0"/>
    <s v=" $-   "/>
    <x v="4"/>
    <x v="47"/>
  </r>
  <r>
    <x v="75"/>
    <x v="3"/>
    <d v="2015-12-31T00:00:00"/>
    <x v="301"/>
    <n v="6635000000"/>
    <n v="6610000000"/>
    <x v="0"/>
    <s v=" $-   "/>
    <x v="4"/>
    <x v="47"/>
  </r>
  <r>
    <x v="76"/>
    <x v="0"/>
    <d v="2013-06-30T00:00:00"/>
    <x v="302"/>
    <n v="3142000000"/>
    <n v="1291000000"/>
    <x v="103"/>
    <s v=" $-   "/>
    <x v="4"/>
    <x v="47"/>
  </r>
  <r>
    <x v="76"/>
    <x v="1"/>
    <d v="2014-06-30T00:00:00"/>
    <x v="303"/>
    <n v="3158000000"/>
    <n v="1254000000"/>
    <x v="104"/>
    <s v=" $-   "/>
    <x v="4"/>
    <x v="47"/>
  </r>
  <r>
    <x v="76"/>
    <x v="2"/>
    <d v="2015-06-30T00:00:00"/>
    <x v="304"/>
    <n v="3190000000"/>
    <n v="1321000000"/>
    <x v="105"/>
    <s v=" $-   "/>
    <x v="4"/>
    <x v="47"/>
  </r>
  <r>
    <x v="76"/>
    <x v="3"/>
    <d v="2016-06-30T00:00:00"/>
    <x v="305"/>
    <n v="3163000000"/>
    <n v="1393000000"/>
    <x v="106"/>
    <s v=" $-   "/>
    <x v="4"/>
    <x v="47"/>
  </r>
  <r>
    <x v="77"/>
    <x v="0"/>
    <d v="2013-12-31T00:00:00"/>
    <x v="306"/>
    <n v="55000000"/>
    <n v="1670000000"/>
    <x v="0"/>
    <n v="46000000"/>
    <x v="6"/>
    <x v="46"/>
  </r>
  <r>
    <x v="77"/>
    <x v="1"/>
    <d v="2014-12-31T00:00:00"/>
    <x v="307"/>
    <n v="45000000"/>
    <n v="1611000000"/>
    <x v="0"/>
    <n v="27000000"/>
    <x v="6"/>
    <x v="46"/>
  </r>
  <r>
    <x v="77"/>
    <x v="2"/>
    <d v="2015-12-31T00:00:00"/>
    <x v="308"/>
    <n v="43000000"/>
    <n v="1859000000"/>
    <x v="0"/>
    <n v="147000000"/>
    <x v="6"/>
    <x v="46"/>
  </r>
  <r>
    <x v="77"/>
    <x v="3"/>
    <d v="2016-12-31T00:00:00"/>
    <x v="309"/>
    <n v="40000000"/>
    <n v="1836000000"/>
    <x v="0"/>
    <n v="248000000"/>
    <x v="6"/>
    <x v="46"/>
  </r>
  <r>
    <x v="78"/>
    <x v="0"/>
    <d v="2013-12-31T00:00:00"/>
    <x v="310"/>
    <n v="2359822000"/>
    <n v="203733000"/>
    <x v="0"/>
    <n v="96054000"/>
    <x v="1"/>
    <x v="51"/>
  </r>
  <r>
    <x v="78"/>
    <x v="1"/>
    <d v="2014-12-31T00:00:00"/>
    <x v="311"/>
    <n v="2990513000"/>
    <n v="273897000"/>
    <x v="0"/>
    <n v="110474000"/>
    <x v="1"/>
    <x v="51"/>
  </r>
  <r>
    <x v="78"/>
    <x v="2"/>
    <d v="2015-12-31T00:00:00"/>
    <x v="312"/>
    <n v="3326936000"/>
    <n v="250214000"/>
    <x v="0"/>
    <n v="130368000"/>
    <x v="1"/>
    <x v="51"/>
  </r>
  <r>
    <x v="78"/>
    <x v="3"/>
    <d v="2016-12-31T00:00:00"/>
    <x v="313"/>
    <n v="3406170000"/>
    <n v="276240000"/>
    <x v="0"/>
    <n v="146368000"/>
    <x v="1"/>
    <x v="51"/>
  </r>
  <r>
    <x v="79"/>
    <x v="0"/>
    <d v="2013-12-31T00:00:00"/>
    <x v="314"/>
    <n v="13021000000"/>
    <n v="1827000000"/>
    <x v="107"/>
    <s v=" $-   "/>
    <x v="0"/>
    <x v="52"/>
  </r>
  <r>
    <x v="79"/>
    <x v="1"/>
    <d v="2014-12-31T00:00:00"/>
    <x v="315"/>
    <n v="14360000000"/>
    <n v="2112000000"/>
    <x v="108"/>
    <s v=" $-   "/>
    <x v="0"/>
    <x v="52"/>
  </r>
  <r>
    <x v="79"/>
    <x v="2"/>
    <d v="2015-12-31T00:00:00"/>
    <x v="316"/>
    <n v="14163000000"/>
    <n v="2169000000"/>
    <x v="109"/>
    <s v=" $-   "/>
    <x v="0"/>
    <x v="52"/>
  </r>
  <r>
    <x v="79"/>
    <x v="3"/>
    <d v="2016-12-31T00:00:00"/>
    <x v="317"/>
    <n v="13057000000"/>
    <n v="2189000000"/>
    <x v="110"/>
    <s v=" $-   "/>
    <x v="0"/>
    <x v="52"/>
  </r>
  <r>
    <x v="80"/>
    <x v="0"/>
    <d v="2013-12-31T00:00:00"/>
    <x v="318"/>
    <n v="4562000000"/>
    <n v="234000000"/>
    <x v="0"/>
    <n v="628000000"/>
    <x v="5"/>
    <x v="10"/>
  </r>
  <r>
    <x v="80"/>
    <x v="1"/>
    <d v="2014-12-31T00:00:00"/>
    <x v="319"/>
    <n v="5090000000"/>
    <n v="252000000"/>
    <x v="0"/>
    <n v="685000000"/>
    <x v="5"/>
    <x v="10"/>
  </r>
  <r>
    <x v="80"/>
    <x v="2"/>
    <d v="2015-12-31T00:00:00"/>
    <x v="320"/>
    <n v="4281000000"/>
    <n v="262000000"/>
    <x v="0"/>
    <n v="750000000"/>
    <x v="5"/>
    <x v="10"/>
  </r>
  <r>
    <x v="80"/>
    <x v="3"/>
    <d v="2016-12-31T00:00:00"/>
    <x v="321"/>
    <n v="4010000000"/>
    <n v="281000000"/>
    <x v="0"/>
    <n v="811000000"/>
    <x v="5"/>
    <x v="10"/>
  </r>
  <r>
    <x v="81"/>
    <x v="0"/>
    <d v="2012-12-31T00:00:00"/>
    <x v="322"/>
    <n v="6781000000"/>
    <n v="1105000000"/>
    <x v="0"/>
    <n v="88000000"/>
    <x v="3"/>
    <x v="26"/>
  </r>
  <r>
    <x v="81"/>
    <x v="1"/>
    <d v="2013-12-31T00:00:00"/>
    <x v="323"/>
    <n v="8995000000"/>
    <n v="1264000000"/>
    <x v="0"/>
    <n v="327000000"/>
    <x v="3"/>
    <x v="26"/>
  </r>
  <r>
    <x v="81"/>
    <x v="2"/>
    <d v="2014-12-31T00:00:00"/>
    <x v="217"/>
    <n v="12678000000"/>
    <n v="2012000000"/>
    <x v="0"/>
    <n v="1406000000"/>
    <x v="3"/>
    <x v="26"/>
  </r>
  <r>
    <x v="81"/>
    <x v="3"/>
    <d v="2015-12-31T00:00:00"/>
    <x v="324"/>
    <n v="17242000000"/>
    <n v="2977000000"/>
    <x v="0"/>
    <n v="1836000000"/>
    <x v="3"/>
    <x v="26"/>
  </r>
  <r>
    <x v="82"/>
    <x v="0"/>
    <d v="2012-12-31T00:00:00"/>
    <x v="325"/>
    <n v="4747000000"/>
    <n v="365000000"/>
    <x v="0"/>
    <n v="1050000000"/>
    <x v="5"/>
    <x v="10"/>
  </r>
  <r>
    <x v="82"/>
    <x v="1"/>
    <d v="2013-12-31T00:00:00"/>
    <x v="326"/>
    <n v="5755000000"/>
    <n v="387000000"/>
    <x v="0"/>
    <n v="954000000"/>
    <x v="5"/>
    <x v="10"/>
  </r>
  <r>
    <x v="82"/>
    <x v="2"/>
    <d v="2014-12-31T00:00:00"/>
    <x v="327"/>
    <n v="6890000000"/>
    <n v="388000000"/>
    <x v="0"/>
    <n v="1013000000"/>
    <x v="5"/>
    <x v="10"/>
  </r>
  <r>
    <x v="82"/>
    <x v="3"/>
    <d v="2015-12-31T00:00:00"/>
    <x v="328"/>
    <n v="5109000000"/>
    <n v="374000000"/>
    <x v="0"/>
    <n v="970000000"/>
    <x v="5"/>
    <x v="10"/>
  </r>
  <r>
    <x v="83"/>
    <x v="0"/>
    <d v="2012-12-31T00:00:00"/>
    <x v="329"/>
    <n v="1403000000"/>
    <n v="11188000000"/>
    <x v="0"/>
    <n v="5024000000"/>
    <x v="6"/>
    <x v="34"/>
  </r>
  <r>
    <x v="83"/>
    <x v="1"/>
    <d v="2013-12-31T00:00:00"/>
    <x v="330"/>
    <n v="1241000000"/>
    <n v="11682000000"/>
    <x v="0"/>
    <n v="4124000000"/>
    <x v="6"/>
    <x v="34"/>
  </r>
  <r>
    <x v="83"/>
    <x v="2"/>
    <d v="2014-12-31T00:00:00"/>
    <x v="331"/>
    <n v="1088000000"/>
    <n v="11648000000"/>
    <x v="0"/>
    <n v="4073000000"/>
    <x v="6"/>
    <x v="34"/>
  </r>
  <r>
    <x v="83"/>
    <x v="3"/>
    <d v="2015-12-31T00:00:00"/>
    <x v="332"/>
    <n v="1091000000"/>
    <n v="12566000000"/>
    <x v="0"/>
    <n v="4966000000"/>
    <x v="6"/>
    <x v="34"/>
  </r>
  <r>
    <x v="84"/>
    <x v="0"/>
    <d v="2012-12-31T00:00:00"/>
    <x v="333"/>
    <n v="290054000"/>
    <n v="170113000"/>
    <x v="0"/>
    <n v="451405000"/>
    <x v="9"/>
    <x v="27"/>
  </r>
  <r>
    <x v="84"/>
    <x v="1"/>
    <d v="2013-12-31T00:00:00"/>
    <x v="334"/>
    <n v="400281000"/>
    <n v="147651000"/>
    <x v="0"/>
    <n v="651052000"/>
    <x v="9"/>
    <x v="27"/>
  </r>
  <r>
    <x v="84"/>
    <x v="2"/>
    <d v="2014-12-31T00:00:00"/>
    <x v="335"/>
    <n v="524880000"/>
    <n v="129602000"/>
    <x v="0"/>
    <n v="632760000"/>
    <x v="9"/>
    <x v="27"/>
  </r>
  <r>
    <x v="84"/>
    <x v="3"/>
    <d v="2015-12-31T00:00:00"/>
    <x v="336"/>
    <n v="580994000"/>
    <n v="112253000"/>
    <x v="0"/>
    <n v="622211000"/>
    <x v="9"/>
    <x v="27"/>
  </r>
  <r>
    <x v="85"/>
    <x v="0"/>
    <d v="2013-09-30T00:00:00"/>
    <x v="337"/>
    <n v="3103000000"/>
    <n v="495000000"/>
    <x v="0"/>
    <s v=" $-   "/>
    <x v="0"/>
    <x v="53"/>
  </r>
  <r>
    <x v="85"/>
    <x v="1"/>
    <d v="2014-09-30T00:00:00"/>
    <x v="338"/>
    <n v="3469000000"/>
    <n v="594000000"/>
    <x v="0"/>
    <s v=" $-   "/>
    <x v="0"/>
    <x v="53"/>
  </r>
  <r>
    <x v="85"/>
    <x v="2"/>
    <d v="2015-09-30T00:00:00"/>
    <x v="339"/>
    <n v="3630000000"/>
    <n v="606000000"/>
    <x v="0"/>
    <s v=" $-   "/>
    <x v="0"/>
    <x v="53"/>
  </r>
  <r>
    <x v="85"/>
    <x v="3"/>
    <d v="2016-09-30T00:00:00"/>
    <x v="340"/>
    <n v="3642000000"/>
    <n v="638000000"/>
    <x v="0"/>
    <s v=" $-   "/>
    <x v="0"/>
    <x v="53"/>
  </r>
  <r>
    <x v="86"/>
    <x v="0"/>
    <d v="2013-10-31T00:00:00"/>
    <x v="341"/>
    <n v="560917000"/>
    <n v="610735000"/>
    <x v="111"/>
    <n v="30239000"/>
    <x v="3"/>
    <x v="54"/>
  </r>
  <r>
    <x v="86"/>
    <x v="1"/>
    <d v="2014-10-31T00:00:00"/>
    <x v="342"/>
    <n v="626206000"/>
    <n v="683115000"/>
    <x v="112"/>
    <n v="35710000"/>
    <x v="3"/>
    <x v="54"/>
  </r>
  <r>
    <x v="86"/>
    <x v="2"/>
    <d v="2015-10-31T00:00:00"/>
    <x v="343"/>
    <n v="726798000"/>
    <n v="712543000"/>
    <x v="113"/>
    <n v="51459000"/>
    <x v="3"/>
    <x v="54"/>
  </r>
  <r>
    <x v="86"/>
    <x v="3"/>
    <d v="2016-10-31T00:00:00"/>
    <x v="344"/>
    <n v="793735000"/>
    <n v="722798000"/>
    <x v="114"/>
    <n v="60790000"/>
    <x v="3"/>
    <x v="54"/>
  </r>
  <r>
    <x v="87"/>
    <x v="0"/>
    <d v="2013-09-01T00:00:00"/>
    <x v="345"/>
    <n v="91948000000"/>
    <n v="10104000000"/>
    <x v="0"/>
    <s v=" $-   "/>
    <x v="4"/>
    <x v="55"/>
  </r>
  <r>
    <x v="87"/>
    <x v="1"/>
    <d v="2014-08-31T00:00:00"/>
    <x v="346"/>
    <n v="98458000000"/>
    <n v="10899000000"/>
    <x v="0"/>
    <s v=" $-   "/>
    <x v="4"/>
    <x v="55"/>
  </r>
  <r>
    <x v="87"/>
    <x v="2"/>
    <d v="2015-08-30T00:00:00"/>
    <x v="347"/>
    <n v="101065000000"/>
    <n v="11445000000"/>
    <x v="0"/>
    <s v=" $-   "/>
    <x v="4"/>
    <x v="55"/>
  </r>
  <r>
    <x v="87"/>
    <x v="3"/>
    <d v="2016-08-28T00:00:00"/>
    <x v="348"/>
    <n v="102901000000"/>
    <n v="12068000000"/>
    <x v="0"/>
    <s v=" $-   "/>
    <x v="4"/>
    <x v="55"/>
  </r>
  <r>
    <x v="88"/>
    <x v="0"/>
    <d v="2003-06-30T00:00:00"/>
    <x v="349"/>
    <n v="258000"/>
    <n v="2410000"/>
    <x v="115"/>
    <s v=" $-   "/>
    <x v="4"/>
    <x v="56"/>
  </r>
  <r>
    <x v="88"/>
    <x v="1"/>
    <d v="2004-06-30T00:00:00"/>
    <x v="350"/>
    <n v="142000"/>
    <n v="3940000"/>
    <x v="116"/>
    <n v="163000"/>
    <x v="4"/>
    <x v="56"/>
  </r>
  <r>
    <x v="88"/>
    <x v="2"/>
    <d v="2006-02-28T00:00:00"/>
    <x v="351"/>
    <n v="75508000"/>
    <n v="15359000"/>
    <x v="0"/>
    <s v=" $-   "/>
    <x v="4"/>
    <x v="56"/>
  </r>
  <r>
    <x v="88"/>
    <x v="3"/>
    <d v="2007-02-28T00:00:00"/>
    <x v="352"/>
    <n v="84477000"/>
    <n v="25853000"/>
    <x v="0"/>
    <s v=" $-   "/>
    <x v="4"/>
    <x v="56"/>
  </r>
  <r>
    <x v="89"/>
    <x v="0"/>
    <d v="2013-07-28T00:00:00"/>
    <x v="353"/>
    <n v="5140000000"/>
    <n v="1653000000"/>
    <x v="117"/>
    <s v=" $-   "/>
    <x v="4"/>
    <x v="40"/>
  </r>
  <r>
    <x v="89"/>
    <x v="1"/>
    <d v="2014-08-03T00:00:00"/>
    <x v="354"/>
    <n v="5297000000"/>
    <n v="1527000000"/>
    <x v="118"/>
    <s v=" $-   "/>
    <x v="4"/>
    <x v="40"/>
  </r>
  <r>
    <x v="89"/>
    <x v="2"/>
    <d v="2015-08-02T00:00:00"/>
    <x v="355"/>
    <n v="5300000000"/>
    <n v="1509000000"/>
    <x v="119"/>
    <s v=" $-   "/>
    <x v="4"/>
    <x v="40"/>
  </r>
  <r>
    <x v="89"/>
    <x v="3"/>
    <d v="2016-07-31T00:00:00"/>
    <x v="356"/>
    <n v="5181000000"/>
    <n v="1665000000"/>
    <x v="120"/>
    <s v=" $-   "/>
    <x v="4"/>
    <x v="40"/>
  </r>
  <r>
    <x v="90"/>
    <x v="0"/>
    <d v="2013-01-31T00:00:00"/>
    <x v="357"/>
    <n v="683579000"/>
    <n v="2047847000"/>
    <x v="121"/>
    <s v=" $-   "/>
    <x v="2"/>
    <x v="16"/>
  </r>
  <r>
    <x v="90"/>
    <x v="1"/>
    <d v="2014-01-31T00:00:00"/>
    <x v="358"/>
    <n v="968428000"/>
    <n v="2764851000"/>
    <x v="122"/>
    <s v=" $-   "/>
    <x v="2"/>
    <x v="16"/>
  </r>
  <r>
    <x v="90"/>
    <x v="2"/>
    <d v="2015-01-31T00:00:00"/>
    <x v="359"/>
    <n v="1289270000"/>
    <n v="3437032000"/>
    <x v="123"/>
    <s v=" $-   "/>
    <x v="2"/>
    <x v="16"/>
  </r>
  <r>
    <x v="90"/>
    <x v="3"/>
    <d v="2016-01-31T00:00:00"/>
    <x v="360"/>
    <n v="1654548000"/>
    <n v="3951445000"/>
    <x v="124"/>
    <s v=" $-   "/>
    <x v="2"/>
    <x v="16"/>
  </r>
  <r>
    <x v="91"/>
    <x v="0"/>
    <d v="2013-07-27T00:00:00"/>
    <x v="361"/>
    <n v="19167000000"/>
    <n v="11802000000"/>
    <x v="125"/>
    <n v="395000000"/>
    <x v="2"/>
    <x v="57"/>
  </r>
  <r>
    <x v="91"/>
    <x v="1"/>
    <d v="2014-07-26T00:00:00"/>
    <x v="362"/>
    <n v="19373000000"/>
    <n v="11437000000"/>
    <x v="126"/>
    <n v="275000000"/>
    <x v="2"/>
    <x v="57"/>
  </r>
  <r>
    <x v="91"/>
    <x v="2"/>
    <d v="2015-07-25T00:00:00"/>
    <x v="363"/>
    <n v="19480000000"/>
    <n v="11861000000"/>
    <x v="127"/>
    <n v="359000000"/>
    <x v="2"/>
    <x v="57"/>
  </r>
  <r>
    <x v="91"/>
    <x v="3"/>
    <d v="2016-07-30T00:00:00"/>
    <x v="364"/>
    <n v="18287000000"/>
    <n v="11433000000"/>
    <x v="128"/>
    <n v="303000000"/>
    <x v="2"/>
    <x v="57"/>
  </r>
  <r>
    <x v="92"/>
    <x v="0"/>
    <d v="2015-04-03T00:00:00"/>
    <x v="365"/>
    <n v="3282301000"/>
    <n v="194207000"/>
    <x v="0"/>
    <n v="137058000"/>
    <x v="2"/>
    <x v="58"/>
  </r>
  <r>
    <x v="92"/>
    <x v="1"/>
    <d v="2016-04-01T00:00:00"/>
    <x v="366"/>
    <n v="3575631000"/>
    <n v="187244000"/>
    <x v="0"/>
    <n v="182242000"/>
    <x v="2"/>
    <x v="58"/>
  </r>
  <r>
    <x v="93"/>
    <x v="0"/>
    <d v="2013-12-31T00:00:00"/>
    <x v="367"/>
    <n v="3931000000"/>
    <n v="3518000000"/>
    <x v="0"/>
    <n v="1104000000"/>
    <x v="0"/>
    <x v="59"/>
  </r>
  <r>
    <x v="93"/>
    <x v="1"/>
    <d v="2014-12-26T00:00:00"/>
    <x v="368"/>
    <n v="4100000000"/>
    <n v="3805000000"/>
    <x v="0"/>
    <n v="1151000000"/>
    <x v="0"/>
    <x v="59"/>
  </r>
  <r>
    <x v="93"/>
    <x v="2"/>
    <d v="2015-12-25T00:00:00"/>
    <x v="369"/>
    <n v="3293000000"/>
    <n v="3726000000"/>
    <x v="0"/>
    <n v="1208000000"/>
    <x v="0"/>
    <x v="59"/>
  </r>
  <r>
    <x v="93"/>
    <x v="3"/>
    <d v="2016-12-30T00:00:00"/>
    <x v="370"/>
    <n v="2782000000"/>
    <n v="3597000000"/>
    <x v="0"/>
    <n v="1301000000"/>
    <x v="0"/>
    <x v="59"/>
  </r>
  <r>
    <x v="94"/>
    <x v="0"/>
    <d v="2013-05-31T00:00:00"/>
    <x v="371"/>
    <n v="2492655000"/>
    <n v="1187331000"/>
    <x v="0"/>
    <s v=" $-   "/>
    <x v="0"/>
    <x v="60"/>
  </r>
  <r>
    <x v="94"/>
    <x v="1"/>
    <d v="2014-05-31T00:00:00"/>
    <x v="372"/>
    <n v="2444085000"/>
    <n v="1147039000"/>
    <x v="0"/>
    <s v=" $-   "/>
    <x v="0"/>
    <x v="60"/>
  </r>
  <r>
    <x v="94"/>
    <x v="2"/>
    <d v="2015-05-31T00:00:00"/>
    <x v="373"/>
    <n v="2555549000"/>
    <n v="1224930000"/>
    <x v="0"/>
    <s v=" $-   "/>
    <x v="0"/>
    <x v="60"/>
  </r>
  <r>
    <x v="94"/>
    <x v="3"/>
    <d v="2016-05-31T00:00:00"/>
    <x v="374"/>
    <n v="2775588000"/>
    <n v="1348122000"/>
    <x v="0"/>
    <s v=" $-   "/>
    <x v="0"/>
    <x v="60"/>
  </r>
  <r>
    <x v="95"/>
    <x v="0"/>
    <d v="2012-12-31T00:00:00"/>
    <x v="375"/>
    <n v="7639000000"/>
    <n v="3244000000"/>
    <x v="0"/>
    <n v="4780000000"/>
    <x v="10"/>
    <x v="61"/>
  </r>
  <r>
    <x v="95"/>
    <x v="1"/>
    <d v="2013-12-31T00:00:00"/>
    <x v="376"/>
    <n v="7507000000"/>
    <n v="3502000000"/>
    <x v="0"/>
    <n v="4541000000"/>
    <x v="10"/>
    <x v="61"/>
  </r>
  <r>
    <x v="95"/>
    <x v="2"/>
    <d v="2014-12-31T00:00:00"/>
    <x v="377"/>
    <n v="7846000000"/>
    <n v="3347000000"/>
    <x v="0"/>
    <n v="4428000000"/>
    <x v="10"/>
    <x v="61"/>
  </r>
  <r>
    <x v="95"/>
    <x v="3"/>
    <d v="2015-12-31T00:00:00"/>
    <x v="378"/>
    <n v="7778000000"/>
    <n v="3328000000"/>
    <x v="0"/>
    <n v="4189000000"/>
    <x v="10"/>
    <x v="61"/>
  </r>
  <r>
    <x v="96"/>
    <x v="0"/>
    <d v="2012-12-31T00:00:00"/>
    <x v="379"/>
    <n v="4278241000"/>
    <n v="1557646000"/>
    <x v="0"/>
    <n v="149089000"/>
    <x v="2"/>
    <x v="58"/>
  </r>
  <r>
    <x v="96"/>
    <x v="1"/>
    <d v="2013-12-31T00:00:00"/>
    <x v="380"/>
    <n v="5265500000"/>
    <n v="1727600000"/>
    <x v="0"/>
    <n v="172200000"/>
    <x v="2"/>
    <x v="58"/>
  </r>
  <r>
    <x v="96"/>
    <x v="2"/>
    <d v="2014-12-31T00:00:00"/>
    <x v="381"/>
    <n v="6141100000"/>
    <n v="2037000000"/>
    <x v="0"/>
    <n v="199700000"/>
    <x v="2"/>
    <x v="58"/>
  </r>
  <r>
    <x v="96"/>
    <x v="3"/>
    <d v="2015-12-31T00:00:00"/>
    <x v="382"/>
    <n v="7440200000"/>
    <n v="2508600000"/>
    <x v="0"/>
    <n v="325200000"/>
    <x v="2"/>
    <x v="58"/>
  </r>
  <r>
    <x v="97"/>
    <x v="0"/>
    <d v="2013-12-31T00:00:00"/>
    <x v="383"/>
    <n v="502795000"/>
    <n v="1476916000"/>
    <x v="129"/>
    <n v="41668000"/>
    <x v="2"/>
    <x v="16"/>
  </r>
  <r>
    <x v="97"/>
    <x v="1"/>
    <d v="2014-12-31T00:00:00"/>
    <x v="384"/>
    <n v="620219000"/>
    <n v="1600187000"/>
    <x v="130"/>
    <n v="39577000"/>
    <x v="2"/>
    <x v="16"/>
  </r>
  <r>
    <x v="97"/>
    <x v="2"/>
    <d v="2015-12-31T00:00:00"/>
    <x v="385"/>
    <n v="614364000"/>
    <n v="1538027000"/>
    <x v="131"/>
    <n v="41595000"/>
    <x v="2"/>
    <x v="16"/>
  </r>
  <r>
    <x v="97"/>
    <x v="3"/>
    <d v="2016-12-31T00:00:00"/>
    <x v="386"/>
    <n v="559541000"/>
    <n v="1620006000"/>
    <x v="132"/>
    <n v="29173000"/>
    <x v="2"/>
    <x v="16"/>
  </r>
  <r>
    <x v="98"/>
    <x v="0"/>
    <d v="2013-12-31T00:00:00"/>
    <x v="387"/>
    <n v="102978000000"/>
    <s v=" $-   "/>
    <x v="0"/>
    <s v=" $-   "/>
    <x v="4"/>
    <x v="62"/>
  </r>
  <r>
    <x v="98"/>
    <x v="1"/>
    <d v="2014-12-31T00:00:00"/>
    <x v="388"/>
    <n v="114000000000"/>
    <s v=" $-   "/>
    <x v="0"/>
    <s v=" $-   "/>
    <x v="4"/>
    <x v="62"/>
  </r>
  <r>
    <x v="98"/>
    <x v="2"/>
    <d v="2015-12-31T00:00:00"/>
    <x v="389"/>
    <n v="126762000000"/>
    <s v=" $-   "/>
    <x v="0"/>
    <s v=" $-   "/>
    <x v="4"/>
    <x v="62"/>
  </r>
  <r>
    <x v="98"/>
    <x v="3"/>
    <d v="2016-12-31T00:00:00"/>
    <x v="390"/>
    <n v="148669000000"/>
    <s v=" $-   "/>
    <x v="0"/>
    <s v=" $-   "/>
    <x v="4"/>
    <x v="62"/>
  </r>
  <r>
    <x v="99"/>
    <x v="0"/>
    <d v="2012-12-31T00:00:00"/>
    <x v="391"/>
    <n v="163336000000"/>
    <n v="17100000000"/>
    <x v="0"/>
    <n v="13413000000"/>
    <x v="9"/>
    <x v="48"/>
  </r>
  <r>
    <x v="99"/>
    <x v="1"/>
    <d v="2013-12-31T00:00:00"/>
    <x v="392"/>
    <n v="159323000000"/>
    <n v="17573000000"/>
    <x v="0"/>
    <n v="14186000000"/>
    <x v="9"/>
    <x v="48"/>
  </r>
  <r>
    <x v="99"/>
    <x v="2"/>
    <d v="2014-12-31T00:00:00"/>
    <x v="393"/>
    <n v="144956000000"/>
    <n v="17034000000"/>
    <x v="0"/>
    <n v="16793000000"/>
    <x v="9"/>
    <x v="48"/>
  </r>
  <r>
    <x v="99"/>
    <x v="3"/>
    <d v="2015-12-31T00:00:00"/>
    <x v="394"/>
    <n v="92785000000"/>
    <n v="16473000000"/>
    <x v="0"/>
    <n v="21037000000"/>
    <x v="9"/>
    <x v="48"/>
  </r>
  <r>
    <x v="100"/>
    <x v="0"/>
    <d v="2012-12-31T00:00:00"/>
    <x v="395"/>
    <n v="343743000"/>
    <n v="133796000"/>
    <x v="0"/>
    <n v="579315000"/>
    <x v="9"/>
    <x v="27"/>
  </r>
  <r>
    <x v="100"/>
    <x v="1"/>
    <d v="2013-12-31T00:00:00"/>
    <x v="396"/>
    <n v="455436000"/>
    <n v="169815000"/>
    <x v="0"/>
    <n v="778655000"/>
    <x v="9"/>
    <x v="27"/>
  </r>
  <r>
    <x v="100"/>
    <x v="2"/>
    <d v="2014-12-31T00:00:00"/>
    <x v="397"/>
    <n v="538374000"/>
    <n v="204161000"/>
    <x v="0"/>
    <n v="986812000"/>
    <x v="9"/>
    <x v="27"/>
  </r>
  <r>
    <x v="100"/>
    <x v="3"/>
    <d v="2015-12-31T00:00:00"/>
    <x v="398"/>
    <n v="541359000"/>
    <n v="230734000"/>
    <x v="0"/>
    <n v="1230853000"/>
    <x v="9"/>
    <x v="27"/>
  </r>
  <r>
    <x v="101"/>
    <x v="0"/>
    <d v="2012-12-31T00:00:00"/>
    <x v="399"/>
    <n v="8300000000"/>
    <n v="550000000"/>
    <x v="0"/>
    <n v="1127000000"/>
    <x v="5"/>
    <x v="11"/>
  </r>
  <r>
    <x v="101"/>
    <x v="1"/>
    <d v="2013-12-31T00:00:00"/>
    <x v="400"/>
    <n v="8033000000"/>
    <n v="563000000"/>
    <x v="0"/>
    <n v="1208000000"/>
    <x v="5"/>
    <x v="11"/>
  </r>
  <r>
    <x v="101"/>
    <x v="2"/>
    <d v="2014-12-31T00:00:00"/>
    <x v="401"/>
    <n v="7881000000"/>
    <n v="542000000"/>
    <x v="0"/>
    <n v="1292000000"/>
    <x v="5"/>
    <x v="11"/>
  </r>
  <r>
    <x v="101"/>
    <x v="3"/>
    <d v="2015-12-31T00:00:00"/>
    <x v="402"/>
    <n v="6201000000"/>
    <n v="551000000"/>
    <x v="0"/>
    <n v="1395000000"/>
    <x v="5"/>
    <x v="11"/>
  </r>
  <r>
    <x v="102"/>
    <x v="0"/>
    <d v="2013-12-31T00:00:00"/>
    <x v="403"/>
    <n v="20964000000"/>
    <n v="11349000000"/>
    <x v="0"/>
    <n v="1658000000"/>
    <x v="0"/>
    <x v="0"/>
  </r>
  <r>
    <x v="102"/>
    <x v="1"/>
    <d v="2014-12-31T00:00:00"/>
    <x v="404"/>
    <n v="22967000000"/>
    <n v="12702000000"/>
    <x v="0"/>
    <n v="1771000000"/>
    <x v="0"/>
    <x v="0"/>
  </r>
  <r>
    <x v="102"/>
    <x v="2"/>
    <d v="2015-12-31T00:00:00"/>
    <x v="405"/>
    <n v="17096000000"/>
    <n v="13936000000"/>
    <x v="0"/>
    <n v="1835000000"/>
    <x v="0"/>
    <x v="0"/>
  </r>
  <r>
    <x v="102"/>
    <x v="3"/>
    <d v="2016-12-31T00:00:00"/>
    <x v="406"/>
    <n v="15940000000"/>
    <n v="14845000000"/>
    <x v="0"/>
    <n v="1902000000"/>
    <x v="0"/>
    <x v="0"/>
  </r>
  <r>
    <x v="103"/>
    <x v="0"/>
    <d v="2013-12-31T00:00:00"/>
    <x v="407"/>
    <n v="17642000000"/>
    <n v="6564000000"/>
    <x v="133"/>
    <s v=" $-   "/>
    <x v="8"/>
    <x v="63"/>
  </r>
  <r>
    <x v="103"/>
    <x v="1"/>
    <d v="2014-12-31T00:00:00"/>
    <x v="408"/>
    <n v="17023000000"/>
    <n v="5536000000"/>
    <x v="134"/>
    <s v=" $-   "/>
    <x v="8"/>
    <x v="63"/>
  </r>
  <r>
    <x v="103"/>
    <x v="2"/>
    <d v="2015-12-31T00:00:00"/>
    <x v="409"/>
    <n v="15112000000"/>
    <n v="5074000000"/>
    <x v="135"/>
    <s v=" $-   "/>
    <x v="8"/>
    <x v="63"/>
  </r>
  <r>
    <x v="103"/>
    <x v="3"/>
    <d v="2016-12-31T00:00:00"/>
    <x v="410"/>
    <n v="14469000000"/>
    <n v="5005000000"/>
    <x v="136"/>
    <s v=" $-   "/>
    <x v="8"/>
    <x v="63"/>
  </r>
  <r>
    <x v="104"/>
    <x v="0"/>
    <d v="2013-10-31T00:00:00"/>
    <x v="411"/>
    <n v="25667300000"/>
    <n v="4426100000"/>
    <x v="137"/>
    <s v=" $-   "/>
    <x v="0"/>
    <x v="41"/>
  </r>
  <r>
    <x v="104"/>
    <x v="1"/>
    <d v="2014-10-31T00:00:00"/>
    <x v="412"/>
    <n v="24775800000"/>
    <n v="4377700000"/>
    <x v="138"/>
    <s v=" $-   "/>
    <x v="0"/>
    <x v="41"/>
  </r>
  <r>
    <x v="104"/>
    <x v="2"/>
    <d v="2015-10-31T00:00:00"/>
    <x v="413"/>
    <n v="20143200000"/>
    <n v="3834400000"/>
    <x v="139"/>
    <s v=" $-   "/>
    <x v="0"/>
    <x v="41"/>
  </r>
  <r>
    <x v="104"/>
    <x v="3"/>
    <d v="2016-10-31T00:00:00"/>
    <x v="414"/>
    <n v="18248900000"/>
    <n v="4018300000"/>
    <x v="140"/>
    <s v=" $-   "/>
    <x v="0"/>
    <x v="41"/>
  </r>
  <r>
    <x v="105"/>
    <x v="0"/>
    <d v="2012-11-30T00:00:00"/>
    <x v="415"/>
    <n v="845000000"/>
    <n v="3052000000"/>
    <x v="0"/>
    <n v="848000000"/>
    <x v="6"/>
    <x v="34"/>
  </r>
  <r>
    <x v="105"/>
    <x v="1"/>
    <d v="2013-12-31T00:00:00"/>
    <x v="416"/>
    <n v="698000000"/>
    <n v="3194000000"/>
    <x v="0"/>
    <n v="1086000000"/>
    <x v="6"/>
    <x v="34"/>
  </r>
  <r>
    <x v="105"/>
    <x v="2"/>
    <d v="2014-12-31T00:00:00"/>
    <x v="417"/>
    <n v="614000000"/>
    <n v="3340000000"/>
    <x v="0"/>
    <n v="1443000000"/>
    <x v="6"/>
    <x v="34"/>
  </r>
  <r>
    <x v="105"/>
    <x v="3"/>
    <d v="2015-12-31T00:00:00"/>
    <x v="418"/>
    <n v="623000000"/>
    <n v="3615000000"/>
    <x v="0"/>
    <n v="1512000000"/>
    <x v="6"/>
    <x v="34"/>
  </r>
  <r>
    <x v="106"/>
    <x v="0"/>
    <d v="2013-02-01T00:00:00"/>
    <x v="419"/>
    <n v="10936727000"/>
    <n v="3430125000"/>
    <x v="0"/>
    <s v=" $-   "/>
    <x v="1"/>
    <x v="64"/>
  </r>
  <r>
    <x v="106"/>
    <x v="1"/>
    <d v="2014-01-31T00:00:00"/>
    <x v="420"/>
    <n v="12068425000"/>
    <n v="3699557000"/>
    <x v="0"/>
    <s v=" $-   "/>
    <x v="1"/>
    <x v="64"/>
  </r>
  <r>
    <x v="106"/>
    <x v="2"/>
    <d v="2015-01-30T00:00:00"/>
    <x v="421"/>
    <n v="13107081000"/>
    <n v="4033414000"/>
    <x v="0"/>
    <s v=" $-   "/>
    <x v="1"/>
    <x v="64"/>
  </r>
  <r>
    <x v="106"/>
    <x v="3"/>
    <d v="2016-01-29T00:00:00"/>
    <x v="422"/>
    <n v="14062471000"/>
    <n v="4365797000"/>
    <x v="0"/>
    <s v=" $-   "/>
    <x v="1"/>
    <x v="64"/>
  </r>
  <r>
    <x v="107"/>
    <x v="0"/>
    <d v="2012-12-31T00:00:00"/>
    <x v="423"/>
    <n v="4365000000"/>
    <n v="1742000000"/>
    <x v="0"/>
    <n v="75000000"/>
    <x v="3"/>
    <x v="65"/>
  </r>
  <r>
    <x v="107"/>
    <x v="1"/>
    <d v="2013-12-31T00:00:00"/>
    <x v="424"/>
    <n v="4326000000"/>
    <n v="1740000000"/>
    <x v="0"/>
    <n v="79000000"/>
    <x v="3"/>
    <x v="65"/>
  </r>
  <r>
    <x v="107"/>
    <x v="2"/>
    <d v="2014-12-31T00:00:00"/>
    <x v="425"/>
    <n v="4637000000"/>
    <n v="1721000000"/>
    <x v="0"/>
    <n v="94000000"/>
    <x v="3"/>
    <x v="65"/>
  </r>
  <r>
    <x v="107"/>
    <x v="3"/>
    <d v="2015-12-31T00:00:00"/>
    <x v="426"/>
    <n v="4657000000"/>
    <n v="1356000000"/>
    <x v="0"/>
    <n v="81000000"/>
    <x v="3"/>
    <x v="65"/>
  </r>
  <r>
    <x v="108"/>
    <x v="0"/>
    <d v="2013-09-30T00:00:00"/>
    <x v="427"/>
    <n v="4853500000"/>
    <n v="649900000"/>
    <x v="0"/>
    <s v=" $-   "/>
    <x v="1"/>
    <x v="66"/>
  </r>
  <r>
    <x v="108"/>
    <x v="1"/>
    <d v="2014-09-30T00:00:00"/>
    <x v="428"/>
    <n v="6268600000"/>
    <n v="826900000"/>
    <x v="0"/>
    <s v=" $-   "/>
    <x v="1"/>
    <x v="66"/>
  </r>
  <r>
    <x v="108"/>
    <x v="2"/>
    <d v="2015-09-30T00:00:00"/>
    <x v="429"/>
    <n v="8535700000"/>
    <n v="1003000000"/>
    <x v="0"/>
    <s v=" $-   "/>
    <x v="1"/>
    <x v="66"/>
  </r>
  <r>
    <x v="108"/>
    <x v="3"/>
    <d v="2016-09-30T00:00:00"/>
    <x v="430"/>
    <n v="9502600000"/>
    <n v="1100300000"/>
    <x v="0"/>
    <s v=" $-   "/>
    <x v="1"/>
    <x v="66"/>
  </r>
  <r>
    <x v="109"/>
    <x v="0"/>
    <d v="2012-12-31T00:00:00"/>
    <x v="431"/>
    <n v="8846100000"/>
    <n v="5181200000"/>
    <x v="141"/>
    <s v=" $-   "/>
    <x v="0"/>
    <x v="53"/>
  </r>
  <r>
    <x v="109"/>
    <x v="1"/>
    <d v="2013-12-31T00:00:00"/>
    <x v="432"/>
    <n v="8941100000"/>
    <n v="5117100000"/>
    <x v="142"/>
    <s v=" $-   "/>
    <x v="0"/>
    <x v="53"/>
  </r>
  <r>
    <x v="109"/>
    <x v="2"/>
    <d v="2014-12-31T00:00:00"/>
    <x v="433"/>
    <n v="9261400000"/>
    <n v="5389000000"/>
    <x v="143"/>
    <s v=" $-   "/>
    <x v="0"/>
    <x v="53"/>
  </r>
  <r>
    <x v="109"/>
    <x v="3"/>
    <d v="2015-12-31T00:00:00"/>
    <x v="434"/>
    <n v="9800600000"/>
    <n v="6054300000"/>
    <x v="144"/>
    <s v=" $-   "/>
    <x v="0"/>
    <x v="53"/>
  </r>
  <r>
    <x v="110"/>
    <x v="0"/>
    <d v="2013-09-28T00:00:00"/>
    <x v="435"/>
    <n v="25034000000"/>
    <n v="8365000000"/>
    <x v="0"/>
    <n v="2192000000"/>
    <x v="1"/>
    <x v="67"/>
  </r>
  <r>
    <x v="110"/>
    <x v="1"/>
    <d v="2014-09-27T00:00:00"/>
    <x v="436"/>
    <n v="26420000000"/>
    <n v="8565000000"/>
    <x v="0"/>
    <n v="2288000000"/>
    <x v="1"/>
    <x v="67"/>
  </r>
  <r>
    <x v="110"/>
    <x v="2"/>
    <d v="2015-10-03T00:00:00"/>
    <x v="437"/>
    <n v="28364000000"/>
    <n v="8523000000"/>
    <x v="0"/>
    <n v="2354000000"/>
    <x v="1"/>
    <x v="67"/>
  </r>
  <r>
    <x v="110"/>
    <x v="3"/>
    <d v="2016-10-01T00:00:00"/>
    <x v="438"/>
    <n v="29993000000"/>
    <n v="8754000000"/>
    <x v="0"/>
    <n v="2527000000"/>
    <x v="1"/>
    <x v="67"/>
  </r>
  <r>
    <x v="111"/>
    <x v="0"/>
    <d v="2013-12-31T00:00:00"/>
    <x v="439"/>
    <n v="1689000000"/>
    <n v="1598000000"/>
    <x v="0"/>
    <n v="276000000"/>
    <x v="1"/>
    <x v="50"/>
  </r>
  <r>
    <x v="111"/>
    <x v="1"/>
    <d v="2014-12-31T00:00:00"/>
    <x v="440"/>
    <n v="2124000000"/>
    <n v="1692000000"/>
    <x v="0"/>
    <n v="329000000"/>
    <x v="1"/>
    <x v="50"/>
  </r>
  <r>
    <x v="111"/>
    <x v="2"/>
    <d v="2015-12-31T00:00:00"/>
    <x v="441"/>
    <n v="2343000000"/>
    <n v="1669000000"/>
    <x v="0"/>
    <n v="330000000"/>
    <x v="1"/>
    <x v="50"/>
  </r>
  <r>
    <x v="111"/>
    <x v="3"/>
    <d v="2016-12-31T00:00:00"/>
    <x v="442"/>
    <n v="2432000000"/>
    <n v="1690000000"/>
    <x v="0"/>
    <n v="322000000"/>
    <x v="1"/>
    <x v="50"/>
  </r>
  <r>
    <x v="112"/>
    <x v="0"/>
    <d v="2013-12-31T00:00:00"/>
    <x v="439"/>
    <n v="1689000000"/>
    <n v="1598000000"/>
    <x v="0"/>
    <n v="276000000"/>
    <x v="1"/>
    <x v="50"/>
  </r>
  <r>
    <x v="112"/>
    <x v="1"/>
    <d v="2014-12-31T00:00:00"/>
    <x v="440"/>
    <n v="2124000000"/>
    <n v="1692000000"/>
    <x v="0"/>
    <n v="329000000"/>
    <x v="1"/>
    <x v="50"/>
  </r>
  <r>
    <x v="112"/>
    <x v="2"/>
    <d v="2015-12-31T00:00:00"/>
    <x v="441"/>
    <n v="2343000000"/>
    <n v="1669000000"/>
    <x v="0"/>
    <n v="330000000"/>
    <x v="1"/>
    <x v="50"/>
  </r>
  <r>
    <x v="112"/>
    <x v="3"/>
    <d v="2016-12-31T00:00:00"/>
    <x v="442"/>
    <n v="2432000000"/>
    <n v="1690000000"/>
    <x v="0"/>
    <n v="322000000"/>
    <x v="1"/>
    <x v="50"/>
  </r>
  <r>
    <x v="113"/>
    <x v="0"/>
    <d v="2013-12-31T00:00:00"/>
    <x v="443"/>
    <n v="12274000000"/>
    <n v="916000000"/>
    <x v="0"/>
    <n v="97000000"/>
    <x v="1"/>
    <x v="39"/>
  </r>
  <r>
    <x v="113"/>
    <x v="1"/>
    <d v="2014-12-31T00:00:00"/>
    <x v="444"/>
    <n v="12471000000"/>
    <n v="1036000000"/>
    <x v="0"/>
    <n v="94000000"/>
    <x v="1"/>
    <x v="39"/>
  </r>
  <r>
    <x v="113"/>
    <x v="2"/>
    <d v="2015-12-31T00:00:00"/>
    <x v="445"/>
    <n v="12155000000"/>
    <n v="1017000000"/>
    <x v="0"/>
    <n v="93000000"/>
    <x v="1"/>
    <x v="39"/>
  </r>
  <r>
    <x v="113"/>
    <x v="3"/>
    <d v="2016-12-31T00:00:00"/>
    <x v="446"/>
    <n v="13107000000"/>
    <n v="1145000000"/>
    <x v="0"/>
    <n v="134000000"/>
    <x v="1"/>
    <x v="39"/>
  </r>
  <r>
    <x v="114"/>
    <x v="0"/>
    <d v="2012-12-31T00:00:00"/>
    <x v="447"/>
    <n v="461898000"/>
    <n v="68538000"/>
    <x v="0"/>
    <n v="382553000"/>
    <x v="7"/>
    <x v="23"/>
  </r>
  <r>
    <x v="114"/>
    <x v="1"/>
    <d v="2013-12-31T00:00:00"/>
    <x v="448"/>
    <n v="555660000"/>
    <n v="69323000"/>
    <x v="0"/>
    <n v="475464000"/>
    <x v="7"/>
    <x v="23"/>
  </r>
  <r>
    <x v="114"/>
    <x v="2"/>
    <d v="2014-12-31T00:00:00"/>
    <x v="449"/>
    <n v="603321000"/>
    <n v="89468000"/>
    <x v="0"/>
    <n v="538513000"/>
    <x v="7"/>
    <x v="23"/>
  </r>
  <r>
    <x v="114"/>
    <x v="3"/>
    <d v="2015-12-31T00:00:00"/>
    <x v="450"/>
    <n v="651282000"/>
    <n v="139616000"/>
    <x v="0"/>
    <n v="570527000"/>
    <x v="7"/>
    <x v="23"/>
  </r>
  <r>
    <x v="115"/>
    <x v="0"/>
    <d v="2013-02-02T00:00:00"/>
    <x v="451"/>
    <n v="4741800000"/>
    <n v="1732600000"/>
    <x v="0"/>
    <s v=" $-   "/>
    <x v="1"/>
    <x v="64"/>
  </r>
  <r>
    <x v="115"/>
    <x v="1"/>
    <d v="2014-02-01T00:00:00"/>
    <x v="452"/>
    <n v="5050500000"/>
    <n v="1819500000"/>
    <x v="0"/>
    <s v=" $-   "/>
    <x v="1"/>
    <x v="64"/>
  </r>
  <r>
    <x v="115"/>
    <x v="2"/>
    <d v="2015-01-31T00:00:00"/>
    <x v="453"/>
    <n v="5568200000"/>
    <n v="1993800000"/>
    <x v="0"/>
    <s v=" $-   "/>
    <x v="1"/>
    <x v="64"/>
  </r>
  <r>
    <x v="115"/>
    <x v="3"/>
    <d v="2016-01-30T00:00:00"/>
    <x v="454"/>
    <n v="10841700000"/>
    <n v="3607000000"/>
    <x v="0"/>
    <s v=" $-   "/>
    <x v="1"/>
    <x v="64"/>
  </r>
  <r>
    <x v="116"/>
    <x v="0"/>
    <d v="2012-12-31T00:00:00"/>
    <x v="455"/>
    <s v=" $-   "/>
    <n v="1123200000"/>
    <x v="0"/>
    <n v="78300000"/>
    <x v="0"/>
    <x v="68"/>
  </r>
  <r>
    <x v="116"/>
    <x v="1"/>
    <d v="2013-12-31T00:00:00"/>
    <x v="456"/>
    <s v=" $-   "/>
    <n v="1058000000"/>
    <x v="0"/>
    <n v="60400000"/>
    <x v="0"/>
    <x v="68"/>
  </r>
  <r>
    <x v="116"/>
    <x v="2"/>
    <d v="2014-12-31T00:00:00"/>
    <x v="457"/>
    <s v=" $-   "/>
    <n v="1105700000"/>
    <x v="0"/>
    <n v="52500000"/>
    <x v="0"/>
    <x v="68"/>
  </r>
  <r>
    <x v="116"/>
    <x v="3"/>
    <d v="2015-12-31T00:00:00"/>
    <x v="458"/>
    <s v=" $-   "/>
    <n v="1209100000"/>
    <x v="0"/>
    <n v="58700000"/>
    <x v="0"/>
    <x v="68"/>
  </r>
  <r>
    <x v="117"/>
    <x v="0"/>
    <d v="2013-12-31T00:00:00"/>
    <x v="459"/>
    <n v="4376505000"/>
    <n v="1616921000"/>
    <x v="0"/>
    <s v=" $-   "/>
    <x v="0"/>
    <x v="52"/>
  </r>
  <r>
    <x v="117"/>
    <x v="1"/>
    <d v="2014-12-31T00:00:00"/>
    <x v="460"/>
    <n v="4778479000"/>
    <n v="1758765000"/>
    <x v="0"/>
    <s v=" $-   "/>
    <x v="0"/>
    <x v="52"/>
  </r>
  <r>
    <x v="117"/>
    <x v="2"/>
    <d v="2015-12-31T00:00:00"/>
    <x v="461"/>
    <n v="4388167000"/>
    <n v="1647382000"/>
    <x v="0"/>
    <s v=" $-   "/>
    <x v="0"/>
    <x v="52"/>
  </r>
  <r>
    <x v="117"/>
    <x v="3"/>
    <d v="2016-12-31T00:00:00"/>
    <x v="462"/>
    <n v="4322373000"/>
    <n v="1757523000"/>
    <x v="0"/>
    <s v=" $-   "/>
    <x v="0"/>
    <x v="52"/>
  </r>
  <r>
    <x v="118"/>
    <x v="0"/>
    <d v="2013-12-31T00:00:00"/>
    <x v="463"/>
    <n v="2499000000"/>
    <n v="2337000000"/>
    <x v="0"/>
    <n v="115000000"/>
    <x v="4"/>
    <x v="69"/>
  </r>
  <r>
    <x v="118"/>
    <x v="1"/>
    <d v="2014-12-31T00:00:00"/>
    <x v="464"/>
    <n v="2491000000"/>
    <n v="2335000000"/>
    <x v="0"/>
    <n v="115000000"/>
    <x v="4"/>
    <x v="69"/>
  </r>
  <r>
    <x v="118"/>
    <x v="2"/>
    <d v="2015-12-31T00:00:00"/>
    <x v="465"/>
    <n v="2559000000"/>
    <n v="2320000000"/>
    <x v="0"/>
    <n v="105000000"/>
    <x v="4"/>
    <x v="69"/>
  </r>
  <r>
    <x v="118"/>
    <x v="3"/>
    <d v="2016-12-31T00:00:00"/>
    <x v="466"/>
    <n v="2582000000"/>
    <n v="2326000000"/>
    <x v="0"/>
    <n v="99000000"/>
    <x v="4"/>
    <x v="69"/>
  </r>
  <r>
    <x v="119"/>
    <x v="0"/>
    <d v="2013-05-26T00:00:00"/>
    <x v="467"/>
    <n v="4616600000"/>
    <n v="625200000"/>
    <x v="0"/>
    <n v="278300000"/>
    <x v="1"/>
    <x v="51"/>
  </r>
  <r>
    <x v="119"/>
    <x v="1"/>
    <d v="2014-05-25T00:00:00"/>
    <x v="468"/>
    <n v="4990500000"/>
    <n v="665400000"/>
    <x v="0"/>
    <n v="304400000"/>
    <x v="1"/>
    <x v="51"/>
  </r>
  <r>
    <x v="119"/>
    <x v="2"/>
    <d v="2015-05-31T00:00:00"/>
    <x v="469"/>
    <n v="5341500000"/>
    <n v="673500000"/>
    <x v="0"/>
    <n v="319300000"/>
    <x v="1"/>
    <x v="51"/>
  </r>
  <r>
    <x v="119"/>
    <x v="3"/>
    <d v="2016-05-29T00:00:00"/>
    <x v="470"/>
    <n v="5392400000"/>
    <n v="622900000"/>
    <x v="0"/>
    <n v="290200000"/>
    <x v="1"/>
    <x v="51"/>
  </r>
  <r>
    <x v="120"/>
    <x v="0"/>
    <d v="2012-12-31T00:00:00"/>
    <x v="471"/>
    <n v="11235000000"/>
    <n v="965000000"/>
    <x v="0"/>
    <n v="2145000000"/>
    <x v="5"/>
    <x v="11"/>
  </r>
  <r>
    <x v="120"/>
    <x v="1"/>
    <d v="2013-12-31T00:00:00"/>
    <x v="472"/>
    <n v="13545000000"/>
    <n v="1274000000"/>
    <x v="0"/>
    <n v="2668000000"/>
    <x v="5"/>
    <x v="11"/>
  </r>
  <r>
    <x v="120"/>
    <x v="2"/>
    <d v="2014-12-31T00:00:00"/>
    <x v="473"/>
    <n v="14323000000"/>
    <n v="1213000000"/>
    <x v="0"/>
    <n v="3066000000"/>
    <x v="5"/>
    <x v="11"/>
  </r>
  <r>
    <x v="120"/>
    <x v="3"/>
    <d v="2015-12-31T00:00:00"/>
    <x v="474"/>
    <n v="13728000000"/>
    <n v="1135000000"/>
    <x v="0"/>
    <n v="3144000000"/>
    <x v="5"/>
    <x v="11"/>
  </r>
  <r>
    <x v="121"/>
    <x v="0"/>
    <d v="2012-12-31T00:00:00"/>
    <x v="475"/>
    <n v="5583549000"/>
    <n v="889879000"/>
    <x v="0"/>
    <n v="341969000"/>
    <x v="3"/>
    <x v="65"/>
  </r>
  <r>
    <x v="121"/>
    <x v="1"/>
    <d v="2013-12-31T00:00:00"/>
    <x v="476"/>
    <n v="8198377000"/>
    <n v="1516508000"/>
    <x v="0"/>
    <n v="528737000"/>
    <x v="3"/>
    <x v="65"/>
  </r>
  <r>
    <x v="121"/>
    <x v="2"/>
    <d v="2014-12-31T00:00:00"/>
    <x v="477"/>
    <n v="9119305000"/>
    <n v="1278506000"/>
    <x v="0"/>
    <n v="590935000"/>
    <x v="3"/>
    <x v="65"/>
  </r>
  <r>
    <x v="121"/>
    <x v="3"/>
    <d v="2015-12-31T00:00:00"/>
    <x v="478"/>
    <n v="9824834000"/>
    <n v="1947135000"/>
    <x v="0"/>
    <n v="638024000"/>
    <x v="3"/>
    <x v="65"/>
  </r>
  <r>
    <x v="122"/>
    <x v="0"/>
    <d v="2013-12-31T00:00:00"/>
    <x v="479"/>
    <n v="2268000000"/>
    <n v="2743000000"/>
    <x v="0"/>
    <n v="2780000000"/>
    <x v="9"/>
    <x v="27"/>
  </r>
  <r>
    <x v="122"/>
    <x v="1"/>
    <d v="2014-12-31T00:00:00"/>
    <x v="480"/>
    <n v="2332000000"/>
    <n v="8290000000"/>
    <x v="0"/>
    <n v="3319000000"/>
    <x v="9"/>
    <x v="27"/>
  </r>
  <r>
    <x v="122"/>
    <x v="2"/>
    <d v="2015-12-31T00:00:00"/>
    <x v="481"/>
    <n v="2104000000"/>
    <n v="7741000000"/>
    <x v="0"/>
    <n v="3129000000"/>
    <x v="9"/>
    <x v="27"/>
  </r>
  <r>
    <x v="122"/>
    <x v="3"/>
    <d v="2016-12-31T00:00:00"/>
    <x v="482"/>
    <n v="1582000000"/>
    <n v="6476000000"/>
    <x v="0"/>
    <n v="1792000000"/>
    <x v="9"/>
    <x v="27"/>
  </r>
  <r>
    <x v="123"/>
    <x v="0"/>
    <d v="2013-03-31T00:00:00"/>
    <x v="483"/>
    <n v="1388000000"/>
    <n v="1078000000"/>
    <x v="145"/>
    <n v="30000000"/>
    <x v="2"/>
    <x v="31"/>
  </r>
  <r>
    <x v="123"/>
    <x v="1"/>
    <d v="2014-03-31T00:00:00"/>
    <x v="484"/>
    <n v="1347000000"/>
    <n v="1055000000"/>
    <x v="146"/>
    <n v="16000000"/>
    <x v="2"/>
    <x v="31"/>
  </r>
  <r>
    <x v="123"/>
    <x v="2"/>
    <d v="2015-03-31T00:00:00"/>
    <x v="485"/>
    <n v="1429000000"/>
    <n v="1030000000"/>
    <x v="147"/>
    <n v="14000000"/>
    <x v="2"/>
    <x v="31"/>
  </r>
  <r>
    <x v="123"/>
    <x v="3"/>
    <d v="2016-03-31T00:00:00"/>
    <x v="486"/>
    <n v="1354000000"/>
    <n v="1028000000"/>
    <x v="148"/>
    <n v="7000000"/>
    <x v="2"/>
    <x v="31"/>
  </r>
  <r>
    <x v="124"/>
    <x v="0"/>
    <d v="2013-12-31T00:00:00"/>
    <x v="487"/>
    <n v="1492000000"/>
    <n v="3260000000"/>
    <x v="149"/>
    <n v="136000000"/>
    <x v="2"/>
    <x v="16"/>
  </r>
  <r>
    <x v="124"/>
    <x v="1"/>
    <d v="2014-12-31T00:00:00"/>
    <x v="488"/>
    <n v="1663000000"/>
    <n v="3593000000"/>
    <x v="150"/>
    <n v="75000000"/>
    <x v="2"/>
    <x v="16"/>
  </r>
  <r>
    <x v="124"/>
    <x v="2"/>
    <d v="2015-12-31T00:00:00"/>
    <x v="489"/>
    <n v="1771000000"/>
    <n v="3660000000"/>
    <x v="151"/>
    <n v="41000000"/>
    <x v="2"/>
    <x v="16"/>
  </r>
  <r>
    <x v="124"/>
    <x v="3"/>
    <d v="2016-12-31T00:00:00"/>
    <x v="490"/>
    <n v="2007000000"/>
    <n v="3499000000"/>
    <x v="152"/>
    <n v="34000000"/>
    <x v="2"/>
    <x v="16"/>
  </r>
  <r>
    <x v="125"/>
    <x v="0"/>
    <d v="2012-12-31T00:00:00"/>
    <x v="491"/>
    <n v="6385400000"/>
    <n v="4018300000"/>
    <x v="0"/>
    <s v=" $-   "/>
    <x v="8"/>
    <x v="17"/>
  </r>
  <r>
    <x v="125"/>
    <x v="1"/>
    <d v="2013-12-31T00:00:00"/>
    <x v="492"/>
    <n v="7161200000"/>
    <n v="4360300000"/>
    <x v="0"/>
    <s v=" $-   "/>
    <x v="8"/>
    <x v="17"/>
  </r>
  <r>
    <x v="125"/>
    <x v="2"/>
    <d v="2014-12-31T00:00:00"/>
    <x v="493"/>
    <n v="7679100000"/>
    <n v="4577600000"/>
    <x v="0"/>
    <s v=" $-   "/>
    <x v="8"/>
    <x v="17"/>
  </r>
  <r>
    <x v="125"/>
    <x v="3"/>
    <d v="2015-12-31T00:00:00"/>
    <x v="494"/>
    <n v="7223500000"/>
    <n v="4345500000"/>
    <x v="0"/>
    <s v=" $-   "/>
    <x v="8"/>
    <x v="17"/>
  </r>
  <r>
    <x v="126"/>
    <x v="0"/>
    <d v="2013-12-31T00:00:00"/>
    <x v="495"/>
    <n v="7191000000"/>
    <n v="1895000000"/>
    <x v="0"/>
    <n v="1024000000"/>
    <x v="5"/>
    <x v="11"/>
  </r>
  <r>
    <x v="126"/>
    <x v="1"/>
    <d v="2014-12-31T00:00:00"/>
    <x v="496"/>
    <n v="7807000000"/>
    <n v="1877000000"/>
    <x v="0"/>
    <n v="1071000000"/>
    <x v="5"/>
    <x v="11"/>
  </r>
  <r>
    <x v="126"/>
    <x v="2"/>
    <d v="2015-12-31T00:00:00"/>
    <x v="497"/>
    <n v="7060000000"/>
    <n v="1937000000"/>
    <x v="0"/>
    <n v="1130000000"/>
    <x v="5"/>
    <x v="11"/>
  </r>
  <r>
    <x v="126"/>
    <x v="3"/>
    <d v="2016-12-31T00:00:00"/>
    <x v="498"/>
    <n v="6357000000"/>
    <n v="2031000000"/>
    <x v="0"/>
    <n v="1216000000"/>
    <x v="5"/>
    <x v="11"/>
  </r>
  <r>
    <x v="127"/>
    <x v="0"/>
    <d v="2012-12-31T00:00:00"/>
    <x v="499"/>
    <n v="759500000"/>
    <n v="673500000"/>
    <x v="0"/>
    <n v="160000000"/>
    <x v="0"/>
    <x v="68"/>
  </r>
  <r>
    <x v="127"/>
    <x v="1"/>
    <d v="2013-12-31T00:00:00"/>
    <x v="500"/>
    <n v="787300000"/>
    <n v="715800000"/>
    <x v="0"/>
    <n v="189600000"/>
    <x v="0"/>
    <x v="68"/>
  </r>
  <r>
    <x v="127"/>
    <x v="2"/>
    <d v="2014-12-31T00:00:00"/>
    <x v="501"/>
    <n v="844700000"/>
    <n v="751700000"/>
    <x v="0"/>
    <n v="201800000"/>
    <x v="0"/>
    <x v="68"/>
  </r>
  <r>
    <x v="127"/>
    <x v="3"/>
    <d v="2015-12-31T00:00:00"/>
    <x v="502"/>
    <n v="887400000"/>
    <n v="884300000"/>
    <x v="0"/>
    <n v="198000000"/>
    <x v="0"/>
    <x v="68"/>
  </r>
  <r>
    <x v="128"/>
    <x v="0"/>
    <d v="2012-12-31T00:00:00"/>
    <x v="503"/>
    <n v="7747000000"/>
    <n v="296000000"/>
    <x v="0"/>
    <n v="1562000000"/>
    <x v="5"/>
    <x v="11"/>
  </r>
  <r>
    <x v="128"/>
    <x v="1"/>
    <d v="2013-12-31T00:00:00"/>
    <x v="504"/>
    <n v="8364000000"/>
    <n v="309000000"/>
    <x v="0"/>
    <n v="1622000000"/>
    <x v="5"/>
    <x v="11"/>
  </r>
  <r>
    <x v="128"/>
    <x v="2"/>
    <d v="2014-12-31T00:00:00"/>
    <x v="505"/>
    <n v="8742000000"/>
    <n v="322000000"/>
    <x v="0"/>
    <n v="1720000000"/>
    <x v="5"/>
    <x v="11"/>
  </r>
  <r>
    <x v="128"/>
    <x v="3"/>
    <d v="2015-12-31T00:00:00"/>
    <x v="506"/>
    <n v="7256000000"/>
    <n v="336000000"/>
    <x v="0"/>
    <n v="1919000000"/>
    <x v="5"/>
    <x v="11"/>
  </r>
  <r>
    <x v="129"/>
    <x v="0"/>
    <d v="2013-06-30T00:00:00"/>
    <x v="507"/>
    <n v="2025900000"/>
    <n v="6597000000"/>
    <x v="0"/>
    <s v=" $-   "/>
    <x v="4"/>
    <x v="56"/>
  </r>
  <r>
    <x v="129"/>
    <x v="1"/>
    <d v="2014-06-30T00:00:00"/>
    <x v="508"/>
    <n v="2158200000"/>
    <n v="6985900000"/>
    <x v="0"/>
    <s v=" $-   "/>
    <x v="4"/>
    <x v="56"/>
  </r>
  <r>
    <x v="129"/>
    <x v="2"/>
    <d v="2015-06-30T00:00:00"/>
    <x v="509"/>
    <n v="2100600000"/>
    <n v="7073500000"/>
    <x v="0"/>
    <s v=" $-   "/>
    <x v="4"/>
    <x v="56"/>
  </r>
  <r>
    <x v="129"/>
    <x v="3"/>
    <d v="2016-06-30T00:00:00"/>
    <x v="510"/>
    <n v="2181100000"/>
    <n v="7337800000"/>
    <x v="0"/>
    <s v=" $-   "/>
    <x v="4"/>
    <x v="56"/>
  </r>
  <r>
    <x v="130"/>
    <x v="0"/>
    <d v="2012-12-31T00:00:00"/>
    <x v="511"/>
    <n v="6340000000"/>
    <n v="644000000"/>
    <x v="153"/>
    <s v=" $-   "/>
    <x v="8"/>
    <x v="63"/>
  </r>
  <r>
    <x v="130"/>
    <x v="1"/>
    <d v="2013-12-31T00:00:00"/>
    <x v="512"/>
    <n v="6574000000"/>
    <n v="645000000"/>
    <x v="154"/>
    <s v=" $-   "/>
    <x v="8"/>
    <x v="63"/>
  </r>
  <r>
    <x v="130"/>
    <x v="2"/>
    <d v="2014-12-31T00:00:00"/>
    <x v="513"/>
    <n v="7306000000"/>
    <n v="755000000"/>
    <x v="155"/>
    <s v=" $-   "/>
    <x v="8"/>
    <x v="63"/>
  </r>
  <r>
    <x v="130"/>
    <x v="3"/>
    <d v="2015-12-31T00:00:00"/>
    <x v="514"/>
    <n v="7068000000"/>
    <n v="762000000"/>
    <x v="156"/>
    <s v=" $-   "/>
    <x v="8"/>
    <x v="63"/>
  </r>
  <r>
    <x v="131"/>
    <x v="0"/>
    <d v="2013-09-30T00:00:00"/>
    <x v="515"/>
    <n v="14717000000"/>
    <n v="6010000000"/>
    <x v="0"/>
    <s v=" $-   "/>
    <x v="0"/>
    <x v="53"/>
  </r>
  <r>
    <x v="131"/>
    <x v="1"/>
    <d v="2014-09-30T00:00:00"/>
    <x v="516"/>
    <n v="9971000000"/>
    <n v="4375000000"/>
    <x v="0"/>
    <s v=" $-   "/>
    <x v="0"/>
    <x v="53"/>
  </r>
  <r>
    <x v="131"/>
    <x v="2"/>
    <d v="2015-09-30T00:00:00"/>
    <x v="517"/>
    <n v="9241000000"/>
    <n v="4065000000"/>
    <x v="0"/>
    <s v=" $-   "/>
    <x v="0"/>
    <x v="53"/>
  </r>
  <r>
    <x v="131"/>
    <x v="3"/>
    <d v="2016-09-30T00:00:00"/>
    <x v="518"/>
    <n v="8260000000"/>
    <n v="3758000000"/>
    <x v="0"/>
    <s v=" $-   "/>
    <x v="0"/>
    <x v="53"/>
  </r>
  <r>
    <x v="132"/>
    <x v="0"/>
    <d v="2012-12-31T00:00:00"/>
    <x v="519"/>
    <n v="1699428000"/>
    <n v="3862434000"/>
    <x v="0"/>
    <n v="3169703000"/>
    <x v="9"/>
    <x v="27"/>
  </r>
  <r>
    <x v="132"/>
    <x v="1"/>
    <d v="2013-12-31T00:00:00"/>
    <x v="520"/>
    <n v="2066893000"/>
    <n v="4621096000"/>
    <x v="0"/>
    <n v="3600976000"/>
    <x v="9"/>
    <x v="27"/>
  </r>
  <r>
    <x v="132"/>
    <x v="2"/>
    <d v="2014-12-31T00:00:00"/>
    <x v="521"/>
    <n v="2534389000"/>
    <n v="5285634000"/>
    <x v="0"/>
    <n v="3997041000"/>
    <x v="9"/>
    <x v="27"/>
  </r>
  <r>
    <x v="132"/>
    <x v="3"/>
    <d v="2015-12-31T00:00:00"/>
    <x v="522"/>
    <n v="2177757000"/>
    <n v="3174320000"/>
    <x v="0"/>
    <n v="3313644000"/>
    <x v="9"/>
    <x v="27"/>
  </r>
  <r>
    <x v="133"/>
    <x v="0"/>
    <d v="2012-12-31T00:00:00"/>
    <x v="523"/>
    <n v="944617000"/>
    <n v="531180000"/>
    <x v="0"/>
    <s v=" $-   "/>
    <x v="7"/>
    <x v="14"/>
  </r>
  <r>
    <x v="133"/>
    <x v="1"/>
    <d v="2013-12-31T00:00:00"/>
    <x v="524"/>
    <n v="1064403000"/>
    <n v="621413000"/>
    <x v="0"/>
    <s v=" $-   "/>
    <x v="7"/>
    <x v="14"/>
  </r>
  <r>
    <x v="133"/>
    <x v="2"/>
    <d v="2014-12-31T00:00:00"/>
    <x v="525"/>
    <n v="1197885000"/>
    <n v="734119000"/>
    <x v="0"/>
    <s v=" $-   "/>
    <x v="7"/>
    <x v="14"/>
  </r>
  <r>
    <x v="133"/>
    <x v="3"/>
    <d v="2015-12-31T00:00:00"/>
    <x v="526"/>
    <n v="1291506000"/>
    <n v="825296000"/>
    <x v="0"/>
    <s v=" $-   "/>
    <x v="7"/>
    <x v="14"/>
  </r>
  <r>
    <x v="134"/>
    <x v="0"/>
    <d v="2012-12-31T00:00:00"/>
    <x v="527"/>
    <n v="625507000"/>
    <n v="47233000"/>
    <x v="0"/>
    <n v="560669000"/>
    <x v="7"/>
    <x v="14"/>
  </r>
  <r>
    <x v="134"/>
    <x v="1"/>
    <d v="2013-12-31T00:00:00"/>
    <x v="528"/>
    <n v="834228000"/>
    <n v="62179000"/>
    <x v="0"/>
    <n v="978973000"/>
    <x v="7"/>
    <x v="14"/>
  </r>
  <r>
    <x v="134"/>
    <x v="2"/>
    <d v="2014-12-31T00:00:00"/>
    <x v="529"/>
    <n v="883564000"/>
    <n v="50948000"/>
    <x v="0"/>
    <n v="758861000"/>
    <x v="7"/>
    <x v="14"/>
  </r>
  <r>
    <x v="134"/>
    <x v="3"/>
    <d v="2015-12-31T00:00:00"/>
    <x v="530"/>
    <n v="905168000"/>
    <n v="65082000"/>
    <x v="0"/>
    <n v="765895000"/>
    <x v="7"/>
    <x v="14"/>
  </r>
  <r>
    <x v="135"/>
    <x v="0"/>
    <d v="2013-12-31T00:00:00"/>
    <x v="531"/>
    <n v="354561000"/>
    <n v="200849000"/>
    <x v="0"/>
    <n v="653132000"/>
    <x v="9"/>
    <x v="27"/>
  </r>
  <r>
    <x v="135"/>
    <x v="1"/>
    <d v="2014-12-31T00:00:00"/>
    <x v="532"/>
    <n v="443974000"/>
    <n v="238134000"/>
    <x v="0"/>
    <n v="679298000"/>
    <x v="9"/>
    <x v="27"/>
  </r>
  <r>
    <x v="135"/>
    <x v="2"/>
    <d v="2015-12-31T00:00:00"/>
    <x v="533"/>
    <n v="523043000"/>
    <n v="249925000"/>
    <x v="0"/>
    <n v="819216000"/>
    <x v="9"/>
    <x v="27"/>
  </r>
  <r>
    <x v="135"/>
    <x v="3"/>
    <d v="2016-12-31T00:00:00"/>
    <x v="534"/>
    <n v="613909000"/>
    <n v="272747000"/>
    <x v="0"/>
    <n v="927920000"/>
    <x v="9"/>
    <x v="27"/>
  </r>
  <r>
    <x v="136"/>
    <x v="0"/>
    <d v="2012-12-31T00:00:00"/>
    <x v="535"/>
    <n v="3667434000"/>
    <n v="747356000"/>
    <x v="0"/>
    <n v="740791000"/>
    <x v="5"/>
    <x v="10"/>
  </r>
  <r>
    <x v="136"/>
    <x v="1"/>
    <d v="2013-12-31T00:00:00"/>
    <x v="536"/>
    <n v="3997940000"/>
    <n v="914149000"/>
    <x v="0"/>
    <n v="859680000"/>
    <x v="5"/>
    <x v="10"/>
  </r>
  <r>
    <x v="136"/>
    <x v="2"/>
    <d v="2014-12-31T00:00:00"/>
    <x v="537"/>
    <n v="4449139000"/>
    <n v="1034507000"/>
    <x v="0"/>
    <n v="625361000"/>
    <x v="5"/>
    <x v="10"/>
  </r>
  <r>
    <x v="136"/>
    <x v="3"/>
    <d v="2015-12-31T00:00:00"/>
    <x v="538"/>
    <n v="4416194000"/>
    <n v="1086274000"/>
    <x v="0"/>
    <n v="688195000"/>
    <x v="5"/>
    <x v="10"/>
  </r>
  <r>
    <x v="137"/>
    <x v="0"/>
    <d v="2012-12-31T00:00:00"/>
    <x v="539"/>
    <n v="172167000"/>
    <n v="24573000"/>
    <x v="0"/>
    <n v="169173000"/>
    <x v="7"/>
    <x v="70"/>
  </r>
  <r>
    <x v="137"/>
    <x v="1"/>
    <d v="2013-12-31T00:00:00"/>
    <x v="540"/>
    <n v="197336000"/>
    <n v="26684000"/>
    <x v="0"/>
    <n v="192420000"/>
    <x v="7"/>
    <x v="70"/>
  </r>
  <r>
    <x v="137"/>
    <x v="2"/>
    <d v="2014-12-31T00:00:00"/>
    <x v="541"/>
    <n v="312546000"/>
    <n v="40878000"/>
    <x v="0"/>
    <n v="360592000"/>
    <x v="7"/>
    <x v="70"/>
  </r>
  <r>
    <x v="137"/>
    <x v="3"/>
    <d v="2015-12-31T00:00:00"/>
    <x v="542"/>
    <n v="363508000"/>
    <n v="40090000"/>
    <x v="0"/>
    <n v="453423000"/>
    <x v="7"/>
    <x v="70"/>
  </r>
  <r>
    <x v="138"/>
    <x v="0"/>
    <d v="2012-12-31T00:00:00"/>
    <x v="543"/>
    <s v=" $-   "/>
    <n v="921000000"/>
    <x v="0"/>
    <n v="471000000"/>
    <x v="6"/>
    <x v="71"/>
  </r>
  <r>
    <x v="138"/>
    <x v="1"/>
    <d v="2013-12-31T00:00:00"/>
    <x v="544"/>
    <s v=" $-   "/>
    <n v="888000000"/>
    <x v="0"/>
    <n v="256000000"/>
    <x v="6"/>
    <x v="71"/>
  </r>
  <r>
    <x v="138"/>
    <x v="2"/>
    <d v="2014-12-31T00:00:00"/>
    <x v="545"/>
    <s v=" $-   "/>
    <n v="958000000"/>
    <x v="0"/>
    <n v="136000000"/>
    <x v="6"/>
    <x v="71"/>
  </r>
  <r>
    <x v="138"/>
    <x v="3"/>
    <d v="2015-12-31T00:00:00"/>
    <x v="546"/>
    <s v=" $-   "/>
    <n v="1048000000"/>
    <x v="0"/>
    <n v="61000000"/>
    <x v="6"/>
    <x v="71"/>
  </r>
  <r>
    <x v="139"/>
    <x v="0"/>
    <d v="2012-12-31T00:00:00"/>
    <x v="547"/>
    <n v="11448000000"/>
    <n v="2894000000"/>
    <x v="157"/>
    <s v=" $-   "/>
    <x v="0"/>
    <x v="53"/>
  </r>
  <r>
    <x v="139"/>
    <x v="1"/>
    <d v="2013-12-31T00:00:00"/>
    <x v="548"/>
    <n v="15369000000"/>
    <n v="3886000000"/>
    <x v="158"/>
    <s v=" $-   "/>
    <x v="0"/>
    <x v="53"/>
  </r>
  <r>
    <x v="139"/>
    <x v="2"/>
    <d v="2014-12-31T00:00:00"/>
    <x v="549"/>
    <n v="15646000000"/>
    <n v="3810000000"/>
    <x v="159"/>
    <s v=" $-   "/>
    <x v="0"/>
    <x v="53"/>
  </r>
  <r>
    <x v="139"/>
    <x v="3"/>
    <d v="2015-12-31T00:00:00"/>
    <x v="550"/>
    <n v="14292000000"/>
    <n v="3596000000"/>
    <x v="160"/>
    <s v=" $-   "/>
    <x v="0"/>
    <x v="53"/>
  </r>
  <r>
    <x v="140"/>
    <x v="0"/>
    <d v="2012-12-31T00:00:00"/>
    <x v="551"/>
    <n v="6583627000"/>
    <n v="917162000"/>
    <x v="0"/>
    <n v="1144585000"/>
    <x v="5"/>
    <x v="11"/>
  </r>
  <r>
    <x v="140"/>
    <x v="1"/>
    <d v="2013-12-31T00:00:00"/>
    <x v="552"/>
    <n v="7588885000"/>
    <n v="888051000"/>
    <x v="0"/>
    <n v="1261044000"/>
    <x v="5"/>
    <x v="11"/>
  </r>
  <r>
    <x v="140"/>
    <x v="2"/>
    <d v="2014-12-31T00:00:00"/>
    <x v="553"/>
    <n v="8126187000"/>
    <n v="863455000"/>
    <x v="0"/>
    <n v="1318638000"/>
    <x v="5"/>
    <x v="11"/>
  </r>
  <r>
    <x v="140"/>
    <x v="3"/>
    <d v="2015-12-31T00:00:00"/>
    <x v="554"/>
    <n v="7449273000"/>
    <n v="1074998000"/>
    <x v="0"/>
    <n v="1337276000"/>
    <x v="5"/>
    <x v="11"/>
  </r>
  <r>
    <x v="141"/>
    <x v="0"/>
    <d v="2012-12-31T00:00:00"/>
    <x v="555"/>
    <n v="491000000"/>
    <n v="697400000"/>
    <x v="161"/>
    <s v=" $-   "/>
    <x v="3"/>
    <x v="5"/>
  </r>
  <r>
    <x v="141"/>
    <x v="1"/>
    <d v="2013-12-31T00:00:00"/>
    <x v="556"/>
    <n v="516600000"/>
    <n v="749700000"/>
    <x v="162"/>
    <s v=" $-   "/>
    <x v="3"/>
    <x v="5"/>
  </r>
  <r>
    <x v="141"/>
    <x v="2"/>
    <d v="2014-12-31T00:00:00"/>
    <x v="557"/>
    <n v="625600000"/>
    <n v="928700000"/>
    <x v="163"/>
    <s v=" $-   "/>
    <x v="3"/>
    <x v="5"/>
  </r>
  <r>
    <x v="141"/>
    <x v="3"/>
    <d v="2015-12-31T00:00:00"/>
    <x v="558"/>
    <n v="617200000"/>
    <n v="850700000"/>
    <x v="164"/>
    <s v=" $-   "/>
    <x v="3"/>
    <x v="5"/>
  </r>
  <r>
    <x v="142"/>
    <x v="0"/>
    <d v="2013-12-31T00:00:00"/>
    <x v="559"/>
    <n v="17994000000"/>
    <n v="1095000000"/>
    <x v="0"/>
    <n v="2153000000"/>
    <x v="5"/>
    <x v="10"/>
  </r>
  <r>
    <x v="142"/>
    <x v="1"/>
    <d v="2014-12-31T00:00:00"/>
    <x v="560"/>
    <n v="21571000000"/>
    <n v="1154000000"/>
    <x v="0"/>
    <n v="2314000000"/>
    <x v="5"/>
    <x v="10"/>
  </r>
  <r>
    <x v="142"/>
    <x v="2"/>
    <d v="2015-12-31T00:00:00"/>
    <x v="561"/>
    <n v="21406000000"/>
    <n v="1200000000"/>
    <x v="0"/>
    <n v="2450000000"/>
    <x v="5"/>
    <x v="10"/>
  </r>
  <r>
    <x v="142"/>
    <x v="3"/>
    <d v="2016-12-31T00:00:00"/>
    <x v="562"/>
    <n v="22688000000"/>
    <n v="1576000000"/>
    <x v="0"/>
    <n v="3936000000"/>
    <x v="5"/>
    <x v="10"/>
  </r>
  <r>
    <x v="143"/>
    <x v="0"/>
    <d v="2012-12-31T00:00:00"/>
    <x v="563"/>
    <n v="4156845000"/>
    <n v="1264632000"/>
    <x v="0"/>
    <n v="39940000"/>
    <x v="0"/>
    <x v="49"/>
  </r>
  <r>
    <x v="143"/>
    <x v="1"/>
    <d v="2013-12-31T00:00:00"/>
    <x v="564"/>
    <n v="4197404000"/>
    <n v="1282709000"/>
    <x v="0"/>
    <n v="48071000"/>
    <x v="0"/>
    <x v="49"/>
  </r>
  <r>
    <x v="143"/>
    <x v="2"/>
    <d v="2014-12-31T00:00:00"/>
    <x v="565"/>
    <n v="4583294000"/>
    <n v="1337487000"/>
    <x v="0"/>
    <n v="49292000"/>
    <x v="0"/>
    <x v="49"/>
  </r>
  <r>
    <x v="143"/>
    <x v="3"/>
    <d v="2015-12-31T00:00:00"/>
    <x v="566"/>
    <n v="4428855000"/>
    <n v="1420281000"/>
    <x v="0"/>
    <n v="46012000"/>
    <x v="0"/>
    <x v="49"/>
  </r>
  <r>
    <x v="144"/>
    <x v="0"/>
    <d v="2013-12-31T00:00:00"/>
    <x v="567"/>
    <n v="1038034000"/>
    <n v="3151043000"/>
    <x v="0"/>
    <n v="71731000"/>
    <x v="1"/>
    <x v="24"/>
  </r>
  <r>
    <x v="144"/>
    <x v="1"/>
    <d v="2014-12-31T00:00:00"/>
    <x v="568"/>
    <n v="1179081000"/>
    <n v="3919856000"/>
    <x v="0"/>
    <n v="76773000"/>
    <x v="1"/>
    <x v="24"/>
  </r>
  <r>
    <x v="144"/>
    <x v="2"/>
    <d v="2015-12-31T00:00:00"/>
    <x v="569"/>
    <n v="1309559000"/>
    <n v="4785243000"/>
    <x v="0"/>
    <n v="156458000"/>
    <x v="1"/>
    <x v="24"/>
  </r>
  <r>
    <x v="144"/>
    <x v="3"/>
    <d v="2016-12-31T00:00:00"/>
    <x v="570"/>
    <n v="1596698000"/>
    <n v="6280728000"/>
    <x v="0"/>
    <n v="317141000"/>
    <x v="1"/>
    <x v="24"/>
  </r>
  <r>
    <x v="145"/>
    <x v="0"/>
    <d v="2012-12-31T00:00:00"/>
    <x v="571"/>
    <n v="114028000"/>
    <n v="58323000"/>
    <x v="0"/>
    <n v="74453000"/>
    <x v="7"/>
    <x v="23"/>
  </r>
  <r>
    <x v="145"/>
    <x v="1"/>
    <d v="2013-12-31T00:00:00"/>
    <x v="572"/>
    <n v="140012000"/>
    <n v="63268000"/>
    <x v="0"/>
    <n v="95232000"/>
    <x v="7"/>
    <x v="23"/>
  </r>
  <r>
    <x v="145"/>
    <x v="2"/>
    <d v="2014-12-31T00:00:00"/>
    <x v="573"/>
    <n v="172416000"/>
    <n v="71369000"/>
    <x v="0"/>
    <n v="115076000"/>
    <x v="7"/>
    <x v="23"/>
  </r>
  <r>
    <x v="145"/>
    <x v="3"/>
    <d v="2015-12-31T00:00:00"/>
    <x v="574"/>
    <n v="203965000"/>
    <n v="80791000"/>
    <x v="0"/>
    <n v="133457000"/>
    <x v="7"/>
    <x v="23"/>
  </r>
  <r>
    <x v="146"/>
    <x v="0"/>
    <d v="2013-12-31T00:00:00"/>
    <x v="575"/>
    <n v="123050000000"/>
    <n v="10850000000"/>
    <x v="0"/>
    <s v=" $-   "/>
    <x v="1"/>
    <x v="72"/>
  </r>
  <r>
    <x v="146"/>
    <x v="1"/>
    <d v="2014-12-31T00:00:00"/>
    <x v="576"/>
    <n v="131903000000"/>
    <n v="11842000000"/>
    <x v="0"/>
    <s v=" $-   "/>
    <x v="1"/>
    <x v="72"/>
  </r>
  <r>
    <x v="146"/>
    <x v="2"/>
    <d v="2015-12-31T00:00:00"/>
    <x v="577"/>
    <n v="131409000000"/>
    <n v="10502000000"/>
    <x v="0"/>
    <s v=" $-   "/>
    <x v="1"/>
    <x v="72"/>
  </r>
  <r>
    <x v="146"/>
    <x v="3"/>
    <d v="2016-12-31T00:00:00"/>
    <x v="578"/>
    <n v="135488000000"/>
    <n v="12196000000"/>
    <x v="0"/>
    <s v=" $-   "/>
    <x v="1"/>
    <x v="72"/>
  </r>
  <r>
    <x v="147"/>
    <x v="0"/>
    <d v="2013-12-31T00:00:00"/>
    <x v="579"/>
    <n v="1606661000"/>
    <n v="1007431000"/>
    <x v="0"/>
    <s v=" $-   "/>
    <x v="0"/>
    <x v="18"/>
  </r>
  <r>
    <x v="147"/>
    <x v="1"/>
    <d v="2014-12-31T00:00:00"/>
    <x v="580"/>
    <n v="1836105000"/>
    <n v="1110776000"/>
    <x v="0"/>
    <s v=" $-   "/>
    <x v="0"/>
    <x v="18"/>
  </r>
  <r>
    <x v="147"/>
    <x v="2"/>
    <d v="2015-12-31T00:00:00"/>
    <x v="581"/>
    <n v="1920253000"/>
    <n v="1121590000"/>
    <x v="0"/>
    <s v=" $-   "/>
    <x v="0"/>
    <x v="18"/>
  </r>
  <r>
    <x v="147"/>
    <x v="3"/>
    <d v="2016-12-31T00:00:00"/>
    <x v="582"/>
    <n v="1997259000"/>
    <n v="1169470000"/>
    <x v="0"/>
    <s v=" $-   "/>
    <x v="0"/>
    <x v="18"/>
  </r>
  <r>
    <x v="148"/>
    <x v="0"/>
    <d v="2013-12-31T00:00:00"/>
    <x v="583"/>
    <n v="1875000000"/>
    <n v="1778000000"/>
    <x v="165"/>
    <s v=" $-   "/>
    <x v="2"/>
    <x v="16"/>
  </r>
  <r>
    <x v="148"/>
    <x v="1"/>
    <d v="2014-12-31T00:00:00"/>
    <x v="584"/>
    <n v="2153000000"/>
    <n v="2653000000"/>
    <x v="166"/>
    <s v=" $-   "/>
    <x v="2"/>
    <x v="16"/>
  </r>
  <r>
    <x v="148"/>
    <x v="2"/>
    <d v="2015-12-31T00:00:00"/>
    <x v="585"/>
    <n v="2867000000"/>
    <n v="4020000000"/>
    <x v="167"/>
    <s v=" $-   "/>
    <x v="2"/>
    <x v="16"/>
  </r>
  <r>
    <x v="148"/>
    <x v="3"/>
    <d v="2016-12-31T00:00:00"/>
    <x v="586"/>
    <n v="3789000000"/>
    <n v="5503000000"/>
    <x v="168"/>
    <s v=" $-   "/>
    <x v="2"/>
    <x v="16"/>
  </r>
  <r>
    <x v="149"/>
    <x v="0"/>
    <d v="2012-12-31T00:00:00"/>
    <x v="587"/>
    <n v="2093200000"/>
    <n v="873100000"/>
    <x v="0"/>
    <n v="7400000"/>
    <x v="0"/>
    <x v="18"/>
  </r>
  <r>
    <x v="149"/>
    <x v="1"/>
    <d v="2013-12-31T00:00:00"/>
    <x v="588"/>
    <n v="2408500000"/>
    <n v="938700000"/>
    <x v="0"/>
    <n v="9400000"/>
    <x v="0"/>
    <x v="18"/>
  </r>
  <r>
    <x v="149"/>
    <x v="2"/>
    <d v="2014-12-31T00:00:00"/>
    <x v="589"/>
    <n v="2646700000"/>
    <n v="943300000"/>
    <x v="0"/>
    <n v="13100000"/>
    <x v="0"/>
    <x v="18"/>
  </r>
  <r>
    <x v="149"/>
    <x v="3"/>
    <d v="2015-12-31T00:00:00"/>
    <x v="590"/>
    <n v="2997500000"/>
    <n v="1047600000"/>
    <x v="0"/>
    <n v="21600000"/>
    <x v="0"/>
    <x v="18"/>
  </r>
  <r>
    <x v="150"/>
    <x v="0"/>
    <d v="2012-12-31T00:00:00"/>
    <x v="591"/>
    <n v="11561000000"/>
    <n v="431000000"/>
    <x v="169"/>
    <s v=" $-   "/>
    <x v="8"/>
    <x v="73"/>
  </r>
  <r>
    <x v="150"/>
    <x v="1"/>
    <d v="2013-12-31T00:00:00"/>
    <x v="592"/>
    <n v="14637000000"/>
    <n v="657000000"/>
    <x v="170"/>
    <s v=" $-   "/>
    <x v="8"/>
    <x v="73"/>
  </r>
  <r>
    <x v="150"/>
    <x v="2"/>
    <d v="2014-12-31T00:00:00"/>
    <x v="593"/>
    <n v="19504000000"/>
    <n v="592000000"/>
    <x v="171"/>
    <s v=" $-   "/>
    <x v="8"/>
    <x v="73"/>
  </r>
  <r>
    <x v="150"/>
    <x v="3"/>
    <d v="2015-12-31T00:00:00"/>
    <x v="594"/>
    <n v="28524000000"/>
    <n v="569000000"/>
    <x v="172"/>
    <s v=" $-   "/>
    <x v="8"/>
    <x v="73"/>
  </r>
  <r>
    <x v="151"/>
    <x v="0"/>
    <d v="2013-05-31T00:00:00"/>
    <x v="595"/>
    <n v="16448000000"/>
    <n v="20359000000"/>
    <x v="0"/>
    <n v="2386000000"/>
    <x v="0"/>
    <x v="49"/>
  </r>
  <r>
    <x v="151"/>
    <x v="1"/>
    <d v="2014-05-31T00:00:00"/>
    <x v="596"/>
    <n v="17052000000"/>
    <n v="22113000000"/>
    <x v="0"/>
    <n v="2587000000"/>
    <x v="0"/>
    <x v="49"/>
  </r>
  <r>
    <x v="151"/>
    <x v="2"/>
    <d v="2015-05-31T00:00:00"/>
    <x v="597"/>
    <n v="16984000000"/>
    <n v="25715000000"/>
    <x v="0"/>
    <n v="2611000000"/>
    <x v="0"/>
    <x v="49"/>
  </r>
  <r>
    <x v="151"/>
    <x v="3"/>
    <d v="2016-05-31T00:00:00"/>
    <x v="598"/>
    <n v="17327000000"/>
    <n v="27330000000"/>
    <x v="0"/>
    <n v="2631000000"/>
    <x v="0"/>
    <x v="49"/>
  </r>
  <r>
    <x v="152"/>
    <x v="0"/>
    <d v="2012-12-31T00:00:00"/>
    <x v="599"/>
    <n v="6717000000"/>
    <n v="5353000000"/>
    <x v="0"/>
    <n v="1051000000"/>
    <x v="5"/>
    <x v="11"/>
  </r>
  <r>
    <x v="152"/>
    <x v="1"/>
    <d v="2013-12-31T00:00:00"/>
    <x v="600"/>
    <n v="6459000000"/>
    <n v="4315000000"/>
    <x v="0"/>
    <n v="1741000000"/>
    <x v="5"/>
    <x v="11"/>
  </r>
  <r>
    <x v="152"/>
    <x v="2"/>
    <d v="2014-12-31T00:00:00"/>
    <x v="601"/>
    <n v="6996000000"/>
    <n v="5759000000"/>
    <x v="0"/>
    <n v="1232000000"/>
    <x v="5"/>
    <x v="11"/>
  </r>
  <r>
    <x v="152"/>
    <x v="3"/>
    <d v="2015-12-31T00:00:00"/>
    <x v="602"/>
    <n v="6173000000"/>
    <n v="4969000000"/>
    <x v="0"/>
    <n v="1550000000"/>
    <x v="5"/>
    <x v="11"/>
  </r>
  <r>
    <x v="153"/>
    <x v="0"/>
    <d v="2013-09-30T00:00:00"/>
    <x v="603"/>
    <n v="253047000"/>
    <n v="587835000"/>
    <x v="173"/>
    <s v=" $-   "/>
    <x v="2"/>
    <x v="57"/>
  </r>
  <r>
    <x v="153"/>
    <x v="1"/>
    <d v="2014-09-30T00:00:00"/>
    <x v="604"/>
    <n v="309959000"/>
    <n v="664738000"/>
    <x v="174"/>
    <s v=" $-   "/>
    <x v="2"/>
    <x v="57"/>
  </r>
  <r>
    <x v="153"/>
    <x v="2"/>
    <d v="2015-09-30T00:00:00"/>
    <x v="605"/>
    <n v="332261000"/>
    <n v="738080000"/>
    <x v="175"/>
    <s v=" $-   "/>
    <x v="2"/>
    <x v="57"/>
  </r>
  <r>
    <x v="153"/>
    <x v="3"/>
    <d v="2016-09-30T00:00:00"/>
    <x v="606"/>
    <n v="337205000"/>
    <n v="767174000"/>
    <x v="176"/>
    <s v=" $-   "/>
    <x v="2"/>
    <x v="57"/>
  </r>
  <r>
    <x v="154"/>
    <x v="0"/>
    <d v="2012-12-31T00:00:00"/>
    <x v="607"/>
    <n v="3956200000"/>
    <n v="763300000"/>
    <x v="0"/>
    <s v=" $-   "/>
    <x v="2"/>
    <x v="16"/>
  </r>
  <r>
    <x v="154"/>
    <x v="1"/>
    <d v="2013-12-31T00:00:00"/>
    <x v="608"/>
    <n v="4092700000"/>
    <n v="907800000"/>
    <x v="0"/>
    <s v=" $-   "/>
    <x v="2"/>
    <x v="16"/>
  </r>
  <r>
    <x v="154"/>
    <x v="2"/>
    <d v="2014-12-31T00:00:00"/>
    <x v="609"/>
    <n v="4328300000"/>
    <n v="814900000"/>
    <x v="0"/>
    <s v=" $-   "/>
    <x v="2"/>
    <x v="16"/>
  </r>
  <r>
    <x v="154"/>
    <x v="3"/>
    <d v="2015-12-31T00:00:00"/>
    <x v="610"/>
    <n v="4393200000"/>
    <n v="1102800000"/>
    <x v="0"/>
    <s v=" $-   "/>
    <x v="2"/>
    <x v="16"/>
  </r>
  <r>
    <x v="155"/>
    <x v="0"/>
    <d v="2012-12-31T00:00:00"/>
    <x v="611"/>
    <n v="2564000000"/>
    <n v="824000000"/>
    <x v="0"/>
    <s v=" $-   "/>
    <x v="2"/>
    <x v="16"/>
  </r>
  <r>
    <x v="155"/>
    <x v="1"/>
    <d v="2013-12-31T00:00:00"/>
    <x v="612"/>
    <n v="2776000000"/>
    <n v="977000000"/>
    <x v="0"/>
    <s v=" $-   "/>
    <x v="2"/>
    <x v="16"/>
  </r>
  <r>
    <x v="155"/>
    <x v="2"/>
    <d v="2014-12-31T00:00:00"/>
    <x v="613"/>
    <n v="2881000000"/>
    <n v="975000000"/>
    <x v="0"/>
    <s v=" $-   "/>
    <x v="2"/>
    <x v="16"/>
  </r>
  <r>
    <x v="155"/>
    <x v="3"/>
    <d v="2015-12-31T00:00:00"/>
    <x v="614"/>
    <n v="2909000000"/>
    <n v="1034000000"/>
    <x v="0"/>
    <s v=" $-   "/>
    <x v="2"/>
    <x v="16"/>
  </r>
  <r>
    <x v="156"/>
    <x v="0"/>
    <d v="2013-02-02T00:00:00"/>
    <x v="615"/>
    <n v="4148000000"/>
    <n v="1294000000"/>
    <x v="0"/>
    <n v="118000000"/>
    <x v="1"/>
    <x v="74"/>
  </r>
  <r>
    <x v="156"/>
    <x v="1"/>
    <d v="2014-02-01T00:00:00"/>
    <x v="616"/>
    <n v="4372000000"/>
    <n v="1334000000"/>
    <x v="0"/>
    <n v="133000000"/>
    <x v="1"/>
    <x v="74"/>
  </r>
  <r>
    <x v="156"/>
    <x v="2"/>
    <d v="2015-01-31T00:00:00"/>
    <x v="617"/>
    <n v="4777000000"/>
    <n v="1426000000"/>
    <x v="0"/>
    <n v="139000000"/>
    <x v="1"/>
    <x v="74"/>
  </r>
  <r>
    <x v="156"/>
    <x v="3"/>
    <d v="2016-01-30T00:00:00"/>
    <x v="618"/>
    <n v="4907000000"/>
    <n v="1415000000"/>
    <x v="0"/>
    <n v="148000000"/>
    <x v="1"/>
    <x v="74"/>
  </r>
  <r>
    <x v="157"/>
    <x v="0"/>
    <d v="2012-12-31T00:00:00"/>
    <x v="619"/>
    <n v="670174000"/>
    <n v="292500000"/>
    <x v="177"/>
    <s v=" $-   "/>
    <x v="2"/>
    <x v="75"/>
  </r>
  <r>
    <x v="157"/>
    <x v="1"/>
    <d v="2013-12-31T00:00:00"/>
    <x v="620"/>
    <n v="759362000"/>
    <n v="322739000"/>
    <x v="178"/>
    <s v=" $-   "/>
    <x v="2"/>
    <x v="75"/>
  </r>
  <r>
    <x v="157"/>
    <x v="2"/>
    <d v="2014-12-31T00:00:00"/>
    <x v="621"/>
    <n v="780281000"/>
    <n v="331995000"/>
    <x v="179"/>
    <s v=" $-   "/>
    <x v="2"/>
    <x v="75"/>
  </r>
  <r>
    <x v="157"/>
    <x v="3"/>
    <d v="2015-12-31T00:00:00"/>
    <x v="622"/>
    <n v="803506000"/>
    <n v="313544000"/>
    <x v="180"/>
    <s v=" $-   "/>
    <x v="2"/>
    <x v="75"/>
  </r>
  <r>
    <x v="158"/>
    <x v="0"/>
    <d v="2013-12-31T00:00:00"/>
    <x v="623"/>
    <n v="25986382000"/>
    <n v="175148000"/>
    <x v="0"/>
    <s v=" $-   "/>
    <x v="0"/>
    <x v="76"/>
  </r>
  <r>
    <x v="158"/>
    <x v="1"/>
    <d v="2014-12-31T00:00:00"/>
    <x v="624"/>
    <n v="20132544000"/>
    <n v="182711000"/>
    <x v="0"/>
    <s v=" $-   "/>
    <x v="0"/>
    <x v="76"/>
  </r>
  <r>
    <x v="158"/>
    <x v="2"/>
    <d v="2015-12-31T00:00:00"/>
    <x v="625"/>
    <n v="17019352000"/>
    <n v="408225000"/>
    <x v="0"/>
    <s v=" $-   "/>
    <x v="0"/>
    <x v="76"/>
  </r>
  <r>
    <x v="158"/>
    <x v="3"/>
    <d v="2016-12-31T00:00:00"/>
    <x v="626"/>
    <n v="18246209000"/>
    <n v="191073000"/>
    <x v="0"/>
    <s v=" $-   "/>
    <x v="0"/>
    <x v="76"/>
  </r>
  <r>
    <x v="159"/>
    <x v="0"/>
    <d v="2013-12-31T00:00:00"/>
    <x v="627"/>
    <n v="3266524000"/>
    <n v="966829000"/>
    <x v="0"/>
    <s v=" $-   "/>
    <x v="0"/>
    <x v="52"/>
  </r>
  <r>
    <x v="159"/>
    <x v="1"/>
    <d v="2014-12-31T00:00:00"/>
    <x v="628"/>
    <n v="3163268000"/>
    <n v="936900000"/>
    <x v="0"/>
    <s v=" $-   "/>
    <x v="0"/>
    <x v="52"/>
  </r>
  <r>
    <x v="159"/>
    <x v="2"/>
    <d v="2015-12-31T00:00:00"/>
    <x v="629"/>
    <n v="3073712000"/>
    <n v="971611000"/>
    <x v="0"/>
    <s v=" $-   "/>
    <x v="0"/>
    <x v="52"/>
  </r>
  <r>
    <x v="159"/>
    <x v="3"/>
    <d v="2016-12-31T00:00:00"/>
    <x v="630"/>
    <n v="2759908000"/>
    <n v="965322000"/>
    <x v="0"/>
    <s v=" $-   "/>
    <x v="0"/>
    <x v="52"/>
  </r>
  <r>
    <x v="160"/>
    <x v="0"/>
    <d v="2012-12-31T00:00:00"/>
    <x v="631"/>
    <n v="2141600000"/>
    <n v="489700000"/>
    <x v="181"/>
    <s v=" $-   "/>
    <x v="8"/>
    <x v="63"/>
  </r>
  <r>
    <x v="160"/>
    <x v="1"/>
    <d v="2013-12-31T00:00:00"/>
    <x v="632"/>
    <n v="1929800000"/>
    <n v="496100000"/>
    <x v="182"/>
    <s v=" $-   "/>
    <x v="8"/>
    <x v="63"/>
  </r>
  <r>
    <x v="160"/>
    <x v="2"/>
    <d v="2014-12-31T00:00:00"/>
    <x v="633"/>
    <n v="2047800000"/>
    <n v="589800000"/>
    <x v="183"/>
    <s v=" $-   "/>
    <x v="8"/>
    <x v="63"/>
  </r>
  <r>
    <x v="160"/>
    <x v="3"/>
    <d v="2015-12-31T00:00:00"/>
    <x v="634"/>
    <n v="2201100000"/>
    <n v="737900000"/>
    <x v="184"/>
    <s v=" $-   "/>
    <x v="8"/>
    <x v="63"/>
  </r>
  <r>
    <x v="161"/>
    <x v="0"/>
    <d v="2013-12-31T00:00:00"/>
    <x v="635"/>
    <n v="190454000"/>
    <n v="31970000"/>
    <x v="0"/>
    <n v="160828000"/>
    <x v="7"/>
    <x v="77"/>
  </r>
  <r>
    <x v="161"/>
    <x v="1"/>
    <d v="2014-12-31T00:00:00"/>
    <x v="636"/>
    <n v="211923000"/>
    <n v="32316000"/>
    <x v="0"/>
    <n v="170814000"/>
    <x v="7"/>
    <x v="77"/>
  </r>
  <r>
    <x v="161"/>
    <x v="2"/>
    <d v="2015-12-31T00:00:00"/>
    <x v="637"/>
    <n v="233417000"/>
    <n v="35645000"/>
    <x v="0"/>
    <n v="174796000"/>
    <x v="7"/>
    <x v="77"/>
  </r>
  <r>
    <x v="161"/>
    <x v="3"/>
    <d v="2016-12-31T00:00:00"/>
    <x v="638"/>
    <n v="253612000"/>
    <n v="33399000"/>
    <x v="0"/>
    <n v="193585000"/>
    <x v="7"/>
    <x v="77"/>
  </r>
  <r>
    <x v="162"/>
    <x v="0"/>
    <d v="2012-12-31T00:00:00"/>
    <x v="639"/>
    <n v="2515796000"/>
    <n v="280928000"/>
    <x v="185"/>
    <s v=" $-   "/>
    <x v="2"/>
    <x v="7"/>
  </r>
  <r>
    <x v="162"/>
    <x v="1"/>
    <d v="2013-12-31T00:00:00"/>
    <x v="640"/>
    <n v="2444984000"/>
    <n v="270261000"/>
    <x v="186"/>
    <s v=" $-   "/>
    <x v="2"/>
    <x v="7"/>
  </r>
  <r>
    <x v="162"/>
    <x v="2"/>
    <d v="2014-12-31T00:00:00"/>
    <x v="641"/>
    <n v="2566246000"/>
    <n v="253827000"/>
    <x v="187"/>
    <s v=" $-   "/>
    <x v="2"/>
    <x v="7"/>
  </r>
  <r>
    <x v="162"/>
    <x v="3"/>
    <d v="2015-12-31T00:00:00"/>
    <x v="642"/>
    <n v="2659728000"/>
    <n v="255192000"/>
    <x v="188"/>
    <s v=" $-   "/>
    <x v="2"/>
    <x v="7"/>
  </r>
  <r>
    <x v="163"/>
    <x v="0"/>
    <d v="2012-12-31T00:00:00"/>
    <x v="643"/>
    <s v=" $-   "/>
    <n v="2676141000"/>
    <x v="0"/>
    <n v="1266807000"/>
    <x v="10"/>
    <x v="61"/>
  </r>
  <r>
    <x v="163"/>
    <x v="1"/>
    <d v="2013-12-31T00:00:00"/>
    <x v="644"/>
    <s v=" $-   "/>
    <n v="2616000000"/>
    <x v="0"/>
    <n v="1170000000"/>
    <x v="10"/>
    <x v="61"/>
  </r>
  <r>
    <x v="163"/>
    <x v="2"/>
    <d v="2014-12-31T00:00:00"/>
    <x v="645"/>
    <s v=" $-   "/>
    <n v="2671000000"/>
    <x v="0"/>
    <n v="1139000000"/>
    <x v="10"/>
    <x v="61"/>
  </r>
  <r>
    <x v="163"/>
    <x v="3"/>
    <d v="2015-12-31T00:00:00"/>
    <x v="646"/>
    <s v=" $-   "/>
    <n v="3275000000"/>
    <x v="0"/>
    <n v="1320000000"/>
    <x v="10"/>
    <x v="61"/>
  </r>
  <r>
    <x v="164"/>
    <x v="0"/>
    <d v="2013-12-31T00:00:00"/>
    <x v="647"/>
    <n v="25202000000"/>
    <n v="2039000000"/>
    <x v="0"/>
    <s v=" $-   "/>
    <x v="0"/>
    <x v="30"/>
  </r>
  <r>
    <x v="164"/>
    <x v="1"/>
    <d v="2014-12-31T00:00:00"/>
    <x v="648"/>
    <n v="24979000000"/>
    <n v="1984000000"/>
    <x v="0"/>
    <s v=" $-   "/>
    <x v="0"/>
    <x v="30"/>
  </r>
  <r>
    <x v="164"/>
    <x v="2"/>
    <d v="2015-12-31T00:00:00"/>
    <x v="649"/>
    <n v="25339000000"/>
    <n v="1952000000"/>
    <x v="0"/>
    <s v=" $-   "/>
    <x v="0"/>
    <x v="30"/>
  </r>
  <r>
    <x v="164"/>
    <x v="3"/>
    <d v="2016-12-31T00:00:00"/>
    <x v="650"/>
    <n v="25104000000"/>
    <n v="1940000000"/>
    <x v="0"/>
    <s v=" $-   "/>
    <x v="0"/>
    <x v="30"/>
  </r>
  <r>
    <x v="165"/>
    <x v="0"/>
    <d v="2012-12-31T00:00:00"/>
    <x v="651"/>
    <n v="800336000"/>
    <n v="72163000"/>
    <x v="0"/>
    <n v="768820000"/>
    <x v="7"/>
    <x v="77"/>
  </r>
  <r>
    <x v="165"/>
    <x v="1"/>
    <d v="2013-12-31T00:00:00"/>
    <x v="652"/>
    <n v="815095000"/>
    <n v="76864000"/>
    <x v="0"/>
    <n v="749722000"/>
    <x v="7"/>
    <x v="77"/>
  </r>
  <r>
    <x v="165"/>
    <x v="2"/>
    <d v="2014-12-31T00:00:00"/>
    <x v="653"/>
    <n v="783602000"/>
    <n v="88705000"/>
    <x v="0"/>
    <n v="708406000"/>
    <x v="7"/>
    <x v="77"/>
  </r>
  <r>
    <x v="165"/>
    <x v="3"/>
    <d v="2015-12-31T00:00:00"/>
    <x v="654"/>
    <n v="747276000"/>
    <n v="72363000"/>
    <x v="0"/>
    <n v="643689000"/>
    <x v="7"/>
    <x v="77"/>
  </r>
  <r>
    <x v="166"/>
    <x v="0"/>
    <d v="2012-12-31T00:00:00"/>
    <x v="655"/>
    <n v="2471000000"/>
    <n v="1461000000"/>
    <x v="189"/>
    <s v=" $-   "/>
    <x v="3"/>
    <x v="19"/>
  </r>
  <r>
    <x v="166"/>
    <x v="1"/>
    <d v="2013-12-31T00:00:00"/>
    <x v="656"/>
    <n v="2859000000"/>
    <n v="1699000000"/>
    <x v="190"/>
    <s v=" $-   "/>
    <x v="3"/>
    <x v="19"/>
  </r>
  <r>
    <x v="166"/>
    <x v="2"/>
    <d v="2014-12-31T00:00:00"/>
    <x v="657"/>
    <n v="3788000000"/>
    <n v="2983000000"/>
    <x v="191"/>
    <s v=" $-   "/>
    <x v="3"/>
    <x v="19"/>
  </r>
  <r>
    <x v="166"/>
    <x v="3"/>
    <d v="2015-12-31T00:00:00"/>
    <x v="658"/>
    <n v="4006000000"/>
    <n v="3426000000"/>
    <x v="192"/>
    <s v=" $-   "/>
    <x v="3"/>
    <x v="19"/>
  </r>
  <r>
    <x v="167"/>
    <x v="0"/>
    <d v="2013-05-26T00:00:00"/>
    <x v="659"/>
    <n v="11350200000"/>
    <n v="3552300000"/>
    <x v="0"/>
    <s v=" $-   "/>
    <x v="4"/>
    <x v="40"/>
  </r>
  <r>
    <x v="167"/>
    <x v="1"/>
    <d v="2014-05-25T00:00:00"/>
    <x v="660"/>
    <n v="11539800000"/>
    <n v="3474300000"/>
    <x v="0"/>
    <s v=" $-   "/>
    <x v="4"/>
    <x v="40"/>
  </r>
  <r>
    <x v="167"/>
    <x v="2"/>
    <d v="2015-05-31T00:00:00"/>
    <x v="661"/>
    <n v="11681100000"/>
    <n v="3328000000"/>
    <x v="0"/>
    <s v=" $-   "/>
    <x v="4"/>
    <x v="40"/>
  </r>
  <r>
    <x v="167"/>
    <x v="3"/>
    <d v="2016-05-29T00:00:00"/>
    <x v="662"/>
    <n v="10733600000"/>
    <n v="3118900000"/>
    <x v="0"/>
    <s v=" $-   "/>
    <x v="4"/>
    <x v="40"/>
  </r>
  <r>
    <x v="168"/>
    <x v="0"/>
    <d v="2013-12-31T00:00:00"/>
    <x v="663"/>
    <n v="4495000000"/>
    <n v="1126000000"/>
    <x v="193"/>
    <n v="31000000"/>
    <x v="2"/>
    <x v="29"/>
  </r>
  <r>
    <x v="168"/>
    <x v="1"/>
    <d v="2014-12-31T00:00:00"/>
    <x v="664"/>
    <n v="5663000000"/>
    <n v="1202000000"/>
    <x v="194"/>
    <n v="33000000"/>
    <x v="2"/>
    <x v="29"/>
  </r>
  <r>
    <x v="168"/>
    <x v="2"/>
    <d v="2015-12-31T00:00:00"/>
    <x v="665"/>
    <n v="5458000000"/>
    <n v="1508000000"/>
    <x v="195"/>
    <n v="54000000"/>
    <x v="2"/>
    <x v="29"/>
  </r>
  <r>
    <x v="168"/>
    <x v="3"/>
    <d v="2016-12-31T00:00:00"/>
    <x v="666"/>
    <n v="5644000000"/>
    <n v="1472000000"/>
    <x v="196"/>
    <n v="64000000"/>
    <x v="2"/>
    <x v="29"/>
  </r>
  <r>
    <x v="169"/>
    <x v="0"/>
    <d v="2013-12-31T00:00:00"/>
    <x v="667"/>
    <n v="137373000000"/>
    <n v="12382000000"/>
    <x v="0"/>
    <s v=" $-   "/>
    <x v="1"/>
    <x v="72"/>
  </r>
  <r>
    <x v="169"/>
    <x v="1"/>
    <d v="2014-12-31T00:00:00"/>
    <x v="668"/>
    <n v="142121000000"/>
    <n v="12158000000"/>
    <x v="0"/>
    <s v=" $-   "/>
    <x v="1"/>
    <x v="72"/>
  </r>
  <r>
    <x v="169"/>
    <x v="2"/>
    <d v="2015-12-31T00:00:00"/>
    <x v="669"/>
    <n v="134054000000"/>
    <n v="13405000000"/>
    <x v="0"/>
    <s v=" $-   "/>
    <x v="1"/>
    <x v="72"/>
  </r>
  <r>
    <x v="169"/>
    <x v="3"/>
    <d v="2016-12-31T00:00:00"/>
    <x v="670"/>
    <n v="145125000000"/>
    <n v="11710000000"/>
    <x v="0"/>
    <s v=" $-   "/>
    <x v="1"/>
    <x v="72"/>
  </r>
  <r>
    <x v="170"/>
    <x v="0"/>
    <d v="2012-12-31T00:00:00"/>
    <x v="671"/>
    <n v="9235777000"/>
    <n v="2656530000"/>
    <x v="0"/>
    <n v="98383000"/>
    <x v="1"/>
    <x v="25"/>
  </r>
  <r>
    <x v="170"/>
    <x v="1"/>
    <d v="2013-12-31T00:00:00"/>
    <x v="672"/>
    <n v="9857923000"/>
    <n v="3028028000"/>
    <x v="0"/>
    <n v="133957000"/>
    <x v="1"/>
    <x v="25"/>
  </r>
  <r>
    <x v="170"/>
    <x v="2"/>
    <d v="2014-12-31T00:00:00"/>
    <x v="673"/>
    <n v="10747886000"/>
    <n v="3314030000"/>
    <x v="0"/>
    <n v="148313000"/>
    <x v="1"/>
    <x v="25"/>
  </r>
  <r>
    <x v="170"/>
    <x v="3"/>
    <d v="2015-12-31T00:00:00"/>
    <x v="674"/>
    <n v="10724192000"/>
    <n v="3277390000"/>
    <x v="0"/>
    <n v="141675000"/>
    <x v="1"/>
    <x v="25"/>
  </r>
  <r>
    <x v="171"/>
    <x v="0"/>
    <d v="2013-05-31T00:00:00"/>
    <x v="675"/>
    <n v="862075000"/>
    <n v="1156635000"/>
    <x v="0"/>
    <s v=" $-   "/>
    <x v="2"/>
    <x v="9"/>
  </r>
  <r>
    <x v="171"/>
    <x v="1"/>
    <d v="2014-05-31T00:00:00"/>
    <x v="676"/>
    <n v="952225000"/>
    <n v="1196512000"/>
    <x v="0"/>
    <s v=" $-   "/>
    <x v="2"/>
    <x v="9"/>
  </r>
  <r>
    <x v="171"/>
    <x v="2"/>
    <d v="2015-05-31T00:00:00"/>
    <x v="677"/>
    <n v="1022107000"/>
    <n v="1295014000"/>
    <x v="0"/>
    <s v=" $-   "/>
    <x v="2"/>
    <x v="9"/>
  </r>
  <r>
    <x v="171"/>
    <x v="3"/>
    <d v="2016-05-31T00:00:00"/>
    <x v="678"/>
    <n v="1147639000"/>
    <n v="1325567000"/>
    <x v="0"/>
    <s v=" $-   "/>
    <x v="2"/>
    <x v="9"/>
  </r>
  <r>
    <x v="172"/>
    <x v="0"/>
    <d v="2013-02-02T00:00:00"/>
    <x v="679"/>
    <n v="9480000000"/>
    <s v=" $-   "/>
    <x v="0"/>
    <s v=" $-   "/>
    <x v="1"/>
    <x v="74"/>
  </r>
  <r>
    <x v="172"/>
    <x v="1"/>
    <d v="2014-02-01T00:00:00"/>
    <x v="680"/>
    <n v="9855000000"/>
    <s v=" $-   "/>
    <x v="0"/>
    <s v=" $-   "/>
    <x v="1"/>
    <x v="74"/>
  </r>
  <r>
    <x v="172"/>
    <x v="2"/>
    <d v="2015-01-31T00:00:00"/>
    <x v="681"/>
    <n v="10146000000"/>
    <s v=" $-   "/>
    <x v="0"/>
    <s v=" $-   "/>
    <x v="1"/>
    <x v="74"/>
  </r>
  <r>
    <x v="172"/>
    <x v="3"/>
    <d v="2016-01-30T00:00:00"/>
    <x v="682"/>
    <n v="10077000000"/>
    <s v=" $-   "/>
    <x v="0"/>
    <s v=" $-   "/>
    <x v="1"/>
    <x v="74"/>
  </r>
  <r>
    <x v="173"/>
    <x v="0"/>
    <d v="2012-12-29T00:00:00"/>
    <x v="683"/>
    <n v="1277195000"/>
    <n v="508547000"/>
    <x v="197"/>
    <s v=" $-   "/>
    <x v="1"/>
    <x v="78"/>
  </r>
  <r>
    <x v="173"/>
    <x v="1"/>
    <d v="2013-12-28T00:00:00"/>
    <x v="684"/>
    <n v="1224551000"/>
    <n v="468345000"/>
    <x v="198"/>
    <s v=" $-   "/>
    <x v="1"/>
    <x v="78"/>
  </r>
  <r>
    <x v="173"/>
    <x v="2"/>
    <d v="2014-12-27T00:00:00"/>
    <x v="685"/>
    <n v="1266246000"/>
    <n v="518665000"/>
    <x v="199"/>
    <s v=" $-   "/>
    <x v="1"/>
    <x v="78"/>
  </r>
  <r>
    <x v="173"/>
    <x v="3"/>
    <d v="2015-12-26T00:00:00"/>
    <x v="686"/>
    <n v="1281566000"/>
    <n v="562080000"/>
    <x v="200"/>
    <s v=" $-   "/>
    <x v="1"/>
    <x v="78"/>
  </r>
  <r>
    <x v="174"/>
    <x v="0"/>
    <d v="2013-12-31T00:00:00"/>
    <x v="687"/>
    <n v="15422000000"/>
    <n v="2816000000"/>
    <x v="0"/>
    <s v=" $-   "/>
    <x v="1"/>
    <x v="79"/>
  </r>
  <r>
    <x v="174"/>
    <x v="1"/>
    <d v="2014-12-31T00:00:00"/>
    <x v="688"/>
    <n v="13906000000"/>
    <n v="2815000000"/>
    <x v="0"/>
    <s v=" $-   "/>
    <x v="1"/>
    <x v="79"/>
  </r>
  <r>
    <x v="174"/>
    <x v="2"/>
    <d v="2015-12-31T00:00:00"/>
    <x v="689"/>
    <n v="12164000000"/>
    <n v="2728000000"/>
    <x v="0"/>
    <s v=" $-   "/>
    <x v="1"/>
    <x v="79"/>
  </r>
  <r>
    <x v="174"/>
    <x v="3"/>
    <d v="2016-12-31T00:00:00"/>
    <x v="690"/>
    <n v="10972000000"/>
    <n v="2617000000"/>
    <x v="0"/>
    <s v=" $-   "/>
    <x v="1"/>
    <x v="79"/>
  </r>
  <r>
    <x v="175"/>
    <x v="0"/>
    <d v="2012-12-31T00:00:00"/>
    <x v="691"/>
    <n v="5033885000"/>
    <n v="2785035000"/>
    <x v="0"/>
    <s v=" $-   "/>
    <x v="0"/>
    <x v="80"/>
  </r>
  <r>
    <x v="175"/>
    <x v="1"/>
    <d v="2013-12-31T00:00:00"/>
    <x v="692"/>
    <n v="5301275000"/>
    <n v="2839629000"/>
    <x v="0"/>
    <s v=" $-   "/>
    <x v="0"/>
    <x v="80"/>
  </r>
  <r>
    <x v="175"/>
    <x v="2"/>
    <d v="2014-12-31T00:00:00"/>
    <x v="693"/>
    <n v="5650711000"/>
    <n v="2967125000"/>
    <x v="0"/>
    <s v=" $-   "/>
    <x v="0"/>
    <x v="80"/>
  </r>
  <r>
    <x v="175"/>
    <x v="3"/>
    <d v="2015-12-31T00:00:00"/>
    <x v="694"/>
    <n v="5741956000"/>
    <n v="2931108000"/>
    <x v="0"/>
    <s v=" $-   "/>
    <x v="0"/>
    <x v="80"/>
  </r>
  <r>
    <x v="176"/>
    <x v="0"/>
    <d v="2013-12-31T00:00:00"/>
    <x v="695"/>
    <n v="24931000000"/>
    <n v="1333000000"/>
    <x v="0"/>
    <s v=" $-   "/>
    <x v="9"/>
    <x v="37"/>
  </r>
  <r>
    <x v="176"/>
    <x v="1"/>
    <d v="2014-12-31T00:00:00"/>
    <x v="696"/>
    <n v="27334000000"/>
    <n v="293000000"/>
    <x v="0"/>
    <s v=" $-   "/>
    <x v="9"/>
    <x v="37"/>
  </r>
  <r>
    <x v="176"/>
    <x v="2"/>
    <d v="2015-12-31T00:00:00"/>
    <x v="697"/>
    <n v="21113000000"/>
    <n v="200000000"/>
    <x v="0"/>
    <s v=" $-   "/>
    <x v="9"/>
    <x v="37"/>
  </r>
  <r>
    <x v="176"/>
    <x v="3"/>
    <d v="2016-12-31T00:00:00"/>
    <x v="698"/>
    <n v="15023000000"/>
    <n v="228000000"/>
    <x v="0"/>
    <s v=" $-   "/>
    <x v="9"/>
    <x v="37"/>
  </r>
  <r>
    <x v="177"/>
    <x v="0"/>
    <d v="2013-06-30T00:00:00"/>
    <x v="699"/>
    <n v="3193722000"/>
    <n v="902869000"/>
    <x v="0"/>
    <s v=" $-   "/>
    <x v="1"/>
    <x v="78"/>
  </r>
  <r>
    <x v="177"/>
    <x v="1"/>
    <d v="2014-06-30T00:00:00"/>
    <x v="700"/>
    <n v="3891816000"/>
    <n v="1126940000"/>
    <x v="0"/>
    <s v=" $-   "/>
    <x v="1"/>
    <x v="78"/>
  </r>
  <r>
    <x v="177"/>
    <x v="2"/>
    <d v="2015-06-30T00:00:00"/>
    <x v="701"/>
    <n v="4338193000"/>
    <n v="1347510000"/>
    <x v="0"/>
    <s v=" $-   "/>
    <x v="1"/>
    <x v="78"/>
  </r>
  <r>
    <x v="177"/>
    <x v="3"/>
    <d v="2016-06-30T00:00:00"/>
    <x v="702"/>
    <n v="4818585000"/>
    <n v="1513064000"/>
    <x v="0"/>
    <s v=" $-   "/>
    <x v="1"/>
    <x v="78"/>
  </r>
  <r>
    <x v="178"/>
    <x v="0"/>
    <d v="2012-12-31T00:00:00"/>
    <x v="703"/>
    <n v="1671980000"/>
    <n v="1269586000"/>
    <x v="201"/>
    <n v="92369000"/>
    <x v="1"/>
    <x v="81"/>
  </r>
  <r>
    <x v="178"/>
    <x v="1"/>
    <d v="2013-12-29T00:00:00"/>
    <x v="704"/>
    <n v="1672901000"/>
    <n v="1269777000"/>
    <x v="202"/>
    <n v="125876000"/>
    <x v="1"/>
    <x v="81"/>
  </r>
  <r>
    <x v="178"/>
    <x v="2"/>
    <d v="2014-12-28T00:00:00"/>
    <x v="705"/>
    <n v="1698372000"/>
    <n v="1315793000"/>
    <x v="203"/>
    <n v="99794000"/>
    <x v="1"/>
    <x v="81"/>
  </r>
  <r>
    <x v="178"/>
    <x v="3"/>
    <d v="2015-12-27T00:00:00"/>
    <x v="706"/>
    <n v="1677033000"/>
    <n v="1370183000"/>
    <x v="204"/>
    <n v="86171000"/>
    <x v="1"/>
    <x v="81"/>
  </r>
  <r>
    <x v="179"/>
    <x v="0"/>
    <d v="2012-12-31T00:00:00"/>
    <x v="707"/>
    <n v="162167000"/>
    <n v="1789327000"/>
    <x v="0"/>
    <n v="193937000"/>
    <x v="6"/>
    <x v="35"/>
  </r>
  <r>
    <x v="179"/>
    <x v="1"/>
    <d v="2013-12-31T00:00:00"/>
    <x v="708"/>
    <n v="116241000"/>
    <n v="1716639000"/>
    <x v="0"/>
    <n v="131409000"/>
    <x v="6"/>
    <x v="35"/>
  </r>
  <r>
    <x v="179"/>
    <x v="2"/>
    <d v="2014-12-31T00:00:00"/>
    <x v="709"/>
    <n v="86453000"/>
    <n v="1843069000"/>
    <x v="0"/>
    <n v="120266000"/>
    <x v="6"/>
    <x v="35"/>
  </r>
  <r>
    <x v="179"/>
    <x v="3"/>
    <d v="2015-12-31T00:00:00"/>
    <x v="710"/>
    <n v="82175000"/>
    <n v="1948041000"/>
    <x v="0"/>
    <n v="127821000"/>
    <x v="6"/>
    <x v="35"/>
  </r>
  <r>
    <x v="180"/>
    <x v="0"/>
    <d v="2013-12-28T00:00:00"/>
    <x v="711"/>
    <n v="3016109000"/>
    <n v="1096507000"/>
    <x v="0"/>
    <s v=" $-   "/>
    <x v="1"/>
    <x v="82"/>
  </r>
  <r>
    <x v="180"/>
    <x v="1"/>
    <d v="2015-01-03T00:00:00"/>
    <x v="712"/>
    <n v="3420339000"/>
    <n v="1340453000"/>
    <x v="0"/>
    <s v=" $-   "/>
    <x v="1"/>
    <x v="82"/>
  </r>
  <r>
    <x v="180"/>
    <x v="2"/>
    <d v="2016-01-02T00:00:00"/>
    <x v="713"/>
    <n v="3595217000"/>
    <n v="1541214000"/>
    <x v="0"/>
    <s v=" $-   "/>
    <x v="1"/>
    <x v="82"/>
  </r>
  <r>
    <x v="180"/>
    <x v="3"/>
    <d v="2016-12-31T00:00:00"/>
    <x v="714"/>
    <n v="3752151000"/>
    <n v="1500399000"/>
    <x v="0"/>
    <s v=" $-   "/>
    <x v="1"/>
    <x v="82"/>
  </r>
  <r>
    <x v="181"/>
    <x v="0"/>
    <d v="2012-12-31T00:00:00"/>
    <x v="715"/>
    <n v="5717000000"/>
    <n v="20801000000"/>
    <x v="0"/>
    <n v="1679000000"/>
    <x v="3"/>
    <x v="65"/>
  </r>
  <r>
    <x v="181"/>
    <x v="1"/>
    <d v="2013-12-31T00:00:00"/>
    <x v="716"/>
    <n v="5970000000"/>
    <n v="21667000000"/>
    <x v="0"/>
    <n v="1753000000"/>
    <x v="3"/>
    <x v="65"/>
  </r>
  <r>
    <x v="181"/>
    <x v="2"/>
    <d v="2014-12-31T00:00:00"/>
    <x v="717"/>
    <n v="6262000000"/>
    <n v="23271000000"/>
    <x v="0"/>
    <n v="1820000000"/>
    <x v="3"/>
    <x v="65"/>
  </r>
  <r>
    <x v="181"/>
    <x v="3"/>
    <d v="2015-12-31T00:00:00"/>
    <x v="718"/>
    <n v="6638000000"/>
    <n v="25171000000"/>
    <x v="0"/>
    <n v="1904000000"/>
    <x v="3"/>
    <x v="65"/>
  </r>
  <r>
    <x v="182"/>
    <x v="0"/>
    <d v="2012-12-31T00:00:00"/>
    <x v="719"/>
    <n v="567989000"/>
    <n v="158950000"/>
    <x v="0"/>
    <n v="506220000"/>
    <x v="7"/>
    <x v="14"/>
  </r>
  <r>
    <x v="182"/>
    <x v="1"/>
    <d v="2013-12-31T00:00:00"/>
    <x v="720"/>
    <n v="1206813000"/>
    <n v="241719000"/>
    <x v="0"/>
    <n v="865800000"/>
    <x v="7"/>
    <x v="14"/>
  </r>
  <r>
    <x v="182"/>
    <x v="2"/>
    <d v="2014-12-31T00:00:00"/>
    <x v="721"/>
    <n v="1403358000"/>
    <n v="212481000"/>
    <x v="0"/>
    <n v="844130000"/>
    <x v="7"/>
    <x v="14"/>
  </r>
  <r>
    <x v="182"/>
    <x v="3"/>
    <d v="2015-12-31T00:00:00"/>
    <x v="722"/>
    <n v="1622257000"/>
    <n v="258342000"/>
    <x v="0"/>
    <n v="826240000"/>
    <x v="7"/>
    <x v="14"/>
  </r>
  <r>
    <x v="183"/>
    <x v="0"/>
    <d v="2013-12-31T00:00:00"/>
    <x v="723"/>
    <s v=" $-   "/>
    <n v="401324000"/>
    <x v="0"/>
    <n v="423312000"/>
    <x v="7"/>
    <x v="14"/>
  </r>
  <r>
    <x v="183"/>
    <x v="1"/>
    <d v="2014-12-31T00:00:00"/>
    <x v="724"/>
    <s v=" $-   "/>
    <n v="463059000"/>
    <x v="0"/>
    <n v="455016000"/>
    <x v="7"/>
    <x v="14"/>
  </r>
  <r>
    <x v="183"/>
    <x v="2"/>
    <d v="2015-12-31T00:00:00"/>
    <x v="725"/>
    <s v=" $-   "/>
    <n v="706644000"/>
    <x v="0"/>
    <n v="504905000"/>
    <x v="7"/>
    <x v="14"/>
  </r>
  <r>
    <x v="183"/>
    <x v="3"/>
    <d v="2016-12-31T00:00:00"/>
    <x v="726"/>
    <s v=" $-   "/>
    <n v="842010000"/>
    <x v="0"/>
    <n v="568108000"/>
    <x v="7"/>
    <x v="14"/>
  </r>
  <r>
    <x v="184"/>
    <x v="0"/>
    <d v="2013-02-03T00:00:00"/>
    <x v="727"/>
    <n v="48912000000"/>
    <n v="16508000000"/>
    <x v="0"/>
    <n v="1568000000"/>
    <x v="1"/>
    <x v="83"/>
  </r>
  <r>
    <x v="184"/>
    <x v="1"/>
    <d v="2014-02-02T00:00:00"/>
    <x v="728"/>
    <n v="51897000000"/>
    <n v="16122000000"/>
    <x v="0"/>
    <n v="1627000000"/>
    <x v="1"/>
    <x v="83"/>
  </r>
  <r>
    <x v="184"/>
    <x v="2"/>
    <d v="2015-02-01T00:00:00"/>
    <x v="729"/>
    <n v="54787000000"/>
    <n v="16280000000"/>
    <x v="0"/>
    <n v="1640000000"/>
    <x v="1"/>
    <x v="83"/>
  </r>
  <r>
    <x v="184"/>
    <x v="3"/>
    <d v="2016-01-31T00:00:00"/>
    <x v="730"/>
    <n v="58254000000"/>
    <n v="16801000000"/>
    <x v="0"/>
    <n v="1690000000"/>
    <x v="1"/>
    <x v="83"/>
  </r>
  <r>
    <x v="185"/>
    <x v="0"/>
    <d v="2012-12-31T00:00:00"/>
    <x v="731"/>
    <n v="3535000000"/>
    <n v="1126000000"/>
    <x v="0"/>
    <n v="2866000000"/>
    <x v="9"/>
    <x v="48"/>
  </r>
  <r>
    <x v="185"/>
    <x v="1"/>
    <d v="2013-12-31T00:00:00"/>
    <x v="732"/>
    <n v="3969000000"/>
    <n v="1045000000"/>
    <x v="0"/>
    <n v="2687000000"/>
    <x v="9"/>
    <x v="48"/>
  </r>
  <r>
    <x v="185"/>
    <x v="2"/>
    <d v="2014-12-31T00:00:00"/>
    <x v="186"/>
    <n v="3753000000"/>
    <n v="863000000"/>
    <x v="0"/>
    <n v="3224000000"/>
    <x v="9"/>
    <x v="48"/>
  </r>
  <r>
    <x v="185"/>
    <x v="3"/>
    <d v="2015-12-31T00:00:00"/>
    <x v="733"/>
    <n v="3323000000"/>
    <n v="703000000"/>
    <x v="0"/>
    <n v="3955000000"/>
    <x v="9"/>
    <x v="48"/>
  </r>
  <r>
    <x v="186"/>
    <x v="0"/>
    <d v="2012-12-31T00:00:00"/>
    <x v="734"/>
    <n v="13195000000"/>
    <s v=" $-   "/>
    <x v="0"/>
    <n v="7080000000"/>
    <x v="6"/>
    <x v="13"/>
  </r>
  <r>
    <x v="186"/>
    <x v="1"/>
    <d v="2013-12-31T00:00:00"/>
    <x v="735"/>
    <n v="11048000000"/>
    <s v=" $-   "/>
    <x v="0"/>
    <n v="5970000000"/>
    <x v="6"/>
    <x v="13"/>
  </r>
  <r>
    <x v="186"/>
    <x v="2"/>
    <d v="2014-12-31T00:00:00"/>
    <x v="736"/>
    <n v="10805000000"/>
    <s v=" $-   "/>
    <x v="0"/>
    <n v="5757000000"/>
    <x v="6"/>
    <x v="13"/>
  </r>
  <r>
    <x v="186"/>
    <x v="3"/>
    <d v="2015-12-31T00:00:00"/>
    <x v="737"/>
    <n v="10775000000"/>
    <s v=" $-   "/>
    <x v="0"/>
    <n v="5274000000"/>
    <x v="6"/>
    <x v="13"/>
  </r>
  <r>
    <x v="187"/>
    <x v="0"/>
    <d v="2012-12-31T00:00:00"/>
    <x v="738"/>
    <n v="3440623000"/>
    <n v="1111232000"/>
    <x v="0"/>
    <s v=" $-   "/>
    <x v="1"/>
    <x v="84"/>
  </r>
  <r>
    <x v="187"/>
    <x v="1"/>
    <d v="2013-12-31T00:00:00"/>
    <x v="739"/>
    <n v="3621417000"/>
    <n v="1124753000"/>
    <x v="0"/>
    <s v=" $-   "/>
    <x v="1"/>
    <x v="84"/>
  </r>
  <r>
    <x v="187"/>
    <x v="2"/>
    <d v="2014-12-31T00:00:00"/>
    <x v="740"/>
    <n v="3788023000"/>
    <n v="1159502000"/>
    <x v="0"/>
    <s v=" $-   "/>
    <x v="1"/>
    <x v="84"/>
  </r>
  <r>
    <x v="187"/>
    <x v="3"/>
    <d v="2015-12-31T00:00:00"/>
    <x v="741"/>
    <n v="3619612000"/>
    <n v="1220095000"/>
    <x v="0"/>
    <s v=" $-   "/>
    <x v="1"/>
    <x v="84"/>
  </r>
  <r>
    <x v="188"/>
    <x v="0"/>
    <d v="2013-09-28T00:00:00"/>
    <x v="742"/>
    <n v="1330900000"/>
    <n v="661100000"/>
    <x v="205"/>
    <n v="112600000"/>
    <x v="3"/>
    <x v="5"/>
  </r>
  <r>
    <x v="188"/>
    <x v="1"/>
    <d v="2014-09-27T00:00:00"/>
    <x v="743"/>
    <n v="1285200000"/>
    <n v="591500000"/>
    <x v="206"/>
    <n v="113800000"/>
    <x v="3"/>
    <x v="5"/>
  </r>
  <r>
    <x v="188"/>
    <x v="2"/>
    <d v="2015-09-26T00:00:00"/>
    <x v="744"/>
    <n v="1272300000"/>
    <n v="624000000"/>
    <x v="207"/>
    <n v="110200000"/>
    <x v="3"/>
    <x v="5"/>
  </r>
  <r>
    <x v="188"/>
    <x v="3"/>
    <d v="2016-09-24T00:00:00"/>
    <x v="745"/>
    <n v="1269400000"/>
    <n v="682400000"/>
    <x v="208"/>
    <n v="89700000"/>
    <x v="3"/>
    <x v="5"/>
  </r>
  <r>
    <x v="189"/>
    <x v="0"/>
    <d v="2013-12-31T00:00:00"/>
    <x v="746"/>
    <n v="28364000000"/>
    <n v="5190000000"/>
    <x v="0"/>
    <s v=" $-   "/>
    <x v="0"/>
    <x v="53"/>
  </r>
  <r>
    <x v="189"/>
    <x v="1"/>
    <d v="2014-12-31T00:00:00"/>
    <x v="747"/>
    <n v="28957000000"/>
    <n v="5518000000"/>
    <x v="0"/>
    <s v=" $-   "/>
    <x v="0"/>
    <x v="53"/>
  </r>
  <r>
    <x v="189"/>
    <x v="2"/>
    <d v="2015-12-31T00:00:00"/>
    <x v="748"/>
    <n v="26747000000"/>
    <n v="5006000000"/>
    <x v="0"/>
    <s v=" $-   "/>
    <x v="0"/>
    <x v="53"/>
  </r>
  <r>
    <x v="189"/>
    <x v="3"/>
    <d v="2016-12-31T00:00:00"/>
    <x v="749"/>
    <n v="27150000000"/>
    <n v="5469000000"/>
    <x v="0"/>
    <s v=" $-   "/>
    <x v="0"/>
    <x v="53"/>
  </r>
  <r>
    <x v="190"/>
    <x v="0"/>
    <d v="2013-09-30T00:00:00"/>
    <x v="750"/>
    <n v="1852768000"/>
    <n v="126250000"/>
    <x v="209"/>
    <n v="455623000"/>
    <x v="9"/>
    <x v="85"/>
  </r>
  <r>
    <x v="190"/>
    <x v="1"/>
    <d v="2014-09-30T00:00:00"/>
    <x v="751"/>
    <n v="2006715000"/>
    <n v="116190000"/>
    <x v="210"/>
    <n v="523984000"/>
    <x v="9"/>
    <x v="85"/>
  </r>
  <r>
    <x v="190"/>
    <x v="2"/>
    <d v="2015-09-30T00:00:00"/>
    <x v="752"/>
    <n v="1703476000"/>
    <n v="122878000"/>
    <x v="211"/>
    <n v="608039000"/>
    <x v="9"/>
    <x v="85"/>
  </r>
  <r>
    <x v="190"/>
    <x v="3"/>
    <d v="2016-09-30T00:00:00"/>
    <x v="753"/>
    <n v="898805000"/>
    <n v="136287000"/>
    <x v="212"/>
    <n v="598587000"/>
    <x v="9"/>
    <x v="85"/>
  </r>
  <r>
    <x v="191"/>
    <x v="0"/>
    <d v="2014-10-31T00:00:00"/>
    <x v="754"/>
    <n v="39486000000"/>
    <n v="8717000000"/>
    <x v="213"/>
    <n v="906000000"/>
    <x v="2"/>
    <x v="86"/>
  </r>
  <r>
    <x v="191"/>
    <x v="1"/>
    <d v="2015-10-31T00:00:00"/>
    <x v="755"/>
    <n v="37168000000"/>
    <n v="9047000000"/>
    <x v="214"/>
    <n v="852000000"/>
    <x v="2"/>
    <x v="86"/>
  </r>
  <r>
    <x v="191"/>
    <x v="2"/>
    <d v="2016-10-31T00:00:00"/>
    <x v="756"/>
    <n v="35507000000"/>
    <n v="8419000000"/>
    <x v="215"/>
    <n v="755000000"/>
    <x v="2"/>
    <x v="86"/>
  </r>
  <r>
    <x v="192"/>
    <x v="0"/>
    <d v="2013-10-31T00:00:00"/>
    <x v="757"/>
    <n v="86380000000"/>
    <n v="13267000000"/>
    <x v="216"/>
    <n v="1373000000"/>
    <x v="2"/>
    <x v="2"/>
  </r>
  <r>
    <x v="192"/>
    <x v="1"/>
    <d v="2014-10-31T00:00:00"/>
    <x v="758"/>
    <n v="45431000000"/>
    <n v="5361000000"/>
    <x v="217"/>
    <n v="129000000"/>
    <x v="2"/>
    <x v="2"/>
  </r>
  <r>
    <x v="192"/>
    <x v="2"/>
    <d v="2015-10-31T00:00:00"/>
    <x v="759"/>
    <n v="41524000000"/>
    <n v="4663000000"/>
    <x v="218"/>
    <n v="102000000"/>
    <x v="2"/>
    <x v="2"/>
  </r>
  <r>
    <x v="192"/>
    <x v="3"/>
    <d v="2016-10-31T00:00:00"/>
    <x v="760"/>
    <n v="39240000000"/>
    <n v="4019000000"/>
    <x v="219"/>
    <n v="16000000"/>
    <x v="2"/>
    <x v="2"/>
  </r>
  <r>
    <x v="193"/>
    <x v="0"/>
    <d v="2013-04-30T00:00:00"/>
    <x v="761"/>
    <n v="1123773000"/>
    <n v="828095000"/>
    <x v="0"/>
    <n v="92407000"/>
    <x v="6"/>
    <x v="34"/>
  </r>
  <r>
    <x v="193"/>
    <x v="1"/>
    <d v="2014-04-30T00:00:00"/>
    <x v="762"/>
    <n v="1179405000"/>
    <n v="830789000"/>
    <x v="0"/>
    <n v="115604000"/>
    <x v="6"/>
    <x v="34"/>
  </r>
  <r>
    <x v="193"/>
    <x v="2"/>
    <d v="2015-04-30T00:00:00"/>
    <x v="763"/>
    <n v="1231104000"/>
    <n v="818091000"/>
    <x v="0"/>
    <n v="159804000"/>
    <x v="6"/>
    <x v="34"/>
  </r>
  <r>
    <x v="193"/>
    <x v="3"/>
    <d v="2016-04-30T00:00:00"/>
    <x v="764"/>
    <n v="1250320000"/>
    <n v="905648000"/>
    <x v="0"/>
    <n v="173598000"/>
    <x v="6"/>
    <x v="34"/>
  </r>
  <r>
    <x v="194"/>
    <x v="0"/>
    <d v="2013-10-27T00:00:00"/>
    <x v="765"/>
    <n v="7338838000"/>
    <n v="627340000"/>
    <x v="0"/>
    <s v=" $-   "/>
    <x v="4"/>
    <x v="40"/>
  </r>
  <r>
    <x v="194"/>
    <x v="1"/>
    <d v="2014-10-26T00:00:00"/>
    <x v="766"/>
    <n v="7751273000"/>
    <n v="650948000"/>
    <x v="0"/>
    <s v=" $-   "/>
    <x v="4"/>
    <x v="40"/>
  </r>
  <r>
    <x v="194"/>
    <x v="2"/>
    <d v="2015-10-31T00:00:00"/>
    <x v="767"/>
    <n v="7455282000"/>
    <n v="743611000"/>
    <x v="0"/>
    <s v=" $-   "/>
    <x v="4"/>
    <x v="40"/>
  </r>
  <r>
    <x v="194"/>
    <x v="3"/>
    <d v="2016-10-30T00:00:00"/>
    <x v="768"/>
    <n v="7365049000"/>
    <n v="871974000"/>
    <x v="0"/>
    <s v=" $-   "/>
    <x v="4"/>
    <x v="40"/>
  </r>
  <r>
    <x v="195"/>
    <x v="0"/>
    <d v="2013-06-28T00:00:00"/>
    <x v="769"/>
    <n v="3385000000"/>
    <n v="914000000"/>
    <x v="0"/>
    <s v=" $-   "/>
    <x v="2"/>
    <x v="87"/>
  </r>
  <r>
    <x v="195"/>
    <x v="1"/>
    <d v="2014-06-27T00:00:00"/>
    <x v="770"/>
    <n v="3310000000"/>
    <n v="820000000"/>
    <x v="0"/>
    <s v=" $-   "/>
    <x v="2"/>
    <x v="87"/>
  </r>
  <r>
    <x v="195"/>
    <x v="2"/>
    <d v="2015-07-03T00:00:00"/>
    <x v="771"/>
    <n v="3348000000"/>
    <n v="976000000"/>
    <x v="0"/>
    <s v=" $-   "/>
    <x v="2"/>
    <x v="87"/>
  </r>
  <r>
    <x v="195"/>
    <x v="3"/>
    <d v="2016-07-01T00:00:00"/>
    <x v="772"/>
    <n v="5132000000"/>
    <n v="1186000000"/>
    <x v="0"/>
    <s v=" $-   "/>
    <x v="2"/>
    <x v="87"/>
  </r>
  <r>
    <x v="196"/>
    <x v="0"/>
    <d v="2012-12-29T00:00:00"/>
    <x v="773"/>
    <n v="6432454000"/>
    <n v="1873360000"/>
    <x v="0"/>
    <s v=" $-   "/>
    <x v="3"/>
    <x v="4"/>
  </r>
  <r>
    <x v="196"/>
    <x v="1"/>
    <d v="2013-12-28T00:00:00"/>
    <x v="774"/>
    <n v="6904633000"/>
    <n v="1978960000"/>
    <x v="0"/>
    <s v=" $-   "/>
    <x v="3"/>
    <x v="4"/>
  </r>
  <r>
    <x v="196"/>
    <x v="2"/>
    <d v="2014-12-27T00:00:00"/>
    <x v="775"/>
    <n v="7460075000"/>
    <n v="2196173000"/>
    <x v="0"/>
    <s v=" $-   "/>
    <x v="3"/>
    <x v="4"/>
  </r>
  <r>
    <x v="196"/>
    <x v="3"/>
    <d v="2015-12-26T00:00:00"/>
    <x v="776"/>
    <n v="7617460000"/>
    <n v="2243356000"/>
    <x v="0"/>
    <s v=" $-   "/>
    <x v="3"/>
    <x v="4"/>
  </r>
  <r>
    <x v="197"/>
    <x v="0"/>
    <d v="2012-12-31T00:00:00"/>
    <x v="777"/>
    <n v="1885000000"/>
    <n v="2101000000"/>
    <x v="0"/>
    <n v="722000000"/>
    <x v="7"/>
    <x v="14"/>
  </r>
  <r>
    <x v="197"/>
    <x v="1"/>
    <d v="2013-12-31T00:00:00"/>
    <x v="778"/>
    <n v="1989000000"/>
    <n v="1968000000"/>
    <x v="0"/>
    <n v="697000000"/>
    <x v="7"/>
    <x v="14"/>
  </r>
  <r>
    <x v="197"/>
    <x v="2"/>
    <d v="2014-12-31T00:00:00"/>
    <x v="779"/>
    <n v="2033000000"/>
    <n v="1920000000"/>
    <x v="0"/>
    <n v="701000000"/>
    <x v="7"/>
    <x v="14"/>
  </r>
  <r>
    <x v="197"/>
    <x v="3"/>
    <d v="2015-12-31T00:00:00"/>
    <x v="780"/>
    <n v="2012000000"/>
    <n v="2011000000"/>
    <x v="0"/>
    <n v="716000000"/>
    <x v="7"/>
    <x v="14"/>
  </r>
  <r>
    <x v="198"/>
    <x v="0"/>
    <d v="2012-12-31T00:00:00"/>
    <x v="781"/>
    <n v="3784370000"/>
    <n v="1703796000"/>
    <x v="0"/>
    <s v=" $-   "/>
    <x v="4"/>
    <x v="40"/>
  </r>
  <r>
    <x v="198"/>
    <x v="1"/>
    <d v="2013-12-31T00:00:00"/>
    <x v="782"/>
    <n v="3865231000"/>
    <n v="1924132000"/>
    <x v="0"/>
    <s v=" $-   "/>
    <x v="4"/>
    <x v="40"/>
  </r>
  <r>
    <x v="198"/>
    <x v="2"/>
    <d v="2014-12-31T00:00:00"/>
    <x v="783"/>
    <n v="4085602000"/>
    <n v="1898284000"/>
    <x v="0"/>
    <s v=" $-   "/>
    <x v="4"/>
    <x v="40"/>
  </r>
  <r>
    <x v="198"/>
    <x v="3"/>
    <d v="2015-12-31T00:00:00"/>
    <x v="784"/>
    <n v="4003951000"/>
    <n v="1969308000"/>
    <x v="0"/>
    <s v=" $-   "/>
    <x v="4"/>
    <x v="40"/>
  </r>
  <r>
    <x v="199"/>
    <x v="0"/>
    <d v="2013-12-31T00:00:00"/>
    <x v="785"/>
    <n v="32564000000"/>
    <s v=" $-   "/>
    <x v="0"/>
    <n v="6688000000"/>
    <x v="3"/>
    <x v="26"/>
  </r>
  <r>
    <x v="199"/>
    <x v="1"/>
    <d v="2014-12-31T00:00:00"/>
    <x v="786"/>
    <n v="38166000000"/>
    <s v=" $-   "/>
    <x v="0"/>
    <n v="7972000000"/>
    <x v="3"/>
    <x v="26"/>
  </r>
  <r>
    <x v="199"/>
    <x v="2"/>
    <d v="2015-12-31T00:00:00"/>
    <x v="787"/>
    <n v="44269000000"/>
    <s v=" $-   "/>
    <x v="0"/>
    <n v="7673000000"/>
    <x v="3"/>
    <x v="26"/>
  </r>
  <r>
    <x v="199"/>
    <x v="3"/>
    <d v="2016-12-31T00:00:00"/>
    <x v="788"/>
    <n v="45007000000"/>
    <s v=" $-   "/>
    <x v="0"/>
    <n v="7631000000"/>
    <x v="3"/>
    <x v="26"/>
  </r>
  <r>
    <x v="200"/>
    <x v="0"/>
    <d v="2012-12-31T00:00:00"/>
    <x v="789"/>
    <n v="52513000000"/>
    <n v="22389000000"/>
    <x v="220"/>
    <s v=" $-   "/>
    <x v="2"/>
    <x v="58"/>
  </r>
  <r>
    <x v="200"/>
    <x v="1"/>
    <d v="2013-12-31T00:00:00"/>
    <x v="790"/>
    <n v="49683000000"/>
    <n v="22629000000"/>
    <x v="221"/>
    <s v=" $-   "/>
    <x v="2"/>
    <x v="58"/>
  </r>
  <r>
    <x v="200"/>
    <x v="2"/>
    <d v="2014-12-31T00:00:00"/>
    <x v="791"/>
    <n v="46386000000"/>
    <n v="22438000000"/>
    <x v="222"/>
    <s v=" $-   "/>
    <x v="2"/>
    <x v="58"/>
  </r>
  <r>
    <x v="200"/>
    <x v="3"/>
    <d v="2015-12-31T00:00:00"/>
    <x v="792"/>
    <n v="41057000000"/>
    <n v="19748000000"/>
    <x v="223"/>
    <s v=" $-   "/>
    <x v="2"/>
    <x v="58"/>
  </r>
  <r>
    <x v="201"/>
    <x v="0"/>
    <d v="2012-12-31T00:00:00"/>
    <x v="793"/>
    <n v="594190000"/>
    <n v="354571000"/>
    <x v="224"/>
    <s v=" $-   "/>
    <x v="3"/>
    <x v="5"/>
  </r>
  <r>
    <x v="201"/>
    <x v="1"/>
    <d v="2013-12-31T00:00:00"/>
    <x v="794"/>
    <n v="620940000"/>
    <n v="401353000"/>
    <x v="225"/>
    <s v=" $-   "/>
    <x v="3"/>
    <x v="5"/>
  </r>
  <r>
    <x v="201"/>
    <x v="2"/>
    <d v="2014-12-31T00:00:00"/>
    <x v="795"/>
    <n v="669691000"/>
    <n v="457598000"/>
    <x v="226"/>
    <s v=" $-   "/>
    <x v="3"/>
    <x v="5"/>
  </r>
  <r>
    <x v="201"/>
    <x v="3"/>
    <d v="2015-12-31T00:00:00"/>
    <x v="796"/>
    <n v="711622000"/>
    <n v="482465000"/>
    <x v="227"/>
    <s v=" $-   "/>
    <x v="3"/>
    <x v="5"/>
  </r>
  <r>
    <x v="202"/>
    <x v="0"/>
    <d v="2012-12-31T00:00:00"/>
    <x v="797"/>
    <n v="1645912000"/>
    <n v="453535000"/>
    <x v="228"/>
    <s v=" $-   "/>
    <x v="8"/>
    <x v="17"/>
  </r>
  <r>
    <x v="202"/>
    <x v="1"/>
    <d v="2013-12-31T00:00:00"/>
    <x v="798"/>
    <n v="1668691000"/>
    <n v="505877000"/>
    <x v="229"/>
    <s v=" $-   "/>
    <x v="8"/>
    <x v="17"/>
  </r>
  <r>
    <x v="202"/>
    <x v="2"/>
    <d v="2014-12-31T00:00:00"/>
    <x v="799"/>
    <n v="1726383000"/>
    <n v="514891000"/>
    <x v="230"/>
    <s v=" $-   "/>
    <x v="8"/>
    <x v="17"/>
  </r>
  <r>
    <x v="202"/>
    <x v="3"/>
    <d v="2015-12-31T00:00:00"/>
    <x v="800"/>
    <n v="1671590000"/>
    <n v="509557000"/>
    <x v="231"/>
    <s v=" $-   "/>
    <x v="8"/>
    <x v="17"/>
  </r>
  <r>
    <x v="203"/>
    <x v="0"/>
    <d v="2013-12-29T00:00:00"/>
    <x v="801"/>
    <n v="509291000"/>
    <n v="397285000"/>
    <x v="232"/>
    <s v=" $-   "/>
    <x v="3"/>
    <x v="88"/>
  </r>
  <r>
    <x v="203"/>
    <x v="1"/>
    <d v="2014-12-28T00:00:00"/>
    <x v="802"/>
    <n v="563648000"/>
    <n v="471921000"/>
    <x v="233"/>
    <s v=" $-   "/>
    <x v="3"/>
    <x v="88"/>
  </r>
  <r>
    <x v="203"/>
    <x v="2"/>
    <d v="2016-01-03T00:00:00"/>
    <x v="803"/>
    <n v="670472000"/>
    <n v="522046000"/>
    <x v="234"/>
    <s v=" $-   "/>
    <x v="3"/>
    <x v="88"/>
  </r>
  <r>
    <x v="203"/>
    <x v="3"/>
    <d v="2017-01-01T00:00:00"/>
    <x v="804"/>
    <n v="731925000"/>
    <n v="584491000"/>
    <x v="235"/>
    <s v=" $-   "/>
    <x v="3"/>
    <x v="88"/>
  </r>
  <r>
    <x v="204"/>
    <x v="0"/>
    <d v="2013-12-28T00:00:00"/>
    <x v="805"/>
    <n v="21187000000"/>
    <n v="8088000000"/>
    <x v="236"/>
    <n v="291000000"/>
    <x v="2"/>
    <x v="7"/>
  </r>
  <r>
    <x v="204"/>
    <x v="1"/>
    <d v="2014-12-27T00:00:00"/>
    <x v="806"/>
    <n v="20261000000"/>
    <n v="8136000000"/>
    <x v="237"/>
    <n v="294000000"/>
    <x v="2"/>
    <x v="7"/>
  </r>
  <r>
    <x v="204"/>
    <x v="2"/>
    <d v="2015-12-26T00:00:00"/>
    <x v="807"/>
    <n v="20676000000"/>
    <n v="7930000000"/>
    <x v="238"/>
    <n v="265000000"/>
    <x v="2"/>
    <x v="7"/>
  </r>
  <r>
    <x v="204"/>
    <x v="3"/>
    <d v="2016-12-31T00:00:00"/>
    <x v="808"/>
    <n v="23196000000"/>
    <n v="8397000000"/>
    <x v="239"/>
    <n v="294000000"/>
    <x v="2"/>
    <x v="7"/>
  </r>
  <r>
    <x v="205"/>
    <x v="0"/>
    <d v="2013-07-31T00:00:00"/>
    <x v="809"/>
    <n v="527000000"/>
    <n v="1534000000"/>
    <x v="159"/>
    <n v="30000000"/>
    <x v="2"/>
    <x v="16"/>
  </r>
  <r>
    <x v="205"/>
    <x v="1"/>
    <d v="2014-07-31T00:00:00"/>
    <x v="810"/>
    <n v="603000000"/>
    <n v="1601000000"/>
    <x v="240"/>
    <n v="25000000"/>
    <x v="2"/>
    <x v="16"/>
  </r>
  <r>
    <x v="205"/>
    <x v="2"/>
    <d v="2015-07-31T00:00:00"/>
    <x v="811"/>
    <n v="695000000"/>
    <n v="1771000000"/>
    <x v="241"/>
    <n v="42000000"/>
    <x v="2"/>
    <x v="16"/>
  </r>
  <r>
    <x v="205"/>
    <x v="3"/>
    <d v="2016-07-31T00:00:00"/>
    <x v="812"/>
    <n v="730000000"/>
    <n v="1807000000"/>
    <x v="242"/>
    <n v="34000000"/>
    <x v="2"/>
    <x v="16"/>
  </r>
  <r>
    <x v="206"/>
    <x v="0"/>
    <d v="2012-12-31T00:00:00"/>
    <x v="813"/>
    <n v="15287000000"/>
    <n v="3303000000"/>
    <x v="0"/>
    <n v="1473000000"/>
    <x v="8"/>
    <x v="32"/>
  </r>
  <r>
    <x v="206"/>
    <x v="1"/>
    <d v="2013-12-31T00:00:00"/>
    <x v="814"/>
    <n v="16282000000"/>
    <n v="3557000000"/>
    <x v="0"/>
    <n v="1531000000"/>
    <x v="8"/>
    <x v="32"/>
  </r>
  <r>
    <x v="206"/>
    <x v="2"/>
    <d v="2014-12-31T00:00:00"/>
    <x v="815"/>
    <n v="16254000000"/>
    <n v="3494000000"/>
    <x v="0"/>
    <n v="1406000000"/>
    <x v="8"/>
    <x v="32"/>
  </r>
  <r>
    <x v="206"/>
    <x v="3"/>
    <d v="2015-12-31T00:00:00"/>
    <x v="816"/>
    <n v="15468000000"/>
    <n v="3219000000"/>
    <x v="0"/>
    <n v="1294000000"/>
    <x v="8"/>
    <x v="32"/>
  </r>
  <r>
    <x v="207"/>
    <x v="0"/>
    <d v="2012-12-31T00:00:00"/>
    <x v="817"/>
    <s v=" $-   "/>
    <n v="6279100000"/>
    <x v="0"/>
    <s v=" $-   "/>
    <x v="1"/>
    <x v="89"/>
  </r>
  <r>
    <x v="207"/>
    <x v="1"/>
    <d v="2013-12-31T00:00:00"/>
    <x v="818"/>
    <s v=" $-   "/>
    <n v="6463400000"/>
    <x v="0"/>
    <s v=" $-   "/>
    <x v="1"/>
    <x v="89"/>
  </r>
  <r>
    <x v="207"/>
    <x v="2"/>
    <d v="2014-12-31T00:00:00"/>
    <x v="819"/>
    <s v=" $-   "/>
    <n v="6748500000"/>
    <x v="0"/>
    <s v=" $-   "/>
    <x v="1"/>
    <x v="89"/>
  </r>
  <r>
    <x v="207"/>
    <x v="3"/>
    <d v="2015-12-31T00:00:00"/>
    <x v="820"/>
    <s v=" $-   "/>
    <n v="6742700000"/>
    <x v="0"/>
    <s v=" $-   "/>
    <x v="1"/>
    <x v="89"/>
  </r>
  <r>
    <x v="208"/>
    <x v="0"/>
    <d v="2012-12-31T00:00:00"/>
    <x v="821"/>
    <n v="1277113000"/>
    <n v="850371000"/>
    <x v="0"/>
    <n v="316344000"/>
    <x v="7"/>
    <x v="14"/>
  </r>
  <r>
    <x v="208"/>
    <x v="1"/>
    <d v="2013-12-31T00:00:00"/>
    <x v="822"/>
    <n v="1288878000"/>
    <n v="924031000"/>
    <x v="0"/>
    <n v="322037000"/>
    <x v="7"/>
    <x v="14"/>
  </r>
  <r>
    <x v="208"/>
    <x v="2"/>
    <d v="2014-12-31T00:00:00"/>
    <x v="823"/>
    <n v="1344636000"/>
    <n v="869572000"/>
    <x v="0"/>
    <n v="353143000"/>
    <x v="7"/>
    <x v="14"/>
  </r>
  <r>
    <x v="208"/>
    <x v="3"/>
    <d v="2015-12-31T00:00:00"/>
    <x v="824"/>
    <n v="1290025000"/>
    <n v="844960000"/>
    <x v="0"/>
    <n v="345464000"/>
    <x v="7"/>
    <x v="14"/>
  </r>
  <r>
    <x v="209"/>
    <x v="0"/>
    <d v="2013-12-31T00:00:00"/>
    <x v="825"/>
    <n v="670900000"/>
    <n v="574000000"/>
    <x v="243"/>
    <s v=" $-   "/>
    <x v="3"/>
    <x v="5"/>
  </r>
  <r>
    <x v="209"/>
    <x v="1"/>
    <d v="2014-12-31T00:00:00"/>
    <x v="826"/>
    <n v="717900000"/>
    <n v="691000000"/>
    <x v="244"/>
    <s v=" $-   "/>
    <x v="3"/>
    <x v="5"/>
  </r>
  <r>
    <x v="209"/>
    <x v="2"/>
    <d v="2015-12-31T00:00:00"/>
    <x v="827"/>
    <n v="806500000"/>
    <n v="640500000"/>
    <x v="245"/>
    <s v=" $-   "/>
    <x v="3"/>
    <x v="5"/>
  </r>
  <r>
    <x v="209"/>
    <x v="3"/>
    <d v="2016-12-31T00:00:00"/>
    <x v="828"/>
    <n v="814300000"/>
    <n v="705300000"/>
    <x v="246"/>
    <s v=" $-   "/>
    <x v="3"/>
    <x v="5"/>
  </r>
  <r>
    <x v="210"/>
    <x v="0"/>
    <d v="2013-12-31T00:00:00"/>
    <x v="829"/>
    <n v="8554000000"/>
    <n v="2815000000"/>
    <x v="0"/>
    <n v="250000000"/>
    <x v="0"/>
    <x v="52"/>
  </r>
  <r>
    <x v="210"/>
    <x v="1"/>
    <d v="2014-12-31T00:00:00"/>
    <x v="830"/>
    <n v="8673000000"/>
    <n v="2678000000"/>
    <x v="0"/>
    <n v="245000000"/>
    <x v="0"/>
    <x v="52"/>
  </r>
  <r>
    <x v="210"/>
    <x v="2"/>
    <d v="2015-12-31T00:00:00"/>
    <x v="831"/>
    <n v="7888000000"/>
    <n v="2417000000"/>
    <x v="0"/>
    <n v="233000000"/>
    <x v="0"/>
    <x v="52"/>
  </r>
  <r>
    <x v="210"/>
    <x v="3"/>
    <d v="2016-12-31T00:00:00"/>
    <x v="832"/>
    <n v="7896000000"/>
    <n v="2415000000"/>
    <x v="0"/>
    <n v="224000000"/>
    <x v="0"/>
    <x v="52"/>
  </r>
  <r>
    <x v="211"/>
    <x v="0"/>
    <d v="2012-12-31T00:00:00"/>
    <x v="833"/>
    <s v=" $-   "/>
    <n v="3207800000"/>
    <x v="0"/>
    <s v=" $-   "/>
    <x v="6"/>
    <x v="22"/>
  </r>
  <r>
    <x v="211"/>
    <x v="1"/>
    <d v="2013-12-31T00:00:00"/>
    <x v="834"/>
    <s v=" $-   "/>
    <n v="3524400000"/>
    <x v="0"/>
    <s v=" $-   "/>
    <x v="6"/>
    <x v="22"/>
  </r>
  <r>
    <x v="211"/>
    <x v="2"/>
    <d v="2014-12-31T00:00:00"/>
    <x v="835"/>
    <s v=" $-   "/>
    <n v="3870200000"/>
    <x v="0"/>
    <s v=" $-   "/>
    <x v="6"/>
    <x v="22"/>
  </r>
  <r>
    <x v="211"/>
    <x v="3"/>
    <d v="2015-12-31T00:00:00"/>
    <x v="836"/>
    <s v=" $-   "/>
    <n v="3764500000"/>
    <x v="0"/>
    <s v=" $-   "/>
    <x v="6"/>
    <x v="22"/>
  </r>
  <r>
    <x v="212"/>
    <x v="0"/>
    <d v="2012-12-31T00:00:00"/>
    <x v="837"/>
    <n v="3230857000"/>
    <n v="1064757000"/>
    <x v="0"/>
    <n v="229166000"/>
    <x v="0"/>
    <x v="90"/>
  </r>
  <r>
    <x v="212"/>
    <x v="1"/>
    <d v="2013-12-31T00:00:00"/>
    <x v="838"/>
    <n v="3570801000"/>
    <n v="1183682000"/>
    <x v="0"/>
    <n v="253380000"/>
    <x v="0"/>
    <x v="90"/>
  </r>
  <r>
    <x v="212"/>
    <x v="2"/>
    <d v="2014-12-31T00:00:00"/>
    <x v="839"/>
    <n v="3898403000"/>
    <n v="1341000000"/>
    <x v="0"/>
    <n v="294496000"/>
    <x v="0"/>
    <x v="90"/>
  </r>
  <r>
    <x v="212"/>
    <x v="3"/>
    <d v="2015-12-31T00:00:00"/>
    <x v="840"/>
    <n v="3665578000"/>
    <n v="1466761000"/>
    <x v="0"/>
    <n v="339613000"/>
    <x v="0"/>
    <x v="90"/>
  </r>
  <r>
    <x v="213"/>
    <x v="0"/>
    <d v="2013-09-27T00:00:00"/>
    <x v="841"/>
    <n v="9976057000"/>
    <n v="1173340000"/>
    <x v="0"/>
    <s v=" $-   "/>
    <x v="0"/>
    <x v="53"/>
  </r>
  <r>
    <x v="213"/>
    <x v="1"/>
    <d v="2014-09-26T00:00:00"/>
    <x v="842"/>
    <n v="10621373000"/>
    <n v="1545716000"/>
    <x v="0"/>
    <s v=" $-   "/>
    <x v="0"/>
    <x v="53"/>
  </r>
  <r>
    <x v="213"/>
    <x v="2"/>
    <d v="2015-10-02T00:00:00"/>
    <x v="843"/>
    <n v="10146494000"/>
    <n v="1522811000"/>
    <x v="0"/>
    <s v=" $-   "/>
    <x v="0"/>
    <x v="53"/>
  </r>
  <r>
    <x v="213"/>
    <x v="3"/>
    <d v="2016-09-30T00:00:00"/>
    <x v="844"/>
    <n v="9196326000"/>
    <n v="1429233000"/>
    <x v="0"/>
    <s v=" $-   "/>
    <x v="0"/>
    <x v="53"/>
  </r>
  <r>
    <x v="214"/>
    <x v="0"/>
    <d v="2012-12-31T00:00:00"/>
    <x v="845"/>
    <n v="1656600000"/>
    <n v="1252300000"/>
    <x v="247"/>
    <s v=" $-   "/>
    <x v="2"/>
    <x v="57"/>
  </r>
  <r>
    <x v="214"/>
    <x v="1"/>
    <d v="2013-12-31T00:00:00"/>
    <x v="846"/>
    <n v="1727700000"/>
    <n v="1293200000"/>
    <x v="248"/>
    <s v=" $-   "/>
    <x v="2"/>
    <x v="57"/>
  </r>
  <r>
    <x v="214"/>
    <x v="2"/>
    <d v="2014-12-31T00:00:00"/>
    <x v="847"/>
    <n v="1768900000"/>
    <n v="1254700000"/>
    <x v="249"/>
    <s v=" $-   "/>
    <x v="2"/>
    <x v="57"/>
  </r>
  <r>
    <x v="214"/>
    <x v="3"/>
    <d v="2015-12-31T00:00:00"/>
    <x v="848"/>
    <n v="1779200000"/>
    <n v="1172700000"/>
    <x v="250"/>
    <s v=" $-   "/>
    <x v="2"/>
    <x v="57"/>
  </r>
  <r>
    <x v="215"/>
    <x v="0"/>
    <d v="2012-12-31T00:00:00"/>
    <x v="849"/>
    <s v=" $-   "/>
    <n v="64729000000"/>
    <x v="0"/>
    <n v="3385000000"/>
    <x v="6"/>
    <x v="35"/>
  </r>
  <r>
    <x v="215"/>
    <x v="1"/>
    <d v="2013-12-31T00:00:00"/>
    <x v="850"/>
    <s v=" $-   "/>
    <n v="70467000000"/>
    <x v="0"/>
    <n v="225000000"/>
    <x v="6"/>
    <x v="35"/>
  </r>
  <r>
    <x v="215"/>
    <x v="2"/>
    <d v="2014-12-31T00:00:00"/>
    <x v="851"/>
    <s v=" $-   "/>
    <n v="61274000000"/>
    <x v="0"/>
    <n v="3139000000"/>
    <x v="6"/>
    <x v="35"/>
  </r>
  <r>
    <x v="215"/>
    <x v="3"/>
    <d v="2015-12-31T00:00:00"/>
    <x v="852"/>
    <s v=" $-   "/>
    <n v="59014000000"/>
    <x v="0"/>
    <n v="3827000000"/>
    <x v="6"/>
    <x v="35"/>
  </r>
  <r>
    <x v="216"/>
    <x v="0"/>
    <d v="2013-02-02T00:00:00"/>
    <x v="853"/>
    <n v="7432000000"/>
    <n v="3357000000"/>
    <x v="0"/>
    <s v=" $-   "/>
    <x v="1"/>
    <x v="91"/>
  </r>
  <r>
    <x v="216"/>
    <x v="1"/>
    <d v="2014-02-01T00:00:00"/>
    <x v="854"/>
    <n v="7737000000"/>
    <n v="3453000000"/>
    <x v="0"/>
    <s v=" $-   "/>
    <x v="1"/>
    <x v="91"/>
  </r>
  <r>
    <x v="216"/>
    <x v="2"/>
    <d v="2015-01-31T00:00:00"/>
    <x v="855"/>
    <n v="8406000000"/>
    <n v="3777000000"/>
    <x v="0"/>
    <s v=" $-   "/>
    <x v="1"/>
    <x v="91"/>
  </r>
  <r>
    <x v="216"/>
    <x v="3"/>
    <d v="2016-01-30T00:00:00"/>
    <x v="856"/>
    <n v="9168000000"/>
    <n v="4168000000"/>
    <x v="0"/>
    <s v=" $-   "/>
    <x v="1"/>
    <x v="91"/>
  </r>
  <r>
    <x v="217"/>
    <x v="0"/>
    <d v="2012-12-29T00:00:00"/>
    <x v="857"/>
    <n v="8763000000"/>
    <n v="3872000000"/>
    <x v="0"/>
    <s v=" $-   "/>
    <x v="4"/>
    <x v="40"/>
  </r>
  <r>
    <x v="217"/>
    <x v="1"/>
    <d v="2013-12-28T00:00:00"/>
    <x v="858"/>
    <n v="8689000000"/>
    <n v="3266000000"/>
    <x v="0"/>
    <s v=" $-   "/>
    <x v="4"/>
    <x v="40"/>
  </r>
  <r>
    <x v="217"/>
    <x v="2"/>
    <d v="2015-01-03T00:00:00"/>
    <x v="859"/>
    <n v="9517000000"/>
    <n v="4039000000"/>
    <x v="0"/>
    <s v=" $-   "/>
    <x v="4"/>
    <x v="40"/>
  </r>
  <r>
    <x v="217"/>
    <x v="3"/>
    <d v="2016-01-02T00:00:00"/>
    <x v="860"/>
    <n v="8844000000"/>
    <n v="3590000000"/>
    <x v="0"/>
    <s v=" $-   "/>
    <x v="4"/>
    <x v="40"/>
  </r>
  <r>
    <x v="218"/>
    <x v="0"/>
    <d v="2013-09-30T00:00:00"/>
    <x v="861"/>
    <n v="1073447000"/>
    <n v="174085000"/>
    <x v="0"/>
    <n v="12784000"/>
    <x v="6"/>
    <x v="35"/>
  </r>
  <r>
    <x v="218"/>
    <x v="1"/>
    <d v="2014-09-30T00:00:00"/>
    <x v="862"/>
    <n v="1200308000"/>
    <n v="194491000"/>
    <x v="0"/>
    <n v="13279000"/>
    <x v="6"/>
    <x v="35"/>
  </r>
  <r>
    <x v="218"/>
    <x v="2"/>
    <d v="2015-09-30T00:00:00"/>
    <x v="863"/>
    <n v="1354969000"/>
    <n v="207519000"/>
    <x v="0"/>
    <n v="13338000"/>
    <x v="6"/>
    <x v="35"/>
  </r>
  <r>
    <x v="218"/>
    <x v="3"/>
    <d v="2016-09-30T00:00:00"/>
    <x v="864"/>
    <n v="1524907000"/>
    <n v="224088000"/>
    <x v="0"/>
    <n v="13794000"/>
    <x v="6"/>
    <x v="35"/>
  </r>
  <r>
    <x v="219"/>
    <x v="0"/>
    <d v="2012-12-31T00:00:00"/>
    <x v="865"/>
    <n v="206974000"/>
    <n v="123524000"/>
    <x v="0"/>
    <n v="214827000"/>
    <x v="7"/>
    <x v="14"/>
  </r>
  <r>
    <x v="219"/>
    <x v="1"/>
    <d v="2013-12-31T00:00:00"/>
    <x v="866"/>
    <n v="221498000"/>
    <n v="127470000"/>
    <x v="0"/>
    <n v="224713000"/>
    <x v="7"/>
    <x v="14"/>
  </r>
  <r>
    <x v="219"/>
    <x v="2"/>
    <d v="2014-12-31T00:00:00"/>
    <x v="867"/>
    <n v="258617000"/>
    <n v="122201000"/>
    <x v="0"/>
    <n v="258074000"/>
    <x v="7"/>
    <x v="14"/>
  </r>
  <r>
    <x v="219"/>
    <x v="3"/>
    <d v="2015-12-31T00:00:00"/>
    <x v="868"/>
    <n v="304477000"/>
    <n v="122735000"/>
    <x v="0"/>
    <n v="344527000"/>
    <x v="7"/>
    <x v="14"/>
  </r>
  <r>
    <x v="220"/>
    <x v="0"/>
    <d v="2013-06-30T00:00:00"/>
    <x v="869"/>
    <n v="1237452000"/>
    <n v="387812000"/>
    <x v="251"/>
    <s v=" $-   "/>
    <x v="2"/>
    <x v="20"/>
  </r>
  <r>
    <x v="220"/>
    <x v="1"/>
    <d v="2014-06-30T00:00:00"/>
    <x v="870"/>
    <n v="1232962000"/>
    <n v="384907000"/>
    <x v="252"/>
    <s v=" $-   "/>
    <x v="2"/>
    <x v="20"/>
  </r>
  <r>
    <x v="220"/>
    <x v="2"/>
    <d v="2015-06-30T00:00:00"/>
    <x v="871"/>
    <n v="1215229000"/>
    <n v="406864000"/>
    <x v="253"/>
    <s v=" $-   "/>
    <x v="2"/>
    <x v="20"/>
  </r>
  <r>
    <x v="220"/>
    <x v="3"/>
    <d v="2016-06-30T00:00:00"/>
    <x v="872"/>
    <n v="1163391000"/>
    <n v="379399000"/>
    <x v="254"/>
    <s v=" $-   "/>
    <x v="2"/>
    <x v="20"/>
  </r>
  <r>
    <x v="221"/>
    <x v="0"/>
    <d v="2013-12-31T00:00:00"/>
    <x v="873"/>
    <n v="12952000000"/>
    <n v="3706000000"/>
    <x v="0"/>
    <s v=" $-   "/>
    <x v="4"/>
    <x v="47"/>
  </r>
  <r>
    <x v="221"/>
    <x v="1"/>
    <d v="2014-12-31T00:00:00"/>
    <x v="874"/>
    <n v="13041000000"/>
    <n v="4162000000"/>
    <x v="0"/>
    <s v=" $-   "/>
    <x v="4"/>
    <x v="47"/>
  </r>
  <r>
    <x v="221"/>
    <x v="2"/>
    <d v="2015-12-31T00:00:00"/>
    <x v="875"/>
    <n v="11967000000"/>
    <n v="5011000000"/>
    <x v="0"/>
    <s v=" $-   "/>
    <x v="4"/>
    <x v="47"/>
  </r>
  <r>
    <x v="221"/>
    <x v="3"/>
    <d v="2016-12-31T00:00:00"/>
    <x v="876"/>
    <n v="11551000000"/>
    <n v="3334000000"/>
    <x v="0"/>
    <s v=" $-   "/>
    <x v="4"/>
    <x v="47"/>
  </r>
  <r>
    <x v="222"/>
    <x v="0"/>
    <d v="2013-12-31T00:00:00"/>
    <x v="877"/>
    <n v="7365000000"/>
    <n v="1007000000"/>
    <x v="0"/>
    <n v="1806000000"/>
    <x v="9"/>
    <x v="92"/>
  </r>
  <r>
    <x v="222"/>
    <x v="1"/>
    <d v="2014-12-31T00:00:00"/>
    <x v="878"/>
    <n v="8435000000"/>
    <n v="1029000000"/>
    <x v="0"/>
    <n v="2040000000"/>
    <x v="9"/>
    <x v="92"/>
  </r>
  <r>
    <x v="222"/>
    <x v="2"/>
    <d v="2015-12-31T00:00:00"/>
    <x v="879"/>
    <n v="6452000000"/>
    <n v="1126000000"/>
    <x v="0"/>
    <n v="2309000000"/>
    <x v="9"/>
    <x v="92"/>
  </r>
  <r>
    <x v="222"/>
    <x v="3"/>
    <d v="2016-12-31T00:00:00"/>
    <x v="880"/>
    <n v="5801000000"/>
    <n v="1089000000"/>
    <x v="0"/>
    <n v="2209000000"/>
    <x v="9"/>
    <x v="92"/>
  </r>
  <r>
    <x v="223"/>
    <x v="0"/>
    <d v="2013-02-28T00:00:00"/>
    <x v="881"/>
    <n v="9498456000"/>
    <n v="731767000"/>
    <x v="0"/>
    <s v=" $-   "/>
    <x v="1"/>
    <x v="25"/>
  </r>
  <r>
    <x v="223"/>
    <x v="1"/>
    <d v="2014-02-28T00:00:00"/>
    <x v="882"/>
    <n v="10925598000"/>
    <n v="819048000"/>
    <x v="0"/>
    <s v=" $-   "/>
    <x v="1"/>
    <x v="25"/>
  </r>
  <r>
    <x v="223"/>
    <x v="2"/>
    <d v="2015-02-28T00:00:00"/>
    <x v="883"/>
    <n v="12381189000"/>
    <n v="890431000"/>
    <x v="0"/>
    <s v=" $-   "/>
    <x v="1"/>
    <x v="25"/>
  </r>
  <r>
    <x v="223"/>
    <x v="3"/>
    <d v="2016-02-29T00:00:00"/>
    <x v="884"/>
    <n v="13130915000"/>
    <n v="959899000"/>
    <x v="0"/>
    <s v=" $-   "/>
    <x v="1"/>
    <x v="25"/>
  </r>
  <r>
    <x v="224"/>
    <x v="0"/>
    <d v="2012-12-31T00:00:00"/>
    <x v="885"/>
    <n v="19053000000"/>
    <n v="18185000000"/>
    <x v="0"/>
    <s v=" $-   "/>
    <x v="4"/>
    <x v="69"/>
  </r>
  <r>
    <x v="224"/>
    <x v="1"/>
    <d v="2013-12-31T00:00:00"/>
    <x v="886"/>
    <n v="18421000000"/>
    <n v="18205000000"/>
    <x v="0"/>
    <s v=" $-   "/>
    <x v="4"/>
    <x v="69"/>
  </r>
  <r>
    <x v="224"/>
    <x v="2"/>
    <d v="2014-12-31T00:00:00"/>
    <x v="887"/>
    <n v="17889000000"/>
    <n v="18401000000"/>
    <x v="0"/>
    <s v=" $-   "/>
    <x v="4"/>
    <x v="69"/>
  </r>
  <r>
    <x v="224"/>
    <x v="3"/>
    <d v="2015-12-31T00:00:00"/>
    <x v="888"/>
    <n v="17482000000"/>
    <n v="18084000000"/>
    <x v="0"/>
    <s v=" $-   "/>
    <x v="4"/>
    <x v="69"/>
  </r>
  <r>
    <x v="225"/>
    <x v="0"/>
    <d v="2013-03-30T00:00:00"/>
    <x v="889"/>
    <n v="875166000"/>
    <n v="621536000"/>
    <x v="0"/>
    <n v="54291000"/>
    <x v="1"/>
    <x v="82"/>
  </r>
  <r>
    <x v="225"/>
    <x v="1"/>
    <d v="2014-03-29T00:00:00"/>
    <x v="890"/>
    <n v="1294700000"/>
    <n v="926900000"/>
    <x v="0"/>
    <n v="79700000"/>
    <x v="1"/>
    <x v="82"/>
  </r>
  <r>
    <x v="225"/>
    <x v="2"/>
    <d v="2015-03-28T00:00:00"/>
    <x v="891"/>
    <n v="1723800000"/>
    <n v="1251500000"/>
    <x v="0"/>
    <n v="138400000"/>
    <x v="1"/>
    <x v="82"/>
  </r>
  <r>
    <x v="225"/>
    <x v="3"/>
    <d v="2016-04-02T00:00:00"/>
    <x v="892"/>
    <n v="1914900000"/>
    <n v="1428000000"/>
    <x v="0"/>
    <n v="183200000"/>
    <x v="1"/>
    <x v="82"/>
  </r>
  <r>
    <x v="226"/>
    <x v="0"/>
    <d v="2013-02-02T00:00:00"/>
    <x v="893"/>
    <n v="76726000000"/>
    <n v="15477000000"/>
    <x v="0"/>
    <n v="1652000000"/>
    <x v="4"/>
    <x v="93"/>
  </r>
  <r>
    <x v="226"/>
    <x v="1"/>
    <d v="2014-02-01T00:00:00"/>
    <x v="894"/>
    <n v="78138000000"/>
    <n v="15809000000"/>
    <x v="0"/>
    <n v="1703000000"/>
    <x v="4"/>
    <x v="93"/>
  </r>
  <r>
    <x v="226"/>
    <x v="2"/>
    <d v="2015-01-31T00:00:00"/>
    <x v="895"/>
    <n v="85512000000"/>
    <n v="17868000000"/>
    <x v="0"/>
    <n v="1948000000"/>
    <x v="4"/>
    <x v="93"/>
  </r>
  <r>
    <x v="226"/>
    <x v="3"/>
    <d v="2016-01-30T00:00:00"/>
    <x v="896"/>
    <n v="85496000000"/>
    <n v="18669000000"/>
    <x v="0"/>
    <n v="2089000000"/>
    <x v="4"/>
    <x v="93"/>
  </r>
  <r>
    <x v="227"/>
    <x v="0"/>
    <d v="2013-02-02T00:00:00"/>
    <x v="897"/>
    <n v="12289000000"/>
    <n v="4267000000"/>
    <x v="0"/>
    <n v="833000000"/>
    <x v="1"/>
    <x v="64"/>
  </r>
  <r>
    <x v="227"/>
    <x v="1"/>
    <d v="2014-02-01T00:00:00"/>
    <x v="898"/>
    <n v="12087000000"/>
    <n v="4313000000"/>
    <x v="0"/>
    <n v="889000000"/>
    <x v="1"/>
    <x v="64"/>
  </r>
  <r>
    <x v="227"/>
    <x v="2"/>
    <d v="2015-01-31T00:00:00"/>
    <x v="899"/>
    <n v="12098000000"/>
    <n v="4350000000"/>
    <x v="0"/>
    <n v="886000000"/>
    <x v="1"/>
    <x v="64"/>
  </r>
  <r>
    <x v="227"/>
    <x v="3"/>
    <d v="2016-01-30T00:00:00"/>
    <x v="900"/>
    <n v="12265000000"/>
    <n v="4452000000"/>
    <x v="0"/>
    <n v="934000000"/>
    <x v="1"/>
    <x v="64"/>
  </r>
  <r>
    <x v="228"/>
    <x v="0"/>
    <d v="2013-12-31T00:00:00"/>
    <x v="901"/>
    <n v="805300000"/>
    <n v="602100000"/>
    <x v="0"/>
    <n v="223300000"/>
    <x v="0"/>
    <x v="59"/>
  </r>
  <r>
    <x v="228"/>
    <x v="1"/>
    <d v="2014-12-31T00:00:00"/>
    <x v="902"/>
    <n v="877900000"/>
    <n v="632000000"/>
    <x v="0"/>
    <n v="258100000"/>
    <x v="0"/>
    <x v="59"/>
  </r>
  <r>
    <x v="228"/>
    <x v="2"/>
    <d v="2015-12-31T00:00:00"/>
    <x v="903"/>
    <n v="759200000"/>
    <n v="571200000"/>
    <x v="0"/>
    <n v="284600000"/>
    <x v="0"/>
    <x v="59"/>
  </r>
  <r>
    <x v="228"/>
    <x v="3"/>
    <d v="2016-12-31T00:00:00"/>
    <x v="904"/>
    <n v="691100000"/>
    <n v="519600000"/>
    <x v="0"/>
    <n v="305000000"/>
    <x v="0"/>
    <x v="59"/>
  </r>
  <r>
    <x v="229"/>
    <x v="0"/>
    <d v="2013-02-02T00:00:00"/>
    <x v="905"/>
    <n v="6073000000"/>
    <n v="2720000000"/>
    <x v="0"/>
    <s v=" $-   "/>
    <x v="1"/>
    <x v="74"/>
  </r>
  <r>
    <x v="229"/>
    <x v="1"/>
    <d v="2014-02-01T00:00:00"/>
    <x v="906"/>
    <n v="6344000000"/>
    <n v="2686000000"/>
    <x v="0"/>
    <s v=" $-   "/>
    <x v="1"/>
    <x v="74"/>
  </r>
  <r>
    <x v="229"/>
    <x v="2"/>
    <d v="2015-01-31T00:00:00"/>
    <x v="907"/>
    <n v="6646000000"/>
    <n v="2855000000"/>
    <x v="0"/>
    <s v=" $-   "/>
    <x v="1"/>
    <x v="74"/>
  </r>
  <r>
    <x v="229"/>
    <x v="3"/>
    <d v="2016-01-30T00:00:00"/>
    <x v="908"/>
    <n v="6950000000"/>
    <n v="3012000000"/>
    <x v="0"/>
    <s v=" $-   "/>
    <x v="1"/>
    <x v="74"/>
  </r>
  <r>
    <x v="230"/>
    <x v="0"/>
    <d v="2012-12-31T00:00:00"/>
    <x v="909"/>
    <n v="2718900000"/>
    <n v="346100000"/>
    <x v="0"/>
    <n v="25100000"/>
    <x v="0"/>
    <x v="53"/>
  </r>
  <r>
    <x v="230"/>
    <x v="1"/>
    <d v="2013-12-31T00:00:00"/>
    <x v="910"/>
    <n v="2767300000"/>
    <n v="346900000"/>
    <x v="0"/>
    <n v="25400000"/>
    <x v="0"/>
    <x v="53"/>
  </r>
  <r>
    <x v="230"/>
    <x v="2"/>
    <d v="2014-12-31T00:00:00"/>
    <x v="911"/>
    <n v="2991900000"/>
    <n v="439200000"/>
    <x v="0"/>
    <n v="19700000"/>
    <x v="0"/>
    <x v="53"/>
  </r>
  <r>
    <x v="230"/>
    <x v="3"/>
    <d v="2015-12-31T00:00:00"/>
    <x v="912"/>
    <n v="2994000000"/>
    <n v="411800000"/>
    <x v="0"/>
    <n v="20800000"/>
    <x v="0"/>
    <x v="53"/>
  </r>
  <r>
    <x v="231"/>
    <x v="0"/>
    <d v="2013-11-30T00:00:00"/>
    <x v="913"/>
    <n v="4920664000"/>
    <n v="328595000"/>
    <x v="0"/>
    <s v=" $-   "/>
    <x v="1"/>
    <x v="66"/>
  </r>
  <r>
    <x v="231"/>
    <x v="1"/>
    <d v="2014-11-30T00:00:00"/>
    <x v="914"/>
    <n v="6336272000"/>
    <n v="521502000"/>
    <x v="0"/>
    <s v=" $-   "/>
    <x v="1"/>
    <x v="66"/>
  </r>
  <r>
    <x v="231"/>
    <x v="2"/>
    <d v="2015-11-30T00:00:00"/>
    <x v="915"/>
    <n v="7757571000"/>
    <n v="630421000"/>
    <x v="0"/>
    <s v=" $-   "/>
    <x v="1"/>
    <x v="66"/>
  </r>
  <r>
    <x v="231"/>
    <x v="3"/>
    <d v="2016-11-30T00:00:00"/>
    <x v="916"/>
    <n v="8923519000"/>
    <n v="764117000"/>
    <x v="0"/>
    <s v=" $-   "/>
    <x v="1"/>
    <x v="66"/>
  </r>
  <r>
    <x v="232"/>
    <x v="0"/>
    <d v="2012-12-31T00:00:00"/>
    <x v="917"/>
    <n v="3421700000"/>
    <n v="1114600000"/>
    <x v="0"/>
    <n v="86300000"/>
    <x v="3"/>
    <x v="65"/>
  </r>
  <r>
    <x v="232"/>
    <x v="1"/>
    <d v="2013-12-31T00:00:00"/>
    <x v="918"/>
    <n v="3585100000"/>
    <n v="1128800000"/>
    <x v="0"/>
    <n v="81700000"/>
    <x v="3"/>
    <x v="65"/>
  </r>
  <r>
    <x v="232"/>
    <x v="2"/>
    <d v="2014-12-31T00:00:00"/>
    <x v="919"/>
    <n v="3808500000"/>
    <n v="1198200000"/>
    <x v="0"/>
    <n v="76700000"/>
    <x v="3"/>
    <x v="65"/>
  </r>
  <r>
    <x v="232"/>
    <x v="3"/>
    <d v="2015-12-31T00:00:00"/>
    <x v="920"/>
    <n v="5776800000"/>
    <n v="1622000000"/>
    <x v="0"/>
    <n v="164500000"/>
    <x v="3"/>
    <x v="65"/>
  </r>
  <r>
    <x v="233"/>
    <x v="0"/>
    <d v="2012-12-31T00:00:00"/>
    <x v="921"/>
    <n v="2398790000"/>
    <n v="1219343000"/>
    <x v="0"/>
    <n v="64093000"/>
    <x v="1"/>
    <x v="94"/>
  </r>
  <r>
    <x v="233"/>
    <x v="1"/>
    <d v="2013-12-31T00:00:00"/>
    <x v="922"/>
    <n v="2987126000"/>
    <n v="1454080000"/>
    <x v="0"/>
    <n v="80969000"/>
    <x v="1"/>
    <x v="94"/>
  </r>
  <r>
    <x v="233"/>
    <x v="2"/>
    <d v="2014-12-31T00:00:00"/>
    <x v="923"/>
    <n v="4088151000"/>
    <n v="1866520000"/>
    <x v="0"/>
    <n v="120719000"/>
    <x v="1"/>
    <x v="94"/>
  </r>
  <r>
    <x v="233"/>
    <x v="3"/>
    <d v="2015-12-31T00:00:00"/>
    <x v="924"/>
    <n v="4359104000"/>
    <n v="1987271000"/>
    <x v="0"/>
    <n v="122120000"/>
    <x v="1"/>
    <x v="94"/>
  </r>
  <r>
    <x v="234"/>
    <x v="0"/>
    <d v="2012-12-31T00:00:00"/>
    <x v="925"/>
    <n v="11799000000"/>
    <s v=" $-   "/>
    <x v="0"/>
    <s v=" $-   "/>
    <x v="0"/>
    <x v="53"/>
  </r>
  <r>
    <x v="234"/>
    <x v="1"/>
    <d v="2013-12-31T00:00:00"/>
    <x v="926"/>
    <n v="10303000000"/>
    <s v=" $-   "/>
    <x v="0"/>
    <s v=" $-   "/>
    <x v="0"/>
    <x v="53"/>
  </r>
  <r>
    <x v="234"/>
    <x v="2"/>
    <d v="2014-12-31T00:00:00"/>
    <x v="927"/>
    <n v="9974000000"/>
    <s v=" $-   "/>
    <x v="0"/>
    <s v=" $-   "/>
    <x v="0"/>
    <x v="53"/>
  </r>
  <r>
    <x v="234"/>
    <x v="3"/>
    <d v="2015-12-31T00:00:00"/>
    <x v="928"/>
    <n v="9576000000"/>
    <s v=" $-   "/>
    <x v="0"/>
    <s v=" $-   "/>
    <x v="0"/>
    <x v="53"/>
  </r>
  <r>
    <x v="235"/>
    <x v="0"/>
    <d v="2013-06-30T00:00:00"/>
    <x v="929"/>
    <n v="322516000"/>
    <n v="151382000"/>
    <x v="255"/>
    <s v=" $-   "/>
    <x v="2"/>
    <x v="7"/>
  </r>
  <r>
    <x v="235"/>
    <x v="1"/>
    <d v="2014-06-29T00:00:00"/>
    <x v="930"/>
    <n v="338580000"/>
    <n v="159642000"/>
    <x v="256"/>
    <s v=" $-   "/>
    <x v="2"/>
    <x v="7"/>
  </r>
  <r>
    <x v="235"/>
    <x v="2"/>
    <d v="2015-06-28T00:00:00"/>
    <x v="931"/>
    <n v="355727000"/>
    <n v="169952000"/>
    <x v="257"/>
    <s v=" $-   "/>
    <x v="2"/>
    <x v="7"/>
  </r>
  <r>
    <x v="235"/>
    <x v="3"/>
    <d v="2016-07-03T00:00:00"/>
    <x v="932"/>
    <n v="343801000"/>
    <n v="170120000"/>
    <x v="258"/>
    <s v=" $-   "/>
    <x v="2"/>
    <x v="7"/>
  </r>
  <r>
    <x v="236"/>
    <x v="0"/>
    <d v="2012-12-31T00:00:00"/>
    <x v="933"/>
    <n v="4796500000"/>
    <n v="6839500000"/>
    <x v="259"/>
    <s v=" $-   "/>
    <x v="3"/>
    <x v="3"/>
  </r>
  <r>
    <x v="236"/>
    <x v="1"/>
    <d v="2013-12-31T00:00:00"/>
    <x v="934"/>
    <n v="4908100000"/>
    <n v="6606700000"/>
    <x v="260"/>
    <s v=" $-   "/>
    <x v="3"/>
    <x v="3"/>
  </r>
  <r>
    <x v="236"/>
    <x v="2"/>
    <d v="2014-12-31T00:00:00"/>
    <x v="935"/>
    <n v="4932500000"/>
    <n v="6280300000"/>
    <x v="261"/>
    <s v=" $-   "/>
    <x v="3"/>
    <x v="3"/>
  </r>
  <r>
    <x v="236"/>
    <x v="3"/>
    <d v="2015-12-31T00:00:00"/>
    <x v="936"/>
    <n v="5037200000"/>
    <n v="6432400000"/>
    <x v="262"/>
    <s v=" $-   "/>
    <x v="3"/>
    <x v="3"/>
  </r>
  <r>
    <x v="237"/>
    <x v="0"/>
    <d v="2013-12-31T00:00:00"/>
    <x v="937"/>
    <n v="41171000000"/>
    <n v="-318000000"/>
    <x v="0"/>
    <s v=" $-   "/>
    <x v="0"/>
    <x v="30"/>
  </r>
  <r>
    <x v="237"/>
    <x v="1"/>
    <d v="2014-12-31T00:00:00"/>
    <x v="938"/>
    <n v="35263000000"/>
    <n v="-329000000"/>
    <x v="0"/>
    <s v=" $-   "/>
    <x v="0"/>
    <x v="30"/>
  </r>
  <r>
    <x v="237"/>
    <x v="2"/>
    <d v="2015-12-31T00:00:00"/>
    <x v="939"/>
    <n v="36044000000"/>
    <n v="-220000000"/>
    <x v="0"/>
    <s v=" $-   "/>
    <x v="0"/>
    <x v="30"/>
  </r>
  <r>
    <x v="237"/>
    <x v="3"/>
    <d v="2016-12-31T00:00:00"/>
    <x v="940"/>
    <n v="42186000000"/>
    <n v="-487000000"/>
    <x v="0"/>
    <s v=" $-   "/>
    <x v="0"/>
    <x v="30"/>
  </r>
  <r>
    <x v="238"/>
    <x v="0"/>
    <d v="2012-12-31T00:00:00"/>
    <x v="941"/>
    <n v="2144200000"/>
    <n v="98200000"/>
    <x v="0"/>
    <n v="332400000"/>
    <x v="5"/>
    <x v="11"/>
  </r>
  <r>
    <x v="238"/>
    <x v="1"/>
    <d v="2013-12-31T00:00:00"/>
    <x v="942"/>
    <n v="2272400000"/>
    <n v="99600000"/>
    <x v="0"/>
    <n v="370900000"/>
    <x v="5"/>
    <x v="11"/>
  </r>
  <r>
    <x v="238"/>
    <x v="2"/>
    <d v="2014-12-31T00:00:00"/>
    <x v="943"/>
    <n v="2317500000"/>
    <n v="101100000"/>
    <x v="0"/>
    <n v="388100000"/>
    <x v="5"/>
    <x v="11"/>
  </r>
  <r>
    <x v="238"/>
    <x v="3"/>
    <d v="2015-12-31T00:00:00"/>
    <x v="944"/>
    <n v="2171600000"/>
    <n v="103700000"/>
    <x v="0"/>
    <n v="401300000"/>
    <x v="5"/>
    <x v="11"/>
  </r>
  <r>
    <x v="239"/>
    <x v="0"/>
    <d v="2013-02-01T00:00:00"/>
    <x v="945"/>
    <n v="33194000000"/>
    <n v="12244000000"/>
    <x v="0"/>
    <n v="1523000000"/>
    <x v="1"/>
    <x v="83"/>
  </r>
  <r>
    <x v="239"/>
    <x v="1"/>
    <d v="2014-01-31T00:00:00"/>
    <x v="946"/>
    <n v="34941000000"/>
    <n v="12865000000"/>
    <x v="0"/>
    <n v="1462000000"/>
    <x v="1"/>
    <x v="83"/>
  </r>
  <r>
    <x v="239"/>
    <x v="2"/>
    <d v="2015-01-30T00:00:00"/>
    <x v="947"/>
    <n v="36665000000"/>
    <n v="13281000000"/>
    <x v="0"/>
    <n v="1485000000"/>
    <x v="1"/>
    <x v="83"/>
  </r>
  <r>
    <x v="239"/>
    <x v="3"/>
    <d v="2016-01-29T00:00:00"/>
    <x v="948"/>
    <n v="38504000000"/>
    <n v="14115000000"/>
    <x v="0"/>
    <n v="1484000000"/>
    <x v="1"/>
    <x v="83"/>
  </r>
  <r>
    <x v="240"/>
    <x v="0"/>
    <d v="2013-06-30T00:00:00"/>
    <x v="949"/>
    <n v="2195857000"/>
    <n v="601300000"/>
    <x v="263"/>
    <s v=" $-   "/>
    <x v="2"/>
    <x v="20"/>
  </r>
  <r>
    <x v="240"/>
    <x v="1"/>
    <d v="2014-06-29T00:00:00"/>
    <x v="950"/>
    <n v="2599828000"/>
    <n v="613341000"/>
    <x v="264"/>
    <s v=" $-   "/>
    <x v="2"/>
    <x v="20"/>
  </r>
  <r>
    <x v="240"/>
    <x v="2"/>
    <d v="2015-06-28T00:00:00"/>
    <x v="951"/>
    <n v="2974976000"/>
    <n v="591611000"/>
    <x v="265"/>
    <s v=" $-   "/>
    <x v="2"/>
    <x v="20"/>
  </r>
  <r>
    <x v="240"/>
    <x v="3"/>
    <d v="2016-06-26T00:00:00"/>
    <x v="952"/>
    <n v="3266971000"/>
    <n v="630954000"/>
    <x v="266"/>
    <s v=" $-   "/>
    <x v="2"/>
    <x v="20"/>
  </r>
  <r>
    <x v="241"/>
    <x v="0"/>
    <d v="2012-12-31T00:00:00"/>
    <x v="953"/>
    <n v="7479746000"/>
    <n v="360586000"/>
    <x v="0"/>
    <n v="116388000"/>
    <x v="6"/>
    <x v="95"/>
  </r>
  <r>
    <x v="241"/>
    <x v="1"/>
    <d v="2013-12-31T00:00:00"/>
    <x v="954"/>
    <n v="7567707000"/>
    <n v="2177616000"/>
    <x v="0"/>
    <n v="167425000"/>
    <x v="6"/>
    <x v="95"/>
  </r>
  <r>
    <x v="241"/>
    <x v="2"/>
    <d v="2014-12-31T00:00:00"/>
    <x v="955"/>
    <n v="8024286000"/>
    <n v="2856642000"/>
    <x v="0"/>
    <n v="185993000"/>
    <x v="6"/>
    <x v="95"/>
  </r>
  <r>
    <x v="241"/>
    <x v="3"/>
    <d v="2015-12-31T00:00:00"/>
    <x v="956"/>
    <n v="7677233000"/>
    <n v="2620072000"/>
    <x v="0"/>
    <n v="224133000"/>
    <x v="6"/>
    <x v="95"/>
  </r>
  <r>
    <x v="242"/>
    <x v="0"/>
    <d v="2013-12-31T00:00:00"/>
    <x v="957"/>
    <n v="8307000000"/>
    <n v="7161000000"/>
    <x v="0"/>
    <n v="867000000"/>
    <x v="0"/>
    <x v="0"/>
  </r>
  <r>
    <x v="242"/>
    <x v="1"/>
    <d v="2014-12-31T00:00:00"/>
    <x v="958"/>
    <n v="7677000000"/>
    <n v="7639000000"/>
    <x v="0"/>
    <n v="938000000"/>
    <x v="0"/>
    <x v="0"/>
  </r>
  <r>
    <x v="242"/>
    <x v="2"/>
    <d v="2015-12-31T00:00:00"/>
    <x v="959"/>
    <n v="6025000000"/>
    <n v="8625000000"/>
    <x v="0"/>
    <n v="1015000000"/>
    <x v="0"/>
    <x v="0"/>
  </r>
  <r>
    <x v="242"/>
    <x v="3"/>
    <d v="2016-12-31T00:00:00"/>
    <x v="960"/>
    <n v="6132000000"/>
    <n v="9312000000"/>
    <x v="0"/>
    <n v="1221000000"/>
    <x v="0"/>
    <x v="0"/>
  </r>
  <r>
    <x v="243"/>
    <x v="0"/>
    <d v="2012-12-31T00:00:00"/>
    <x v="961"/>
    <n v="3851000000"/>
    <n v="1201000000"/>
    <x v="0"/>
    <n v="749000000"/>
    <x v="10"/>
    <x v="96"/>
  </r>
  <r>
    <x v="243"/>
    <x v="1"/>
    <d v="2013-12-31T00:00:00"/>
    <x v="962"/>
    <n v="3685000000"/>
    <n v="1162000000"/>
    <x v="0"/>
    <n v="800000000"/>
    <x v="10"/>
    <x v="96"/>
  </r>
  <r>
    <x v="243"/>
    <x v="2"/>
    <d v="2014-12-31T00:00:00"/>
    <x v="963"/>
    <n v="3775000000"/>
    <n v="1181000000"/>
    <x v="0"/>
    <n v="808000000"/>
    <x v="10"/>
    <x v="96"/>
  </r>
  <r>
    <x v="243"/>
    <x v="3"/>
    <d v="2015-12-31T00:00:00"/>
    <x v="964"/>
    <n v="4265000000"/>
    <n v="1467000000"/>
    <x v="0"/>
    <n v="1166000000"/>
    <x v="10"/>
    <x v="96"/>
  </r>
  <r>
    <x v="244"/>
    <x v="0"/>
    <d v="2012-12-31T00:00:00"/>
    <x v="965"/>
    <n v="39595000000"/>
    <n v="909000000"/>
    <x v="267"/>
    <s v=" $-   "/>
    <x v="8"/>
    <x v="63"/>
  </r>
  <r>
    <x v="244"/>
    <x v="1"/>
    <d v="2013-12-31T00:00:00"/>
    <x v="966"/>
    <n v="37940000000"/>
    <n v="870000000"/>
    <x v="268"/>
    <s v=" $-   "/>
    <x v="8"/>
    <x v="63"/>
  </r>
  <r>
    <x v="244"/>
    <x v="2"/>
    <d v="2014-12-31T00:00:00"/>
    <x v="967"/>
    <n v="38939000000"/>
    <n v="806000000"/>
    <x v="172"/>
    <s v=" $-   "/>
    <x v="8"/>
    <x v="63"/>
  </r>
  <r>
    <x v="244"/>
    <x v="3"/>
    <d v="2015-12-31T00:00:00"/>
    <x v="968"/>
    <n v="25683000000"/>
    <n v="828000000"/>
    <x v="269"/>
    <s v=" $-   "/>
    <x v="8"/>
    <x v="63"/>
  </r>
  <r>
    <x v="245"/>
    <x v="0"/>
    <d v="2013-02-02T00:00:00"/>
    <x v="969"/>
    <n v="16538000000"/>
    <n v="8482000000"/>
    <x v="0"/>
    <s v=" $-   "/>
    <x v="1"/>
    <x v="91"/>
  </r>
  <r>
    <x v="245"/>
    <x v="1"/>
    <d v="2014-02-01T00:00:00"/>
    <x v="970"/>
    <n v="16725000000"/>
    <n v="8440000000"/>
    <x v="0"/>
    <s v=" $-   "/>
    <x v="1"/>
    <x v="91"/>
  </r>
  <r>
    <x v="245"/>
    <x v="2"/>
    <d v="2015-01-31T00:00:00"/>
    <x v="971"/>
    <n v="16863000000"/>
    <n v="8355000000"/>
    <x v="0"/>
    <s v=" $-   "/>
    <x v="1"/>
    <x v="91"/>
  </r>
  <r>
    <x v="245"/>
    <x v="3"/>
    <d v="2016-01-30T00:00:00"/>
    <x v="972"/>
    <n v="16496000000"/>
    <n v="8256000000"/>
    <x v="0"/>
    <s v=" $-   "/>
    <x v="1"/>
    <x v="91"/>
  </r>
  <r>
    <x v="246"/>
    <x v="0"/>
    <d v="2013-12-31T00:00:00"/>
    <x v="973"/>
    <s v=" $-   "/>
    <n v="3456000000"/>
    <x v="0"/>
    <n v="258000000"/>
    <x v="2"/>
    <x v="16"/>
  </r>
  <r>
    <x v="246"/>
    <x v="1"/>
    <d v="2014-12-31T00:00:00"/>
    <x v="974"/>
    <s v=" $-   "/>
    <n v="4014000000"/>
    <x v="0"/>
    <n v="321000000"/>
    <x v="2"/>
    <x v="16"/>
  </r>
  <r>
    <x v="246"/>
    <x v="2"/>
    <d v="2015-12-31T00:00:00"/>
    <x v="975"/>
    <s v=" $-   "/>
    <n v="4162000000"/>
    <x v="0"/>
    <n v="366000000"/>
    <x v="2"/>
    <x v="16"/>
  </r>
  <r>
    <x v="246"/>
    <x v="3"/>
    <d v="2016-12-31T00:00:00"/>
    <x v="976"/>
    <s v=" $-   "/>
    <n v="4525000000"/>
    <x v="0"/>
    <n v="373000000"/>
    <x v="2"/>
    <x v="16"/>
  </r>
  <r>
    <x v="247"/>
    <x v="0"/>
    <d v="2012-12-31T00:00:00"/>
    <x v="977"/>
    <n v="117275000"/>
    <n v="47115000"/>
    <x v="0"/>
    <n v="121211000"/>
    <x v="7"/>
    <x v="70"/>
  </r>
  <r>
    <x v="247"/>
    <x v="1"/>
    <d v="2013-12-31T00:00:00"/>
    <x v="978"/>
    <n v="172050000"/>
    <n v="43720000"/>
    <x v="0"/>
    <n v="186979000"/>
    <x v="7"/>
    <x v="70"/>
  </r>
  <r>
    <x v="247"/>
    <x v="2"/>
    <d v="2014-12-31T00:00:00"/>
    <x v="979"/>
    <n v="275379000"/>
    <n v="57664000"/>
    <x v="0"/>
    <n v="301812000"/>
    <x v="7"/>
    <x v="70"/>
  </r>
  <r>
    <x v="247"/>
    <x v="3"/>
    <d v="2015-12-31T00:00:00"/>
    <x v="980"/>
    <n v="280901000"/>
    <n v="53992000"/>
    <x v="0"/>
    <n v="294520000"/>
    <x v="7"/>
    <x v="70"/>
  </r>
  <r>
    <x v="248"/>
    <x v="0"/>
    <d v="2012-12-31T00:00:00"/>
    <x v="981"/>
    <n v="337533000"/>
    <n v="20412000"/>
    <x v="0"/>
    <n v="277621000"/>
    <x v="7"/>
    <x v="77"/>
  </r>
  <r>
    <x v="248"/>
    <x v="1"/>
    <d v="2013-12-31T00:00:00"/>
    <x v="982"/>
    <n v="423256000"/>
    <n v="27772000"/>
    <x v="0"/>
    <n v="357165000"/>
    <x v="7"/>
    <x v="77"/>
  </r>
  <r>
    <x v="248"/>
    <x v="2"/>
    <d v="2014-12-31T00:00:00"/>
    <x v="983"/>
    <n v="441929000"/>
    <n v="29412000"/>
    <x v="0"/>
    <n v="378716000"/>
    <x v="7"/>
    <x v="77"/>
  </r>
  <r>
    <x v="248"/>
    <x v="3"/>
    <d v="2015-12-31T00:00:00"/>
    <x v="984"/>
    <n v="497359000"/>
    <n v="29870000"/>
    <x v="0"/>
    <n v="464472000"/>
    <x v="7"/>
    <x v="77"/>
  </r>
  <r>
    <x v="249"/>
    <x v="0"/>
    <d v="2012-12-31T00:00:00"/>
    <x v="985"/>
    <n v="10190000000"/>
    <n v="582000000"/>
    <x v="0"/>
    <n v="102000000"/>
    <x v="1"/>
    <x v="43"/>
  </r>
  <r>
    <x v="249"/>
    <x v="1"/>
    <d v="2013-12-31T00:00:00"/>
    <x v="986"/>
    <n v="11020000000"/>
    <n v="649000000"/>
    <x v="0"/>
    <n v="127000000"/>
    <x v="1"/>
    <x v="43"/>
  </r>
  <r>
    <x v="249"/>
    <x v="2"/>
    <d v="2014-12-31T00:00:00"/>
    <x v="987"/>
    <n v="11830000000"/>
    <n v="659000000"/>
    <x v="0"/>
    <n v="148000000"/>
    <x v="1"/>
    <x v="43"/>
  </r>
  <r>
    <x v="249"/>
    <x v="3"/>
    <d v="2015-12-31T00:00:00"/>
    <x v="988"/>
    <n v="12363000000"/>
    <n v="634000000"/>
    <x v="0"/>
    <n v="139000000"/>
    <x v="1"/>
    <x v="43"/>
  </r>
  <r>
    <x v="250"/>
    <x v="0"/>
    <d v="2013-12-31T00:00:00"/>
    <x v="989"/>
    <n v="4802000000"/>
    <n v="1347000000"/>
    <x v="0"/>
    <s v=" $-   "/>
    <x v="0"/>
    <x v="18"/>
  </r>
  <r>
    <x v="250"/>
    <x v="1"/>
    <d v="2014-12-31T00:00:00"/>
    <x v="990"/>
    <n v="4946000000"/>
    <n v="1338000000"/>
    <x v="0"/>
    <s v=" $-   "/>
    <x v="0"/>
    <x v="18"/>
  </r>
  <r>
    <x v="250"/>
    <x v="2"/>
    <d v="2015-12-31T00:00:00"/>
    <x v="991"/>
    <n v="4889000000"/>
    <n v="1339000000"/>
    <x v="0"/>
    <s v=" $-   "/>
    <x v="0"/>
    <x v="18"/>
  </r>
  <r>
    <x v="250"/>
    <x v="3"/>
    <d v="2016-12-31T00:00:00"/>
    <x v="992"/>
    <n v="4901000000"/>
    <n v="1403000000"/>
    <x v="0"/>
    <s v=" $-   "/>
    <x v="0"/>
    <x v="18"/>
  </r>
  <r>
    <x v="251"/>
    <x v="0"/>
    <d v="2012-12-31T00:00:00"/>
    <x v="993"/>
    <n v="3011684000"/>
    <n v="2388182000"/>
    <x v="0"/>
    <s v=" $-   "/>
    <x v="1"/>
    <x v="81"/>
  </r>
  <r>
    <x v="251"/>
    <x v="1"/>
    <d v="2013-12-31T00:00:00"/>
    <x v="994"/>
    <n v="3006009000"/>
    <n v="2310780000"/>
    <x v="0"/>
    <s v=" $-   "/>
    <x v="1"/>
    <x v="81"/>
  </r>
  <r>
    <x v="251"/>
    <x v="2"/>
    <d v="2014-12-31T00:00:00"/>
    <x v="995"/>
    <n v="3022797000"/>
    <n v="2347308000"/>
    <x v="0"/>
    <s v=" $-   "/>
    <x v="1"/>
    <x v="81"/>
  </r>
  <r>
    <x v="251"/>
    <x v="3"/>
    <d v="2015-12-31T00:00:00"/>
    <x v="996"/>
    <n v="2896255000"/>
    <n v="2265436000"/>
    <x v="0"/>
    <s v=" $-   "/>
    <x v="1"/>
    <x v="81"/>
  </r>
  <r>
    <x v="252"/>
    <x v="0"/>
    <d v="2012-12-31T00:00:00"/>
    <x v="997"/>
    <n v="16750700000"/>
    <n v="2211700000"/>
    <x v="0"/>
    <s v=" $-   "/>
    <x v="1"/>
    <x v="51"/>
  </r>
  <r>
    <x v="252"/>
    <x v="1"/>
    <d v="2013-12-31T00:00:00"/>
    <x v="998"/>
    <n v="17203000000"/>
    <n v="2138400000"/>
    <x v="0"/>
    <s v=" $-   "/>
    <x v="1"/>
    <x v="51"/>
  </r>
  <r>
    <x v="252"/>
    <x v="2"/>
    <d v="2014-12-31T00:00:00"/>
    <x v="999"/>
    <n v="16985600000"/>
    <n v="2506500000"/>
    <x v="0"/>
    <s v=" $-   "/>
    <x v="1"/>
    <x v="51"/>
  </r>
  <r>
    <x v="252"/>
    <x v="3"/>
    <d v="2015-12-31T00:00:00"/>
    <x v="1000"/>
    <n v="15623800000"/>
    <n v="2643700000"/>
    <x v="0"/>
    <s v=" $-   "/>
    <x v="1"/>
    <x v="51"/>
  </r>
  <r>
    <x v="253"/>
    <x v="0"/>
    <d v="2013-03-31T00:00:00"/>
    <x v="1001"/>
    <n v="743164000"/>
    <n v="261471000"/>
    <x v="270"/>
    <n v="111537000"/>
    <x v="2"/>
    <x v="7"/>
  </r>
  <r>
    <x v="253"/>
    <x v="1"/>
    <d v="2014-03-31T00:00:00"/>
    <x v="1002"/>
    <n v="802474000"/>
    <n v="267278000"/>
    <x v="271"/>
    <n v="94534000"/>
    <x v="2"/>
    <x v="7"/>
  </r>
  <r>
    <x v="253"/>
    <x v="2"/>
    <d v="2015-03-31T00:00:00"/>
    <x v="1003"/>
    <n v="917472000"/>
    <n v="274815000"/>
    <x v="272"/>
    <n v="176746000"/>
    <x v="2"/>
    <x v="7"/>
  </r>
  <r>
    <x v="253"/>
    <x v="3"/>
    <d v="2016-03-31T00:00:00"/>
    <x v="1004"/>
    <n v="967870000"/>
    <n v="301670000"/>
    <x v="273"/>
    <n v="174896000"/>
    <x v="2"/>
    <x v="7"/>
  </r>
  <r>
    <x v="254"/>
    <x v="0"/>
    <d v="2013-03-31T00:00:00"/>
    <x v="1005"/>
    <n v="115315000000"/>
    <n v="4110000000"/>
    <x v="274"/>
    <s v=" $-   "/>
    <x v="3"/>
    <x v="4"/>
  </r>
  <r>
    <x v="254"/>
    <x v="1"/>
    <d v="2014-03-31T00:00:00"/>
    <x v="1006"/>
    <n v="129040000000"/>
    <n v="5388000000"/>
    <x v="275"/>
    <s v=" $-   "/>
    <x v="3"/>
    <x v="4"/>
  </r>
  <r>
    <x v="254"/>
    <x v="2"/>
    <d v="2015-03-31T00:00:00"/>
    <x v="1007"/>
    <n v="167634000000"/>
    <n v="7901000000"/>
    <x v="276"/>
    <s v=" $-   "/>
    <x v="3"/>
    <x v="4"/>
  </r>
  <r>
    <x v="254"/>
    <x v="3"/>
    <d v="2016-03-31T00:00:00"/>
    <x v="1008"/>
    <n v="179468000000"/>
    <n v="7276000000"/>
    <x v="276"/>
    <s v=" $-   "/>
    <x v="3"/>
    <x v="4"/>
  </r>
  <r>
    <x v="255"/>
    <x v="0"/>
    <d v="2012-12-31T00:00:00"/>
    <x v="1009"/>
    <n v="795000000"/>
    <n v="752200000"/>
    <x v="0"/>
    <n v="93500000"/>
    <x v="6"/>
    <x v="97"/>
  </r>
  <r>
    <x v="255"/>
    <x v="1"/>
    <d v="2013-12-31T00:00:00"/>
    <x v="1010"/>
    <n v="822400000"/>
    <n v="822100000"/>
    <x v="0"/>
    <n v="93400000"/>
    <x v="6"/>
    <x v="97"/>
  </r>
  <r>
    <x v="255"/>
    <x v="2"/>
    <d v="2014-12-31T00:00:00"/>
    <x v="1011"/>
    <n v="930300000"/>
    <n v="869300000"/>
    <x v="0"/>
    <n v="95600000"/>
    <x v="6"/>
    <x v="97"/>
  </r>
  <r>
    <x v="255"/>
    <x v="3"/>
    <d v="2015-12-31T00:00:00"/>
    <x v="1012"/>
    <n v="976300000"/>
    <n v="921300000"/>
    <x v="0"/>
    <n v="113500000"/>
    <x v="6"/>
    <x v="97"/>
  </r>
  <r>
    <x v="256"/>
    <x v="0"/>
    <d v="2012-12-31T00:00:00"/>
    <x v="1013"/>
    <n v="21939000000"/>
    <n v="9176000000"/>
    <x v="0"/>
    <n v="217000000"/>
    <x v="4"/>
    <x v="40"/>
  </r>
  <r>
    <x v="256"/>
    <x v="1"/>
    <d v="2013-12-31T00:00:00"/>
    <x v="1014"/>
    <n v="22189000000"/>
    <n v="8679000000"/>
    <x v="0"/>
    <n v="217000000"/>
    <x v="4"/>
    <x v="40"/>
  </r>
  <r>
    <x v="256"/>
    <x v="2"/>
    <d v="2014-12-31T00:00:00"/>
    <x v="1015"/>
    <n v="21647000000"/>
    <n v="8457000000"/>
    <x v="0"/>
    <n v="206000000"/>
    <x v="4"/>
    <x v="40"/>
  </r>
  <r>
    <x v="256"/>
    <x v="3"/>
    <d v="2015-12-31T00:00:00"/>
    <x v="1016"/>
    <n v="18124000000"/>
    <n v="7577000000"/>
    <x v="0"/>
    <n v="181000000"/>
    <x v="4"/>
    <x v="40"/>
  </r>
  <r>
    <x v="257"/>
    <x v="0"/>
    <d v="2012-12-31T00:00:00"/>
    <x v="1017"/>
    <n v="37987000000"/>
    <n v="9098000000"/>
    <x v="0"/>
    <n v="17755000000"/>
    <x v="6"/>
    <x v="12"/>
  </r>
  <r>
    <x v="257"/>
    <x v="1"/>
    <d v="2013-12-31T00:00:00"/>
    <x v="1018"/>
    <n v="38107000000"/>
    <n v="9438000000"/>
    <x v="0"/>
    <n v="16602000000"/>
    <x v="6"/>
    <x v="12"/>
  </r>
  <r>
    <x v="257"/>
    <x v="2"/>
    <d v="2014-12-31T00:00:00"/>
    <x v="1019"/>
    <n v="39102000000"/>
    <n v="8319000000"/>
    <x v="0"/>
    <n v="17091000000"/>
    <x v="6"/>
    <x v="12"/>
  </r>
  <r>
    <x v="257"/>
    <x v="3"/>
    <d v="2015-12-31T00:00:00"/>
    <x v="1020"/>
    <n v="38714000000"/>
    <n v="6998000000"/>
    <x v="0"/>
    <n v="16769000000"/>
    <x v="6"/>
    <x v="12"/>
  </r>
  <r>
    <x v="258"/>
    <x v="0"/>
    <d v="2012-12-31T00:00:00"/>
    <x v="1021"/>
    <n v="4297922000"/>
    <n v="1110550000"/>
    <x v="0"/>
    <s v=" $-   "/>
    <x v="1"/>
    <x v="98"/>
  </r>
  <r>
    <x v="258"/>
    <x v="1"/>
    <d v="2013-12-31T00:00:00"/>
    <x v="1022"/>
    <n v="5427945000"/>
    <n v="1373878000"/>
    <x v="0"/>
    <s v=" $-   "/>
    <x v="1"/>
    <x v="98"/>
  </r>
  <r>
    <x v="258"/>
    <x v="2"/>
    <d v="2014-12-31T00:00:00"/>
    <x v="1023"/>
    <n v="5649254000"/>
    <n v="1381396000"/>
    <x v="0"/>
    <s v=" $-   "/>
    <x v="1"/>
    <x v="98"/>
  </r>
  <r>
    <x v="258"/>
    <x v="3"/>
    <d v="2015-12-31T00:00:00"/>
    <x v="1024"/>
    <n v="5660877000"/>
    <n v="1573120000"/>
    <x v="0"/>
    <s v=" $-   "/>
    <x v="1"/>
    <x v="98"/>
  </r>
  <r>
    <x v="259"/>
    <x v="0"/>
    <d v="2012-12-31T00:00:00"/>
    <x v="1025"/>
    <n v="1503800000"/>
    <n v="1457300000"/>
    <x v="277"/>
    <s v=" $-   "/>
    <x v="4"/>
    <x v="40"/>
  </r>
  <r>
    <x v="259"/>
    <x v="1"/>
    <d v="2013-12-31T00:00:00"/>
    <x v="1026"/>
    <n v="1528500000"/>
    <n v="1548600000"/>
    <x v="278"/>
    <s v=" $-   "/>
    <x v="4"/>
    <x v="40"/>
  </r>
  <r>
    <x v="259"/>
    <x v="2"/>
    <d v="2014-12-31T00:00:00"/>
    <x v="1027"/>
    <n v="1700600000"/>
    <n v="1617600000"/>
    <x v="279"/>
    <s v=" $-   "/>
    <x v="4"/>
    <x v="40"/>
  </r>
  <r>
    <x v="259"/>
    <x v="3"/>
    <d v="2015-12-31T00:00:00"/>
    <x v="1028"/>
    <n v="1455300000"/>
    <n v="1532400000"/>
    <x v="280"/>
    <s v=" $-   "/>
    <x v="4"/>
    <x v="40"/>
  </r>
  <r>
    <x v="260"/>
    <x v="0"/>
    <d v="2013-11-30T00:00:00"/>
    <x v="1029"/>
    <n v="2457600000"/>
    <n v="1090300000"/>
    <x v="0"/>
    <s v=" $-   "/>
    <x v="4"/>
    <x v="40"/>
  </r>
  <r>
    <x v="260"/>
    <x v="1"/>
    <d v="2014-11-30T00:00:00"/>
    <x v="1030"/>
    <n v="2513000000"/>
    <n v="1122000000"/>
    <x v="0"/>
    <s v=" $-   "/>
    <x v="4"/>
    <x v="40"/>
  </r>
  <r>
    <x v="260"/>
    <x v="2"/>
    <d v="2015-11-30T00:00:00"/>
    <x v="1031"/>
    <n v="2559000000"/>
    <n v="1127400000"/>
    <x v="0"/>
    <s v=" $-   "/>
    <x v="4"/>
    <x v="40"/>
  </r>
  <r>
    <x v="260"/>
    <x v="3"/>
    <d v="2016-11-30T00:00:00"/>
    <x v="1032"/>
    <n v="2579800000"/>
    <n v="1175000000"/>
    <x v="0"/>
    <s v=" $-   "/>
    <x v="4"/>
    <x v="40"/>
  </r>
  <r>
    <x v="261"/>
    <x v="0"/>
    <d v="2012-12-31T00:00:00"/>
    <x v="1033"/>
    <n v="1704767000"/>
    <n v="135824000"/>
    <x v="0"/>
    <s v=" $-   "/>
    <x v="8"/>
    <x v="99"/>
  </r>
  <r>
    <x v="261"/>
    <x v="1"/>
    <d v="2013-12-31T00:00:00"/>
    <x v="1034"/>
    <n v="1791594000"/>
    <n v="145298000"/>
    <x v="0"/>
    <s v=" $-   "/>
    <x v="8"/>
    <x v="99"/>
  </r>
  <r>
    <x v="261"/>
    <x v="2"/>
    <d v="2014-12-31T00:00:00"/>
    <x v="1035"/>
    <n v="2435591000"/>
    <n v="164596000"/>
    <x v="0"/>
    <s v=" $-   "/>
    <x v="8"/>
    <x v="99"/>
  </r>
  <r>
    <x v="261"/>
    <x v="3"/>
    <d v="2015-12-31T00:00:00"/>
    <x v="1036"/>
    <n v="2817803000"/>
    <n v="233887000"/>
    <x v="0"/>
    <s v=" $-   "/>
    <x v="8"/>
    <x v="99"/>
  </r>
  <r>
    <x v="262"/>
    <x v="0"/>
    <d v="2012-12-31T00:00:00"/>
    <x v="1037"/>
    <s v=" $-   "/>
    <n v="7134000000"/>
    <x v="0"/>
    <n v="2961000000"/>
    <x v="6"/>
    <x v="100"/>
  </r>
  <r>
    <x v="262"/>
    <x v="1"/>
    <d v="2013-12-31T00:00:00"/>
    <x v="1038"/>
    <s v=" $-   "/>
    <n v="7226000000"/>
    <x v="0"/>
    <n v="2958000000"/>
    <x v="6"/>
    <x v="100"/>
  </r>
  <r>
    <x v="262"/>
    <x v="2"/>
    <d v="2014-12-31T00:00:00"/>
    <x v="1039"/>
    <s v=" $-   "/>
    <n v="7515000000"/>
    <x v="0"/>
    <n v="3135000000"/>
    <x v="6"/>
    <x v="100"/>
  </r>
  <r>
    <x v="262"/>
    <x v="3"/>
    <d v="2015-12-31T00:00:00"/>
    <x v="1040"/>
    <s v=" $-   "/>
    <n v="7334000000"/>
    <x v="0"/>
    <n v="3140000000"/>
    <x v="6"/>
    <x v="100"/>
  </r>
  <r>
    <x v="263"/>
    <x v="0"/>
    <d v="2013-12-31T00:00:00"/>
    <x v="1041"/>
    <n v="16106000000"/>
    <n v="6384000000"/>
    <x v="281"/>
    <s v=" $-   "/>
    <x v="0"/>
    <x v="53"/>
  </r>
  <r>
    <x v="263"/>
    <x v="1"/>
    <d v="2014-12-31T00:00:00"/>
    <x v="1042"/>
    <n v="16447000000"/>
    <n v="6469000000"/>
    <x v="282"/>
    <s v=" $-   "/>
    <x v="0"/>
    <x v="53"/>
  </r>
  <r>
    <x v="263"/>
    <x v="2"/>
    <d v="2015-12-31T00:00:00"/>
    <x v="1043"/>
    <n v="15383000000"/>
    <n v="6182000000"/>
    <x v="283"/>
    <s v=" $-   "/>
    <x v="0"/>
    <x v="53"/>
  </r>
  <r>
    <x v="263"/>
    <x v="3"/>
    <d v="2016-12-31T00:00:00"/>
    <x v="1044"/>
    <n v="15040000000"/>
    <n v="6111000000"/>
    <x v="284"/>
    <s v=" $-   "/>
    <x v="0"/>
    <x v="53"/>
  </r>
  <r>
    <x v="264"/>
    <x v="0"/>
    <d v="2012-12-31T00:00:00"/>
    <x v="1045"/>
    <n v="995046000"/>
    <s v=" $-   "/>
    <x v="0"/>
    <s v=" $-   "/>
    <x v="4"/>
    <x v="69"/>
  </r>
  <r>
    <x v="264"/>
    <x v="1"/>
    <d v="2013-12-31T00:00:00"/>
    <x v="1046"/>
    <n v="1073497000"/>
    <s v=" $-   "/>
    <x v="0"/>
    <s v=" $-   "/>
    <x v="4"/>
    <x v="69"/>
  </r>
  <r>
    <x v="264"/>
    <x v="2"/>
    <d v="2014-12-31T00:00:00"/>
    <x v="1047"/>
    <n v="1125057000"/>
    <s v=" $-   "/>
    <x v="0"/>
    <s v=" $-   "/>
    <x v="4"/>
    <x v="69"/>
  </r>
  <r>
    <x v="264"/>
    <x v="3"/>
    <d v="2015-12-31T00:00:00"/>
    <x v="1048"/>
    <n v="1090263000"/>
    <s v=" $-   "/>
    <x v="0"/>
    <s v=" $-   "/>
    <x v="4"/>
    <x v="69"/>
  </r>
  <r>
    <x v="265"/>
    <x v="0"/>
    <d v="2012-12-31T00:00:00"/>
    <x v="1049"/>
    <n v="15055000000"/>
    <n v="2249000000"/>
    <x v="0"/>
    <s v=" $-   "/>
    <x v="4"/>
    <x v="101"/>
  </r>
  <r>
    <x v="265"/>
    <x v="1"/>
    <d v="2013-12-31T00:00:00"/>
    <x v="1050"/>
    <n v="14009000000"/>
    <n v="2362000000"/>
    <x v="0"/>
    <s v=" $-   "/>
    <x v="4"/>
    <x v="101"/>
  </r>
  <r>
    <x v="265"/>
    <x v="2"/>
    <d v="2014-12-31T00:00:00"/>
    <x v="1051"/>
    <n v="14362000000"/>
    <n v="2541000000"/>
    <x v="0"/>
    <s v=" $-   "/>
    <x v="4"/>
    <x v="101"/>
  </r>
  <r>
    <x v="265"/>
    <x v="3"/>
    <d v="2015-12-31T00:00:00"/>
    <x v="1052"/>
    <n v="14320000000"/>
    <n v="2749000000"/>
    <x v="0"/>
    <s v=" $-   "/>
    <x v="4"/>
    <x v="101"/>
  </r>
  <r>
    <x v="266"/>
    <x v="0"/>
    <d v="2013-08-31T00:00:00"/>
    <x v="1053"/>
    <n v="7208000000"/>
    <n v="2550000000"/>
    <x v="285"/>
    <s v=" $-   "/>
    <x v="8"/>
    <x v="45"/>
  </r>
  <r>
    <x v="266"/>
    <x v="1"/>
    <d v="2014-08-31T00:00:00"/>
    <x v="1054"/>
    <n v="7281000000"/>
    <n v="2774000000"/>
    <x v="286"/>
    <s v=" $-   "/>
    <x v="8"/>
    <x v="45"/>
  </r>
  <r>
    <x v="266"/>
    <x v="2"/>
    <d v="2015-08-31T00:00:00"/>
    <x v="1055"/>
    <n v="6819000000"/>
    <n v="2686000000"/>
    <x v="287"/>
    <s v=" $-   "/>
    <x v="8"/>
    <x v="45"/>
  </r>
  <r>
    <x v="266"/>
    <x v="3"/>
    <d v="2016-08-31T00:00:00"/>
    <x v="1056"/>
    <n v="6485000000"/>
    <n v="2833000000"/>
    <x v="288"/>
    <s v=" $-   "/>
    <x v="8"/>
    <x v="45"/>
  </r>
  <r>
    <x v="267"/>
    <x v="0"/>
    <d v="2013-05-31T00:00:00"/>
    <x v="1057"/>
    <n v="7213900000"/>
    <n v="550600000"/>
    <x v="0"/>
    <s v=" $-   "/>
    <x v="8"/>
    <x v="45"/>
  </r>
  <r>
    <x v="267"/>
    <x v="1"/>
    <d v="2014-12-31T00:00:00"/>
    <x v="1058"/>
    <n v="7129200000"/>
    <n v="505800000"/>
    <x v="0"/>
    <s v=" $-   "/>
    <x v="8"/>
    <x v="45"/>
  </r>
  <r>
    <x v="267"/>
    <x v="2"/>
    <d v="2015-12-31T00:00:00"/>
    <x v="1059"/>
    <n v="7177400000"/>
    <n v="439100000"/>
    <x v="0"/>
    <s v=" $-   "/>
    <x v="8"/>
    <x v="45"/>
  </r>
  <r>
    <x v="267"/>
    <x v="3"/>
    <d v="2016-12-31T00:00:00"/>
    <x v="1060"/>
    <n v="6352800000"/>
    <n v="491000000"/>
    <x v="0"/>
    <s v=" $-   "/>
    <x v="8"/>
    <x v="45"/>
  </r>
  <r>
    <x v="268"/>
    <x v="0"/>
    <d v="2012-12-31T00:00:00"/>
    <x v="1061"/>
    <n v="68948000000"/>
    <n v="7202000000"/>
    <x v="0"/>
    <n v="995000000"/>
    <x v="9"/>
    <x v="92"/>
  </r>
  <r>
    <x v="268"/>
    <x v="1"/>
    <d v="2013-12-31T00:00:00"/>
    <x v="1062"/>
    <n v="87758000000"/>
    <n v="7851000000"/>
    <x v="0"/>
    <n v="1220000000"/>
    <x v="9"/>
    <x v="92"/>
  </r>
  <r>
    <x v="268"/>
    <x v="2"/>
    <d v="2014-12-31T00:00:00"/>
    <x v="1063"/>
    <n v="84275000000"/>
    <n v="8450000000"/>
    <x v="0"/>
    <n v="1326000000"/>
    <x v="9"/>
    <x v="92"/>
  </r>
  <r>
    <x v="268"/>
    <x v="3"/>
    <d v="2015-12-31T00:00:00"/>
    <x v="1064"/>
    <n v="55891000000"/>
    <n v="10029000000"/>
    <x v="0"/>
    <n v="1646000000"/>
    <x v="9"/>
    <x v="92"/>
  </r>
  <r>
    <x v="269"/>
    <x v="0"/>
    <d v="2012-12-31T00:00:00"/>
    <x v="1065"/>
    <n v="16446000000"/>
    <n v="12776000000"/>
    <x v="289"/>
    <s v=" $-   "/>
    <x v="3"/>
    <x v="3"/>
  </r>
  <r>
    <x v="269"/>
    <x v="1"/>
    <d v="2013-12-31T00:00:00"/>
    <x v="1066"/>
    <n v="16954000000"/>
    <n v="11911000000"/>
    <x v="290"/>
    <s v=" $-   "/>
    <x v="3"/>
    <x v="3"/>
  </r>
  <r>
    <x v="269"/>
    <x v="2"/>
    <d v="2014-12-31T00:00:00"/>
    <x v="1067"/>
    <n v="16768000000"/>
    <n v="11606000000"/>
    <x v="291"/>
    <s v=" $-   "/>
    <x v="3"/>
    <x v="3"/>
  </r>
  <r>
    <x v="269"/>
    <x v="3"/>
    <d v="2015-12-31T00:00:00"/>
    <x v="1068"/>
    <n v="14934000000"/>
    <n v="10313000000"/>
    <x v="292"/>
    <s v=" $-   "/>
    <x v="3"/>
    <x v="3"/>
  </r>
  <r>
    <x v="270"/>
    <x v="0"/>
    <d v="2012-12-31T00:00:00"/>
    <x v="1069"/>
    <n v="2079000000"/>
    <n v="4017000000"/>
    <x v="0"/>
    <n v="2008000000"/>
    <x v="9"/>
    <x v="27"/>
  </r>
  <r>
    <x v="270"/>
    <x v="1"/>
    <d v="2013-12-31T00:00:00"/>
    <x v="1070"/>
    <n v="2156000000"/>
    <n v="3469000000"/>
    <x v="0"/>
    <n v="2500000000"/>
    <x v="9"/>
    <x v="27"/>
  </r>
  <r>
    <x v="270"/>
    <x v="2"/>
    <d v="2014-12-31T00:00:00"/>
    <x v="1071"/>
    <n v="2246000000"/>
    <n v="3627000000"/>
    <x v="0"/>
    <n v="2861000000"/>
    <x v="9"/>
    <x v="27"/>
  </r>
  <r>
    <x v="270"/>
    <x v="3"/>
    <d v="2015-12-31T00:00:00"/>
    <x v="1072"/>
    <n v="1694000000"/>
    <n v="1831000000"/>
    <x v="0"/>
    <n v="2957000000"/>
    <x v="9"/>
    <x v="27"/>
  </r>
  <r>
    <x v="271"/>
    <x v="0"/>
    <d v="2013-06-30T00:00:00"/>
    <x v="1073"/>
    <n v="20385000000"/>
    <n v="20289000000"/>
    <x v="293"/>
    <s v=" $-   "/>
    <x v="2"/>
    <x v="102"/>
  </r>
  <r>
    <x v="271"/>
    <x v="1"/>
    <d v="2014-06-30T00:00:00"/>
    <x v="1074"/>
    <n v="27078000000"/>
    <n v="20488000000"/>
    <x v="294"/>
    <s v=" $-   "/>
    <x v="2"/>
    <x v="102"/>
  </r>
  <r>
    <x v="271"/>
    <x v="2"/>
    <d v="2015-06-30T00:00:00"/>
    <x v="1075"/>
    <n v="33038000000"/>
    <n v="20324000000"/>
    <x v="295"/>
    <s v=" $-   "/>
    <x v="2"/>
    <x v="102"/>
  </r>
  <r>
    <x v="271"/>
    <x v="3"/>
    <d v="2016-06-30T00:00:00"/>
    <x v="1076"/>
    <n v="32780000000"/>
    <n v="19260000000"/>
    <x v="296"/>
    <s v=" $-   "/>
    <x v="2"/>
    <x v="102"/>
  </r>
  <r>
    <x v="272"/>
    <x v="0"/>
    <d v="2012-12-31T00:00:00"/>
    <x v="1077"/>
    <n v="116586000"/>
    <n v="2448629000"/>
    <x v="0"/>
    <n v="264631000"/>
    <x v="6"/>
    <x v="35"/>
  </r>
  <r>
    <x v="272"/>
    <x v="1"/>
    <d v="2013-12-31T00:00:00"/>
    <x v="1078"/>
    <n v="83692000"/>
    <n v="2540954000"/>
    <x v="0"/>
    <n v="231912000"/>
    <x v="6"/>
    <x v="35"/>
  </r>
  <r>
    <x v="272"/>
    <x v="2"/>
    <d v="2014-12-31T00:00:00"/>
    <x v="1079"/>
    <n v="63083000"/>
    <n v="2655650000"/>
    <x v="0"/>
    <n v="157824000"/>
    <x v="6"/>
    <x v="35"/>
  </r>
  <r>
    <x v="272"/>
    <x v="3"/>
    <d v="2015-12-31T00:00:00"/>
    <x v="1080"/>
    <n v="73814000"/>
    <n v="2796508000"/>
    <x v="0"/>
    <n v="196424000"/>
    <x v="6"/>
    <x v="35"/>
  </r>
  <r>
    <x v="273"/>
    <x v="0"/>
    <d v="2013-12-31T00:00:00"/>
    <x v="1081"/>
    <n v="1097041000"/>
    <n v="692693000"/>
    <x v="297"/>
    <n v="24539000"/>
    <x v="3"/>
    <x v="88"/>
  </r>
  <r>
    <x v="273"/>
    <x v="1"/>
    <d v="2014-12-31T00:00:00"/>
    <x v="1082"/>
    <n v="1127233000"/>
    <n v="728582000"/>
    <x v="298"/>
    <n v="29185000"/>
    <x v="3"/>
    <x v="88"/>
  </r>
  <r>
    <x v="273"/>
    <x v="2"/>
    <d v="2015-12-31T00:00:00"/>
    <x v="1083"/>
    <n v="1043454000"/>
    <n v="700810000"/>
    <x v="299"/>
    <n v="30951000"/>
    <x v="3"/>
    <x v="88"/>
  </r>
  <r>
    <x v="273"/>
    <x v="3"/>
    <d v="2016-12-31T00:00:00"/>
    <x v="1084"/>
    <n v="1072670000"/>
    <n v="732622000"/>
    <x v="300"/>
    <n v="36052000"/>
    <x v="3"/>
    <x v="88"/>
  </r>
  <r>
    <x v="274"/>
    <x v="0"/>
    <d v="2013-08-29T00:00:00"/>
    <x v="1085"/>
    <n v="7226000000"/>
    <n v="554000000"/>
    <x v="301"/>
    <s v=" $-   "/>
    <x v="2"/>
    <x v="7"/>
  </r>
  <r>
    <x v="274"/>
    <x v="1"/>
    <d v="2014-08-28T00:00:00"/>
    <x v="1086"/>
    <n v="10921000000"/>
    <n v="939000000"/>
    <x v="10"/>
    <s v=" $-   "/>
    <x v="2"/>
    <x v="7"/>
  </r>
  <r>
    <x v="274"/>
    <x v="2"/>
    <d v="2015-09-03T00:00:00"/>
    <x v="1087"/>
    <n v="10977000000"/>
    <n v="674000000"/>
    <x v="40"/>
    <s v=" $-   "/>
    <x v="2"/>
    <x v="7"/>
  </r>
  <r>
    <x v="274"/>
    <x v="3"/>
    <d v="2016-09-01T00:00:00"/>
    <x v="1088"/>
    <n v="9894000000"/>
    <n v="653000000"/>
    <x v="302"/>
    <s v=" $-   "/>
    <x v="2"/>
    <x v="7"/>
  </r>
  <r>
    <x v="275"/>
    <x v="0"/>
    <d v="2012-12-31T00:00:00"/>
    <x v="1089"/>
    <n v="1079136000"/>
    <n v="285144000"/>
    <x v="0"/>
    <n v="1291456000"/>
    <x v="9"/>
    <x v="48"/>
  </r>
  <r>
    <x v="275"/>
    <x v="1"/>
    <d v="2013-12-31T00:00:00"/>
    <x v="1090"/>
    <n v="1252812000"/>
    <n v="466498000"/>
    <x v="0"/>
    <n v="1602390000"/>
    <x v="9"/>
    <x v="48"/>
  </r>
  <r>
    <x v="275"/>
    <x v="2"/>
    <d v="2014-12-31T00:00:00"/>
    <x v="1091"/>
    <n v="1089888000"/>
    <n v="471219000"/>
    <x v="0"/>
    <n v="1957025000"/>
    <x v="9"/>
    <x v="48"/>
  </r>
  <r>
    <x v="275"/>
    <x v="3"/>
    <d v="2015-12-31T00:00:00"/>
    <x v="1092"/>
    <n v="832306000"/>
    <n v="372457000"/>
    <x v="0"/>
    <n v="1668489000"/>
    <x v="9"/>
    <x v="48"/>
  </r>
  <r>
    <x v="276"/>
    <x v="0"/>
    <d v="2014-12-31T00:00:00"/>
    <x v="1093"/>
    <n v="4191600000"/>
    <n v="1545700000"/>
    <x v="303"/>
    <s v=" $-   "/>
    <x v="3"/>
    <x v="3"/>
  </r>
  <r>
    <x v="276"/>
    <x v="1"/>
    <d v="2015-12-31T00:00:00"/>
    <x v="1094"/>
    <n v="5213200000"/>
    <n v="2180700000"/>
    <x v="304"/>
    <s v=" $-   "/>
    <x v="3"/>
    <x v="3"/>
  </r>
  <r>
    <x v="277"/>
    <x v="0"/>
    <d v="2013-12-31T00:00:00"/>
    <x v="1095"/>
    <n v="844000000"/>
    <n v="446000000"/>
    <x v="0"/>
    <n v="1568000000"/>
    <x v="9"/>
    <x v="27"/>
  </r>
  <r>
    <x v="277"/>
    <x v="1"/>
    <d v="2014-12-31T00:00:00"/>
    <x v="1096"/>
    <n v="945000000"/>
    <n v="495000000"/>
    <x v="0"/>
    <n v="1759000000"/>
    <x v="9"/>
    <x v="27"/>
  </r>
  <r>
    <x v="277"/>
    <x v="2"/>
    <d v="2015-12-31T00:00:00"/>
    <x v="1097"/>
    <n v="979000000"/>
    <n v="745000000"/>
    <x v="0"/>
    <n v="2131000000"/>
    <x v="9"/>
    <x v="27"/>
  </r>
  <r>
    <x v="277"/>
    <x v="3"/>
    <d v="2016-12-31T00:00:00"/>
    <x v="1098"/>
    <n v="1083000000"/>
    <n v="233000000"/>
    <x v="0"/>
    <n v="2454000000"/>
    <x v="9"/>
    <x v="27"/>
  </r>
  <r>
    <x v="278"/>
    <x v="0"/>
    <d v="2012-12-31T00:00:00"/>
    <x v="1099"/>
    <n v="1446000000"/>
    <n v="832000000"/>
    <x v="0"/>
    <n v="104000000"/>
    <x v="6"/>
    <x v="97"/>
  </r>
  <r>
    <x v="278"/>
    <x v="1"/>
    <d v="2013-12-31T00:00:00"/>
    <x v="1100"/>
    <n v="1316000000"/>
    <n v="1054000000"/>
    <x v="0"/>
    <n v="122000000"/>
    <x v="6"/>
    <x v="97"/>
  </r>
  <r>
    <x v="278"/>
    <x v="2"/>
    <d v="2014-12-31T00:00:00"/>
    <x v="1101"/>
    <n v="1433000000"/>
    <n v="1095000000"/>
    <x v="0"/>
    <n v="137000000"/>
    <x v="6"/>
    <x v="97"/>
  </r>
  <r>
    <x v="278"/>
    <x v="3"/>
    <d v="2015-12-31T00:00:00"/>
    <x v="1102"/>
    <n v="1313000000"/>
    <n v="1050000000"/>
    <x v="0"/>
    <n v="138000000"/>
    <x v="6"/>
    <x v="97"/>
  </r>
  <r>
    <x v="279"/>
    <x v="0"/>
    <d v="2012-12-31T00:00:00"/>
    <x v="1103"/>
    <n v="8276000000"/>
    <n v="1186000000"/>
    <x v="0"/>
    <n v="1518000000"/>
    <x v="5"/>
    <x v="10"/>
  </r>
  <r>
    <x v="279"/>
    <x v="1"/>
    <d v="2013-12-31T00:00:00"/>
    <x v="1104"/>
    <n v="8152000000"/>
    <n v="1280000000"/>
    <x v="0"/>
    <n v="2163000000"/>
    <x v="5"/>
    <x v="10"/>
  </r>
  <r>
    <x v="279"/>
    <x v="2"/>
    <d v="2014-12-31T00:00:00"/>
    <x v="1105"/>
    <n v="8751000000"/>
    <n v="1324000000"/>
    <x v="0"/>
    <n v="2551000000"/>
    <x v="5"/>
    <x v="10"/>
  </r>
  <r>
    <x v="279"/>
    <x v="3"/>
    <d v="2015-12-31T00:00:00"/>
    <x v="1106"/>
    <n v="8596000000"/>
    <n v="1399000000"/>
    <x v="0"/>
    <n v="2831000000"/>
    <x v="5"/>
    <x v="10"/>
  </r>
  <r>
    <x v="280"/>
    <x v="0"/>
    <d v="2012-12-31T00:00:00"/>
    <x v="1107"/>
    <n v="4334000000"/>
    <n v="757000000"/>
    <x v="305"/>
    <n v="1032000000"/>
    <x v="8"/>
    <x v="103"/>
  </r>
  <r>
    <x v="280"/>
    <x v="1"/>
    <d v="2013-12-31T00:00:00"/>
    <x v="1108"/>
    <n v="5299000000"/>
    <n v="584000000"/>
    <x v="306"/>
    <n v="1362000000"/>
    <x v="8"/>
    <x v="103"/>
  </r>
  <r>
    <x v="280"/>
    <x v="2"/>
    <d v="2014-12-31T00:00:00"/>
    <x v="1109"/>
    <n v="4457000000"/>
    <n v="545000000"/>
    <x v="307"/>
    <n v="1229000000"/>
    <x v="8"/>
    <x v="103"/>
  </r>
  <r>
    <x v="280"/>
    <x v="3"/>
    <d v="2015-12-31T00:00:00"/>
    <x v="1110"/>
    <n v="4312000000"/>
    <n v="670000000"/>
    <x v="308"/>
    <n v="1239000000"/>
    <x v="8"/>
    <x v="103"/>
  </r>
  <r>
    <x v="281"/>
    <x v="0"/>
    <d v="2013-12-31T00:00:00"/>
    <x v="1111"/>
    <n v="3117203000"/>
    <n v="650243000"/>
    <x v="309"/>
    <s v=" $-   "/>
    <x v="2"/>
    <x v="16"/>
  </r>
  <r>
    <x v="281"/>
    <x v="1"/>
    <d v="2014-12-31T00:00:00"/>
    <x v="1112"/>
    <n v="3752760000"/>
    <n v="876927000"/>
    <x v="310"/>
    <s v=" $-   "/>
    <x v="2"/>
    <x v="16"/>
  </r>
  <r>
    <x v="281"/>
    <x v="2"/>
    <d v="2015-12-31T00:00:00"/>
    <x v="1113"/>
    <n v="4591476000"/>
    <n v="1231421000"/>
    <x v="311"/>
    <s v=" $-   "/>
    <x v="2"/>
    <x v="16"/>
  </r>
  <r>
    <x v="281"/>
    <x v="3"/>
    <d v="2016-12-31T00:00:00"/>
    <x v="1114"/>
    <n v="6029901000"/>
    <n v="1568877000"/>
    <x v="312"/>
    <s v=" $-   "/>
    <x v="2"/>
    <x v="16"/>
  </r>
  <r>
    <x v="282"/>
    <x v="0"/>
    <d v="2012-12-31T00:00:00"/>
    <x v="1115"/>
    <n v="413000000"/>
    <n v="311000000"/>
    <x v="0"/>
    <n v="704000000"/>
    <x v="9"/>
    <x v="27"/>
  </r>
  <r>
    <x v="282"/>
    <x v="1"/>
    <d v="2013-12-31T00:00:00"/>
    <x v="1116"/>
    <n v="411000000"/>
    <n v="311000000"/>
    <x v="0"/>
    <n v="685000000"/>
    <x v="9"/>
    <x v="27"/>
  </r>
  <r>
    <x v="282"/>
    <x v="2"/>
    <d v="2014-12-31T00:00:00"/>
    <x v="1117"/>
    <n v="485000000"/>
    <n v="358000000"/>
    <x v="0"/>
    <n v="870000000"/>
    <x v="9"/>
    <x v="27"/>
  </r>
  <r>
    <x v="282"/>
    <x v="3"/>
    <d v="2015-12-31T00:00:00"/>
    <x v="1118"/>
    <n v="497000000"/>
    <n v="5204000000"/>
    <x v="0"/>
    <n v="917000000"/>
    <x v="9"/>
    <x v="27"/>
  </r>
  <r>
    <x v="283"/>
    <x v="0"/>
    <d v="2013-05-31T00:00:00"/>
    <x v="1119"/>
    <n v="14279000000"/>
    <n v="7796000000"/>
    <x v="0"/>
    <s v=" $-   "/>
    <x v="1"/>
    <x v="82"/>
  </r>
  <r>
    <x v="283"/>
    <x v="1"/>
    <d v="2014-05-31T00:00:00"/>
    <x v="1120"/>
    <n v="15353000000"/>
    <n v="8766000000"/>
    <x v="0"/>
    <s v=" $-   "/>
    <x v="1"/>
    <x v="82"/>
  </r>
  <r>
    <x v="283"/>
    <x v="2"/>
    <d v="2015-05-31T00:00:00"/>
    <x v="1121"/>
    <n v="16534000000"/>
    <n v="9892000000"/>
    <x v="0"/>
    <s v=" $-   "/>
    <x v="1"/>
    <x v="82"/>
  </r>
  <r>
    <x v="283"/>
    <x v="3"/>
    <d v="2016-05-31T00:00:00"/>
    <x v="1122"/>
    <n v="17405000000"/>
    <n v="10469000000"/>
    <x v="0"/>
    <s v=" $-   "/>
    <x v="1"/>
    <x v="82"/>
  </r>
  <r>
    <x v="284"/>
    <x v="0"/>
    <d v="2013-12-31T00:00:00"/>
    <x v="1123"/>
    <n v="2398000000"/>
    <n v="1815000000"/>
    <x v="0"/>
    <n v="510000000"/>
    <x v="0"/>
    <x v="68"/>
  </r>
  <r>
    <x v="284"/>
    <x v="1"/>
    <d v="2014-12-31T00:00:00"/>
    <x v="1124"/>
    <n v="2620000000"/>
    <n v="1917000000"/>
    <x v="0"/>
    <n v="573000000"/>
    <x v="0"/>
    <x v="68"/>
  </r>
  <r>
    <x v="284"/>
    <x v="2"/>
    <d v="2015-12-31T00:00:00"/>
    <x v="1125"/>
    <n v="2539000000"/>
    <n v="1915000000"/>
    <x v="0"/>
    <n v="574000000"/>
    <x v="0"/>
    <x v="68"/>
  </r>
  <r>
    <x v="284"/>
    <x v="3"/>
    <d v="2016-12-31T00:00:00"/>
    <x v="1126"/>
    <n v="2607000000"/>
    <n v="1851000000"/>
    <x v="0"/>
    <n v="603000000"/>
    <x v="0"/>
    <x v="68"/>
  </r>
  <r>
    <x v="285"/>
    <x v="0"/>
    <d v="2012-12-31T00:00:00"/>
    <x v="1127"/>
    <n v="12151000000"/>
    <n v="1654000000"/>
    <x v="0"/>
    <s v=" $-   "/>
    <x v="9"/>
    <x v="37"/>
  </r>
  <r>
    <x v="285"/>
    <x v="1"/>
    <d v="2013-12-31T00:00:00"/>
    <x v="315"/>
    <n v="14117000000"/>
    <n v="1905000000"/>
    <x v="0"/>
    <s v=" $-   "/>
    <x v="9"/>
    <x v="37"/>
  </r>
  <r>
    <x v="285"/>
    <x v="2"/>
    <d v="2014-12-31T00:00:00"/>
    <x v="1128"/>
    <n v="15631000000"/>
    <n v="2092000000"/>
    <x v="0"/>
    <s v=" $-   "/>
    <x v="9"/>
    <x v="37"/>
  </r>
  <r>
    <x v="285"/>
    <x v="3"/>
    <d v="2015-12-31T00:00:00"/>
    <x v="1129"/>
    <n v="11694000000"/>
    <n v="1764000000"/>
    <x v="0"/>
    <s v=" $-   "/>
    <x v="9"/>
    <x v="37"/>
  </r>
  <r>
    <x v="286"/>
    <x v="0"/>
    <d v="2013-12-31T00:00:00"/>
    <x v="1130"/>
    <n v="4070000000"/>
    <n v="3002000000"/>
    <x v="0"/>
    <n v="916000000"/>
    <x v="0"/>
    <x v="59"/>
  </r>
  <r>
    <x v="286"/>
    <x v="1"/>
    <d v="2014-12-31T00:00:00"/>
    <x v="1131"/>
    <n v="4201000000"/>
    <n v="2897000000"/>
    <x v="0"/>
    <n v="951000000"/>
    <x v="0"/>
    <x v="59"/>
  </r>
  <r>
    <x v="286"/>
    <x v="2"/>
    <d v="2015-12-31T00:00:00"/>
    <x v="1132"/>
    <n v="3662000000"/>
    <n v="2911000000"/>
    <x v="0"/>
    <n v="1054000000"/>
    <x v="0"/>
    <x v="59"/>
  </r>
  <r>
    <x v="286"/>
    <x v="3"/>
    <d v="2016-12-31T00:00:00"/>
    <x v="1133"/>
    <n v="3045000000"/>
    <n v="2743000000"/>
    <x v="0"/>
    <n v="1026000000"/>
    <x v="0"/>
    <x v="59"/>
  </r>
  <r>
    <x v="287"/>
    <x v="0"/>
    <d v="2013-04-26T00:00:00"/>
    <x v="1134"/>
    <n v="2571300000"/>
    <n v="2247400000"/>
    <x v="313"/>
    <s v=" $-   "/>
    <x v="2"/>
    <x v="16"/>
  </r>
  <r>
    <x v="287"/>
    <x v="1"/>
    <d v="2014-04-25T00:00:00"/>
    <x v="1135"/>
    <n v="2406000000"/>
    <n v="2179000000"/>
    <x v="314"/>
    <s v=" $-   "/>
    <x v="2"/>
    <x v="16"/>
  </r>
  <r>
    <x v="287"/>
    <x v="2"/>
    <d v="2015-04-24T00:00:00"/>
    <x v="1136"/>
    <n v="2290000000"/>
    <n v="2197000000"/>
    <x v="315"/>
    <s v=" $-   "/>
    <x v="2"/>
    <x v="16"/>
  </r>
  <r>
    <x v="287"/>
    <x v="3"/>
    <d v="2016-04-29T00:00:00"/>
    <x v="1137"/>
    <n v="2173000000"/>
    <n v="2099000000"/>
    <x v="88"/>
    <s v=" $-   "/>
    <x v="2"/>
    <x v="16"/>
  </r>
  <r>
    <x v="288"/>
    <x v="0"/>
    <d v="2012-12-31T00:00:00"/>
    <x v="1138"/>
    <n v="17915735000"/>
    <n v="454900000"/>
    <x v="0"/>
    <s v=" $-   "/>
    <x v="8"/>
    <x v="104"/>
  </r>
  <r>
    <x v="288"/>
    <x v="1"/>
    <d v="2013-12-31T00:00:00"/>
    <x v="1139"/>
    <n v="17641421000"/>
    <n v="467904000"/>
    <x v="0"/>
    <s v=" $-   "/>
    <x v="8"/>
    <x v="104"/>
  </r>
  <r>
    <x v="288"/>
    <x v="2"/>
    <d v="2014-12-31T00:00:00"/>
    <x v="1140"/>
    <n v="19198615000"/>
    <n v="520805000"/>
    <x v="0"/>
    <s v=" $-   "/>
    <x v="8"/>
    <x v="104"/>
  </r>
  <r>
    <x v="288"/>
    <x v="3"/>
    <d v="2015-12-31T00:00:00"/>
    <x v="1141"/>
    <n v="14858014000"/>
    <n v="458989000"/>
    <x v="0"/>
    <s v=" $-   "/>
    <x v="8"/>
    <x v="104"/>
  </r>
  <r>
    <x v="289"/>
    <x v="0"/>
    <d v="2013-01-27T00:00:00"/>
    <x v="1142"/>
    <n v="2053816000"/>
    <n v="430822000"/>
    <x v="316"/>
    <s v=" $-   "/>
    <x v="2"/>
    <x v="7"/>
  </r>
  <r>
    <x v="289"/>
    <x v="1"/>
    <d v="2014-01-26T00:00:00"/>
    <x v="1143"/>
    <n v="1862000000"/>
    <n v="436000000"/>
    <x v="317"/>
    <s v=" $-   "/>
    <x v="2"/>
    <x v="7"/>
  </r>
  <r>
    <x v="289"/>
    <x v="2"/>
    <d v="2015-01-25T00:00:00"/>
    <x v="1144"/>
    <n v="2083000000"/>
    <n v="480000000"/>
    <x v="318"/>
    <s v=" $-   "/>
    <x v="2"/>
    <x v="7"/>
  </r>
  <r>
    <x v="289"/>
    <x v="3"/>
    <d v="2016-01-31T00:00:00"/>
    <x v="1145"/>
    <n v="2199000000"/>
    <n v="602000000"/>
    <x v="319"/>
    <s v=" $-   "/>
    <x v="2"/>
    <x v="7"/>
  </r>
  <r>
    <x v="290"/>
    <x v="0"/>
    <d v="2012-12-31T00:00:00"/>
    <x v="1146"/>
    <n v="3414400000"/>
    <n v="1403500000"/>
    <x v="0"/>
    <s v=" $-   "/>
    <x v="1"/>
    <x v="105"/>
  </r>
  <r>
    <x v="290"/>
    <x v="1"/>
    <d v="2013-12-31T00:00:00"/>
    <x v="1147"/>
    <n v="3482100000"/>
    <n v="1399500000"/>
    <x v="0"/>
    <s v=" $-   "/>
    <x v="1"/>
    <x v="105"/>
  </r>
  <r>
    <x v="290"/>
    <x v="2"/>
    <d v="2014-12-31T00:00:00"/>
    <x v="1148"/>
    <n v="3523600000"/>
    <n v="1545900000"/>
    <x v="0"/>
    <s v=" $-   "/>
    <x v="1"/>
    <x v="105"/>
  </r>
  <r>
    <x v="290"/>
    <x v="3"/>
    <d v="2015-12-31T00:00:00"/>
    <x v="1149"/>
    <n v="3611100000"/>
    <n v="1626000000"/>
    <x v="0"/>
    <s v=" $-   "/>
    <x v="1"/>
    <x v="105"/>
  </r>
  <r>
    <x v="291"/>
    <x v="0"/>
    <d v="2012-12-31T00:00:00"/>
    <x v="1150"/>
    <n v="21306000"/>
    <n v="38123000"/>
    <x v="0"/>
    <n v="147515000"/>
    <x v="7"/>
    <x v="77"/>
  </r>
  <r>
    <x v="291"/>
    <x v="1"/>
    <d v="2013-12-31T00:00:00"/>
    <x v="1151"/>
    <n v="38851000"/>
    <n v="56881000"/>
    <x v="0"/>
    <n v="306769000"/>
    <x v="7"/>
    <x v="77"/>
  </r>
  <r>
    <x v="291"/>
    <x v="2"/>
    <d v="2014-12-31T00:00:00"/>
    <x v="1152"/>
    <n v="53871000"/>
    <n v="51085000"/>
    <x v="0"/>
    <n v="374661000"/>
    <x v="7"/>
    <x v="77"/>
  </r>
  <r>
    <x v="291"/>
    <x v="3"/>
    <d v="2015-12-31T00:00:00"/>
    <x v="1153"/>
    <n v="55352000"/>
    <n v="49298000"/>
    <x v="0"/>
    <n v="409215000"/>
    <x v="7"/>
    <x v="77"/>
  </r>
  <r>
    <x v="292"/>
    <x v="0"/>
    <d v="2012-12-31T00:00:00"/>
    <x v="1154"/>
    <n v="8540319000"/>
    <n v="491725000"/>
    <x v="0"/>
    <n v="205334000"/>
    <x v="9"/>
    <x v="27"/>
  </r>
  <r>
    <x v="292"/>
    <x v="1"/>
    <d v="2013-12-31T00:00:00"/>
    <x v="1155"/>
    <n v="10222213000"/>
    <n v="541586000"/>
    <x v="0"/>
    <n v="239343000"/>
    <x v="9"/>
    <x v="27"/>
  </r>
  <r>
    <x v="292"/>
    <x v="2"/>
    <d v="2014-12-31T00:00:00"/>
    <x v="1156"/>
    <n v="10088548000"/>
    <n v="674887000"/>
    <x v="0"/>
    <n v="294684000"/>
    <x v="9"/>
    <x v="27"/>
  </r>
  <r>
    <x v="292"/>
    <x v="3"/>
    <d v="2015-12-31T00:00:00"/>
    <x v="1157"/>
    <n v="5641052000"/>
    <n v="693331000"/>
    <x v="0"/>
    <n v="354620000"/>
    <x v="9"/>
    <x v="27"/>
  </r>
  <r>
    <x v="293"/>
    <x v="0"/>
    <d v="2014-12-31T00:00:00"/>
    <x v="1158"/>
    <n v="12602100000"/>
    <n v="477200000"/>
    <x v="0"/>
    <n v="294400000"/>
    <x v="1"/>
    <x v="89"/>
  </r>
  <r>
    <x v="293"/>
    <x v="1"/>
    <d v="2015-12-31T00:00:00"/>
    <x v="1159"/>
    <n v="12491400000"/>
    <n v="431800000"/>
    <x v="0"/>
    <n v="291100000"/>
    <x v="1"/>
    <x v="89"/>
  </r>
  <r>
    <x v="293"/>
    <x v="2"/>
    <d v="2016-12-31T00:00:00"/>
    <x v="1160"/>
    <n v="12671200000"/>
    <n v="443900000"/>
    <x v="0"/>
    <n v="292900000"/>
    <x v="1"/>
    <x v="89"/>
  </r>
  <r>
    <x v="294"/>
    <x v="0"/>
    <d v="2012-12-31T00:00:00"/>
    <x v="1161"/>
    <n v="3084766000"/>
    <n v="2120025000"/>
    <x v="0"/>
    <s v=" $-   "/>
    <x v="1"/>
    <x v="25"/>
  </r>
  <r>
    <x v="294"/>
    <x v="1"/>
    <d v="2013-12-31T00:00:00"/>
    <x v="1162"/>
    <n v="3280236000"/>
    <n v="2265516000"/>
    <x v="0"/>
    <s v=" $-   "/>
    <x v="1"/>
    <x v="25"/>
  </r>
  <r>
    <x v="294"/>
    <x v="2"/>
    <d v="2014-12-31T00:00:00"/>
    <x v="1163"/>
    <n v="3507180000"/>
    <n v="2438527000"/>
    <x v="0"/>
    <s v=" $-   "/>
    <x v="1"/>
    <x v="25"/>
  </r>
  <r>
    <x v="294"/>
    <x v="3"/>
    <d v="2015-12-31T00:00:00"/>
    <x v="1164"/>
    <n v="3804031000"/>
    <n v="2648622000"/>
    <x v="0"/>
    <s v=" $-   "/>
    <x v="1"/>
    <x v="25"/>
  </r>
  <r>
    <x v="295"/>
    <x v="0"/>
    <d v="2012-12-31T00:00:00"/>
    <x v="1165"/>
    <n v="6530000000"/>
    <n v="1879000000"/>
    <x v="0"/>
    <n v="3585000000"/>
    <x v="9"/>
    <x v="27"/>
  </r>
  <r>
    <x v="295"/>
    <x v="1"/>
    <d v="2013-12-31T00:00:00"/>
    <x v="1166"/>
    <n v="6497000000"/>
    <n v="2108000000"/>
    <x v="0"/>
    <n v="4203000000"/>
    <x v="9"/>
    <x v="27"/>
  </r>
  <r>
    <x v="295"/>
    <x v="2"/>
    <d v="2014-12-31T00:00:00"/>
    <x v="1167"/>
    <n v="6803000000"/>
    <n v="2053000000"/>
    <x v="0"/>
    <n v="4261000000"/>
    <x v="9"/>
    <x v="27"/>
  </r>
  <r>
    <x v="295"/>
    <x v="3"/>
    <d v="2015-12-31T00:00:00"/>
    <x v="1168"/>
    <n v="5804000000"/>
    <n v="1613000000"/>
    <x v="0"/>
    <n v="4544000000"/>
    <x v="9"/>
    <x v="27"/>
  </r>
  <r>
    <x v="296"/>
    <x v="0"/>
    <d v="2012-12-31T00:00:00"/>
    <x v="1169"/>
    <n v="90800000"/>
    <n v="803800000"/>
    <x v="0"/>
    <n v="76000000"/>
    <x v="6"/>
    <x v="106"/>
  </r>
  <r>
    <x v="296"/>
    <x v="1"/>
    <d v="2013-12-31T00:00:00"/>
    <x v="1170"/>
    <n v="81100000"/>
    <n v="812800000"/>
    <x v="0"/>
    <n v="69900000"/>
    <x v="6"/>
    <x v="106"/>
  </r>
  <r>
    <x v="296"/>
    <x v="2"/>
    <d v="2014-12-31T00:00:00"/>
    <x v="1171"/>
    <n v="80900000"/>
    <n v="816700000"/>
    <x v="0"/>
    <n v="65400000"/>
    <x v="6"/>
    <x v="106"/>
  </r>
  <r>
    <x v="296"/>
    <x v="3"/>
    <d v="2015-12-31T00:00:00"/>
    <x v="1172"/>
    <n v="95500000"/>
    <n v="836700000"/>
    <x v="0"/>
    <n v="57300000"/>
    <x v="6"/>
    <x v="106"/>
  </r>
  <r>
    <x v="297"/>
    <x v="0"/>
    <d v="2012-12-31T00:00:00"/>
    <x v="1173"/>
    <n v="1582398000"/>
    <n v="1489735000"/>
    <x v="320"/>
    <s v=" $-   "/>
    <x v="0"/>
    <x v="107"/>
  </r>
  <r>
    <x v="297"/>
    <x v="1"/>
    <d v="2013-12-31T00:00:00"/>
    <x v="1174"/>
    <n v="1650622000"/>
    <n v="1420096000"/>
    <x v="321"/>
    <s v=" $-   "/>
    <x v="0"/>
    <x v="107"/>
  </r>
  <r>
    <x v="297"/>
    <x v="2"/>
    <d v="2014-12-31T00:00:00"/>
    <x v="1175"/>
    <n v="1680791000"/>
    <n v="1378400000"/>
    <x v="322"/>
    <s v=" $-   "/>
    <x v="0"/>
    <x v="107"/>
  </r>
  <r>
    <x v="297"/>
    <x v="3"/>
    <d v="2015-12-31T00:00:00"/>
    <x v="1176"/>
    <n v="1558591000"/>
    <n v="1279961000"/>
    <x v="323"/>
    <s v=" $-   "/>
    <x v="0"/>
    <x v="107"/>
  </r>
  <r>
    <x v="298"/>
    <x v="0"/>
    <d v="2012-12-31T00:00:00"/>
    <x v="1177"/>
    <n v="13908300000"/>
    <n v="571600000"/>
    <x v="324"/>
    <n v="517400000"/>
    <x v="0"/>
    <x v="41"/>
  </r>
  <r>
    <x v="298"/>
    <x v="1"/>
    <d v="2013-12-31T00:00:00"/>
    <x v="446"/>
    <n v="13900700000"/>
    <n v="559500000"/>
    <x v="325"/>
    <n v="571700000"/>
    <x v="0"/>
    <x v="41"/>
  </r>
  <r>
    <x v="298"/>
    <x v="2"/>
    <d v="2014-12-31T00:00:00"/>
    <x v="1178"/>
    <n v="15481600000"/>
    <n v="561400000"/>
    <x v="326"/>
    <n v="588500000"/>
    <x v="0"/>
    <x v="41"/>
  </r>
  <r>
    <x v="298"/>
    <x v="3"/>
    <d v="2015-12-31T00:00:00"/>
    <x v="1179"/>
    <n v="15292100000"/>
    <n v="541500000"/>
    <x v="327"/>
    <n v="583700000"/>
    <x v="0"/>
    <x v="41"/>
  </r>
  <r>
    <x v="299"/>
    <x v="0"/>
    <d v="2013-12-31T00:00:00"/>
    <x v="1180"/>
    <n v="11759000000"/>
    <s v=" $-   "/>
    <x v="0"/>
    <n v="2077000000"/>
    <x v="5"/>
    <x v="10"/>
  </r>
  <r>
    <x v="299"/>
    <x v="1"/>
    <d v="2014-12-31T00:00:00"/>
    <x v="1181"/>
    <n v="12207000000"/>
    <s v=" $-   "/>
    <x v="0"/>
    <n v="2433000000"/>
    <x v="5"/>
    <x v="10"/>
  </r>
  <r>
    <x v="299"/>
    <x v="2"/>
    <d v="2015-12-31T00:00:00"/>
    <x v="1182"/>
    <n v="12713000000"/>
    <s v=" $-   "/>
    <x v="0"/>
    <n v="2612000000"/>
    <x v="5"/>
    <x v="10"/>
  </r>
  <r>
    <x v="299"/>
    <x v="3"/>
    <d v="2016-12-31T00:00:00"/>
    <x v="1183"/>
    <n v="12734000000"/>
    <s v=" $-   "/>
    <x v="0"/>
    <n v="2755000000"/>
    <x v="5"/>
    <x v="10"/>
  </r>
  <r>
    <x v="300"/>
    <x v="0"/>
    <d v="2012-12-31T00:00:00"/>
    <x v="1184"/>
    <n v="1177275000"/>
    <n v="2188747000"/>
    <x v="0"/>
    <n v="65141000"/>
    <x v="1"/>
    <x v="24"/>
  </r>
  <r>
    <x v="300"/>
    <x v="1"/>
    <d v="2013-12-31T00:00:00"/>
    <x v="1185"/>
    <n v="1077420000"/>
    <n v="3185497000"/>
    <x v="0"/>
    <n v="117975000"/>
    <x v="1"/>
    <x v="24"/>
  </r>
  <r>
    <x v="300"/>
    <x v="2"/>
    <d v="2014-12-31T00:00:00"/>
    <x v="1186"/>
    <n v="857841000"/>
    <n v="4302998000"/>
    <x v="0"/>
    <n v="207820000"/>
    <x v="1"/>
    <x v="24"/>
  </r>
  <r>
    <x v="300"/>
    <x v="3"/>
    <d v="2015-12-31T00:00:00"/>
    <x v="1187"/>
    <n v="632180000"/>
    <n v="5060406000"/>
    <x v="0"/>
    <n v="272494000"/>
    <x v="1"/>
    <x v="24"/>
  </r>
  <r>
    <x v="301"/>
    <x v="0"/>
    <d v="2013-04-27T00:00:00"/>
    <x v="1188"/>
    <n v="2446443000"/>
    <s v=" $-   "/>
    <x v="0"/>
    <s v=" $-   "/>
    <x v="3"/>
    <x v="54"/>
  </r>
  <r>
    <x v="301"/>
    <x v="1"/>
    <d v="2014-04-26T00:00:00"/>
    <x v="1189"/>
    <n v="2566444000"/>
    <s v=" $-   "/>
    <x v="0"/>
    <s v=" $-   "/>
    <x v="3"/>
    <x v="54"/>
  </r>
  <r>
    <x v="301"/>
    <x v="2"/>
    <d v="2015-04-25T00:00:00"/>
    <x v="1190"/>
    <n v="2850316000"/>
    <s v=" $-   "/>
    <x v="0"/>
    <s v=" $-   "/>
    <x v="3"/>
    <x v="54"/>
  </r>
  <r>
    <x v="301"/>
    <x v="3"/>
    <d v="2016-04-30T00:00:00"/>
    <x v="1191"/>
    <n v="4063955000"/>
    <s v=" $-   "/>
    <x v="0"/>
    <s v=" $-   "/>
    <x v="3"/>
    <x v="54"/>
  </r>
  <r>
    <x v="302"/>
    <x v="0"/>
    <d v="2012-12-31T00:00:00"/>
    <x v="1192"/>
    <n v="6351000000"/>
    <n v="98000000"/>
    <x v="0"/>
    <n v="1054000000"/>
    <x v="5"/>
    <x v="11"/>
  </r>
  <r>
    <x v="302"/>
    <x v="1"/>
    <d v="2013-12-31T00:00:00"/>
    <x v="181"/>
    <n v="6423000000"/>
    <n v="68000000"/>
    <x v="0"/>
    <n v="1178000000"/>
    <x v="5"/>
    <x v="11"/>
  </r>
  <r>
    <x v="302"/>
    <x v="2"/>
    <d v="2014-12-31T00:00:00"/>
    <x v="1193"/>
    <n v="7036000000"/>
    <s v=" $-   "/>
    <x v="0"/>
    <n v="1227000000"/>
    <x v="5"/>
    <x v="11"/>
  </r>
  <r>
    <x v="302"/>
    <x v="3"/>
    <d v="2015-12-31T00:00:00"/>
    <x v="1194"/>
    <n v="6239000000"/>
    <s v=" $-   "/>
    <x v="0"/>
    <n v="1214000000"/>
    <x v="5"/>
    <x v="11"/>
  </r>
  <r>
    <x v="303"/>
    <x v="0"/>
    <d v="2013-12-28T00:00:00"/>
    <x v="1195"/>
    <n v="31243000000"/>
    <n v="25357000000"/>
    <x v="0"/>
    <n v="110000000"/>
    <x v="4"/>
    <x v="69"/>
  </r>
  <r>
    <x v="303"/>
    <x v="1"/>
    <d v="2014-12-27T00:00:00"/>
    <x v="1196"/>
    <n v="31238000000"/>
    <n v="25772000000"/>
    <x v="0"/>
    <n v="92000000"/>
    <x v="4"/>
    <x v="69"/>
  </r>
  <r>
    <x v="303"/>
    <x v="2"/>
    <d v="2015-12-26T00:00:00"/>
    <x v="1197"/>
    <n v="28731000000"/>
    <n v="24538000000"/>
    <x v="0"/>
    <n v="75000000"/>
    <x v="4"/>
    <x v="69"/>
  </r>
  <r>
    <x v="303"/>
    <x v="3"/>
    <d v="2016-12-31T00:00:00"/>
    <x v="1198"/>
    <n v="28209000000"/>
    <n v="24735000000"/>
    <x v="0"/>
    <n v="70000000"/>
    <x v="4"/>
    <x v="69"/>
  </r>
  <r>
    <x v="304"/>
    <x v="0"/>
    <d v="2012-12-31T00:00:00"/>
    <x v="1199"/>
    <n v="9821000000"/>
    <n v="15171000000"/>
    <x v="328"/>
    <n v="5109000000"/>
    <x v="3"/>
    <x v="3"/>
  </r>
  <r>
    <x v="304"/>
    <x v="1"/>
    <d v="2013-12-31T00:00:00"/>
    <x v="1200"/>
    <n v="9586000000"/>
    <n v="14355000000"/>
    <x v="329"/>
    <n v="4599000000"/>
    <x v="3"/>
    <x v="3"/>
  </r>
  <r>
    <x v="304"/>
    <x v="2"/>
    <d v="2014-12-31T00:00:00"/>
    <x v="1201"/>
    <n v="9577000000"/>
    <n v="14097000000"/>
    <x v="330"/>
    <n v="4039000000"/>
    <x v="3"/>
    <x v="3"/>
  </r>
  <r>
    <x v="304"/>
    <x v="3"/>
    <d v="2015-12-31T00:00:00"/>
    <x v="1202"/>
    <n v="9648000000"/>
    <n v="14809000000"/>
    <x v="331"/>
    <n v="3728000000"/>
    <x v="3"/>
    <x v="3"/>
  </r>
  <r>
    <x v="305"/>
    <x v="0"/>
    <d v="2013-12-31T00:00:00"/>
    <x v="1203"/>
    <n v="4683600000"/>
    <n v="189000000"/>
    <x v="0"/>
    <n v="3292900000"/>
    <x v="6"/>
    <x v="97"/>
  </r>
  <r>
    <x v="305"/>
    <x v="1"/>
    <d v="2014-12-31T00:00:00"/>
    <x v="1204"/>
    <n v="5231000000"/>
    <n v="177400000"/>
    <x v="0"/>
    <n v="3574300000"/>
    <x v="6"/>
    <x v="97"/>
  </r>
  <r>
    <x v="305"/>
    <x v="2"/>
    <d v="2015-12-31T00:00:00"/>
    <x v="1205"/>
    <n v="6697700000"/>
    <n v="163500000"/>
    <x v="0"/>
    <n v="3672400000"/>
    <x v="6"/>
    <x v="97"/>
  </r>
  <r>
    <x v="305"/>
    <x v="3"/>
    <d v="2016-12-31T00:00:00"/>
    <x v="1206"/>
    <n v="6913200000"/>
    <n v="156600000"/>
    <x v="0"/>
    <n v="3732600000"/>
    <x v="6"/>
    <x v="97"/>
  </r>
  <r>
    <x v="306"/>
    <x v="0"/>
    <d v="2013-12-31T00:00:00"/>
    <x v="1207"/>
    <n v="155355000"/>
    <n v="346393000"/>
    <x v="332"/>
    <s v=" $-   "/>
    <x v="4"/>
    <x v="56"/>
  </r>
  <r>
    <x v="306"/>
    <x v="1"/>
    <d v="2014-12-31T00:00:00"/>
    <x v="1208"/>
    <n v="205018000"/>
    <n v="519267000"/>
    <x v="333"/>
    <s v=" $-   "/>
    <x v="4"/>
    <x v="56"/>
  </r>
  <r>
    <x v="306"/>
    <x v="2"/>
    <d v="2015-12-31T00:00:00"/>
    <x v="1209"/>
    <n v="392709000"/>
    <n v="838526000"/>
    <x v="334"/>
    <s v=" $-   "/>
    <x v="4"/>
    <x v="56"/>
  </r>
  <r>
    <x v="306"/>
    <x v="3"/>
    <d v="2016-12-31T00:00:00"/>
    <x v="1210"/>
    <n v="299694000"/>
    <n v="1177697000"/>
    <x v="335"/>
    <s v=" $-   "/>
    <x v="4"/>
    <x v="56"/>
  </r>
  <r>
    <x v="307"/>
    <x v="0"/>
    <d v="2012-12-31T00:00:00"/>
    <x v="1211"/>
    <n v="15590900000"/>
    <n v="15400000"/>
    <x v="0"/>
    <n v="36100000"/>
    <x v="6"/>
    <x v="13"/>
  </r>
  <r>
    <x v="307"/>
    <x v="1"/>
    <d v="2013-12-31T00:00:00"/>
    <x v="1212"/>
    <n v="16275100000"/>
    <n v="18800000"/>
    <x v="0"/>
    <n v="38800000"/>
    <x v="6"/>
    <x v="13"/>
  </r>
  <r>
    <x v="307"/>
    <x v="2"/>
    <d v="2014-12-31T00:00:00"/>
    <x v="1213"/>
    <n v="17297300000"/>
    <n v="18900000"/>
    <x v="0"/>
    <n v="50900000"/>
    <x v="6"/>
    <x v="13"/>
  </r>
  <r>
    <x v="307"/>
    <x v="3"/>
    <d v="2015-12-31T00:00:00"/>
    <x v="1214"/>
    <n v="18705900000"/>
    <n v="22800000"/>
    <x v="0"/>
    <n v="77500000"/>
    <x v="6"/>
    <x v="13"/>
  </r>
  <r>
    <x v="308"/>
    <x v="0"/>
    <d v="2013-06-30T00:00:00"/>
    <x v="1215"/>
    <n v="10086675000"/>
    <n v="1554973000"/>
    <x v="0"/>
    <s v=" $-   "/>
    <x v="0"/>
    <x v="53"/>
  </r>
  <r>
    <x v="308"/>
    <x v="1"/>
    <d v="2014-06-30T00:00:00"/>
    <x v="1216"/>
    <n v="10188227000"/>
    <n v="1633992000"/>
    <x v="0"/>
    <s v=" $-   "/>
    <x v="0"/>
    <x v="53"/>
  </r>
  <r>
    <x v="308"/>
    <x v="2"/>
    <d v="2015-06-30T00:00:00"/>
    <x v="1217"/>
    <n v="9655245000"/>
    <n v="1544746000"/>
    <x v="0"/>
    <s v=" $-   "/>
    <x v="0"/>
    <x v="53"/>
  </r>
  <r>
    <x v="308"/>
    <x v="3"/>
    <d v="2016-06-30T00:00:00"/>
    <x v="1218"/>
    <n v="8823384000"/>
    <n v="1359360000"/>
    <x v="0"/>
    <s v=" $-   "/>
    <x v="0"/>
    <x v="53"/>
  </r>
  <r>
    <x v="309"/>
    <x v="0"/>
    <d v="2013-12-31T00:00:00"/>
    <x v="1219"/>
    <n v="4507196000"/>
    <n v="568500000"/>
    <x v="0"/>
    <s v=" $-   "/>
    <x v="1"/>
    <x v="66"/>
  </r>
  <r>
    <x v="309"/>
    <x v="1"/>
    <d v="2014-12-31T00:00:00"/>
    <x v="1220"/>
    <n v="4244479000"/>
    <n v="861390000"/>
    <x v="0"/>
    <s v=" $-   "/>
    <x v="1"/>
    <x v="66"/>
  </r>
  <r>
    <x v="309"/>
    <x v="2"/>
    <d v="2015-12-31T00:00:00"/>
    <x v="1221"/>
    <n v="4353850000"/>
    <n v="794728000"/>
    <x v="0"/>
    <s v=" $-   "/>
    <x v="1"/>
    <x v="66"/>
  </r>
  <r>
    <x v="309"/>
    <x v="3"/>
    <d v="2016-12-31T00:00:00"/>
    <x v="1222"/>
    <n v="5728662000"/>
    <n v="957150000"/>
    <x v="0"/>
    <s v=" $-   "/>
    <x v="1"/>
    <x v="66"/>
  </r>
  <r>
    <x v="310"/>
    <x v="0"/>
    <d v="2012-12-30T00:00:00"/>
    <x v="1223"/>
    <n v="1143659000"/>
    <n v="627370000"/>
    <x v="336"/>
    <s v=" $-   "/>
    <x v="3"/>
    <x v="5"/>
  </r>
  <r>
    <x v="310"/>
    <x v="1"/>
    <d v="2013-12-29T00:00:00"/>
    <x v="1224"/>
    <n v="1181444000"/>
    <n v="581898000"/>
    <x v="337"/>
    <s v=" $-   "/>
    <x v="3"/>
    <x v="5"/>
  </r>
  <r>
    <x v="310"/>
    <x v="2"/>
    <d v="2014-12-28T00:00:00"/>
    <x v="1225"/>
    <n v="1232611000"/>
    <n v="659335000"/>
    <x v="338"/>
    <s v=" $-   "/>
    <x v="3"/>
    <x v="5"/>
  </r>
  <r>
    <x v="310"/>
    <x v="3"/>
    <d v="2016-01-03T00:00:00"/>
    <x v="1226"/>
    <n v="1237859000"/>
    <n v="598848000"/>
    <x v="339"/>
    <s v=" $-   "/>
    <x v="3"/>
    <x v="5"/>
  </r>
  <r>
    <x v="311"/>
    <x v="0"/>
    <d v="2013-12-31T00:00:00"/>
    <x v="1227"/>
    <n v="59222000000"/>
    <n v="6890000000"/>
    <x v="0"/>
    <n v="93000000"/>
    <x v="4"/>
    <x v="101"/>
  </r>
  <r>
    <x v="311"/>
    <x v="1"/>
    <d v="2014-12-31T00:00:00"/>
    <x v="1228"/>
    <n v="60775000000"/>
    <n v="7001000000"/>
    <x v="0"/>
    <n v="93000000"/>
    <x v="4"/>
    <x v="101"/>
  </r>
  <r>
    <x v="311"/>
    <x v="2"/>
    <d v="2015-12-31T00:00:00"/>
    <x v="1229"/>
    <n v="56479000000"/>
    <n v="6656000000"/>
    <x v="0"/>
    <n v="82000000"/>
    <x v="4"/>
    <x v="101"/>
  </r>
  <r>
    <x v="311"/>
    <x v="3"/>
    <d v="2016-12-31T00:00:00"/>
    <x v="1230"/>
    <n v="57659000000"/>
    <n v="6405000000"/>
    <x v="0"/>
    <n v="74000000"/>
    <x v="4"/>
    <x v="101"/>
  </r>
  <r>
    <x v="312"/>
    <x v="0"/>
    <d v="2012-12-31T00:00:00"/>
    <x v="1231"/>
    <n v="386000000"/>
    <n v="10486000000"/>
    <x v="0"/>
    <n v="987000000"/>
    <x v="6"/>
    <x v="35"/>
  </r>
  <r>
    <x v="312"/>
    <x v="1"/>
    <d v="2013-12-31T00:00:00"/>
    <x v="1232"/>
    <n v="344000000"/>
    <n v="9681000000"/>
    <x v="0"/>
    <n v="643000000"/>
    <x v="6"/>
    <x v="35"/>
  </r>
  <r>
    <x v="312"/>
    <x v="2"/>
    <d v="2014-12-31T00:00:00"/>
    <x v="1233"/>
    <n v="325000000"/>
    <n v="9488000000"/>
    <x v="0"/>
    <n v="273000000"/>
    <x v="6"/>
    <x v="35"/>
  </r>
  <r>
    <x v="312"/>
    <x v="3"/>
    <d v="2015-12-31T00:00:00"/>
    <x v="1234"/>
    <n v="403000000"/>
    <n v="9463000000"/>
    <x v="0"/>
    <n v="255000000"/>
    <x v="6"/>
    <x v="35"/>
  </r>
  <r>
    <x v="313"/>
    <x v="0"/>
    <d v="2012-12-31T00:00:00"/>
    <x v="1235"/>
    <n v="3040900000"/>
    <n v="1117700000"/>
    <x v="340"/>
    <s v=" $-   "/>
    <x v="0"/>
    <x v="52"/>
  </r>
  <r>
    <x v="313"/>
    <x v="1"/>
    <d v="2013-12-31T00:00:00"/>
    <x v="1236"/>
    <n v="4629600000"/>
    <n v="1493700000"/>
    <x v="341"/>
    <s v=" $-   "/>
    <x v="0"/>
    <x v="52"/>
  </r>
  <r>
    <x v="313"/>
    <x v="2"/>
    <d v="2014-12-31T00:00:00"/>
    <x v="1237"/>
    <n v="4576000000"/>
    <n v="1493800000"/>
    <x v="342"/>
    <s v=" $-   "/>
    <x v="0"/>
    <x v="52"/>
  </r>
  <r>
    <x v="313"/>
    <x v="3"/>
    <d v="2015-12-31T00:00:00"/>
    <x v="1238"/>
    <n v="4263200000"/>
    <n v="1334300000"/>
    <x v="343"/>
    <s v=" $-   "/>
    <x v="0"/>
    <x v="52"/>
  </r>
  <r>
    <x v="314"/>
    <x v="0"/>
    <d v="2012-12-31T00:00:00"/>
    <x v="1239"/>
    <n v="1879559000"/>
    <n v="166154000"/>
    <x v="0"/>
    <n v="404336000"/>
    <x v="5"/>
    <x v="10"/>
  </r>
  <r>
    <x v="314"/>
    <x v="1"/>
    <d v="2013-12-31T00:00:00"/>
    <x v="1240"/>
    <n v="2020436000"/>
    <n v="172161000"/>
    <x v="0"/>
    <n v="415708000"/>
    <x v="5"/>
    <x v="10"/>
  </r>
  <r>
    <x v="314"/>
    <x v="2"/>
    <d v="2014-12-31T00:00:00"/>
    <x v="1241"/>
    <n v="2087854000"/>
    <n v="175178000"/>
    <x v="0"/>
    <n v="417358000"/>
    <x v="5"/>
    <x v="10"/>
  </r>
  <r>
    <x v="314"/>
    <x v="3"/>
    <d v="2015-12-31T00:00:00"/>
    <x v="1242"/>
    <n v="1969675000"/>
    <n v="176744000"/>
    <x v="0"/>
    <n v="494422000"/>
    <x v="5"/>
    <x v="10"/>
  </r>
  <r>
    <x v="315"/>
    <x v="0"/>
    <d v="2013-12-31T00:00:00"/>
    <x v="1243"/>
    <n v="8314000000"/>
    <n v="3486000000"/>
    <x v="344"/>
    <n v="452000000"/>
    <x v="8"/>
    <x v="63"/>
  </r>
  <r>
    <x v="315"/>
    <x v="1"/>
    <d v="2014-12-31T00:00:00"/>
    <x v="1244"/>
    <n v="8348000000"/>
    <n v="4013000000"/>
    <x v="345"/>
    <n v="450000000"/>
    <x v="8"/>
    <x v="63"/>
  </r>
  <r>
    <x v="315"/>
    <x v="2"/>
    <d v="2015-12-31T00:00:00"/>
    <x v="1245"/>
    <n v="8206000000"/>
    <n v="3624000000"/>
    <x v="346"/>
    <n v="471000000"/>
    <x v="8"/>
    <x v="63"/>
  </r>
  <r>
    <x v="315"/>
    <x v="3"/>
    <d v="2016-12-31T00:00:00"/>
    <x v="1246"/>
    <n v="8063000000"/>
    <n v="4630000000"/>
    <x v="77"/>
    <n v="462000000"/>
    <x v="8"/>
    <x v="63"/>
  </r>
  <r>
    <x v="316"/>
    <x v="0"/>
    <d v="2012-12-31T00:00:00"/>
    <x v="1247"/>
    <n v="4876000000"/>
    <n v="3143000000"/>
    <x v="0"/>
    <n v="1087000000"/>
    <x v="5"/>
    <x v="11"/>
  </r>
  <r>
    <x v="316"/>
    <x v="1"/>
    <d v="2013-12-31T00:00:00"/>
    <x v="1248"/>
    <n v="1751000000"/>
    <n v="2108000000"/>
    <x v="0"/>
    <n v="843000000"/>
    <x v="5"/>
    <x v="11"/>
  </r>
  <r>
    <x v="316"/>
    <x v="2"/>
    <d v="2014-12-31T00:00:00"/>
    <x v="1249"/>
    <n v="1889000000"/>
    <n v="2173000000"/>
    <x v="0"/>
    <n v="923000000"/>
    <x v="5"/>
    <x v="11"/>
  </r>
  <r>
    <x v="316"/>
    <x v="3"/>
    <d v="2015-12-31T00:00:00"/>
    <x v="1250"/>
    <n v="1718000000"/>
    <n v="2237000000"/>
    <x v="0"/>
    <n v="883000000"/>
    <x v="5"/>
    <x v="11"/>
  </r>
  <r>
    <x v="317"/>
    <x v="0"/>
    <d v="2012-12-31T00:00:00"/>
    <x v="1251"/>
    <n v="66635000000"/>
    <n v="17504000000"/>
    <x v="0"/>
    <s v=" $-   "/>
    <x v="6"/>
    <x v="97"/>
  </r>
  <r>
    <x v="317"/>
    <x v="1"/>
    <d v="2013-12-31T00:00:00"/>
    <x v="1252"/>
    <n v="26973000000"/>
    <n v="16172000000"/>
    <x v="0"/>
    <s v=" $-   "/>
    <x v="6"/>
    <x v="97"/>
  </r>
  <r>
    <x v="317"/>
    <x v="2"/>
    <d v="2014-12-31T00:00:00"/>
    <x v="1253"/>
    <n v="33560000000"/>
    <n v="18786000000"/>
    <x v="0"/>
    <s v=" $-   "/>
    <x v="6"/>
    <x v="97"/>
  </r>
  <r>
    <x v="317"/>
    <x v="3"/>
    <d v="2015-12-31T00:00:00"/>
    <x v="1254"/>
    <n v="32747000000"/>
    <n v="16603000000"/>
    <x v="0"/>
    <s v=" $-   "/>
    <x v="6"/>
    <x v="97"/>
  </r>
  <r>
    <x v="318"/>
    <x v="0"/>
    <d v="2012-12-31T00:00:00"/>
    <x v="1255"/>
    <n v="158446000000"/>
    <n v="15443000000"/>
    <x v="0"/>
    <n v="931000000"/>
    <x v="9"/>
    <x v="92"/>
  </r>
  <r>
    <x v="318"/>
    <x v="1"/>
    <d v="2013-12-31T00:00:00"/>
    <x v="1256"/>
    <n v="152451000000"/>
    <n v="15597000000"/>
    <x v="0"/>
    <n v="971000000"/>
    <x v="9"/>
    <x v="92"/>
  </r>
  <r>
    <x v="318"/>
    <x v="2"/>
    <d v="2014-12-31T00:00:00"/>
    <x v="1257"/>
    <n v="140183000000"/>
    <n v="16703000000"/>
    <x v="0"/>
    <n v="1019000000"/>
    <x v="9"/>
    <x v="92"/>
  </r>
  <r>
    <x v="318"/>
    <x v="3"/>
    <d v="2015-12-31T00:00:00"/>
    <x v="1258"/>
    <n v="77693000000"/>
    <n v="15747000000"/>
    <x v="0"/>
    <n v="1099000000"/>
    <x v="9"/>
    <x v="92"/>
  </r>
  <r>
    <x v="319"/>
    <x v="0"/>
    <d v="2013-02-03T00:00:00"/>
    <x v="1259"/>
    <n v="2793800000"/>
    <n v="2594300000"/>
    <x v="0"/>
    <s v=" $-   "/>
    <x v="1"/>
    <x v="82"/>
  </r>
  <r>
    <x v="319"/>
    <x v="1"/>
    <d v="2014-02-02T00:00:00"/>
    <x v="1260"/>
    <n v="3967100000"/>
    <n v="3673500000"/>
    <x v="0"/>
    <s v=" $-   "/>
    <x v="1"/>
    <x v="82"/>
  </r>
  <r>
    <x v="319"/>
    <x v="2"/>
    <d v="2015-02-01T00:00:00"/>
    <x v="1261"/>
    <n v="3914500000"/>
    <n v="3713600000"/>
    <x v="0"/>
    <s v=" $-   "/>
    <x v="1"/>
    <x v="82"/>
  </r>
  <r>
    <x v="319"/>
    <x v="3"/>
    <d v="2016-01-31T00:00:00"/>
    <x v="1262"/>
    <n v="3858700000"/>
    <n v="3417700000"/>
    <x v="0"/>
    <s v=" $-   "/>
    <x v="1"/>
    <x v="82"/>
  </r>
  <r>
    <x v="320"/>
    <x v="0"/>
    <d v="2012-12-31T00:00:00"/>
    <x v="1263"/>
    <n v="4982562000"/>
    <n v="434894000"/>
    <x v="0"/>
    <n v="37691000"/>
    <x v="0"/>
    <x v="53"/>
  </r>
  <r>
    <x v="320"/>
    <x v="1"/>
    <d v="2013-12-31T00:00:00"/>
    <x v="1264"/>
    <n v="5424644000"/>
    <n v="485069000"/>
    <x v="0"/>
    <n v="25865000"/>
    <x v="0"/>
    <x v="53"/>
  </r>
  <r>
    <x v="320"/>
    <x v="2"/>
    <d v="2014-12-31T00:00:00"/>
    <x v="1265"/>
    <n v="6578435000"/>
    <n v="705477000"/>
    <x v="0"/>
    <n v="34257000"/>
    <x v="0"/>
    <x v="53"/>
  </r>
  <r>
    <x v="320"/>
    <x v="3"/>
    <d v="2015-12-31T00:00:00"/>
    <x v="1266"/>
    <n v="6648771000"/>
    <n v="592863000"/>
    <x v="0"/>
    <n v="34848000"/>
    <x v="0"/>
    <x v="53"/>
  </r>
  <r>
    <x v="321"/>
    <x v="0"/>
    <d v="2012-12-31T00:00:00"/>
    <x v="1267"/>
    <n v="6396000000"/>
    <n v="1227000000"/>
    <x v="347"/>
    <n v="1001000000"/>
    <x v="8"/>
    <x v="28"/>
  </r>
  <r>
    <x v="321"/>
    <x v="1"/>
    <d v="2013-12-31T00:00:00"/>
    <x v="1268"/>
    <n v="6744000000"/>
    <n v="1349000000"/>
    <x v="347"/>
    <n v="1109000000"/>
    <x v="8"/>
    <x v="28"/>
  </r>
  <r>
    <x v="321"/>
    <x v="2"/>
    <d v="2014-12-31T00:00:00"/>
    <x v="1269"/>
    <n v="6962000000"/>
    <n v="1437000000"/>
    <x v="348"/>
    <n v="1170000000"/>
    <x v="8"/>
    <x v="28"/>
  </r>
  <r>
    <x v="321"/>
    <x v="3"/>
    <d v="2015-12-31T00:00:00"/>
    <x v="976"/>
    <n v="5960000000"/>
    <n v="1296000000"/>
    <x v="349"/>
    <n v="1106000000"/>
    <x v="8"/>
    <x v="28"/>
  </r>
  <r>
    <x v="322"/>
    <x v="0"/>
    <d v="2013-09-29T00:00:00"/>
    <x v="1270"/>
    <n v="9820000000"/>
    <n v="2849000000"/>
    <x v="350"/>
    <s v=" $-   "/>
    <x v="2"/>
    <x v="7"/>
  </r>
  <r>
    <x v="322"/>
    <x v="1"/>
    <d v="2014-09-28T00:00:00"/>
    <x v="1271"/>
    <n v="10686000000"/>
    <n v="2774000000"/>
    <x v="351"/>
    <s v=" $-   "/>
    <x v="2"/>
    <x v="7"/>
  </r>
  <r>
    <x v="322"/>
    <x v="2"/>
    <d v="2015-09-27T00:00:00"/>
    <x v="1272"/>
    <n v="10378000000"/>
    <n v="3637000000"/>
    <x v="352"/>
    <s v=" $-   "/>
    <x v="2"/>
    <x v="7"/>
  </r>
  <r>
    <x v="322"/>
    <x v="3"/>
    <d v="2016-09-25T00:00:00"/>
    <x v="1273"/>
    <n v="9749000000"/>
    <n v="2159000000"/>
    <x v="353"/>
    <s v=" $-   "/>
    <x v="2"/>
    <x v="7"/>
  </r>
  <r>
    <x v="323"/>
    <x v="0"/>
    <d v="2014-03-29T00:00:00"/>
    <x v="1274"/>
    <n v="743304000"/>
    <n v="180317000"/>
    <x v="354"/>
    <s v=" $-   "/>
    <x v="2"/>
    <x v="7"/>
  </r>
  <r>
    <x v="323"/>
    <x v="1"/>
    <d v="2015-03-28T00:00:00"/>
    <x v="1275"/>
    <n v="1021658000"/>
    <n v="309348000"/>
    <x v="355"/>
    <s v=" $-   "/>
    <x v="2"/>
    <x v="7"/>
  </r>
  <r>
    <x v="323"/>
    <x v="2"/>
    <d v="2016-04-02T00:00:00"/>
    <x v="1276"/>
    <n v="1561173000"/>
    <n v="588822000"/>
    <x v="356"/>
    <s v=" $-   "/>
    <x v="2"/>
    <x v="7"/>
  </r>
  <r>
    <x v="324"/>
    <x v="0"/>
    <d v="2013-12-31T00:00:00"/>
    <x v="1277"/>
    <n v="5099484000"/>
    <n v="922340000"/>
    <x v="0"/>
    <s v=" $-   "/>
    <x v="0"/>
    <x v="53"/>
  </r>
  <r>
    <x v="324"/>
    <x v="1"/>
    <d v="2014-12-31T00:00:00"/>
    <x v="1278"/>
    <n v="5253040000"/>
    <n v="1030014000"/>
    <x v="0"/>
    <s v=" $-   "/>
    <x v="0"/>
    <x v="53"/>
  </r>
  <r>
    <x v="324"/>
    <x v="2"/>
    <d v="2015-12-31T00:00:00"/>
    <x v="1279"/>
    <n v="5086449000"/>
    <n v="961579000"/>
    <x v="0"/>
    <s v=" $-   "/>
    <x v="0"/>
    <x v="53"/>
  </r>
  <r>
    <x v="324"/>
    <x v="3"/>
    <d v="2016-12-31T00:00:00"/>
    <x v="1280"/>
    <n v="5285568000"/>
    <n v="956158000"/>
    <x v="0"/>
    <s v=" $-   "/>
    <x v="0"/>
    <x v="53"/>
  </r>
  <r>
    <x v="325"/>
    <x v="0"/>
    <d v="2012-12-31T00:00:00"/>
    <x v="1281"/>
    <n v="5157434000"/>
    <n v="1011543000"/>
    <x v="0"/>
    <n v="730493000"/>
    <x v="1"/>
    <x v="43"/>
  </r>
  <r>
    <x v="325"/>
    <x v="1"/>
    <d v="2013-12-31T00:00:00"/>
    <x v="1282"/>
    <n v="5305270000"/>
    <n v="1044819000"/>
    <x v="0"/>
    <n v="754711000"/>
    <x v="1"/>
    <x v="43"/>
  </r>
  <r>
    <x v="325"/>
    <x v="2"/>
    <d v="2014-12-31T00:00:00"/>
    <x v="1283"/>
    <n v="5306281000"/>
    <n v="1048952000"/>
    <x v="0"/>
    <n v="772445000"/>
    <x v="1"/>
    <x v="43"/>
  </r>
  <r>
    <x v="325"/>
    <x v="3"/>
    <d v="2015-12-31T00:00:00"/>
    <x v="1284"/>
    <n v="5099393000"/>
    <n v="1086504000"/>
    <x v="0"/>
    <n v="827008000"/>
    <x v="1"/>
    <x v="43"/>
  </r>
  <r>
    <x v="326"/>
    <x v="0"/>
    <d v="2013-12-31T00:00:00"/>
    <x v="1207"/>
    <n v="155355000"/>
    <n v="346393000"/>
    <x v="332"/>
    <s v=" $-   "/>
    <x v="3"/>
    <x v="19"/>
  </r>
  <r>
    <x v="326"/>
    <x v="1"/>
    <d v="2014-12-31T00:00:00"/>
    <x v="1208"/>
    <n v="205018000"/>
    <n v="519267000"/>
    <x v="333"/>
    <s v=" $-   "/>
    <x v="3"/>
    <x v="19"/>
  </r>
  <r>
    <x v="326"/>
    <x v="2"/>
    <d v="2015-12-31T00:00:00"/>
    <x v="1209"/>
    <n v="392709000"/>
    <n v="838526000"/>
    <x v="334"/>
    <s v=" $-   "/>
    <x v="3"/>
    <x v="19"/>
  </r>
  <r>
    <x v="326"/>
    <x v="3"/>
    <d v="2016-12-31T00:00:00"/>
    <x v="1210"/>
    <n v="299694000"/>
    <n v="1177697000"/>
    <x v="335"/>
    <s v=" $-   "/>
    <x v="3"/>
    <x v="19"/>
  </r>
  <r>
    <x v="327"/>
    <x v="0"/>
    <d v="2013-12-31T00:00:00"/>
    <x v="1285"/>
    <n v="2522803000"/>
    <n v="1324815000"/>
    <x v="0"/>
    <n v="1700000"/>
    <x v="0"/>
    <x v="108"/>
  </r>
  <r>
    <x v="327"/>
    <x v="1"/>
    <d v="2014-12-31T00:00:00"/>
    <x v="1286"/>
    <n v="2772098000"/>
    <n v="1425734000"/>
    <x v="0"/>
    <n v="557000"/>
    <x v="0"/>
    <x v="108"/>
  </r>
  <r>
    <x v="327"/>
    <x v="2"/>
    <d v="2015-12-31T00:00:00"/>
    <x v="1287"/>
    <n v="2980462000"/>
    <n v="1533799000"/>
    <x v="0"/>
    <n v="192000"/>
    <x v="0"/>
    <x v="108"/>
  </r>
  <r>
    <x v="327"/>
    <x v="3"/>
    <d v="2016-12-31T00:00:00"/>
    <x v="1288"/>
    <n v="3089723000"/>
    <n v="1606217000"/>
    <x v="0"/>
    <n v="1237000"/>
    <x v="0"/>
    <x v="108"/>
  </r>
  <r>
    <x v="328"/>
    <x v="0"/>
    <d v="2013-02-28T00:00:00"/>
    <x v="1289"/>
    <n v="200600000"/>
    <n v="660887000"/>
    <x v="357"/>
    <s v=" $-   "/>
    <x v="2"/>
    <x v="102"/>
  </r>
  <r>
    <x v="328"/>
    <x v="1"/>
    <d v="2014-02-28T00:00:00"/>
    <x v="1290"/>
    <n v="232600000"/>
    <n v="750292000"/>
    <x v="358"/>
    <s v=" $-   "/>
    <x v="2"/>
    <x v="102"/>
  </r>
  <r>
    <x v="328"/>
    <x v="2"/>
    <d v="2015-02-28T00:00:00"/>
    <x v="1291"/>
    <n v="273199000"/>
    <n v="898440000"/>
    <x v="359"/>
    <s v=" $-   "/>
    <x v="2"/>
    <x v="102"/>
  </r>
  <r>
    <x v="328"/>
    <x v="3"/>
    <d v="2016-02-29T00:00:00"/>
    <x v="1292"/>
    <n v="309629000"/>
    <n v="1041231000"/>
    <x v="360"/>
    <s v=" $-   "/>
    <x v="2"/>
    <x v="102"/>
  </r>
  <r>
    <x v="329"/>
    <x v="0"/>
    <d v="2013-03-30T00:00:00"/>
    <x v="1293"/>
    <n v="2789000000"/>
    <n v="2971000000"/>
    <x v="0"/>
    <n v="27000000"/>
    <x v="1"/>
    <x v="82"/>
  </r>
  <r>
    <x v="329"/>
    <x v="1"/>
    <d v="2014-03-29T00:00:00"/>
    <x v="1294"/>
    <n v="3140000000"/>
    <n v="3142000000"/>
    <x v="0"/>
    <n v="35000000"/>
    <x v="1"/>
    <x v="82"/>
  </r>
  <r>
    <x v="329"/>
    <x v="2"/>
    <d v="2015-03-28T00:00:00"/>
    <x v="1295"/>
    <n v="3242000000"/>
    <n v="3301000000"/>
    <x v="0"/>
    <n v="25000000"/>
    <x v="1"/>
    <x v="82"/>
  </r>
  <r>
    <x v="329"/>
    <x v="3"/>
    <d v="2016-04-02T00:00:00"/>
    <x v="1296"/>
    <n v="3218000000"/>
    <n v="3389000000"/>
    <x v="0"/>
    <n v="24000000"/>
    <x v="1"/>
    <x v="82"/>
  </r>
  <r>
    <x v="330"/>
    <x v="0"/>
    <d v="2013-09-30T00:00:00"/>
    <x v="1297"/>
    <n v="3778100000"/>
    <n v="1537700000"/>
    <x v="0"/>
    <s v=" $-   "/>
    <x v="0"/>
    <x v="53"/>
  </r>
  <r>
    <x v="330"/>
    <x v="1"/>
    <d v="2014-09-30T00:00:00"/>
    <x v="1298"/>
    <n v="3869600000"/>
    <n v="1570100000"/>
    <x v="0"/>
    <s v=" $-   "/>
    <x v="0"/>
    <x v="53"/>
  </r>
  <r>
    <x v="330"/>
    <x v="2"/>
    <d v="2015-09-30T00:00:00"/>
    <x v="1299"/>
    <n v="3604800000"/>
    <n v="1506400000"/>
    <x v="0"/>
    <s v=" $-   "/>
    <x v="0"/>
    <x v="53"/>
  </r>
  <r>
    <x v="330"/>
    <x v="3"/>
    <d v="2016-09-30T00:00:00"/>
    <x v="1300"/>
    <n v="3404000000"/>
    <n v="1467400000"/>
    <x v="0"/>
    <s v=" $-   "/>
    <x v="0"/>
    <x v="53"/>
  </r>
  <r>
    <x v="331"/>
    <x v="0"/>
    <d v="2012-12-31T00:00:00"/>
    <x v="1301"/>
    <n v="1321772000"/>
    <n v="914130000"/>
    <x v="0"/>
    <s v=" $-   "/>
    <x v="0"/>
    <x v="53"/>
  </r>
  <r>
    <x v="331"/>
    <x v="1"/>
    <d v="2013-12-31T00:00:00"/>
    <x v="1302"/>
    <n v="1355200000"/>
    <n v="1040567000"/>
    <x v="0"/>
    <s v=" $-   "/>
    <x v="0"/>
    <x v="53"/>
  </r>
  <r>
    <x v="331"/>
    <x v="2"/>
    <d v="2014-12-31T00:00:00"/>
    <x v="1303"/>
    <n v="1447595000"/>
    <n v="1102426000"/>
    <x v="0"/>
    <s v=" $-   "/>
    <x v="0"/>
    <x v="53"/>
  </r>
  <r>
    <x v="331"/>
    <x v="3"/>
    <d v="2015-12-31T00:00:00"/>
    <x v="1304"/>
    <n v="1417749000"/>
    <n v="1136728000"/>
    <x v="0"/>
    <s v=" $-   "/>
    <x v="0"/>
    <x v="53"/>
  </r>
  <r>
    <x v="332"/>
    <x v="0"/>
    <d v="2013-02-02T00:00:00"/>
    <x v="1305"/>
    <n v="7011428000"/>
    <n v="1437886000"/>
    <x v="0"/>
    <s v=" $-   "/>
    <x v="1"/>
    <x v="74"/>
  </r>
  <r>
    <x v="332"/>
    <x v="1"/>
    <d v="2014-02-01T00:00:00"/>
    <x v="1306"/>
    <n v="7360924000"/>
    <n v="1526366000"/>
    <x v="0"/>
    <s v=" $-   "/>
    <x v="1"/>
    <x v="74"/>
  </r>
  <r>
    <x v="332"/>
    <x v="2"/>
    <d v="2015-01-31T00:00:00"/>
    <x v="1307"/>
    <n v="7937956000"/>
    <n v="1615371000"/>
    <x v="0"/>
    <s v=" $-   "/>
    <x v="1"/>
    <x v="74"/>
  </r>
  <r>
    <x v="332"/>
    <x v="3"/>
    <d v="2016-01-30T00:00:00"/>
    <x v="1308"/>
    <n v="8576873000"/>
    <n v="1738755000"/>
    <x v="0"/>
    <s v=" $-   "/>
    <x v="1"/>
    <x v="74"/>
  </r>
  <r>
    <x v="333"/>
    <x v="0"/>
    <d v="2012-12-31T00:00:00"/>
    <x v="1309"/>
    <n v="328784000"/>
    <n v="248136000"/>
    <x v="0"/>
    <n v="445228000"/>
    <x v="9"/>
    <x v="27"/>
  </r>
  <r>
    <x v="333"/>
    <x v="1"/>
    <d v="2013-12-31T00:00:00"/>
    <x v="1310"/>
    <n v="516119000"/>
    <n v="391707000"/>
    <x v="0"/>
    <n v="492397000"/>
    <x v="9"/>
    <x v="27"/>
  </r>
  <r>
    <x v="333"/>
    <x v="2"/>
    <d v="2014-12-31T00:00:00"/>
    <x v="1311"/>
    <n v="605752000"/>
    <n v="191802000"/>
    <x v="0"/>
    <n v="551032000"/>
    <x v="9"/>
    <x v="27"/>
  </r>
  <r>
    <x v="333"/>
    <x v="3"/>
    <d v="2015-12-31T00:00:00"/>
    <x v="1312"/>
    <n v="648968000"/>
    <n v="165318000"/>
    <x v="0"/>
    <n v="581155000"/>
    <x v="9"/>
    <x v="27"/>
  </r>
  <r>
    <x v="334"/>
    <x v="0"/>
    <d v="2013-12-31T00:00:00"/>
    <x v="1313"/>
    <n v="5234700000"/>
    <n v="1088100000"/>
    <x v="0"/>
    <n v="877400000"/>
    <x v="0"/>
    <x v="53"/>
  </r>
  <r>
    <x v="334"/>
    <x v="1"/>
    <d v="2014-12-31T00:00:00"/>
    <x v="1314"/>
    <n v="5643100000"/>
    <n v="998400000"/>
    <x v="0"/>
    <n v="906900000"/>
    <x v="0"/>
    <x v="53"/>
  </r>
  <r>
    <x v="334"/>
    <x v="2"/>
    <d v="2015-12-31T00:00:00"/>
    <x v="1315"/>
    <n v="5518600000"/>
    <n v="1067000000"/>
    <x v="0"/>
    <n v="970600000"/>
    <x v="0"/>
    <x v="53"/>
  </r>
  <r>
    <x v="334"/>
    <x v="3"/>
    <d v="2016-12-31T00:00:00"/>
    <x v="1316"/>
    <n v="5764000000"/>
    <n v="1054500000"/>
    <x v="0"/>
    <n v="991100000"/>
    <x v="0"/>
    <x v="53"/>
  </r>
  <r>
    <x v="335"/>
    <x v="0"/>
    <d v="2013-09-29T00:00:00"/>
    <x v="1317"/>
    <n v="6382300000"/>
    <n v="5655800000"/>
    <x v="0"/>
    <n v="621400000"/>
    <x v="1"/>
    <x v="51"/>
  </r>
  <r>
    <x v="335"/>
    <x v="1"/>
    <d v="2014-09-28T00:00:00"/>
    <x v="1318"/>
    <n v="6858800000"/>
    <n v="6086800000"/>
    <x v="0"/>
    <n v="709600000"/>
    <x v="1"/>
    <x v="51"/>
  </r>
  <r>
    <x v="335"/>
    <x v="2"/>
    <d v="2015-09-27T00:00:00"/>
    <x v="1319"/>
    <n v="7787500000"/>
    <n v="7130200000"/>
    <x v="0"/>
    <n v="893900000"/>
    <x v="1"/>
    <x v="51"/>
  </r>
  <r>
    <x v="335"/>
    <x v="3"/>
    <d v="2016-10-02T00:00:00"/>
    <x v="1320"/>
    <n v="8511100000"/>
    <n v="7970300000"/>
    <x v="0"/>
    <n v="980800000"/>
    <x v="1"/>
    <x v="51"/>
  </r>
  <r>
    <x v="336"/>
    <x v="0"/>
    <d v="2012-12-31T00:00:00"/>
    <x v="1321"/>
    <n v="2754000000"/>
    <n v="207000000"/>
    <x v="0"/>
    <n v="356000000"/>
    <x v="5"/>
    <x v="10"/>
  </r>
  <r>
    <x v="336"/>
    <x v="1"/>
    <d v="2013-12-31T00:00:00"/>
    <x v="1322"/>
    <n v="2987000000"/>
    <n v="220000000"/>
    <x v="0"/>
    <n v="378000000"/>
    <x v="5"/>
    <x v="10"/>
  </r>
  <r>
    <x v="336"/>
    <x v="2"/>
    <d v="2014-12-31T00:00:00"/>
    <x v="1323"/>
    <n v="3331000000"/>
    <n v="229000000"/>
    <x v="0"/>
    <n v="384000000"/>
    <x v="5"/>
    <x v="10"/>
  </r>
  <r>
    <x v="336"/>
    <x v="3"/>
    <d v="2015-12-31T00:00:00"/>
    <x v="1324"/>
    <n v="2714000000"/>
    <n v="234000000"/>
    <x v="0"/>
    <n v="358000000"/>
    <x v="5"/>
    <x v="10"/>
  </r>
  <r>
    <x v="337"/>
    <x v="0"/>
    <d v="2012-12-31T00:00:00"/>
    <x v="1325"/>
    <n v="2417000000"/>
    <n v="337000000"/>
    <x v="0"/>
    <n v="746000000"/>
    <x v="9"/>
    <x v="92"/>
  </r>
  <r>
    <x v="337"/>
    <x v="1"/>
    <d v="2013-12-31T00:00:00"/>
    <x v="1326"/>
    <n v="2707000000"/>
    <n v="373000000"/>
    <x v="0"/>
    <n v="772000000"/>
    <x v="9"/>
    <x v="92"/>
  </r>
  <r>
    <x v="337"/>
    <x v="2"/>
    <d v="2014-12-31T00:00:00"/>
    <x v="1327"/>
    <n v="2790000000"/>
    <n v="393000000"/>
    <x v="0"/>
    <n v="796000000"/>
    <x v="9"/>
    <x v="92"/>
  </r>
  <r>
    <x v="337"/>
    <x v="3"/>
    <d v="2015-12-31T00:00:00"/>
    <x v="1328"/>
    <n v="2335000000"/>
    <n v="353000000"/>
    <x v="0"/>
    <n v="764000000"/>
    <x v="9"/>
    <x v="92"/>
  </r>
  <r>
    <x v="338"/>
    <x v="0"/>
    <d v="2013-12-31T00:00:00"/>
    <x v="1329"/>
    <n v="5100900000"/>
    <n v="1788300000"/>
    <x v="0"/>
    <n v="123200000"/>
    <x v="8"/>
    <x v="32"/>
  </r>
  <r>
    <x v="338"/>
    <x v="1"/>
    <d v="2014-12-31T00:00:00"/>
    <x v="1330"/>
    <n v="5062900000"/>
    <n v="1849400000"/>
    <x v="0"/>
    <n v="118900000"/>
    <x v="8"/>
    <x v="32"/>
  </r>
  <r>
    <x v="338"/>
    <x v="2"/>
    <d v="2015-12-31T00:00:00"/>
    <x v="1331"/>
    <n v="4444900000"/>
    <n v="1656200000"/>
    <x v="0"/>
    <n v="88700000"/>
    <x v="8"/>
    <x v="32"/>
  </r>
  <r>
    <x v="338"/>
    <x v="3"/>
    <d v="2016-12-31T00:00:00"/>
    <x v="1332"/>
    <n v="4246700000"/>
    <n v="1604400000"/>
    <x v="0"/>
    <n v="94900000"/>
    <x v="8"/>
    <x v="32"/>
  </r>
  <r>
    <x v="339"/>
    <x v="0"/>
    <d v="2012-12-31T00:00:00"/>
    <x v="1333"/>
    <n v="5328236000"/>
    <n v="3264896000"/>
    <x v="0"/>
    <s v=" $-   "/>
    <x v="8"/>
    <x v="17"/>
  </r>
  <r>
    <x v="339"/>
    <x v="1"/>
    <d v="2013-12-31T00:00:00"/>
    <x v="1334"/>
    <n v="5568966000"/>
    <n v="3470200000"/>
    <x v="0"/>
    <s v=" $-   "/>
    <x v="8"/>
    <x v="17"/>
  </r>
  <r>
    <x v="339"/>
    <x v="2"/>
    <d v="2014-12-31T00:00:00"/>
    <x v="1335"/>
    <n v="5965049000"/>
    <n v="3860448000"/>
    <x v="0"/>
    <s v=" $-   "/>
    <x v="8"/>
    <x v="17"/>
  </r>
  <r>
    <x v="339"/>
    <x v="3"/>
    <d v="2015-12-31T00:00:00"/>
    <x v="1336"/>
    <n v="5780078000"/>
    <n v="3943786000"/>
    <x v="0"/>
    <s v=" $-   "/>
    <x v="8"/>
    <x v="17"/>
  </r>
  <r>
    <x v="340"/>
    <x v="0"/>
    <d v="2013-02-02T00:00:00"/>
    <x v="1337"/>
    <n v="2446000000"/>
    <n v="976900000"/>
    <x v="0"/>
    <s v=" $-   "/>
    <x v="1"/>
    <x v="25"/>
  </r>
  <r>
    <x v="340"/>
    <x v="1"/>
    <d v="2014-02-01T00:00:00"/>
    <x v="1338"/>
    <n v="2628700000"/>
    <n v="1010000000"/>
    <x v="0"/>
    <s v=" $-   "/>
    <x v="1"/>
    <x v="25"/>
  </r>
  <r>
    <x v="340"/>
    <x v="2"/>
    <d v="2015-02-02T00:00:00"/>
    <x v="1339"/>
    <n v="3662100000"/>
    <n v="1497600000"/>
    <x v="0"/>
    <s v=" $-   "/>
    <x v="1"/>
    <x v="25"/>
  </r>
  <r>
    <x v="340"/>
    <x v="3"/>
    <d v="2016-01-30T00:00:00"/>
    <x v="1340"/>
    <n v="4109800000"/>
    <n v="1736700000"/>
    <x v="0"/>
    <s v=" $-   "/>
    <x v="1"/>
    <x v="25"/>
  </r>
  <r>
    <x v="341"/>
    <x v="0"/>
    <d v="2013-04-30T00:00:00"/>
    <x v="1341"/>
    <n v="3870100000"/>
    <n v="1020400000"/>
    <x v="0"/>
    <n v="96800000"/>
    <x v="4"/>
    <x v="40"/>
  </r>
  <r>
    <x v="341"/>
    <x v="1"/>
    <d v="2014-04-30T00:00:00"/>
    <x v="1342"/>
    <n v="3579600000"/>
    <n v="1013100000"/>
    <x v="0"/>
    <n v="98900000"/>
    <x v="4"/>
    <x v="40"/>
  </r>
  <r>
    <x v="341"/>
    <x v="2"/>
    <d v="2015-04-30T00:00:00"/>
    <x v="1343"/>
    <n v="3724000000"/>
    <n v="1085800000"/>
    <x v="0"/>
    <n v="110900000"/>
    <x v="4"/>
    <x v="40"/>
  </r>
  <r>
    <x v="341"/>
    <x v="3"/>
    <d v="2016-04-30T00:00:00"/>
    <x v="1344"/>
    <n v="4843400000"/>
    <n v="1614100000"/>
    <x v="0"/>
    <n v="208400000"/>
    <x v="4"/>
    <x v="40"/>
  </r>
  <r>
    <x v="342"/>
    <x v="0"/>
    <d v="2012-12-31T00:00:00"/>
    <x v="1345"/>
    <n v="470243000"/>
    <n v="120310000"/>
    <x v="0"/>
    <n v="330418000"/>
    <x v="7"/>
    <x v="109"/>
  </r>
  <r>
    <x v="342"/>
    <x v="1"/>
    <d v="2013-12-31T00:00:00"/>
    <x v="1346"/>
    <n v="479665000"/>
    <n v="122128000"/>
    <x v="0"/>
    <n v="340316000"/>
    <x v="7"/>
    <x v="109"/>
  </r>
  <r>
    <x v="342"/>
    <x v="2"/>
    <d v="2014-12-31T00:00:00"/>
    <x v="1347"/>
    <n v="500126000"/>
    <n v="133502000"/>
    <x v="0"/>
    <n v="393987000"/>
    <x v="7"/>
    <x v="109"/>
  </r>
  <r>
    <x v="342"/>
    <x v="3"/>
    <d v="2015-12-31T00:00:00"/>
    <x v="1348"/>
    <n v="534326000"/>
    <n v="139137000"/>
    <x v="0"/>
    <n v="588235000"/>
    <x v="7"/>
    <x v="109"/>
  </r>
  <r>
    <x v="343"/>
    <x v="0"/>
    <d v="2013-12-31T00:00:00"/>
    <x v="1349"/>
    <n v="1638900000"/>
    <n v="1012400000"/>
    <x v="0"/>
    <s v=" $-   "/>
    <x v="1"/>
    <x v="110"/>
  </r>
  <r>
    <x v="343"/>
    <x v="1"/>
    <d v="2015-01-03T00:00:00"/>
    <x v="1350"/>
    <n v="1759200000"/>
    <n v="1048700000"/>
    <x v="0"/>
    <s v=" $-   "/>
    <x v="1"/>
    <x v="110"/>
  </r>
  <r>
    <x v="343"/>
    <x v="2"/>
    <d v="2016-01-02T00:00:00"/>
    <x v="1351"/>
    <n v="1774600000"/>
    <n v="1053700000"/>
    <x v="0"/>
    <s v=" $-   "/>
    <x v="1"/>
    <x v="110"/>
  </r>
  <r>
    <x v="343"/>
    <x v="3"/>
    <d v="2016-12-31T00:00:00"/>
    <x v="1352"/>
    <n v="1803500000"/>
    <n v="1054100000"/>
    <x v="0"/>
    <s v=" $-   "/>
    <x v="1"/>
    <x v="110"/>
  </r>
  <r>
    <x v="344"/>
    <x v="0"/>
    <d v="2012-12-31T00:00:00"/>
    <x v="1353"/>
    <n v="610836000"/>
    <n v="655473000"/>
    <x v="0"/>
    <n v="107591000"/>
    <x v="1"/>
    <x v="67"/>
  </r>
  <r>
    <x v="344"/>
    <x v="1"/>
    <d v="2013-12-31T00:00:00"/>
    <x v="1354"/>
    <n v="699294000"/>
    <n v="729055000"/>
    <x v="0"/>
    <n v="117580000"/>
    <x v="1"/>
    <x v="67"/>
  </r>
  <r>
    <x v="344"/>
    <x v="2"/>
    <d v="2014-12-31T00:00:00"/>
    <x v="1355"/>
    <n v="778896000"/>
    <n v="764799000"/>
    <x v="0"/>
    <n v="128582000"/>
    <x v="1"/>
    <x v="67"/>
  </r>
  <r>
    <x v="344"/>
    <x v="3"/>
    <d v="2015-12-31T00:00:00"/>
    <x v="1356"/>
    <n v="987357000"/>
    <n v="785179000"/>
    <x v="0"/>
    <n v="137596000"/>
    <x v="1"/>
    <x v="67"/>
  </r>
  <r>
    <x v="345"/>
    <x v="0"/>
    <d v="2012-12-31T00:00:00"/>
    <x v="1357"/>
    <n v="9373000000"/>
    <n v="914000000"/>
    <x v="0"/>
    <n v="1787000000"/>
    <x v="5"/>
    <x v="11"/>
  </r>
  <r>
    <x v="345"/>
    <x v="1"/>
    <d v="2013-12-31T00:00:00"/>
    <x v="1358"/>
    <n v="9817000000"/>
    <n v="934000000"/>
    <x v="0"/>
    <n v="1901000000"/>
    <x v="5"/>
    <x v="11"/>
  </r>
  <r>
    <x v="345"/>
    <x v="2"/>
    <d v="2014-12-31T00:00:00"/>
    <x v="1359"/>
    <n v="11031000000"/>
    <n v="981000000"/>
    <x v="0"/>
    <n v="1945000000"/>
    <x v="5"/>
    <x v="11"/>
  </r>
  <r>
    <x v="345"/>
    <x v="3"/>
    <d v="2015-12-31T00:00:00"/>
    <x v="1360"/>
    <n v="9811000000"/>
    <n v="997000000"/>
    <x v="0"/>
    <n v="2034000000"/>
    <x v="5"/>
    <x v="11"/>
  </r>
  <r>
    <x v="346"/>
    <x v="0"/>
    <d v="2012-12-31T00:00:00"/>
    <x v="1361"/>
    <n v="800380000"/>
    <n v="376687000"/>
    <x v="0"/>
    <n v="1068382000"/>
    <x v="7"/>
    <x v="14"/>
  </r>
  <r>
    <x v="346"/>
    <x v="1"/>
    <d v="2013-12-31T00:00:00"/>
    <x v="1362"/>
    <n v="837946000"/>
    <n v="402369000"/>
    <x v="0"/>
    <n v="1107700000"/>
    <x v="7"/>
    <x v="14"/>
  </r>
  <r>
    <x v="346"/>
    <x v="2"/>
    <d v="2014-12-31T00:00:00"/>
    <x v="1363"/>
    <n v="882803000"/>
    <n v="446845000"/>
    <x v="0"/>
    <n v="1143827000"/>
    <x v="7"/>
    <x v="14"/>
  </r>
  <r>
    <x v="346"/>
    <x v="3"/>
    <d v="2015-12-31T00:00:00"/>
    <x v="1364"/>
    <n v="960192000"/>
    <n v="452835000"/>
    <x v="0"/>
    <n v="1177568000"/>
    <x v="7"/>
    <x v="14"/>
  </r>
  <r>
    <x v="347"/>
    <x v="0"/>
    <d v="2013-02-02T00:00:00"/>
    <x v="1365"/>
    <n v="17889249000"/>
    <n v="4884284000"/>
    <x v="0"/>
    <n v="78900000"/>
    <x v="1"/>
    <x v="25"/>
  </r>
  <r>
    <x v="347"/>
    <x v="1"/>
    <d v="2014-02-01T00:00:00"/>
    <x v="1366"/>
    <n v="17082000000"/>
    <n v="4735000000"/>
    <x v="0"/>
    <n v="55000000"/>
    <x v="1"/>
    <x v="25"/>
  </r>
  <r>
    <x v="347"/>
    <x v="2"/>
    <d v="2015-01-31T00:00:00"/>
    <x v="1367"/>
    <n v="16691000000"/>
    <n v="4816000000"/>
    <x v="0"/>
    <n v="62000000"/>
    <x v="1"/>
    <x v="25"/>
  </r>
  <r>
    <x v="347"/>
    <x v="3"/>
    <d v="2016-01-30T00:00:00"/>
    <x v="1368"/>
    <n v="15545000000"/>
    <n v="4600000000"/>
    <x v="0"/>
    <n v="67000000"/>
    <x v="1"/>
    <x v="25"/>
  </r>
  <r>
    <x v="348"/>
    <x v="0"/>
    <d v="2012-12-31T00:00:00"/>
    <x v="1369"/>
    <n v="1055844000"/>
    <n v="356817000"/>
    <x v="0"/>
    <n v="31652000"/>
    <x v="0"/>
    <x v="53"/>
  </r>
  <r>
    <x v="348"/>
    <x v="1"/>
    <d v="2013-12-31T00:00:00"/>
    <x v="1370"/>
    <n v="1178173000"/>
    <n v="390610000"/>
    <x v="0"/>
    <n v="38405000"/>
    <x v="0"/>
    <x v="53"/>
  </r>
  <r>
    <x v="348"/>
    <x v="2"/>
    <d v="2014-12-31T00:00:00"/>
    <x v="1371"/>
    <n v="1461190000"/>
    <n v="489937000"/>
    <x v="0"/>
    <n v="48138000"/>
    <x v="0"/>
    <x v="53"/>
  </r>
  <r>
    <x v="348"/>
    <x v="3"/>
    <d v="2015-12-31T00:00:00"/>
    <x v="1372"/>
    <n v="1719723000"/>
    <n v="712803000"/>
    <x v="0"/>
    <n v="65770000"/>
    <x v="0"/>
    <x v="53"/>
  </r>
  <r>
    <x v="349"/>
    <x v="0"/>
    <d v="2012-12-31T00:00:00"/>
    <x v="1373"/>
    <n v="6646000000"/>
    <n v="359000000"/>
    <x v="0"/>
    <n v="1090000000"/>
    <x v="5"/>
    <x v="10"/>
  </r>
  <r>
    <x v="349"/>
    <x v="1"/>
    <d v="2013-12-31T00:00:00"/>
    <x v="1374"/>
    <n v="7186000000"/>
    <n v="574000000"/>
    <x v="0"/>
    <n v="1113000000"/>
    <x v="5"/>
    <x v="10"/>
  </r>
  <r>
    <x v="349"/>
    <x v="2"/>
    <d v="2014-12-31T00:00:00"/>
    <x v="1375"/>
    <n v="7689000000"/>
    <n v="414000000"/>
    <x v="0"/>
    <n v="1156000000"/>
    <x v="5"/>
    <x v="10"/>
  </r>
  <r>
    <x v="349"/>
    <x v="3"/>
    <d v="2015-12-31T00:00:00"/>
    <x v="1376"/>
    <n v="6648000000"/>
    <n v="397000000"/>
    <x v="0"/>
    <n v="1250000000"/>
    <x v="5"/>
    <x v="10"/>
  </r>
  <r>
    <x v="350"/>
    <x v="0"/>
    <d v="2012-12-31T00:00:00"/>
    <x v="1377"/>
    <n v="429000000"/>
    <n v="6073000000"/>
    <x v="0"/>
    <n v="1441000000"/>
    <x v="6"/>
    <x v="35"/>
  </r>
  <r>
    <x v="350"/>
    <x v="1"/>
    <d v="2013-12-31T00:00:00"/>
    <x v="1378"/>
    <n v="291000000"/>
    <n v="5808000000"/>
    <x v="0"/>
    <n v="576000000"/>
    <x v="6"/>
    <x v="35"/>
  </r>
  <r>
    <x v="350"/>
    <x v="2"/>
    <d v="2014-12-31T00:00:00"/>
    <x v="1379"/>
    <n v="235000000"/>
    <n v="5518000000"/>
    <x v="0"/>
    <n v="367000000"/>
    <x v="6"/>
    <x v="35"/>
  </r>
  <r>
    <x v="350"/>
    <x v="3"/>
    <d v="2015-12-31T00:00:00"/>
    <x v="1380"/>
    <n v="219000000"/>
    <n v="5120000000"/>
    <x v="0"/>
    <n v="205000000"/>
    <x v="6"/>
    <x v="35"/>
  </r>
  <r>
    <x v="351"/>
    <x v="0"/>
    <d v="2013-06-28T00:00:00"/>
    <x v="1381"/>
    <n v="10411000000"/>
    <n v="635000000"/>
    <x v="361"/>
    <n v="79000000"/>
    <x v="2"/>
    <x v="111"/>
  </r>
  <r>
    <x v="351"/>
    <x v="1"/>
    <d v="2014-06-27T00:00:00"/>
    <x v="1382"/>
    <n v="9878000000"/>
    <n v="722000000"/>
    <x v="362"/>
    <n v="98000000"/>
    <x v="2"/>
    <x v="111"/>
  </r>
  <r>
    <x v="351"/>
    <x v="2"/>
    <d v="2015-07-03T00:00:00"/>
    <x v="1383"/>
    <n v="9930000000"/>
    <n v="237000000"/>
    <x v="363"/>
    <n v="129000000"/>
    <x v="2"/>
    <x v="111"/>
  </r>
  <r>
    <x v="351"/>
    <x v="3"/>
    <d v="2016-07-01T00:00:00"/>
    <x v="1384"/>
    <n v="8545000000"/>
    <n v="635000000"/>
    <x v="364"/>
    <n v="123000000"/>
    <x v="2"/>
    <x v="111"/>
  </r>
  <r>
    <x v="352"/>
    <x v="0"/>
    <d v="2013-02-28T00:00:00"/>
    <x v="1385"/>
    <n v="1687800000"/>
    <n v="585400000"/>
    <x v="0"/>
    <s v=" $-   "/>
    <x v="4"/>
    <x v="112"/>
  </r>
  <r>
    <x v="352"/>
    <x v="1"/>
    <d v="2014-02-28T00:00:00"/>
    <x v="1386"/>
    <n v="2876000000"/>
    <n v="895100000"/>
    <x v="0"/>
    <s v=" $-   "/>
    <x v="4"/>
    <x v="112"/>
  </r>
  <r>
    <x v="352"/>
    <x v="2"/>
    <d v="2015-02-28T00:00:00"/>
    <x v="1387"/>
    <n v="3449400000"/>
    <n v="1078400000"/>
    <x v="0"/>
    <s v=" $-   "/>
    <x v="4"/>
    <x v="112"/>
  </r>
  <r>
    <x v="352"/>
    <x v="3"/>
    <d v="2016-02-29T00:00:00"/>
    <x v="1388"/>
    <n v="3606100000"/>
    <n v="1177200000"/>
    <x v="0"/>
    <s v=" $-   "/>
    <x v="4"/>
    <x v="112"/>
  </r>
  <r>
    <x v="353"/>
    <x v="0"/>
    <d v="2013-12-28T00:00:00"/>
    <x v="1389"/>
    <n v="6985800000"/>
    <n v="2960300000"/>
    <x v="0"/>
    <s v=" $-   "/>
    <x v="1"/>
    <x v="110"/>
  </r>
  <r>
    <x v="353"/>
    <x v="1"/>
    <d v="2015-01-03T00:00:00"/>
    <x v="1390"/>
    <n v="7235900000"/>
    <n v="2814600000"/>
    <x v="0"/>
    <s v=" $-   "/>
    <x v="1"/>
    <x v="110"/>
  </r>
  <r>
    <x v="353"/>
    <x v="2"/>
    <d v="2016-01-02T00:00:00"/>
    <x v="1391"/>
    <n v="7099800000"/>
    <n v="2681100000"/>
    <x v="0"/>
    <s v=" $-   "/>
    <x v="1"/>
    <x v="110"/>
  </r>
  <r>
    <x v="353"/>
    <x v="3"/>
    <d v="2016-12-31T00:00:00"/>
    <x v="1392"/>
    <n v="7139700000"/>
    <n v="2798900000"/>
    <x v="0"/>
    <s v=" $-   "/>
    <x v="1"/>
    <x v="110"/>
  </r>
  <r>
    <x v="354"/>
    <x v="0"/>
    <d v="2013-09-27T00:00:00"/>
    <x v="1393"/>
    <n v="1025400000"/>
    <n v="159700000"/>
    <x v="365"/>
    <n v="29100000"/>
    <x v="2"/>
    <x v="7"/>
  </r>
  <r>
    <x v="354"/>
    <x v="1"/>
    <d v="2014-10-03T00:00:00"/>
    <x v="1394"/>
    <n v="1268800000"/>
    <n v="179100000"/>
    <x v="366"/>
    <n v="25900000"/>
    <x v="2"/>
    <x v="7"/>
  </r>
  <r>
    <x v="354"/>
    <x v="2"/>
    <d v="2015-10-02T00:00:00"/>
    <x v="1395"/>
    <n v="1703900000"/>
    <n v="191300000"/>
    <x v="367"/>
    <n v="33500000"/>
    <x v="2"/>
    <x v="7"/>
  </r>
  <r>
    <x v="354"/>
    <x v="3"/>
    <d v="2016-09-30T00:00:00"/>
    <x v="1396"/>
    <n v="1623800000"/>
    <n v="195900000"/>
    <x v="368"/>
    <n v="33400000"/>
    <x v="2"/>
    <x v="7"/>
  </r>
  <r>
    <x v="355"/>
    <x v="0"/>
    <d v="2012-12-31T00:00:00"/>
    <x v="1397"/>
    <n v="245000000"/>
    <n v="835000000"/>
    <x v="0"/>
    <n v="811000000"/>
    <x v="9"/>
    <x v="27"/>
  </r>
  <r>
    <x v="355"/>
    <x v="1"/>
    <d v="2013-12-31T00:00:00"/>
    <x v="1398"/>
    <n v="328000000"/>
    <n v="1052000000"/>
    <x v="0"/>
    <n v="787000000"/>
    <x v="9"/>
    <x v="27"/>
  </r>
  <r>
    <x v="355"/>
    <x v="2"/>
    <d v="2014-12-31T00:00:00"/>
    <x v="1399"/>
    <n v="427000000"/>
    <n v="1296000000"/>
    <x v="0"/>
    <n v="942000000"/>
    <x v="9"/>
    <x v="27"/>
  </r>
  <r>
    <x v="355"/>
    <x v="3"/>
    <d v="2015-12-31T00:00:00"/>
    <x v="1400"/>
    <n v="689000000"/>
    <n v="1208000000"/>
    <x v="0"/>
    <n v="1091000000"/>
    <x v="9"/>
    <x v="27"/>
  </r>
  <r>
    <x v="356"/>
    <x v="0"/>
    <d v="2012-12-31T00:00:00"/>
    <x v="1401"/>
    <n v="362000000"/>
    <n v="2123000000"/>
    <x v="0"/>
    <n v="4549000000"/>
    <x v="6"/>
    <x v="34"/>
  </r>
  <r>
    <x v="356"/>
    <x v="1"/>
    <d v="2013-12-31T00:00:00"/>
    <x v="1402"/>
    <n v="374000000"/>
    <n v="2484000000"/>
    <x v="0"/>
    <n v="5445000000"/>
    <x v="6"/>
    <x v="34"/>
  </r>
  <r>
    <x v="356"/>
    <x v="2"/>
    <d v="2014-12-31T00:00:00"/>
    <x v="1403"/>
    <n v="470000000"/>
    <n v="2927000000"/>
    <x v="0"/>
    <n v="5492000000"/>
    <x v="6"/>
    <x v="34"/>
  </r>
  <r>
    <x v="356"/>
    <x v="3"/>
    <d v="2015-12-31T00:00:00"/>
    <x v="1404"/>
    <n v="607000000"/>
    <n v="3264000000"/>
    <x v="0"/>
    <n v="5690000000"/>
    <x v="6"/>
    <x v="34"/>
  </r>
  <r>
    <x v="357"/>
    <x v="0"/>
    <d v="2013-12-31T00:00:00"/>
    <x v="1405"/>
    <n v="3002000000"/>
    <n v="4089000000"/>
    <x v="369"/>
    <n v="138000000"/>
    <x v="3"/>
    <x v="5"/>
  </r>
  <r>
    <x v="357"/>
    <x v="1"/>
    <d v="2014-12-31T00:00:00"/>
    <x v="1406"/>
    <n v="3319000000"/>
    <n v="4308000000"/>
    <x v="370"/>
    <n v="188000000"/>
    <x v="3"/>
    <x v="5"/>
  </r>
  <r>
    <x v="357"/>
    <x v="2"/>
    <d v="2015-12-31T00:00:00"/>
    <x v="1407"/>
    <n v="3344000000"/>
    <n v="3906000000"/>
    <x v="160"/>
    <n v="210000000"/>
    <x v="3"/>
    <x v="5"/>
  </r>
  <r>
    <x v="357"/>
    <x v="3"/>
    <d v="2016-12-31T00:00:00"/>
    <x v="1070"/>
    <n v="3830000000"/>
    <n v="4295000000"/>
    <x v="371"/>
    <n v="319000000"/>
    <x v="3"/>
    <x v="5"/>
  </r>
  <r>
    <x v="358"/>
    <x v="0"/>
    <d v="2013-03-29T00:00:00"/>
    <x v="1408"/>
    <n v="1175000000"/>
    <n v="3236000000"/>
    <x v="372"/>
    <n v="286000000"/>
    <x v="2"/>
    <x v="6"/>
  </r>
  <r>
    <x v="358"/>
    <x v="1"/>
    <d v="2014-03-28T00:00:00"/>
    <x v="1409"/>
    <n v="791000000"/>
    <n v="2186000000"/>
    <x v="373"/>
    <n v="93000000"/>
    <x v="2"/>
    <x v="6"/>
  </r>
  <r>
    <x v="358"/>
    <x v="2"/>
    <d v="2015-04-03T00:00:00"/>
    <x v="1410"/>
    <n v="727000000"/>
    <n v="2012000000"/>
    <x v="374"/>
    <n v="87000000"/>
    <x v="2"/>
    <x v="6"/>
  </r>
  <r>
    <x v="358"/>
    <x v="3"/>
    <d v="2016-04-01T00:00:00"/>
    <x v="1411"/>
    <n v="615000000"/>
    <n v="1587000000"/>
    <x v="375"/>
    <n v="57000000"/>
    <x v="2"/>
    <x v="6"/>
  </r>
  <r>
    <x v="359"/>
    <x v="0"/>
    <d v="2013-06-29T00:00:00"/>
    <x v="1412"/>
    <n v="36414626000"/>
    <n v="6338129000"/>
    <x v="0"/>
    <s v=" $-   "/>
    <x v="4"/>
    <x v="113"/>
  </r>
  <r>
    <x v="359"/>
    <x v="1"/>
    <d v="2014-06-28T00:00:00"/>
    <x v="1413"/>
    <n v="38335677000"/>
    <s v=" $-   "/>
    <x v="0"/>
    <s v=" $-   "/>
    <x v="4"/>
    <x v="113"/>
  </r>
  <r>
    <x v="359"/>
    <x v="2"/>
    <d v="2015-06-27T00:00:00"/>
    <x v="1414"/>
    <n v="40129236000"/>
    <s v=" $-   "/>
    <x v="0"/>
    <s v=" $-   "/>
    <x v="4"/>
    <x v="113"/>
  </r>
  <r>
    <x v="359"/>
    <x v="3"/>
    <d v="2016-07-02T00:00:00"/>
    <x v="1415"/>
    <n v="41326447000"/>
    <s v=" $-   "/>
    <x v="0"/>
    <s v=" $-   "/>
    <x v="4"/>
    <x v="113"/>
  </r>
  <r>
    <x v="360"/>
    <x v="0"/>
    <d v="2012-12-31T00:00:00"/>
    <x v="1416"/>
    <n v="55228000000"/>
    <n v="41066000000"/>
    <x v="0"/>
    <n v="18143000000"/>
    <x v="10"/>
    <x v="61"/>
  </r>
  <r>
    <x v="360"/>
    <x v="1"/>
    <d v="2013-12-31T00:00:00"/>
    <x v="1417"/>
    <n v="51191000000"/>
    <n v="28414000000"/>
    <x v="0"/>
    <n v="18395000000"/>
    <x v="10"/>
    <x v="61"/>
  </r>
  <r>
    <x v="360"/>
    <x v="2"/>
    <d v="2014-12-31T00:00:00"/>
    <x v="1418"/>
    <n v="60145000000"/>
    <n v="41817000000"/>
    <x v="0"/>
    <n v="18273000000"/>
    <x v="10"/>
    <x v="61"/>
  </r>
  <r>
    <x v="360"/>
    <x v="3"/>
    <d v="2015-12-31T00:00:00"/>
    <x v="1419"/>
    <n v="67046000000"/>
    <n v="32954000000"/>
    <x v="0"/>
    <n v="22016000000"/>
    <x v="10"/>
    <x v="61"/>
  </r>
  <r>
    <x v="361"/>
    <x v="0"/>
    <d v="2013-12-31T00:00:00"/>
    <x v="1420"/>
    <n v="2545600000"/>
    <n v="1193800000"/>
    <x v="0"/>
    <s v=" $-   "/>
    <x v="4"/>
    <x v="114"/>
  </r>
  <r>
    <x v="361"/>
    <x v="1"/>
    <d v="2014-12-31T00:00:00"/>
    <x v="1421"/>
    <n v="2493300000"/>
    <n v="1163900000"/>
    <x v="0"/>
    <s v=" $-   "/>
    <x v="4"/>
    <x v="114"/>
  </r>
  <r>
    <x v="361"/>
    <x v="2"/>
    <d v="2015-12-31T00:00:00"/>
    <x v="1422"/>
    <n v="2163500000"/>
    <n v="1051800000"/>
    <x v="0"/>
    <s v=" $-   "/>
    <x v="4"/>
    <x v="114"/>
  </r>
  <r>
    <x v="361"/>
    <x v="3"/>
    <d v="2016-12-31T00:00:00"/>
    <x v="1423"/>
    <n v="3003100000"/>
    <n v="1597300000"/>
    <x v="0"/>
    <s v=" $-   "/>
    <x v="4"/>
    <x v="114"/>
  </r>
  <r>
    <x v="362"/>
    <x v="0"/>
    <d v="2012-12-31T00:00:00"/>
    <x v="1424"/>
    <n v="1174000000"/>
    <n v="728000000"/>
    <x v="376"/>
    <s v=" $-   "/>
    <x v="2"/>
    <x v="6"/>
  </r>
  <r>
    <x v="362"/>
    <x v="1"/>
    <d v="2013-12-31T00:00:00"/>
    <x v="1425"/>
    <n v="1219000000"/>
    <n v="757000000"/>
    <x v="377"/>
    <s v=" $-   "/>
    <x v="2"/>
    <x v="6"/>
  </r>
  <r>
    <x v="362"/>
    <x v="2"/>
    <d v="2014-12-31T00:00:00"/>
    <x v="1426"/>
    <n v="1253000000"/>
    <n v="770000000"/>
    <x v="378"/>
    <s v=" $-   "/>
    <x v="2"/>
    <x v="6"/>
  </r>
  <r>
    <x v="362"/>
    <x v="3"/>
    <d v="2015-12-31T00:00:00"/>
    <x v="1427"/>
    <n v="1254000000"/>
    <n v="765000000"/>
    <x v="379"/>
    <s v=" $-   "/>
    <x v="2"/>
    <x v="6"/>
  </r>
  <r>
    <x v="363"/>
    <x v="0"/>
    <d v="2013-09-30T00:00:00"/>
    <x v="1428"/>
    <n v="874838000"/>
    <n v="254468000"/>
    <x v="0"/>
    <n v="45639000"/>
    <x v="0"/>
    <x v="30"/>
  </r>
  <r>
    <x v="363"/>
    <x v="1"/>
    <d v="2014-09-30T00:00:00"/>
    <x v="1429"/>
    <n v="1105032000"/>
    <n v="276446000"/>
    <x v="0"/>
    <n v="63608000"/>
    <x v="0"/>
    <x v="30"/>
  </r>
  <r>
    <x v="363"/>
    <x v="2"/>
    <d v="2015-09-30T00:00:00"/>
    <x v="1430"/>
    <n v="1257270000"/>
    <n v="321624000"/>
    <x v="0"/>
    <n v="54219000"/>
    <x v="0"/>
    <x v="30"/>
  </r>
  <r>
    <x v="363"/>
    <x v="3"/>
    <d v="2016-09-30T00:00:00"/>
    <x v="1431"/>
    <n v="1443348000"/>
    <n v="382858000"/>
    <x v="0"/>
    <n v="77445000"/>
    <x v="0"/>
    <x v="30"/>
  </r>
  <r>
    <x v="364"/>
    <x v="0"/>
    <d v="2013-09-27T00:00:00"/>
    <x v="1432"/>
    <n v="7739000000"/>
    <n v="1440000000"/>
    <x v="380"/>
    <s v=" $-   "/>
    <x v="2"/>
    <x v="115"/>
  </r>
  <r>
    <x v="364"/>
    <x v="1"/>
    <d v="2014-09-26T00:00:00"/>
    <x v="1433"/>
    <n v="8001000000"/>
    <n v="1534000000"/>
    <x v="381"/>
    <s v=" $-   "/>
    <x v="2"/>
    <x v="115"/>
  </r>
  <r>
    <x v="364"/>
    <x v="2"/>
    <d v="2015-09-25T00:00:00"/>
    <x v="1434"/>
    <n v="8146000000"/>
    <n v="1504000000"/>
    <x v="382"/>
    <s v=" $-   "/>
    <x v="2"/>
    <x v="115"/>
  </r>
  <r>
    <x v="364"/>
    <x v="3"/>
    <d v="2016-09-30T00:00:00"/>
    <x v="1435"/>
    <n v="8205000000"/>
    <n v="1463000000"/>
    <x v="158"/>
    <s v=" $-   "/>
    <x v="2"/>
    <x v="115"/>
  </r>
  <r>
    <x v="365"/>
    <x v="0"/>
    <d v="2012-12-30T00:00:00"/>
    <x v="1436"/>
    <n v="2943847000"/>
    <n v="1303427000"/>
    <x v="0"/>
    <n v="194039000"/>
    <x v="1"/>
    <x v="116"/>
  </r>
  <r>
    <x v="365"/>
    <x v="1"/>
    <d v="2013-12-29T00:00:00"/>
    <x v="1437"/>
    <n v="662769000"/>
    <n v="531932000"/>
    <x v="0"/>
    <n v="74833000"/>
    <x v="1"/>
    <x v="116"/>
  </r>
  <r>
    <x v="365"/>
    <x v="2"/>
    <d v="2014-12-31T00:00:00"/>
    <x v="1438"/>
    <n v="954990000"/>
    <n v="766854000"/>
    <x v="0"/>
    <n v="151837000"/>
    <x v="1"/>
    <x v="116"/>
  </r>
  <r>
    <x v="365"/>
    <x v="3"/>
    <d v="2015-12-31T00:00:00"/>
    <x v="1439"/>
    <n v="923336000"/>
    <n v="1068221000"/>
    <x v="0"/>
    <n v="205087000"/>
    <x v="1"/>
    <x v="116"/>
  </r>
  <r>
    <x v="366"/>
    <x v="0"/>
    <d v="2013-02-02T00:00:00"/>
    <x v="1440"/>
    <n v="50568000000"/>
    <n v="15110000000"/>
    <x v="0"/>
    <n v="2044000000"/>
    <x v="1"/>
    <x v="64"/>
  </r>
  <r>
    <x v="366"/>
    <x v="1"/>
    <d v="2014-02-01T00:00:00"/>
    <x v="1441"/>
    <n v="50039000000"/>
    <n v="14465000000"/>
    <x v="0"/>
    <n v="1996000000"/>
    <x v="1"/>
    <x v="64"/>
  </r>
  <r>
    <x v="366"/>
    <x v="2"/>
    <d v="2015-01-31T00:00:00"/>
    <x v="1442"/>
    <n v="51278000000"/>
    <n v="14676000000"/>
    <x v="0"/>
    <n v="2129000000"/>
    <x v="1"/>
    <x v="64"/>
  </r>
  <r>
    <x v="366"/>
    <x v="3"/>
    <d v="2016-01-30T00:00:00"/>
    <x v="1443"/>
    <n v="51997000000"/>
    <n v="14665000000"/>
    <x v="0"/>
    <n v="2213000000"/>
    <x v="1"/>
    <x v="64"/>
  </r>
  <r>
    <x v="367"/>
    <x v="0"/>
    <d v="2013-01-31T00:00:00"/>
    <x v="1444"/>
    <n v="1630965000"/>
    <n v="1466067000"/>
    <x v="0"/>
    <s v=" $-   "/>
    <x v="1"/>
    <x v="82"/>
  </r>
  <r>
    <x v="367"/>
    <x v="1"/>
    <d v="2014-01-31T00:00:00"/>
    <x v="1445"/>
    <n v="1690700000"/>
    <n v="2036100000"/>
    <x v="0"/>
    <s v=" $-   "/>
    <x v="1"/>
    <x v="82"/>
  </r>
  <r>
    <x v="367"/>
    <x v="2"/>
    <d v="2015-01-31T00:00:00"/>
    <x v="1446"/>
    <n v="1712700000"/>
    <n v="1645800000"/>
    <x v="0"/>
    <s v=" $-   "/>
    <x v="1"/>
    <x v="82"/>
  </r>
  <r>
    <x v="367"/>
    <x v="3"/>
    <d v="2016-01-31T00:00:00"/>
    <x v="1447"/>
    <n v="1613600000"/>
    <n v="1731200000"/>
    <x v="0"/>
    <s v=" $-   "/>
    <x v="1"/>
    <x v="82"/>
  </r>
  <r>
    <x v="368"/>
    <x v="0"/>
    <d v="2013-02-02T00:00:00"/>
    <x v="1448"/>
    <n v="18521400000"/>
    <n v="4250446000"/>
    <x v="0"/>
    <s v=" $-   "/>
    <x v="1"/>
    <x v="74"/>
  </r>
  <r>
    <x v="368"/>
    <x v="1"/>
    <d v="2014-02-01T00:00:00"/>
    <x v="1449"/>
    <n v="19605037000"/>
    <n v="4467089000"/>
    <x v="0"/>
    <s v=" $-   "/>
    <x v="1"/>
    <x v="74"/>
  </r>
  <r>
    <x v="368"/>
    <x v="2"/>
    <d v="2015-01-31T00:00:00"/>
    <x v="1450"/>
    <n v="20776522000"/>
    <n v="4695384000"/>
    <x v="0"/>
    <s v=" $-   "/>
    <x v="1"/>
    <x v="74"/>
  </r>
  <r>
    <x v="368"/>
    <x v="3"/>
    <d v="2016-01-30T00:00:00"/>
    <x v="1451"/>
    <n v="22034523000"/>
    <n v="5205715000"/>
    <x v="0"/>
    <s v=" $-   "/>
    <x v="1"/>
    <x v="74"/>
  </r>
  <r>
    <x v="369"/>
    <x v="0"/>
    <d v="2012-12-31T00:00:00"/>
    <x v="1452"/>
    <n v="1955682000"/>
    <s v=" $-   "/>
    <x v="0"/>
    <n v="787329000"/>
    <x v="6"/>
    <x v="12"/>
  </r>
  <r>
    <x v="369"/>
    <x v="1"/>
    <d v="2013-12-31T00:00:00"/>
    <x v="1453"/>
    <n v="1838766000"/>
    <s v=" $-   "/>
    <x v="0"/>
    <n v="819711000"/>
    <x v="6"/>
    <x v="12"/>
  </r>
  <r>
    <x v="369"/>
    <x v="2"/>
    <d v="2014-12-31T00:00:00"/>
    <x v="1454"/>
    <n v="1903384000"/>
    <s v=" $-   "/>
    <x v="0"/>
    <n v="855908000"/>
    <x v="6"/>
    <x v="12"/>
  </r>
  <r>
    <x v="369"/>
    <x v="3"/>
    <d v="2015-12-31T00:00:00"/>
    <x v="1455"/>
    <n v="2016212000"/>
    <s v=" $-   "/>
    <x v="0"/>
    <n v="907024000"/>
    <x v="6"/>
    <x v="12"/>
  </r>
  <r>
    <x v="370"/>
    <x v="0"/>
    <d v="2012-12-31T00:00:00"/>
    <x v="1456"/>
    <n v="7214400000"/>
    <n v="3354900000"/>
    <x v="383"/>
    <s v=" $-   "/>
    <x v="3"/>
    <x v="5"/>
  </r>
  <r>
    <x v="370"/>
    <x v="1"/>
    <d v="2013-12-31T00:00:00"/>
    <x v="1457"/>
    <n v="7561200000"/>
    <n v="3446300000"/>
    <x v="384"/>
    <s v=" $-   "/>
    <x v="3"/>
    <x v="5"/>
  </r>
  <r>
    <x v="370"/>
    <x v="2"/>
    <d v="2014-12-31T00:00:00"/>
    <x v="1458"/>
    <n v="9397600000"/>
    <n v="4896100000"/>
    <x v="385"/>
    <s v=" $-   "/>
    <x v="3"/>
    <x v="5"/>
  </r>
  <r>
    <x v="370"/>
    <x v="3"/>
    <d v="2015-12-31T00:00:00"/>
    <x v="1459"/>
    <n v="9209500000"/>
    <n v="4612100000"/>
    <x v="386"/>
    <s v=" $-   "/>
    <x v="3"/>
    <x v="5"/>
  </r>
  <r>
    <x v="371"/>
    <x v="0"/>
    <d v="2012-12-31T00:00:00"/>
    <x v="1460"/>
    <n v="12000000"/>
    <n v="429000000"/>
    <x v="0"/>
    <n v="26000000"/>
    <x v="1"/>
    <x v="24"/>
  </r>
  <r>
    <x v="371"/>
    <x v="1"/>
    <d v="2013-12-31T00:00:00"/>
    <x v="1461"/>
    <n v="18000000"/>
    <n v="597000000"/>
    <x v="0"/>
    <n v="36000000"/>
    <x v="1"/>
    <x v="24"/>
  </r>
  <r>
    <x v="371"/>
    <x v="2"/>
    <d v="2014-12-31T00:00:00"/>
    <x v="1462"/>
    <n v="40000000"/>
    <n v="801000000"/>
    <x v="0"/>
    <n v="65000000"/>
    <x v="1"/>
    <x v="24"/>
  </r>
  <r>
    <x v="371"/>
    <x v="3"/>
    <d v="2015-12-31T00:00:00"/>
    <x v="1463"/>
    <n v="58000000"/>
    <n v="1109000000"/>
    <x v="0"/>
    <n v="93000000"/>
    <x v="1"/>
    <x v="24"/>
  </r>
  <r>
    <x v="372"/>
    <x v="0"/>
    <d v="2013-12-31T00:00:00"/>
    <x v="1464"/>
    <n v="13307000000"/>
    <n v="3757000000"/>
    <x v="0"/>
    <n v="3821000000"/>
    <x v="6"/>
    <x v="13"/>
  </r>
  <r>
    <x v="372"/>
    <x v="1"/>
    <d v="2014-12-31T00:00:00"/>
    <x v="1465"/>
    <n v="13870000000"/>
    <n v="3964000000"/>
    <x v="0"/>
    <n v="3882000000"/>
    <x v="6"/>
    <x v="13"/>
  </r>
  <r>
    <x v="372"/>
    <x v="2"/>
    <d v="2015-12-31T00:00:00"/>
    <x v="1466"/>
    <n v="13723000000"/>
    <n v="4094000000"/>
    <x v="0"/>
    <n v="3885000000"/>
    <x v="6"/>
    <x v="13"/>
  </r>
  <r>
    <x v="372"/>
    <x v="3"/>
    <d v="2016-12-31T00:00:00"/>
    <x v="1467"/>
    <n v="15070000000"/>
    <n v="4154000000"/>
    <x v="0"/>
    <n v="3985000000"/>
    <x v="6"/>
    <x v="13"/>
  </r>
  <r>
    <x v="373"/>
    <x v="0"/>
    <d v="2012-12-29T00:00:00"/>
    <x v="1468"/>
    <n v="3098066000"/>
    <n v="1040287000"/>
    <x v="0"/>
    <n v="88975000"/>
    <x v="1"/>
    <x v="117"/>
  </r>
  <r>
    <x v="373"/>
    <x v="1"/>
    <d v="2013-12-28T00:00:00"/>
    <x v="1469"/>
    <n v="3411175000"/>
    <n v="1138934000"/>
    <x v="0"/>
    <n v="100025000"/>
    <x v="1"/>
    <x v="117"/>
  </r>
  <r>
    <x v="373"/>
    <x v="2"/>
    <d v="2014-12-27T00:00:00"/>
    <x v="1470"/>
    <n v="3761300000"/>
    <n v="1246308000"/>
    <x v="0"/>
    <n v="114635000"/>
    <x v="1"/>
    <x v="117"/>
  </r>
  <r>
    <x v="373"/>
    <x v="3"/>
    <d v="2015-12-26T00:00:00"/>
    <x v="1471"/>
    <n v="4083333000"/>
    <n v="1369097000"/>
    <x v="0"/>
    <n v="123569000"/>
    <x v="1"/>
    <x v="117"/>
  </r>
  <r>
    <x v="374"/>
    <x v="0"/>
    <d v="2013-10-03T00:00:00"/>
    <x v="1472"/>
    <n v="32016000000"/>
    <n v="983000000"/>
    <x v="0"/>
    <s v=" $-   "/>
    <x v="4"/>
    <x v="40"/>
  </r>
  <r>
    <x v="374"/>
    <x v="1"/>
    <d v="2014-10-03T00:00:00"/>
    <x v="1473"/>
    <n v="34895000000"/>
    <n v="1255000000"/>
    <x v="0"/>
    <s v=" $-   "/>
    <x v="4"/>
    <x v="40"/>
  </r>
  <r>
    <x v="374"/>
    <x v="2"/>
    <d v="2015-10-03T00:00:00"/>
    <x v="1474"/>
    <n v="37456000000"/>
    <n v="1748000000"/>
    <x v="0"/>
    <s v=" $-   "/>
    <x v="4"/>
    <x v="40"/>
  </r>
  <r>
    <x v="374"/>
    <x v="3"/>
    <d v="2016-10-01T00:00:00"/>
    <x v="1475"/>
    <n v="32184000000"/>
    <n v="1864000000"/>
    <x v="0"/>
    <s v=" $-   "/>
    <x v="4"/>
    <x v="40"/>
  </r>
  <r>
    <x v="375"/>
    <x v="0"/>
    <d v="2012-12-31T00:00:00"/>
    <x v="1476"/>
    <n v="26045000000"/>
    <n v="1702000000"/>
    <x v="0"/>
    <n v="418000000"/>
    <x v="9"/>
    <x v="92"/>
  </r>
  <r>
    <x v="375"/>
    <x v="1"/>
    <d v="2013-12-31T00:00:00"/>
    <x v="1477"/>
    <n v="34085000000"/>
    <n v="2248000000"/>
    <x v="0"/>
    <n v="489000000"/>
    <x v="9"/>
    <x v="92"/>
  </r>
  <r>
    <x v="375"/>
    <x v="2"/>
    <d v="2014-12-31T00:00:00"/>
    <x v="1478"/>
    <n v="35673000000"/>
    <n v="2762000000"/>
    <x v="0"/>
    <n v="562000000"/>
    <x v="9"/>
    <x v="92"/>
  </r>
  <r>
    <x v="375"/>
    <x v="3"/>
    <d v="2015-12-31T00:00:00"/>
    <x v="1479"/>
    <n v="22466000000"/>
    <n v="2620000000"/>
    <x v="0"/>
    <n v="756000000"/>
    <x v="9"/>
    <x v="92"/>
  </r>
  <r>
    <x v="376"/>
    <x v="0"/>
    <d v="2012-12-31T00:00:00"/>
    <x v="1480"/>
    <n v="1189341000"/>
    <n v="247597000"/>
    <x v="0"/>
    <s v=" $-   "/>
    <x v="2"/>
    <x v="16"/>
  </r>
  <r>
    <x v="376"/>
    <x v="1"/>
    <d v="2013-12-31T00:00:00"/>
    <x v="1481"/>
    <n v="1369438000"/>
    <n v="312367000"/>
    <x v="0"/>
    <s v=" $-   "/>
    <x v="2"/>
    <x v="16"/>
  </r>
  <r>
    <x v="376"/>
    <x v="2"/>
    <d v="2014-12-31T00:00:00"/>
    <x v="1482"/>
    <n v="1668892000"/>
    <n v="346345000"/>
    <x v="0"/>
    <s v=" $-   "/>
    <x v="2"/>
    <x v="16"/>
  </r>
  <r>
    <x v="376"/>
    <x v="3"/>
    <d v="2015-12-31T00:00:00"/>
    <x v="1483"/>
    <n v="1855181000"/>
    <n v="390253000"/>
    <x v="0"/>
    <s v=" $-   "/>
    <x v="2"/>
    <x v="16"/>
  </r>
  <r>
    <x v="377"/>
    <x v="0"/>
    <d v="2012-12-31T00:00:00"/>
    <x v="1484"/>
    <n v="6457000000"/>
    <n v="1804000000"/>
    <x v="387"/>
    <s v=" $-   "/>
    <x v="2"/>
    <x v="7"/>
  </r>
  <r>
    <x v="377"/>
    <x v="1"/>
    <d v="2013-12-31T00:00:00"/>
    <x v="1485"/>
    <n v="5841000000"/>
    <n v="1858000000"/>
    <x v="388"/>
    <s v=" $-   "/>
    <x v="2"/>
    <x v="7"/>
  </r>
  <r>
    <x v="377"/>
    <x v="2"/>
    <d v="2014-12-31T00:00:00"/>
    <x v="1486"/>
    <n v="5618000000"/>
    <n v="1843000000"/>
    <x v="389"/>
    <s v=" $-   "/>
    <x v="2"/>
    <x v="7"/>
  </r>
  <r>
    <x v="377"/>
    <x v="3"/>
    <d v="2015-12-31T00:00:00"/>
    <x v="1487"/>
    <n v="5440000000"/>
    <n v="1748000000"/>
    <x v="390"/>
    <s v=" $-   "/>
    <x v="2"/>
    <x v="7"/>
  </r>
  <r>
    <x v="378"/>
    <x v="0"/>
    <d v="2012-12-29T00:00:00"/>
    <x v="1488"/>
    <n v="10019000000"/>
    <n v="1165000000"/>
    <x v="0"/>
    <s v=" $-   "/>
    <x v="0"/>
    <x v="53"/>
  </r>
  <r>
    <x v="378"/>
    <x v="1"/>
    <d v="2013-12-28T00:00:00"/>
    <x v="1489"/>
    <n v="10131000000"/>
    <n v="1126000000"/>
    <x v="0"/>
    <s v=" $-   "/>
    <x v="0"/>
    <x v="53"/>
  </r>
  <r>
    <x v="378"/>
    <x v="2"/>
    <d v="2015-01-03T00:00:00"/>
    <x v="1490"/>
    <n v="11421000000"/>
    <n v="1361000000"/>
    <x v="0"/>
    <s v=" $-   "/>
    <x v="0"/>
    <x v="53"/>
  </r>
  <r>
    <x v="378"/>
    <x v="3"/>
    <d v="2016-01-02T00:00:00"/>
    <x v="1491"/>
    <n v="10979000000"/>
    <n v="1304000000"/>
    <x v="0"/>
    <s v=" $-   "/>
    <x v="0"/>
    <x v="53"/>
  </r>
  <r>
    <x v="379"/>
    <x v="0"/>
    <d v="2012-12-31T00:00:00"/>
    <x v="1492"/>
    <n v="955624000"/>
    <n v="670602000"/>
    <x v="0"/>
    <s v=" $-   "/>
    <x v="1"/>
    <x v="82"/>
  </r>
  <r>
    <x v="379"/>
    <x v="1"/>
    <d v="2013-12-31T00:00:00"/>
    <x v="1493"/>
    <n v="1195381000"/>
    <n v="871572000"/>
    <x v="0"/>
    <s v=" $-   "/>
    <x v="1"/>
    <x v="82"/>
  </r>
  <r>
    <x v="379"/>
    <x v="2"/>
    <d v="2014-12-31T00:00:00"/>
    <x v="1494"/>
    <n v="1572164000"/>
    <n v="1158251000"/>
    <x v="0"/>
    <s v=" $-   "/>
    <x v="1"/>
    <x v="82"/>
  </r>
  <r>
    <x v="379"/>
    <x v="3"/>
    <d v="2015-12-31T00:00:00"/>
    <x v="1495"/>
    <n v="2057766000"/>
    <n v="1497000000"/>
    <x v="0"/>
    <s v=" $-   "/>
    <x v="1"/>
    <x v="82"/>
  </r>
  <r>
    <x v="380"/>
    <x v="0"/>
    <d v="2012-12-31T00:00:00"/>
    <x v="1492"/>
    <n v="955624000"/>
    <n v="670602000"/>
    <x v="0"/>
    <s v=" $-   "/>
    <x v="1"/>
    <x v="82"/>
  </r>
  <r>
    <x v="380"/>
    <x v="1"/>
    <d v="2013-12-31T00:00:00"/>
    <x v="1493"/>
    <n v="1195381000"/>
    <n v="871572000"/>
    <x v="0"/>
    <s v=" $-   "/>
    <x v="1"/>
    <x v="82"/>
  </r>
  <r>
    <x v="380"/>
    <x v="2"/>
    <d v="2014-12-31T00:00:00"/>
    <x v="1494"/>
    <n v="1572164000"/>
    <n v="1158251000"/>
    <x v="0"/>
    <s v=" $-   "/>
    <x v="1"/>
    <x v="82"/>
  </r>
  <r>
    <x v="380"/>
    <x v="3"/>
    <d v="2015-12-31T00:00:00"/>
    <x v="1495"/>
    <n v="2057766000"/>
    <n v="1497000000"/>
    <x v="0"/>
    <s v=" $-   "/>
    <x v="1"/>
    <x v="82"/>
  </r>
  <r>
    <x v="381"/>
    <x v="0"/>
    <d v="2012-12-31T00:00:00"/>
    <x v="1496"/>
    <n v="17820000000"/>
    <n v="16448000000"/>
    <x v="0"/>
    <n v="1522000000"/>
    <x v="0"/>
    <x v="0"/>
  </r>
  <r>
    <x v="381"/>
    <x v="1"/>
    <d v="2013-12-31T00:00:00"/>
    <x v="1497"/>
    <n v="17192000000"/>
    <n v="17629000000"/>
    <x v="0"/>
    <n v="1689000000"/>
    <x v="0"/>
    <x v="0"/>
  </r>
  <r>
    <x v="381"/>
    <x v="2"/>
    <d v="2014-12-31T00:00:00"/>
    <x v="1498"/>
    <n v="16611000000"/>
    <n v="17795000000"/>
    <x v="0"/>
    <n v="1679000000"/>
    <x v="0"/>
    <x v="0"/>
  </r>
  <r>
    <x v="381"/>
    <x v="3"/>
    <d v="2015-12-31T00:00:00"/>
    <x v="1499"/>
    <n v="12130000000"/>
    <n v="18423000000"/>
    <x v="0"/>
    <n v="1819000000"/>
    <x v="0"/>
    <x v="0"/>
  </r>
  <r>
    <x v="382"/>
    <x v="0"/>
    <d v="2012-12-31T00:00:00"/>
    <x v="1500"/>
    <n v="245316000"/>
    <n v="58005000"/>
    <x v="0"/>
    <n v="346031000"/>
    <x v="7"/>
    <x v="70"/>
  </r>
  <r>
    <x v="382"/>
    <x v="1"/>
    <d v="2013-12-31T00:00:00"/>
    <x v="1501"/>
    <n v="258612000"/>
    <n v="37121000"/>
    <x v="0"/>
    <n v="346273000"/>
    <x v="7"/>
    <x v="70"/>
  </r>
  <r>
    <x v="382"/>
    <x v="2"/>
    <d v="2014-12-31T00:00:00"/>
    <x v="1502"/>
    <n v="270741000"/>
    <n v="56612000"/>
    <x v="0"/>
    <n v="363929000"/>
    <x v="7"/>
    <x v="70"/>
  </r>
  <r>
    <x v="382"/>
    <x v="3"/>
    <d v="2015-12-31T00:00:00"/>
    <x v="1503"/>
    <n v="282037000"/>
    <n v="71733000"/>
    <x v="0"/>
    <n v="381277000"/>
    <x v="7"/>
    <x v="70"/>
  </r>
  <r>
    <x v="383"/>
    <x v="0"/>
    <d v="2013-02-02T00:00:00"/>
    <x v="1504"/>
    <n v="1436582000"/>
    <n v="488880000"/>
    <x v="0"/>
    <s v=" $-   "/>
    <x v="1"/>
    <x v="25"/>
  </r>
  <r>
    <x v="383"/>
    <x v="1"/>
    <d v="2014-02-02T00:00:00"/>
    <x v="1505"/>
    <n v="1729325000"/>
    <n v="596390000"/>
    <x v="0"/>
    <s v=" $-   "/>
    <x v="1"/>
    <x v="25"/>
  </r>
  <r>
    <x v="383"/>
    <x v="2"/>
    <d v="2015-01-31T00:00:00"/>
    <x v="1506"/>
    <n v="2104582000"/>
    <n v="712006000"/>
    <x v="0"/>
    <s v=" $-   "/>
    <x v="1"/>
    <x v="25"/>
  </r>
  <r>
    <x v="383"/>
    <x v="3"/>
    <d v="2016-01-31T00:00:00"/>
    <x v="1507"/>
    <n v="2539783000"/>
    <n v="863354000"/>
    <x v="0"/>
    <s v=" $-   "/>
    <x v="1"/>
    <x v="25"/>
  </r>
  <r>
    <x v="384"/>
    <x v="0"/>
    <d v="2013-12-31T00:00:00"/>
    <x v="1508"/>
    <n v="89659000000"/>
    <s v=" $-   "/>
    <x v="0"/>
    <n v="23207000000"/>
    <x v="3"/>
    <x v="26"/>
  </r>
  <r>
    <x v="384"/>
    <x v="1"/>
    <d v="2014-12-31T00:00:00"/>
    <x v="1509"/>
    <n v="93633000000"/>
    <s v=" $-   "/>
    <x v="0"/>
    <n v="26567000000"/>
    <x v="3"/>
    <x v="26"/>
  </r>
  <r>
    <x v="384"/>
    <x v="2"/>
    <d v="2015-12-31T00:00:00"/>
    <x v="1510"/>
    <n v="103875000000"/>
    <s v=" $-   "/>
    <x v="0"/>
    <n v="42211000000"/>
    <x v="3"/>
    <x v="26"/>
  </r>
  <r>
    <x v="384"/>
    <x v="3"/>
    <d v="2016-12-31T00:00:00"/>
    <x v="1511"/>
    <n v="117038000000"/>
    <s v=" $-   "/>
    <x v="0"/>
    <n v="54872000000"/>
    <x v="3"/>
    <x v="26"/>
  </r>
  <r>
    <x v="385"/>
    <x v="0"/>
    <d v="2012-12-31T00:00:00"/>
    <x v="1512"/>
    <n v="7172100000"/>
    <n v="786800000"/>
    <x v="0"/>
    <n v="1161600000"/>
    <x v="6"/>
    <x v="97"/>
  </r>
  <r>
    <x v="385"/>
    <x v="1"/>
    <d v="2013-12-31T00:00:00"/>
    <x v="1513"/>
    <n v="7038400000"/>
    <n v="790400000"/>
    <x v="0"/>
    <n v="1170400000"/>
    <x v="6"/>
    <x v="97"/>
  </r>
  <r>
    <x v="385"/>
    <x v="2"/>
    <d v="2014-12-31T00:00:00"/>
    <x v="1514"/>
    <n v="7722100000"/>
    <n v="820900000"/>
    <x v="0"/>
    <n v="1272000000"/>
    <x v="6"/>
    <x v="97"/>
  </r>
  <r>
    <x v="385"/>
    <x v="3"/>
    <d v="2015-12-31T00:00:00"/>
    <x v="1515"/>
    <n v="7209400000"/>
    <n v="835100000"/>
    <x v="0"/>
    <n v="1295700000"/>
    <x v="6"/>
    <x v="97"/>
  </r>
  <r>
    <x v="386"/>
    <x v="0"/>
    <d v="2013-12-31T00:00:00"/>
    <x v="1516"/>
    <n v="5849000000"/>
    <n v="6891000000"/>
    <x v="0"/>
    <n v="1777000000"/>
    <x v="0"/>
    <x v="59"/>
  </r>
  <r>
    <x v="386"/>
    <x v="1"/>
    <d v="2014-12-31T00:00:00"/>
    <x v="1517"/>
    <n v="6097000000"/>
    <n v="7234000000"/>
    <x v="0"/>
    <n v="1904000000"/>
    <x v="0"/>
    <x v="59"/>
  </r>
  <r>
    <x v="386"/>
    <x v="2"/>
    <d v="2015-12-31T00:00:00"/>
    <x v="1518"/>
    <n v="4434000000"/>
    <n v="7315000000"/>
    <x v="0"/>
    <n v="2012000000"/>
    <x v="0"/>
    <x v="59"/>
  </r>
  <r>
    <x v="386"/>
    <x v="3"/>
    <d v="2016-12-31T00:00:00"/>
    <x v="1519"/>
    <n v="3747000000"/>
    <n v="6884000000"/>
    <x v="0"/>
    <n v="2038000000"/>
    <x v="0"/>
    <x v="59"/>
  </r>
  <r>
    <x v="387"/>
    <x v="0"/>
    <d v="2012-12-31T00:00:00"/>
    <x v="1520"/>
    <n v="13574000000"/>
    <n v="37352000000"/>
    <x v="0"/>
    <n v="1858000000"/>
    <x v="0"/>
    <x v="49"/>
  </r>
  <r>
    <x v="387"/>
    <x v="1"/>
    <d v="2013-12-31T00:00:00"/>
    <x v="1521"/>
    <n v="13703000000"/>
    <n v="32834000000"/>
    <x v="0"/>
    <n v="1867000000"/>
    <x v="0"/>
    <x v="49"/>
  </r>
  <r>
    <x v="387"/>
    <x v="2"/>
    <d v="2014-12-31T00:00:00"/>
    <x v="1522"/>
    <n v="14758000000"/>
    <n v="36583000000"/>
    <x v="0"/>
    <n v="1923000000"/>
    <x v="0"/>
    <x v="49"/>
  </r>
  <r>
    <x v="387"/>
    <x v="3"/>
    <d v="2015-12-31T00:00:00"/>
    <x v="1523"/>
    <n v="12947000000"/>
    <n v="35664000000"/>
    <x v="0"/>
    <n v="2084000000"/>
    <x v="0"/>
    <x v="49"/>
  </r>
  <r>
    <x v="388"/>
    <x v="0"/>
    <d v="2013-01-31T00:00:00"/>
    <x v="1524"/>
    <n v="1763394000"/>
    <n v="657246000"/>
    <x v="0"/>
    <s v=" $-   "/>
    <x v="1"/>
    <x v="74"/>
  </r>
  <r>
    <x v="388"/>
    <x v="1"/>
    <d v="2014-01-31T00:00:00"/>
    <x v="1525"/>
    <n v="1925266000"/>
    <n v="734511000"/>
    <x v="0"/>
    <s v=" $-   "/>
    <x v="1"/>
    <x v="74"/>
  </r>
  <r>
    <x v="388"/>
    <x v="2"/>
    <d v="2015-01-31T00:00:00"/>
    <x v="1526"/>
    <n v="2148147000"/>
    <n v="809545000"/>
    <x v="0"/>
    <s v=" $-   "/>
    <x v="1"/>
    <x v="74"/>
  </r>
  <r>
    <x v="388"/>
    <x v="3"/>
    <d v="2016-01-31T00:00:00"/>
    <x v="1527"/>
    <n v="2243232000"/>
    <n v="848323000"/>
    <x v="0"/>
    <s v=" $-   "/>
    <x v="1"/>
    <x v="74"/>
  </r>
  <r>
    <x v="389"/>
    <x v="0"/>
    <d v="2013-07-31T00:00:00"/>
    <x v="1528"/>
    <n v="1589821000"/>
    <n v="441168000"/>
    <x v="391"/>
    <s v=" $-   "/>
    <x v="6"/>
    <x v="35"/>
  </r>
  <r>
    <x v="389"/>
    <x v="1"/>
    <d v="2014-07-31T00:00:00"/>
    <x v="1529"/>
    <n v="1595700000"/>
    <n v="460300000"/>
    <x v="392"/>
    <s v=" $-   "/>
    <x v="6"/>
    <x v="35"/>
  </r>
  <r>
    <x v="389"/>
    <x v="2"/>
    <d v="2015-07-31T00:00:00"/>
    <x v="1530"/>
    <n v="1562600000"/>
    <n v="460100000"/>
    <x v="393"/>
    <s v=" $-   "/>
    <x v="6"/>
    <x v="35"/>
  </r>
  <r>
    <x v="389"/>
    <x v="3"/>
    <d v="2016-07-31T00:00:00"/>
    <x v="1531"/>
    <n v="1465500000"/>
    <n v="425100000"/>
    <x v="394"/>
    <s v=" $-   "/>
    <x v="6"/>
    <x v="35"/>
  </r>
  <r>
    <x v="390"/>
    <x v="0"/>
    <d v="2013-12-31T00:00:00"/>
    <x v="1532"/>
    <n v="40468000000"/>
    <n v="5241000000"/>
    <x v="395"/>
    <s v=" $-   "/>
    <x v="0"/>
    <x v="53"/>
  </r>
  <r>
    <x v="390"/>
    <x v="1"/>
    <d v="2014-12-31T00:00:00"/>
    <x v="1533"/>
    <n v="40898000000"/>
    <n v="4934000000"/>
    <x v="396"/>
    <s v=" $-   "/>
    <x v="0"/>
    <x v="53"/>
  </r>
  <r>
    <x v="390"/>
    <x v="2"/>
    <d v="2015-12-31T00:00:00"/>
    <x v="1534"/>
    <n v="40431000000"/>
    <n v="6097000000"/>
    <x v="397"/>
    <s v=" $-   "/>
    <x v="0"/>
    <x v="53"/>
  </r>
  <r>
    <x v="390"/>
    <x v="3"/>
    <d v="2016-12-31T00:00:00"/>
    <x v="1535"/>
    <n v="41460000000"/>
    <n v="5275000000"/>
    <x v="398"/>
    <s v=" $-   "/>
    <x v="0"/>
    <x v="53"/>
  </r>
  <r>
    <x v="391"/>
    <x v="0"/>
    <d v="2013-09-30T00:00:00"/>
    <x v="1536"/>
    <n v="1932000000"/>
    <n v="2207000000"/>
    <x v="0"/>
    <n v="397000000"/>
    <x v="2"/>
    <x v="16"/>
  </r>
  <r>
    <x v="391"/>
    <x v="1"/>
    <d v="2014-09-30T00:00:00"/>
    <x v="1537"/>
    <n v="1875000000"/>
    <n v="2242000000"/>
    <x v="0"/>
    <n v="435000000"/>
    <x v="2"/>
    <x v="16"/>
  </r>
  <r>
    <x v="391"/>
    <x v="2"/>
    <d v="2015-09-30T00:00:00"/>
    <x v="1538"/>
    <n v="2079000000"/>
    <n v="2229000000"/>
    <x v="0"/>
    <n v="494000000"/>
    <x v="2"/>
    <x v="16"/>
  </r>
  <r>
    <x v="391"/>
    <x v="3"/>
    <d v="2016-09-30T00:00:00"/>
    <x v="1539"/>
    <n v="2226000000"/>
    <n v="4469000000"/>
    <x v="0"/>
    <n v="502000000"/>
    <x v="2"/>
    <x v="16"/>
  </r>
  <r>
    <x v="392"/>
    <x v="0"/>
    <d v="2013-09-27T00:00:00"/>
    <x v="1540"/>
    <n v="1693210000"/>
    <n v="432589000"/>
    <x v="399"/>
    <s v=" $-   "/>
    <x v="3"/>
    <x v="5"/>
  </r>
  <r>
    <x v="392"/>
    <x v="1"/>
    <d v="2014-09-26T00:00:00"/>
    <x v="1541"/>
    <n v="1748100000"/>
    <n v="470600000"/>
    <x v="400"/>
    <s v=" $-   "/>
    <x v="3"/>
    <x v="5"/>
  </r>
  <r>
    <x v="392"/>
    <x v="2"/>
    <d v="2015-10-02T00:00:00"/>
    <x v="1542"/>
    <n v="1816400000"/>
    <n v="488500000"/>
    <x v="401"/>
    <s v=" $-   "/>
    <x v="3"/>
    <x v="5"/>
  </r>
  <r>
    <x v="392"/>
    <x v="3"/>
    <d v="2016-09-30T00:00:00"/>
    <x v="1543"/>
    <n v="1856500000"/>
    <n v="557000000"/>
    <x v="402"/>
    <s v=" $-   "/>
    <x v="3"/>
    <x v="5"/>
  </r>
  <r>
    <x v="393"/>
    <x v="0"/>
    <d v="2012-12-31T00:00:00"/>
    <x v="1544"/>
    <n v="5817880000"/>
    <n v="3596708000"/>
    <x v="0"/>
    <s v=" $-   "/>
    <x v="1"/>
    <x v="82"/>
  </r>
  <r>
    <x v="393"/>
    <x v="1"/>
    <d v="2013-12-31T00:00:00"/>
    <x v="1545"/>
    <n v="5931469000"/>
    <n v="3841032000"/>
    <x v="0"/>
    <s v=" $-   "/>
    <x v="1"/>
    <x v="82"/>
  </r>
  <r>
    <x v="393"/>
    <x v="2"/>
    <d v="2015-01-03T00:00:00"/>
    <x v="1546"/>
    <n v="6288190000"/>
    <n v="4159885000"/>
    <x v="0"/>
    <s v=" $-   "/>
    <x v="1"/>
    <x v="82"/>
  </r>
  <r>
    <x v="393"/>
    <x v="3"/>
    <d v="2016-01-02T00:00:00"/>
    <x v="1547"/>
    <n v="6393800000"/>
    <n v="4178386000"/>
    <x v="0"/>
    <s v=" $-   "/>
    <x v="1"/>
    <x v="82"/>
  </r>
  <r>
    <x v="394"/>
    <x v="0"/>
    <d v="2013-09-30T00:00:00"/>
    <x v="1548"/>
    <n v="6799000000"/>
    <n v="2829000000"/>
    <x v="0"/>
    <n v="237000000"/>
    <x v="1"/>
    <x v="67"/>
  </r>
  <r>
    <x v="394"/>
    <x v="1"/>
    <d v="2014-09-30T00:00:00"/>
    <x v="1549"/>
    <n v="6542000000"/>
    <n v="2899000000"/>
    <x v="0"/>
    <n v="217000000"/>
    <x v="1"/>
    <x v="67"/>
  </r>
  <r>
    <x v="394"/>
    <x v="2"/>
    <d v="2015-09-30T00:00:00"/>
    <x v="1550"/>
    <n v="6868000000"/>
    <n v="2860000000"/>
    <x v="0"/>
    <n v="222000000"/>
    <x v="1"/>
    <x v="67"/>
  </r>
  <r>
    <x v="394"/>
    <x v="3"/>
    <d v="2016-09-30T00:00:00"/>
    <x v="1551"/>
    <n v="6684000000"/>
    <n v="2851000000"/>
    <x v="0"/>
    <n v="221000000"/>
    <x v="1"/>
    <x v="67"/>
  </r>
  <r>
    <x v="395"/>
    <x v="0"/>
    <d v="2012-12-31T00:00:00"/>
    <x v="1552"/>
    <n v="126485000000"/>
    <n v="5229000000"/>
    <x v="0"/>
    <n v="1549000000"/>
    <x v="9"/>
    <x v="92"/>
  </r>
  <r>
    <x v="395"/>
    <x v="1"/>
    <d v="2013-12-31T00:00:00"/>
    <x v="1553"/>
    <n v="127316000000"/>
    <n v="5081000000"/>
    <x v="0"/>
    <n v="1720000000"/>
    <x v="9"/>
    <x v="92"/>
  </r>
  <r>
    <x v="395"/>
    <x v="2"/>
    <d v="2014-12-31T00:00:00"/>
    <x v="1554"/>
    <n v="118141000000"/>
    <n v="5111000000"/>
    <x v="0"/>
    <n v="1690000000"/>
    <x v="9"/>
    <x v="92"/>
  </r>
  <r>
    <x v="395"/>
    <x v="3"/>
    <d v="2015-12-31T00:00:00"/>
    <x v="1555"/>
    <n v="74651000000"/>
    <n v="4953000000"/>
    <x v="0"/>
    <n v="1842000000"/>
    <x v="9"/>
    <x v="92"/>
  </r>
  <r>
    <x v="396"/>
    <x v="0"/>
    <d v="2012-12-31T00:00:00"/>
    <x v="1556"/>
    <n v="2233284000"/>
    <n v="308143000"/>
    <x v="0"/>
    <s v=" $-   "/>
    <x v="8"/>
    <x v="99"/>
  </r>
  <r>
    <x v="396"/>
    <x v="1"/>
    <d v="2013-12-31T00:00:00"/>
    <x v="1557"/>
    <n v="2343829000"/>
    <n v="274217000"/>
    <x v="0"/>
    <s v=" $-   "/>
    <x v="8"/>
    <x v="99"/>
  </r>
  <r>
    <x v="396"/>
    <x v="2"/>
    <d v="2014-12-31T00:00:00"/>
    <x v="1558"/>
    <n v="2406587000"/>
    <n v="292358000"/>
    <x v="0"/>
    <s v=" $-   "/>
    <x v="8"/>
    <x v="99"/>
  </r>
  <r>
    <x v="396"/>
    <x v="3"/>
    <d v="2015-12-31T00:00:00"/>
    <x v="1559"/>
    <n v="2564648000"/>
    <n v="312694000"/>
    <x v="0"/>
    <s v=" $-   "/>
    <x v="8"/>
    <x v="99"/>
  </r>
  <r>
    <x v="397"/>
    <x v="0"/>
    <d v="2013-12-31T00:00:00"/>
    <x v="1560"/>
    <n v="928565000"/>
    <n v="177366000"/>
    <x v="403"/>
    <n v="461627000"/>
    <x v="7"/>
    <x v="14"/>
  </r>
  <r>
    <x v="397"/>
    <x v="1"/>
    <d v="2014-12-31T00:00:00"/>
    <x v="1561"/>
    <n v="953611000"/>
    <n v="169270000"/>
    <x v="0"/>
    <n v="481303000"/>
    <x v="7"/>
    <x v="14"/>
  </r>
  <r>
    <x v="397"/>
    <x v="2"/>
    <d v="2015-12-31T00:00:00"/>
    <x v="1562"/>
    <n v="1011249000"/>
    <n v="175307000"/>
    <x v="0"/>
    <n v="542952000"/>
    <x v="7"/>
    <x v="14"/>
  </r>
  <r>
    <x v="397"/>
    <x v="3"/>
    <d v="2016-12-31T00:00:00"/>
    <x v="1563"/>
    <n v="1024336000"/>
    <n v="179279000"/>
    <x v="0"/>
    <n v="565059000"/>
    <x v="7"/>
    <x v="14"/>
  </r>
  <r>
    <x v="398"/>
    <x v="0"/>
    <d v="2012-12-31T00:00:00"/>
    <x v="1564"/>
    <n v="516708000"/>
    <n v="220068000"/>
    <x v="0"/>
    <n v="98844000"/>
    <x v="0"/>
    <x v="68"/>
  </r>
  <r>
    <x v="398"/>
    <x v="1"/>
    <d v="2013-12-31T00:00:00"/>
    <x v="1565"/>
    <n v="622523000"/>
    <n v="228982000"/>
    <x v="0"/>
    <n v="129931000"/>
    <x v="0"/>
    <x v="68"/>
  </r>
  <r>
    <x v="398"/>
    <x v="2"/>
    <d v="2014-12-31T00:00:00"/>
    <x v="1566"/>
    <n v="716598000"/>
    <n v="227306000"/>
    <x v="0"/>
    <n v="142376000"/>
    <x v="0"/>
    <x v="68"/>
  </r>
  <r>
    <x v="398"/>
    <x v="3"/>
    <d v="2015-12-31T00:00:00"/>
    <x v="1567"/>
    <n v="803274000"/>
    <n v="312690000"/>
    <x v="0"/>
    <n v="215484000"/>
    <x v="0"/>
    <x v="68"/>
  </r>
  <r>
    <x v="399"/>
    <x v="0"/>
    <d v="2012-12-31T00:00:00"/>
    <x v="1568"/>
    <n v="167600000"/>
    <n v="186971000"/>
    <x v="404"/>
    <s v=" $-   "/>
    <x v="2"/>
    <x v="16"/>
  </r>
  <r>
    <x v="399"/>
    <x v="1"/>
    <d v="2013-12-31T00:00:00"/>
    <x v="1569"/>
    <n v="187013000"/>
    <n v="179545000"/>
    <x v="405"/>
    <s v=" $-   "/>
    <x v="2"/>
    <x v="16"/>
  </r>
  <r>
    <x v="399"/>
    <x v="2"/>
    <d v="2014-12-31T00:00:00"/>
    <x v="1570"/>
    <n v="188425000"/>
    <n v="189488000"/>
    <x v="406"/>
    <s v=" $-   "/>
    <x v="2"/>
    <x v="16"/>
  </r>
  <r>
    <x v="399"/>
    <x v="3"/>
    <d v="2015-12-31T00:00:00"/>
    <x v="1571"/>
    <n v="192788000"/>
    <n v="196914000"/>
    <x v="407"/>
    <s v=" $-   "/>
    <x v="2"/>
    <x v="16"/>
  </r>
  <r>
    <x v="400"/>
    <x v="0"/>
    <d v="2012-12-31T00:00:00"/>
    <x v="1572"/>
    <n v="279885000"/>
    <n v="432681000"/>
    <x v="408"/>
    <s v=" $-   "/>
    <x v="3"/>
    <x v="19"/>
  </r>
  <r>
    <x v="400"/>
    <x v="1"/>
    <d v="2013-12-31T00:00:00"/>
    <x v="1573"/>
    <n v="130277000"/>
    <n v="356188000"/>
    <x v="409"/>
    <s v=" $-   "/>
    <x v="3"/>
    <x v="19"/>
  </r>
  <r>
    <x v="400"/>
    <x v="2"/>
    <d v="2014-12-31T00:00:00"/>
    <x v="1574"/>
    <n v="60987000"/>
    <n v="305409000"/>
    <x v="410"/>
    <s v=" $-   "/>
    <x v="3"/>
    <x v="19"/>
  </r>
  <r>
    <x v="400"/>
    <x v="3"/>
    <d v="2015-12-31T00:00:00"/>
    <x v="1575"/>
    <n v="124512000"/>
    <n v="376575000"/>
    <x v="411"/>
    <s v=" $-   "/>
    <x v="3"/>
    <x v="19"/>
  </r>
  <r>
    <x v="401"/>
    <x v="0"/>
    <d v="2013-12-31T00:00:00"/>
    <x v="1576"/>
    <n v="1118240000"/>
    <n v="132447000"/>
    <x v="0"/>
    <n v="629908000"/>
    <x v="7"/>
    <x v="14"/>
  </r>
  <r>
    <x v="401"/>
    <x v="1"/>
    <d v="2014-12-31T00:00:00"/>
    <x v="1577"/>
    <n v="1212480000"/>
    <n v="147481000"/>
    <x v="0"/>
    <n v="725216000"/>
    <x v="7"/>
    <x v="14"/>
  </r>
  <r>
    <x v="401"/>
    <x v="2"/>
    <d v="2015-12-31T00:00:00"/>
    <x v="1578"/>
    <n v="1410205000"/>
    <n v="145992000"/>
    <x v="0"/>
    <n v="894057000"/>
    <x v="7"/>
    <x v="14"/>
  </r>
  <r>
    <x v="401"/>
    <x v="3"/>
    <d v="2016-12-31T00:00:00"/>
    <x v="1579"/>
    <n v="1442073000"/>
    <n v="136863000"/>
    <x v="0"/>
    <n v="898924000"/>
    <x v="7"/>
    <x v="14"/>
  </r>
  <r>
    <x v="402"/>
    <x v="0"/>
    <d v="2012-12-31T00:00:00"/>
    <x v="1580"/>
    <n v="46275000000"/>
    <n v="39951000000"/>
    <x v="0"/>
    <n v="16460000000"/>
    <x v="10"/>
    <x v="61"/>
  </r>
  <r>
    <x v="402"/>
    <x v="1"/>
    <d v="2013-12-31T00:00:00"/>
    <x v="1581"/>
    <n v="44887000000"/>
    <n v="27089000000"/>
    <x v="0"/>
    <n v="16606000000"/>
    <x v="10"/>
    <x v="61"/>
  </r>
  <r>
    <x v="402"/>
    <x v="2"/>
    <d v="2014-12-31T00:00:00"/>
    <x v="1582"/>
    <n v="49931000000"/>
    <n v="41016000000"/>
    <x v="0"/>
    <n v="16533000000"/>
    <x v="10"/>
    <x v="61"/>
  </r>
  <r>
    <x v="402"/>
    <x v="3"/>
    <d v="2015-12-31T00:00:00"/>
    <x v="1583"/>
    <n v="52557000000"/>
    <n v="29986000000"/>
    <x v="0"/>
    <n v="16017000000"/>
    <x v="10"/>
    <x v="61"/>
  </r>
  <r>
    <x v="403"/>
    <x v="0"/>
    <d v="2012-12-31T00:00:00"/>
    <x v="1584"/>
    <n v="737614000"/>
    <n v="477270000"/>
    <x v="412"/>
    <n v="13829000"/>
    <x v="3"/>
    <x v="4"/>
  </r>
  <r>
    <x v="403"/>
    <x v="1"/>
    <d v="2013-12-31T00:00:00"/>
    <x v="1585"/>
    <n v="783456000"/>
    <n v="492965000"/>
    <x v="413"/>
    <n v="9918000"/>
    <x v="3"/>
    <x v="4"/>
  </r>
  <r>
    <x v="403"/>
    <x v="2"/>
    <d v="2014-12-31T00:00:00"/>
    <x v="1586"/>
    <n v="824913000"/>
    <n v="512707000"/>
    <x v="414"/>
    <n v="10634000"/>
    <x v="3"/>
    <x v="4"/>
  </r>
  <r>
    <x v="403"/>
    <x v="3"/>
    <d v="2015-12-31T00:00:00"/>
    <x v="1587"/>
    <n v="842672000"/>
    <n v="495747000"/>
    <x v="415"/>
    <n v="10123000"/>
    <x v="3"/>
    <x v="4"/>
  </r>
  <r>
    <x v="404"/>
    <x v="0"/>
    <d v="2013-06-28T00:00:00"/>
    <x v="1588"/>
    <n v="10988000000"/>
    <n v="1525000000"/>
    <x v="416"/>
    <s v=" $-   "/>
    <x v="2"/>
    <x v="111"/>
  </r>
  <r>
    <x v="404"/>
    <x v="1"/>
    <d v="2014-06-27T00:00:00"/>
    <x v="1589"/>
    <n v="10770000000"/>
    <n v="908000000"/>
    <x v="417"/>
    <s v=" $-   "/>
    <x v="2"/>
    <x v="111"/>
  </r>
  <r>
    <x v="404"/>
    <x v="2"/>
    <d v="2015-07-03T00:00:00"/>
    <x v="1590"/>
    <n v="10351000000"/>
    <n v="964000000"/>
    <x v="418"/>
    <s v=" $-   "/>
    <x v="2"/>
    <x v="111"/>
  </r>
  <r>
    <x v="404"/>
    <x v="3"/>
    <d v="2016-07-01T00:00:00"/>
    <x v="1591"/>
    <n v="9559000000"/>
    <n v="1342000000"/>
    <x v="419"/>
    <s v=" $-   "/>
    <x v="2"/>
    <x v="111"/>
  </r>
  <r>
    <x v="405"/>
    <x v="0"/>
    <d v="2012-12-31T00:00:00"/>
    <x v="1592"/>
    <n v="2760500000"/>
    <n v="121400000"/>
    <x v="0"/>
    <n v="364200000"/>
    <x v="5"/>
    <x v="11"/>
  </r>
  <r>
    <x v="405"/>
    <x v="1"/>
    <d v="2013-12-31T00:00:00"/>
    <x v="1593"/>
    <n v="2982100000"/>
    <n v="116700000"/>
    <x v="0"/>
    <n v="340100000"/>
    <x v="5"/>
    <x v="11"/>
  </r>
  <r>
    <x v="405"/>
    <x v="2"/>
    <d v="2014-12-31T00:00:00"/>
    <x v="1594"/>
    <n v="3371800000"/>
    <n v="121800000"/>
    <x v="0"/>
    <n v="391400000"/>
    <x v="5"/>
    <x v="11"/>
  </r>
  <r>
    <x v="405"/>
    <x v="3"/>
    <d v="2015-12-31T00:00:00"/>
    <x v="1595"/>
    <n v="3949400000"/>
    <n v="164400000"/>
    <x v="0"/>
    <n v="561800000"/>
    <x v="5"/>
    <x v="11"/>
  </r>
  <r>
    <x v="406"/>
    <x v="0"/>
    <d v="2012-12-31T00:00:00"/>
    <x v="1596"/>
    <n v="1727000000"/>
    <n v="48724000000"/>
    <x v="0"/>
    <n v="8891000000"/>
    <x v="6"/>
    <x v="35"/>
  </r>
  <r>
    <x v="406"/>
    <x v="1"/>
    <d v="2013-12-31T00:00:00"/>
    <x v="1597"/>
    <n v="1337000000"/>
    <n v="47338000000"/>
    <x v="0"/>
    <n v="3813000000"/>
    <x v="6"/>
    <x v="35"/>
  </r>
  <r>
    <x v="406"/>
    <x v="2"/>
    <d v="2014-12-31T00:00:00"/>
    <x v="1598"/>
    <n v="1096000000"/>
    <n v="47667000000"/>
    <x v="0"/>
    <n v="2765000000"/>
    <x v="6"/>
    <x v="35"/>
  </r>
  <r>
    <x v="406"/>
    <x v="3"/>
    <d v="2015-12-31T00:00:00"/>
    <x v="1599"/>
    <n v="963000000"/>
    <n v="48728000000"/>
    <x v="0"/>
    <n v="3688000000"/>
    <x v="6"/>
    <x v="35"/>
  </r>
  <r>
    <x v="407"/>
    <x v="0"/>
    <d v="2013-09-29T00:00:00"/>
    <x v="1600"/>
    <n v="8288000000"/>
    <n v="3682000000"/>
    <x v="0"/>
    <s v=" $-   "/>
    <x v="4"/>
    <x v="93"/>
  </r>
  <r>
    <x v="407"/>
    <x v="1"/>
    <d v="2014-09-28T00:00:00"/>
    <x v="1601"/>
    <n v="9150000000"/>
    <n v="4032000000"/>
    <x v="0"/>
    <s v=" $-   "/>
    <x v="4"/>
    <x v="93"/>
  </r>
  <r>
    <x v="407"/>
    <x v="2"/>
    <d v="2015-09-27T00:00:00"/>
    <x v="1602"/>
    <n v="9973000000"/>
    <n v="4472000000"/>
    <x v="0"/>
    <s v=" $-   "/>
    <x v="4"/>
    <x v="93"/>
  </r>
  <r>
    <x v="407"/>
    <x v="3"/>
    <d v="2016-09-25T00:00:00"/>
    <x v="1603"/>
    <n v="10313000000"/>
    <n v="4477000000"/>
    <x v="0"/>
    <s v=" $-   "/>
    <x v="4"/>
    <x v="93"/>
  </r>
  <r>
    <x v="408"/>
    <x v="0"/>
    <d v="2013-12-31T00:00:00"/>
    <x v="1604"/>
    <n v="15471000000"/>
    <n v="1828000000"/>
    <x v="0"/>
    <n v="25000000"/>
    <x v="1"/>
    <x v="110"/>
  </r>
  <r>
    <x v="408"/>
    <x v="1"/>
    <d v="2014-12-31T00:00:00"/>
    <x v="1605"/>
    <n v="16477000000"/>
    <n v="2038000000"/>
    <x v="0"/>
    <n v="33000000"/>
    <x v="1"/>
    <x v="110"/>
  </r>
  <r>
    <x v="408"/>
    <x v="2"/>
    <d v="2015-12-31T00:00:00"/>
    <x v="1606"/>
    <n v="17201000000"/>
    <n v="2130000000"/>
    <x v="0"/>
    <n v="74000000"/>
    <x v="1"/>
    <x v="110"/>
  </r>
  <r>
    <x v="408"/>
    <x v="3"/>
    <d v="2016-12-31T00:00:00"/>
    <x v="1607"/>
    <n v="17036000000"/>
    <n v="2084000000"/>
    <x v="0"/>
    <n v="71000000"/>
    <x v="1"/>
    <x v="110"/>
  </r>
  <r>
    <x v="409"/>
    <x v="0"/>
    <d v="2013-12-31T00:00:00"/>
    <x v="1608"/>
    <n v="9112000000"/>
    <n v="1468000000"/>
    <x v="0"/>
    <n v="1333000000"/>
    <x v="0"/>
    <x v="118"/>
  </r>
  <r>
    <x v="409"/>
    <x v="1"/>
    <d v="2014-12-31T00:00:00"/>
    <x v="1609"/>
    <n v="9002000000"/>
    <n v="1481000000"/>
    <x v="0"/>
    <n v="1292000000"/>
    <x v="0"/>
    <x v="118"/>
  </r>
  <r>
    <x v="409"/>
    <x v="2"/>
    <d v="2015-12-31T00:00:00"/>
    <x v="1610"/>
    <n v="8231000000"/>
    <n v="1343000000"/>
    <x v="0"/>
    <n v="1245000000"/>
    <x v="0"/>
    <x v="118"/>
  </r>
  <r>
    <x v="409"/>
    <x v="3"/>
    <d v="2016-12-31T00:00:00"/>
    <x v="1611"/>
    <n v="8486000000"/>
    <n v="1410000000"/>
    <x v="0"/>
    <n v="1301000000"/>
    <x v="0"/>
    <x v="118"/>
  </r>
  <r>
    <x v="410"/>
    <x v="0"/>
    <d v="2012-12-31T00:00:00"/>
    <x v="1612"/>
    <n v="4523000000"/>
    <n v="595000000"/>
    <x v="0"/>
    <n v="756000000"/>
    <x v="9"/>
    <x v="27"/>
  </r>
  <r>
    <x v="410"/>
    <x v="1"/>
    <d v="2013-12-31T00:00:00"/>
    <x v="1613"/>
    <n v="4124000000"/>
    <n v="546000000"/>
    <x v="0"/>
    <n v="815000000"/>
    <x v="9"/>
    <x v="27"/>
  </r>
  <r>
    <x v="410"/>
    <x v="2"/>
    <d v="2014-12-31T00:00:00"/>
    <x v="1614"/>
    <n v="4508000000"/>
    <n v="384000000"/>
    <x v="0"/>
    <n v="1176000000"/>
    <x v="9"/>
    <x v="27"/>
  </r>
  <r>
    <x v="410"/>
    <x v="3"/>
    <d v="2015-12-31T00:00:00"/>
    <x v="1615"/>
    <n v="3434000000"/>
    <n v="864000000"/>
    <x v="0"/>
    <n v="1738000000"/>
    <x v="9"/>
    <x v="27"/>
  </r>
  <r>
    <x v="411"/>
    <x v="0"/>
    <d v="2013-01-31T00:00:00"/>
    <x v="1616"/>
    <n v="352297000000"/>
    <n v="88629000000"/>
    <x v="0"/>
    <s v=" $-   "/>
    <x v="4"/>
    <x v="55"/>
  </r>
  <r>
    <x v="411"/>
    <x v="1"/>
    <d v="2014-01-31T00:00:00"/>
    <x v="1617"/>
    <n v="358069000000"/>
    <n v="91353000000"/>
    <x v="0"/>
    <s v=" $-   "/>
    <x v="4"/>
    <x v="55"/>
  </r>
  <r>
    <x v="411"/>
    <x v="2"/>
    <d v="2015-01-31T00:00:00"/>
    <x v="1618"/>
    <n v="365086000000"/>
    <n v="93418000000"/>
    <x v="0"/>
    <s v=" $-   "/>
    <x v="4"/>
    <x v="55"/>
  </r>
  <r>
    <x v="411"/>
    <x v="3"/>
    <d v="2016-01-31T00:00:00"/>
    <x v="1619"/>
    <n v="360984000000"/>
    <n v="97041000000"/>
    <x v="0"/>
    <s v=" $-   "/>
    <x v="4"/>
    <x v="55"/>
  </r>
  <r>
    <x v="412"/>
    <x v="0"/>
    <d v="2014-09-30T00:00:00"/>
    <x v="1620"/>
    <n v="7961500000"/>
    <n v="937600000"/>
    <x v="0"/>
    <n v="86000000"/>
    <x v="8"/>
    <x v="32"/>
  </r>
  <r>
    <x v="412"/>
    <x v="1"/>
    <d v="2015-09-30T00:00:00"/>
    <x v="1621"/>
    <n v="8986500000"/>
    <n v="1026100000"/>
    <x v="0"/>
    <n v="118900000"/>
    <x v="8"/>
    <x v="32"/>
  </r>
  <r>
    <x v="412"/>
    <x v="2"/>
    <d v="2016-09-30T00:00:00"/>
    <x v="1622"/>
    <n v="11413200000"/>
    <n v="1750100000"/>
    <x v="0"/>
    <n v="211800000"/>
    <x v="8"/>
    <x v="32"/>
  </r>
  <r>
    <x v="413"/>
    <x v="0"/>
    <d v="2012-12-31T00:00:00"/>
    <x v="1623"/>
    <n v="3194200000"/>
    <n v="1140600000"/>
    <x v="0"/>
    <s v=" $-   "/>
    <x v="2"/>
    <x v="16"/>
  </r>
  <r>
    <x v="413"/>
    <x v="1"/>
    <d v="2013-12-31T00:00:00"/>
    <x v="1624"/>
    <n v="3235000000"/>
    <n v="1199600000"/>
    <x v="0"/>
    <s v=" $-   "/>
    <x v="2"/>
    <x v="16"/>
  </r>
  <r>
    <x v="413"/>
    <x v="2"/>
    <d v="2014-12-31T00:00:00"/>
    <x v="1625"/>
    <n v="3297400000"/>
    <n v="1169300000"/>
    <x v="0"/>
    <s v=" $-   "/>
    <x v="2"/>
    <x v="16"/>
  </r>
  <r>
    <x v="413"/>
    <x v="3"/>
    <d v="2015-12-31T00:00:00"/>
    <x v="1626"/>
    <n v="3199400000"/>
    <n v="1174900000"/>
    <x v="0"/>
    <s v=" $-   "/>
    <x v="2"/>
    <x v="16"/>
  </r>
  <r>
    <x v="414"/>
    <x v="0"/>
    <d v="2012-12-31T00:00:00"/>
    <x v="1627"/>
    <n v="4993000000"/>
    <n v="320000000"/>
    <x v="420"/>
    <s v=" $-   "/>
    <x v="7"/>
    <x v="14"/>
  </r>
  <r>
    <x v="414"/>
    <x v="1"/>
    <d v="2013-12-31T00:00:00"/>
    <x v="1628"/>
    <n v="5716000000"/>
    <n v="494000000"/>
    <x v="421"/>
    <s v=" $-   "/>
    <x v="7"/>
    <x v="14"/>
  </r>
  <r>
    <x v="414"/>
    <x v="2"/>
    <d v="2014-12-31T00:00:00"/>
    <x v="1629"/>
    <n v="5763000000"/>
    <n v="249000000"/>
    <x v="422"/>
    <s v=" $-   "/>
    <x v="7"/>
    <x v="14"/>
  </r>
  <r>
    <x v="414"/>
    <x v="3"/>
    <d v="2015-12-31T00:00:00"/>
    <x v="1630"/>
    <n v="5694000000"/>
    <n v="420000000"/>
    <x v="423"/>
    <s v=" $-   "/>
    <x v="7"/>
    <x v="14"/>
  </r>
  <r>
    <x v="415"/>
    <x v="0"/>
    <d v="2012-12-31T00:00:00"/>
    <x v="1631"/>
    <n v="2093000000"/>
    <n v="1389000000"/>
    <x v="0"/>
    <n v="185000000"/>
    <x v="1"/>
    <x v="43"/>
  </r>
  <r>
    <x v="415"/>
    <x v="1"/>
    <d v="2013-12-31T00:00:00"/>
    <x v="1632"/>
    <n v="2394000000"/>
    <n v="1471000000"/>
    <x v="0"/>
    <n v="216000000"/>
    <x v="1"/>
    <x v="43"/>
  </r>
  <r>
    <x v="415"/>
    <x v="2"/>
    <d v="2014-12-31T00:00:00"/>
    <x v="1633"/>
    <n v="2504000000"/>
    <n v="1557000000"/>
    <x v="0"/>
    <n v="233000000"/>
    <x v="1"/>
    <x v="43"/>
  </r>
  <r>
    <x v="415"/>
    <x v="3"/>
    <d v="2015-12-31T00:00:00"/>
    <x v="1634"/>
    <n v="2700000000"/>
    <n v="1574000000"/>
    <x v="0"/>
    <n v="234000000"/>
    <x v="1"/>
    <x v="43"/>
  </r>
  <r>
    <x v="416"/>
    <x v="0"/>
    <d v="2012-12-31T00:00:00"/>
    <x v="1635"/>
    <n v="3251575000"/>
    <n v="481677000"/>
    <x v="0"/>
    <n v="373199000"/>
    <x v="1"/>
    <x v="119"/>
  </r>
  <r>
    <x v="416"/>
    <x v="1"/>
    <d v="2013-12-31T00:00:00"/>
    <x v="1636"/>
    <n v="3478822000"/>
    <n v="465926000"/>
    <x v="0"/>
    <n v="371051000"/>
    <x v="1"/>
    <x v="119"/>
  </r>
  <r>
    <x v="416"/>
    <x v="2"/>
    <d v="2014-12-31T00:00:00"/>
    <x v="1637"/>
    <n v="3316311000"/>
    <n v="502901000"/>
    <x v="0"/>
    <n v="314119000"/>
    <x v="1"/>
    <x v="119"/>
  </r>
  <r>
    <x v="416"/>
    <x v="3"/>
    <d v="2015-12-31T00:00:00"/>
    <x v="1638"/>
    <n v="2530374000"/>
    <n v="475328000"/>
    <x v="0"/>
    <n v="322629000"/>
    <x v="1"/>
    <x v="119"/>
  </r>
  <r>
    <x v="417"/>
    <x v="0"/>
    <d v="2012-12-31T00:00:00"/>
    <x v="1639"/>
    <n v="337903000"/>
    <n v="188302000"/>
    <x v="0"/>
    <n v="513916000"/>
    <x v="9"/>
    <x v="27"/>
  </r>
  <r>
    <x v="417"/>
    <x v="1"/>
    <d v="2013-12-31T00:00:00"/>
    <x v="1640"/>
    <n v="406198000"/>
    <n v="72143000"/>
    <x v="0"/>
    <n v="615874000"/>
    <x v="9"/>
    <x v="27"/>
  </r>
  <r>
    <x v="417"/>
    <x v="2"/>
    <d v="2014-12-31T00:00:00"/>
    <x v="1641"/>
    <n v="572831000"/>
    <n v="225070000"/>
    <x v="0"/>
    <n v="806021000"/>
    <x v="9"/>
    <x v="27"/>
  </r>
  <r>
    <x v="417"/>
    <x v="3"/>
    <d v="2015-12-31T00:00:00"/>
    <x v="1642"/>
    <n v="519874000"/>
    <n v="179867000"/>
    <x v="0"/>
    <n v="778923000"/>
    <x v="9"/>
    <x v="27"/>
  </r>
  <r>
    <x v="418"/>
    <x v="0"/>
    <d v="2012-12-31T00:00:00"/>
    <x v="1643"/>
    <n v="6710036000"/>
    <n v="669451000"/>
    <x v="0"/>
    <n v="926053000"/>
    <x v="5"/>
    <x v="10"/>
  </r>
  <r>
    <x v="418"/>
    <x v="1"/>
    <d v="2013-12-31T00:00:00"/>
    <x v="1644"/>
    <n v="7408278000"/>
    <n v="681226000"/>
    <x v="0"/>
    <n v="977863000"/>
    <x v="5"/>
    <x v="10"/>
  </r>
  <r>
    <x v="418"/>
    <x v="2"/>
    <d v="2014-12-31T00:00:00"/>
    <x v="1645"/>
    <n v="7951352000"/>
    <n v="767608000"/>
    <x v="0"/>
    <n v="1019045000"/>
    <x v="5"/>
    <x v="10"/>
  </r>
  <r>
    <x v="418"/>
    <x v="3"/>
    <d v="2015-12-31T00:00:00"/>
    <x v="1646"/>
    <n v="7033633000"/>
    <n v="865817000"/>
    <x v="0"/>
    <n v="1124524000"/>
    <x v="5"/>
    <x v="10"/>
  </r>
  <r>
    <x v="419"/>
    <x v="0"/>
    <d v="2012-12-31T00:00:00"/>
    <x v="1647"/>
    <n v="5165169000"/>
    <s v=" $-   "/>
    <x v="0"/>
    <n v="1173955000"/>
    <x v="6"/>
    <x v="13"/>
  </r>
  <r>
    <x v="419"/>
    <x v="1"/>
    <d v="2013-12-31T00:00:00"/>
    <x v="1648"/>
    <n v="5106489000"/>
    <s v=" $-   "/>
    <x v="0"/>
    <n v="1213178000"/>
    <x v="6"/>
    <x v="13"/>
  </r>
  <r>
    <x v="419"/>
    <x v="2"/>
    <d v="2014-12-31T00:00:00"/>
    <x v="1649"/>
    <n v="4239474000"/>
    <s v=" $-   "/>
    <x v="0"/>
    <n v="1341315000"/>
    <x v="6"/>
    <x v="13"/>
  </r>
  <r>
    <x v="419"/>
    <x v="3"/>
    <d v="2015-12-31T00:00:00"/>
    <x v="1650"/>
    <n v="6199645000"/>
    <s v=" $-   "/>
    <x v="0"/>
    <n v="1966939000"/>
    <x v="6"/>
    <x v="13"/>
  </r>
  <r>
    <x v="420"/>
    <x v="0"/>
    <d v="2013-03-30T00:00:00"/>
    <x v="1651"/>
    <n v="737206000"/>
    <n v="365684000"/>
    <x v="424"/>
    <n v="9508000"/>
    <x v="2"/>
    <x v="7"/>
  </r>
  <r>
    <x v="420"/>
    <x v="1"/>
    <d v="2014-03-29T00:00:00"/>
    <x v="1652"/>
    <n v="743253000"/>
    <n v="378607000"/>
    <x v="425"/>
    <n v="9887000"/>
    <x v="2"/>
    <x v="7"/>
  </r>
  <r>
    <x v="420"/>
    <x v="2"/>
    <d v="2015-03-28T00:00:00"/>
    <x v="1653"/>
    <n v="708823000"/>
    <n v="353670000"/>
    <x v="426"/>
    <n v="9537000"/>
    <x v="2"/>
    <x v="7"/>
  </r>
  <r>
    <x v="420"/>
    <x v="3"/>
    <d v="2016-04-02T00:00:00"/>
    <x v="1654"/>
    <n v="671907000"/>
    <n v="331652000"/>
    <x v="427"/>
    <n v="6550000"/>
    <x v="2"/>
    <x v="7"/>
  </r>
  <r>
    <x v="421"/>
    <x v="0"/>
    <d v="2012-12-31T00:00:00"/>
    <x v="1655"/>
    <n v="302056000000"/>
    <n v="81844000000"/>
    <x v="0"/>
    <n v="15888000000"/>
    <x v="9"/>
    <x v="48"/>
  </r>
  <r>
    <x v="421"/>
    <x v="1"/>
    <d v="2013-12-31T00:00:00"/>
    <x v="1656"/>
    <n v="284681000000"/>
    <n v="76696000000"/>
    <x v="0"/>
    <n v="17182000000"/>
    <x v="9"/>
    <x v="48"/>
  </r>
  <r>
    <x v="421"/>
    <x v="2"/>
    <d v="2014-12-31T00:00:00"/>
    <x v="1657"/>
    <n v="266831000000"/>
    <n v="74226000000"/>
    <x v="0"/>
    <n v="17297000000"/>
    <x v="9"/>
    <x v="48"/>
  </r>
  <r>
    <x v="421"/>
    <x v="3"/>
    <d v="2015-12-31T00:00:00"/>
    <x v="1658"/>
    <n v="165590000000"/>
    <n v="61444000000"/>
    <x v="0"/>
    <n v="18048000000"/>
    <x v="9"/>
    <x v="48"/>
  </r>
  <r>
    <x v="422"/>
    <x v="0"/>
    <d v="2012-12-31T00:00:00"/>
    <x v="1659"/>
    <n v="1372042000"/>
    <n v="1148731000"/>
    <x v="0"/>
    <s v=" $-   "/>
    <x v="3"/>
    <x v="54"/>
  </r>
  <r>
    <x v="422"/>
    <x v="1"/>
    <d v="2013-12-31T00:00:00"/>
    <x v="1660"/>
    <n v="1373400000"/>
    <n v="1144800000"/>
    <x v="0"/>
    <s v=" $-   "/>
    <x v="3"/>
    <x v="54"/>
  </r>
  <r>
    <x v="422"/>
    <x v="2"/>
    <d v="2014-12-31T00:00:00"/>
    <x v="1661"/>
    <n v="1322800000"/>
    <n v="1143100000"/>
    <x v="0"/>
    <s v=" $-   "/>
    <x v="3"/>
    <x v="54"/>
  </r>
  <r>
    <x v="422"/>
    <x v="3"/>
    <d v="2015-12-31T00:00:00"/>
    <x v="1662"/>
    <n v="1157100000"/>
    <n v="1077300000"/>
    <x v="0"/>
    <s v=" $-   "/>
    <x v="3"/>
    <x v="54"/>
  </r>
  <r>
    <x v="423"/>
    <x v="0"/>
    <d v="2012-12-31T00:00:00"/>
    <x v="1663"/>
    <n v="13634000000"/>
    <n v="4398000000"/>
    <x v="428"/>
    <n v="301000000"/>
    <x v="2"/>
    <x v="58"/>
  </r>
  <r>
    <x v="423"/>
    <x v="1"/>
    <d v="2013-12-31T00:00:00"/>
    <x v="1664"/>
    <n v="13521000000"/>
    <n v="4219000000"/>
    <x v="66"/>
    <n v="305000000"/>
    <x v="2"/>
    <x v="58"/>
  </r>
  <r>
    <x v="423"/>
    <x v="2"/>
    <d v="2014-12-31T00:00:00"/>
    <x v="687"/>
    <n v="13294000000"/>
    <n v="4020000000"/>
    <x v="429"/>
    <n v="315000000"/>
    <x v="2"/>
    <x v="58"/>
  </r>
  <r>
    <x v="423"/>
    <x v="3"/>
    <d v="2015-12-31T00:00:00"/>
    <x v="1665"/>
    <n v="12782000000"/>
    <n v="3792000000"/>
    <x v="430"/>
    <n v="310000000"/>
    <x v="2"/>
    <x v="58"/>
  </r>
  <r>
    <x v="424"/>
    <x v="0"/>
    <d v="2012-12-31T00:00:00"/>
    <x v="1666"/>
    <n v="2289000000"/>
    <n v="936000000"/>
    <x v="431"/>
    <s v=" $-   "/>
    <x v="0"/>
    <x v="53"/>
  </r>
  <r>
    <x v="424"/>
    <x v="1"/>
    <d v="2013-12-31T00:00:00"/>
    <x v="1667"/>
    <n v="2338000000"/>
    <n v="990000000"/>
    <x v="432"/>
    <s v=" $-   "/>
    <x v="0"/>
    <x v="53"/>
  </r>
  <r>
    <x v="424"/>
    <x v="2"/>
    <d v="2014-12-31T00:00:00"/>
    <x v="1668"/>
    <n v="2403000000"/>
    <n v="920000000"/>
    <x v="432"/>
    <s v=" $-   "/>
    <x v="0"/>
    <x v="53"/>
  </r>
  <r>
    <x v="424"/>
    <x v="3"/>
    <d v="2015-12-31T00:00:00"/>
    <x v="1669"/>
    <n v="2249000000"/>
    <n v="854000000"/>
    <x v="433"/>
    <s v=" $-   "/>
    <x v="0"/>
    <x v="53"/>
  </r>
  <r>
    <x v="425"/>
    <x v="0"/>
    <d v="2012-12-31T00:00:00"/>
    <x v="1670"/>
    <n v="1620566000"/>
    <n v="1641819000"/>
    <x v="434"/>
    <n v="35819000"/>
    <x v="2"/>
    <x v="16"/>
  </r>
  <r>
    <x v="425"/>
    <x v="1"/>
    <d v="2013-12-31T00:00:00"/>
    <x v="1671"/>
    <n v="1349380000"/>
    <n v="1751275000"/>
    <x v="435"/>
    <n v="44841000"/>
    <x v="2"/>
    <x v="16"/>
  </r>
  <r>
    <x v="425"/>
    <x v="2"/>
    <d v="2014-12-31T00:00:00"/>
    <x v="1672"/>
    <n v="1387375000"/>
    <n v="1770710000"/>
    <x v="436"/>
    <n v="66750000"/>
    <x v="2"/>
    <x v="16"/>
  </r>
  <r>
    <x v="425"/>
    <x v="3"/>
    <d v="2015-12-31T00:00:00"/>
    <x v="1673"/>
    <n v="2077748000"/>
    <n v="1768522000"/>
    <x v="437"/>
    <n v="79042000"/>
    <x v="2"/>
    <x v="16"/>
  </r>
  <r>
    <x v="426"/>
    <x v="0"/>
    <d v="2012-12-29T00:00:00"/>
    <x v="1674"/>
    <n v="9852000000"/>
    <n v="1450000000"/>
    <x v="0"/>
    <s v=" $-   "/>
    <x v="1"/>
    <x v="51"/>
  </r>
  <r>
    <x v="426"/>
    <x v="1"/>
    <d v="2013-12-28T00:00:00"/>
    <x v="1675"/>
    <n v="9501000000"/>
    <n v="1454000000"/>
    <x v="0"/>
    <s v=" $-   "/>
    <x v="1"/>
    <x v="51"/>
  </r>
  <r>
    <x v="426"/>
    <x v="2"/>
    <d v="2014-12-27T00:00:00"/>
    <x v="1676"/>
    <n v="9682000000"/>
    <n v="1505000000"/>
    <x v="0"/>
    <s v=" $-   "/>
    <x v="1"/>
    <x v="51"/>
  </r>
  <r>
    <x v="426"/>
    <x v="3"/>
    <d v="2015-12-26T00:00:00"/>
    <x v="1677"/>
    <n v="9359000000"/>
    <n v="1746000000"/>
    <x v="0"/>
    <s v=" $-   "/>
    <x v="1"/>
    <x v="51"/>
  </r>
  <r>
    <x v="427"/>
    <x v="0"/>
    <d v="2012-12-31T00:00:00"/>
    <x v="1678"/>
    <n v="1125200000"/>
    <n v="1822100000"/>
    <x v="438"/>
    <s v=" $-   "/>
    <x v="3"/>
    <x v="5"/>
  </r>
  <r>
    <x v="427"/>
    <x v="1"/>
    <d v="2013-12-31T00:00:00"/>
    <x v="1679"/>
    <n v="1266700000"/>
    <n v="1796300000"/>
    <x v="439"/>
    <n v="78500000"/>
    <x v="3"/>
    <x v="5"/>
  </r>
  <r>
    <x v="427"/>
    <x v="2"/>
    <d v="2014-12-31T00:00:00"/>
    <x v="1680"/>
    <n v="1242800000"/>
    <n v="1772200000"/>
    <x v="440"/>
    <n v="92500000"/>
    <x v="3"/>
    <x v="5"/>
  </r>
  <r>
    <x v="427"/>
    <x v="3"/>
    <d v="2015-12-31T00:00:00"/>
    <x v="1681"/>
    <n v="1800600000"/>
    <n v="2291900000"/>
    <x v="441"/>
    <n v="337400000"/>
    <x v="3"/>
    <x v="5"/>
  </r>
  <r>
    <x v="428"/>
    <x v="0"/>
    <d v="2012-12-31T00:00:00"/>
    <x v="1682"/>
    <n v="80146000"/>
    <n v="1579007000"/>
    <x v="0"/>
    <n v="31237000"/>
    <x v="6"/>
    <x v="46"/>
  </r>
  <r>
    <x v="428"/>
    <x v="1"/>
    <d v="2013-12-31T00:00:00"/>
    <x v="1683"/>
    <n v="58913000"/>
    <n v="1700064000"/>
    <x v="0"/>
    <n v="-72761000"/>
    <x v="6"/>
    <x v="46"/>
  </r>
  <r>
    <x v="428"/>
    <x v="2"/>
    <d v="2014-12-31T00:00:00"/>
    <x v="1684"/>
    <n v="49736000"/>
    <n v="1654369000"/>
    <x v="0"/>
    <n v="-87159000"/>
    <x v="6"/>
    <x v="46"/>
  </r>
  <r>
    <x v="428"/>
    <x v="3"/>
    <d v="2015-12-31T00:00:00"/>
    <x v="1685"/>
    <n v="49344000"/>
    <n v="1591239000"/>
    <x v="0"/>
    <n v="49282000"/>
    <x v="6"/>
    <x v="46"/>
  </r>
  <r>
    <x v="429"/>
    <x v="0"/>
    <d v="2013-12-31T00:00:00"/>
    <x v="1686"/>
    <n v="1669000000"/>
    <n v="1613000000"/>
    <x v="442"/>
    <n v="60000000"/>
    <x v="3"/>
    <x v="3"/>
  </r>
  <r>
    <x v="429"/>
    <x v="1"/>
    <d v="2014-12-31T00:00:00"/>
    <x v="1687"/>
    <n v="1717000000"/>
    <n v="1643000000"/>
    <x v="443"/>
    <n v="60000000"/>
    <x v="3"/>
    <x v="3"/>
  </r>
  <r>
    <x v="429"/>
    <x v="2"/>
    <d v="2015-12-31T00:00:00"/>
    <x v="1688"/>
    <n v="1738000000"/>
    <n v="1532000000"/>
    <x v="444"/>
    <n v="61000000"/>
    <x v="3"/>
    <x v="3"/>
  </r>
  <r>
    <x v="429"/>
    <x v="3"/>
    <d v="2016-12-31T00:00:00"/>
    <x v="1689"/>
    <n v="1666000000"/>
    <n v="1364000000"/>
    <x v="445"/>
    <n v="85000000"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1C92EE-D55D-4A52-8CF7-AFCC86E765B3}" name="PivotTable3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7">
  <location ref="B38:D47" firstHeaderRow="1" firstDataRow="1" firstDataCol="2"/>
  <pivotFields count="1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446">
        <item x="116"/>
        <item x="115"/>
        <item x="212"/>
        <item x="209"/>
        <item x="210"/>
        <item x="211"/>
        <item x="423"/>
        <item x="422"/>
        <item x="420"/>
        <item x="403"/>
        <item x="421"/>
        <item x="394"/>
        <item x="111"/>
        <item x="393"/>
        <item x="404"/>
        <item x="392"/>
        <item x="391"/>
        <item x="407"/>
        <item x="114"/>
        <item x="112"/>
        <item x="406"/>
        <item x="113"/>
        <item x="405"/>
        <item x="25"/>
        <item x="29"/>
        <item x="224"/>
        <item x="30"/>
        <item x="225"/>
        <item x="31"/>
        <item x="340"/>
        <item x="349"/>
        <item x="26"/>
        <item x="433"/>
        <item x="348"/>
        <item x="412"/>
        <item x="347"/>
        <item x="226"/>
        <item x="227"/>
        <item x="277"/>
        <item x="278"/>
        <item x="413"/>
        <item x="269"/>
        <item x="32"/>
        <item x="432"/>
        <item x="431"/>
        <item x="414"/>
        <item x="280"/>
        <item x="322"/>
        <item x="323"/>
        <item x="321"/>
        <item x="181"/>
        <item x="320"/>
        <item x="279"/>
        <item x="182"/>
        <item x="297"/>
        <item x="119"/>
        <item x="342"/>
        <item x="415"/>
        <item x="299"/>
        <item x="343"/>
        <item x="300"/>
        <item x="338"/>
        <item x="118"/>
        <item x="341"/>
        <item x="298"/>
        <item x="120"/>
        <item x="104"/>
        <item x="27"/>
        <item x="339"/>
        <item x="171"/>
        <item x="183"/>
        <item x="172"/>
        <item x="117"/>
        <item x="103"/>
        <item x="188"/>
        <item x="336"/>
        <item x="48"/>
        <item x="337"/>
        <item x="185"/>
        <item x="180"/>
        <item x="45"/>
        <item x="186"/>
        <item x="105"/>
        <item x="47"/>
        <item x="177"/>
        <item x="46"/>
        <item x="106"/>
        <item x="179"/>
        <item x="184"/>
        <item x="187"/>
        <item x="178"/>
        <item x="28"/>
        <item x="268"/>
        <item x="243"/>
        <item x="267"/>
        <item x="244"/>
        <item x="376"/>
        <item x="377"/>
        <item x="440"/>
        <item x="50"/>
        <item x="154"/>
        <item x="49"/>
        <item x="354"/>
        <item x="245"/>
        <item x="205"/>
        <item x="153"/>
        <item x="201"/>
        <item x="439"/>
        <item x="206"/>
        <item x="378"/>
        <item x="202"/>
        <item x="399"/>
        <item x="173"/>
        <item x="170"/>
        <item x="207"/>
        <item x="326"/>
        <item x="51"/>
        <item x="203"/>
        <item x="438"/>
        <item x="365"/>
        <item x="155"/>
        <item x="379"/>
        <item x="208"/>
        <item x="228"/>
        <item x="400"/>
        <item x="255"/>
        <item x="52"/>
        <item x="246"/>
        <item x="327"/>
        <item x="204"/>
        <item x="401"/>
        <item x="231"/>
        <item x="256"/>
        <item x="156"/>
        <item x="325"/>
        <item x="366"/>
        <item x="402"/>
        <item x="230"/>
        <item x="270"/>
        <item x="355"/>
        <item x="69"/>
        <item x="229"/>
        <item x="357"/>
        <item x="174"/>
        <item x="257"/>
        <item x="441"/>
        <item x="258"/>
        <item x="232"/>
        <item x="324"/>
        <item x="169"/>
        <item x="308"/>
        <item x="161"/>
        <item x="70"/>
        <item x="67"/>
        <item x="175"/>
        <item x="68"/>
        <item x="367"/>
        <item x="271"/>
        <item x="368"/>
        <item x="33"/>
        <item x="358"/>
        <item x="162"/>
        <item x="307"/>
        <item x="197"/>
        <item x="176"/>
        <item x="99"/>
        <item x="163"/>
        <item x="272"/>
        <item x="444"/>
        <item x="198"/>
        <item x="359"/>
        <item x="273"/>
        <item x="445"/>
        <item x="383"/>
        <item x="309"/>
        <item x="164"/>
        <item x="78"/>
        <item x="233"/>
        <item x="276"/>
        <item x="100"/>
        <item x="199"/>
        <item x="384"/>
        <item x="443"/>
        <item x="442"/>
        <item x="234"/>
        <item x="360"/>
        <item x="200"/>
        <item x="121"/>
        <item x="274"/>
        <item x="157"/>
        <item x="356"/>
        <item x="275"/>
        <item x="344"/>
        <item x="77"/>
        <item x="306"/>
        <item x="310"/>
        <item x="424"/>
        <item x="346"/>
        <item x="254"/>
        <item x="345"/>
        <item x="251"/>
        <item x="132"/>
        <item x="425"/>
        <item x="71"/>
        <item x="235"/>
        <item x="17"/>
        <item x="34"/>
        <item x="129"/>
        <item x="426"/>
        <item x="253"/>
        <item x="427"/>
        <item x="369"/>
        <item x="252"/>
        <item x="101"/>
        <item x="72"/>
        <item x="102"/>
        <item x="130"/>
        <item x="75"/>
        <item x="18"/>
        <item x="430"/>
        <item x="131"/>
        <item x="55"/>
        <item x="429"/>
        <item x="303"/>
        <item x="64"/>
        <item x="381"/>
        <item x="54"/>
        <item x="380"/>
        <item x="21"/>
        <item x="66"/>
        <item x="53"/>
        <item x="65"/>
        <item x="22"/>
        <item x="76"/>
        <item x="370"/>
        <item x="122"/>
        <item x="160"/>
        <item x="382"/>
        <item x="73"/>
        <item x="110"/>
        <item x="19"/>
        <item x="158"/>
        <item x="56"/>
        <item x="159"/>
        <item x="311"/>
        <item x="20"/>
        <item x="428"/>
        <item x="304"/>
        <item x="263"/>
        <item x="385"/>
        <item x="386"/>
        <item x="305"/>
        <item x="35"/>
        <item x="193"/>
        <item x="107"/>
        <item x="240"/>
        <item x="371"/>
        <item x="264"/>
        <item x="373"/>
        <item x="23"/>
        <item x="109"/>
        <item x="196"/>
        <item x="375"/>
        <item x="108"/>
        <item x="36"/>
        <item x="408"/>
        <item x="195"/>
        <item x="24"/>
        <item x="123"/>
        <item x="241"/>
        <item x="374"/>
        <item x="194"/>
        <item x="89"/>
        <item x="265"/>
        <item x="13"/>
        <item x="74"/>
        <item x="14"/>
        <item x="312"/>
        <item x="410"/>
        <item x="332"/>
        <item x="88"/>
        <item x="15"/>
        <item x="90"/>
        <item x="242"/>
        <item x="409"/>
        <item x="434"/>
        <item x="87"/>
        <item x="313"/>
        <item x="266"/>
        <item x="149"/>
        <item x="314"/>
        <item x="315"/>
        <item x="151"/>
        <item x="301"/>
        <item x="124"/>
        <item x="435"/>
        <item x="16"/>
        <item x="150"/>
        <item x="250"/>
        <item x="411"/>
        <item x="249"/>
        <item x="372"/>
        <item x="248"/>
        <item x="57"/>
        <item x="63"/>
        <item x="147"/>
        <item x="247"/>
        <item x="142"/>
        <item x="148"/>
        <item x="152"/>
        <item x="146"/>
        <item x="361"/>
        <item x="141"/>
        <item x="316"/>
        <item x="145"/>
        <item x="436"/>
        <item x="143"/>
        <item x="437"/>
        <item x="218"/>
        <item x="219"/>
        <item x="362"/>
        <item x="364"/>
        <item x="144"/>
        <item x="333"/>
        <item x="390"/>
        <item x="217"/>
        <item x="37"/>
        <item x="319"/>
        <item x="317"/>
        <item x="11"/>
        <item x="363"/>
        <item x="389"/>
        <item x="318"/>
        <item x="10"/>
        <item x="140"/>
        <item x="12"/>
        <item x="165"/>
        <item x="139"/>
        <item x="38"/>
        <item x="79"/>
        <item x="39"/>
        <item x="138"/>
        <item x="9"/>
        <item x="137"/>
        <item x="288"/>
        <item x="388"/>
        <item x="285"/>
        <item x="40"/>
        <item x="416"/>
        <item x="287"/>
        <item x="302"/>
        <item x="334"/>
        <item x="419"/>
        <item x="136"/>
        <item x="418"/>
        <item x="417"/>
        <item x="281"/>
        <item x="286"/>
        <item x="284"/>
        <item x="189"/>
        <item x="283"/>
        <item x="282"/>
        <item x="387"/>
        <item x="80"/>
        <item x="135"/>
        <item x="94"/>
        <item x="134"/>
        <item x="82"/>
        <item x="81"/>
        <item x="133"/>
        <item x="91"/>
        <item x="335"/>
        <item x="93"/>
        <item x="190"/>
        <item x="213"/>
        <item x="95"/>
        <item x="397"/>
        <item x="215"/>
        <item x="398"/>
        <item x="214"/>
        <item x="395"/>
        <item x="92"/>
        <item x="96"/>
        <item x="396"/>
        <item x="166"/>
        <item x="58"/>
        <item x="5"/>
        <item x="191"/>
        <item x="6"/>
        <item x="192"/>
        <item x="60"/>
        <item x="59"/>
        <item x="216"/>
        <item x="7"/>
        <item x="61"/>
        <item x="97"/>
        <item x="84"/>
        <item x="44"/>
        <item x="83"/>
        <item x="43"/>
        <item x="41"/>
        <item x="8"/>
        <item x="42"/>
        <item x="98"/>
        <item x="1"/>
        <item x="85"/>
        <item x="62"/>
        <item x="261"/>
        <item x="262"/>
        <item x="167"/>
        <item x="350"/>
        <item x="353"/>
        <item x="223"/>
        <item x="259"/>
        <item x="222"/>
        <item x="351"/>
        <item x="352"/>
        <item x="260"/>
        <item x="221"/>
        <item x="220"/>
        <item x="168"/>
        <item x="86"/>
        <item x="125"/>
        <item x="2"/>
        <item x="127"/>
        <item x="126"/>
        <item x="128"/>
        <item x="329"/>
        <item x="292"/>
        <item x="291"/>
        <item x="328"/>
        <item x="290"/>
        <item x="331"/>
        <item x="3"/>
        <item x="289"/>
        <item x="330"/>
        <item x="4"/>
        <item x="293"/>
        <item x="236"/>
        <item x="294"/>
        <item x="237"/>
        <item x="296"/>
        <item x="295"/>
        <item x="238"/>
        <item x="239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1">
        <item h="1" x="1"/>
        <item h="1" x="4"/>
        <item x="9"/>
        <item h="1" x="6"/>
        <item h="1" x="3"/>
        <item h="1" x="0"/>
        <item h="1" x="2"/>
        <item h="1" x="8"/>
        <item x="7"/>
        <item h="1" x="10"/>
        <item h="1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20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8"/>
    <field x="1"/>
  </rowFields>
  <rowItems count="9">
    <i>
      <x v="2"/>
      <x/>
    </i>
    <i r="1">
      <x v="1"/>
    </i>
    <i r="1">
      <x v="2"/>
    </i>
    <i r="1">
      <x v="3"/>
    </i>
    <i>
      <x v="8"/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Sum of  Total Revenue " fld="3" baseField="0" baseItem="0" numFmtId="6"/>
  </dataFields>
  <formats count="5">
    <format dxfId="4">
      <pivotArea field="8" type="button" dataOnly="0" labelOnly="1" outline="0" axis="axisRow" fieldPosition="0"/>
    </format>
    <format dxfId="3">
      <pivotArea field="1" type="button" dataOnly="0" labelOnly="1" outline="0" axis="axisRow" fieldPosition="1"/>
    </format>
    <format dxfId="2">
      <pivotArea dataOnly="0" labelOnly="1" outline="0" axis="axisValues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A3B639-E680-43F5-AB78-ED907C9E2D3B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A3:D48" firstHeaderRow="1" firstDataRow="1" firstDataCol="3"/>
  <pivotFields count="1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446">
        <item x="116"/>
        <item x="115"/>
        <item x="212"/>
        <item x="209"/>
        <item x="210"/>
        <item x="211"/>
        <item x="423"/>
        <item x="422"/>
        <item x="420"/>
        <item x="403"/>
        <item x="421"/>
        <item x="394"/>
        <item x="111"/>
        <item x="393"/>
        <item x="404"/>
        <item x="392"/>
        <item x="391"/>
        <item x="407"/>
        <item x="114"/>
        <item x="112"/>
        <item x="406"/>
        <item x="113"/>
        <item x="405"/>
        <item x="25"/>
        <item x="29"/>
        <item x="224"/>
        <item x="30"/>
        <item x="225"/>
        <item x="31"/>
        <item x="340"/>
        <item x="349"/>
        <item x="26"/>
        <item x="433"/>
        <item x="348"/>
        <item x="412"/>
        <item x="347"/>
        <item x="226"/>
        <item x="227"/>
        <item x="277"/>
        <item x="278"/>
        <item x="413"/>
        <item x="269"/>
        <item x="32"/>
        <item x="432"/>
        <item x="431"/>
        <item x="414"/>
        <item x="280"/>
        <item x="322"/>
        <item x="323"/>
        <item x="321"/>
        <item x="181"/>
        <item x="320"/>
        <item x="279"/>
        <item x="182"/>
        <item x="297"/>
        <item x="119"/>
        <item x="342"/>
        <item x="415"/>
        <item x="299"/>
        <item x="343"/>
        <item x="300"/>
        <item x="338"/>
        <item x="118"/>
        <item x="341"/>
        <item x="298"/>
        <item x="120"/>
        <item x="104"/>
        <item x="27"/>
        <item x="339"/>
        <item x="171"/>
        <item x="183"/>
        <item x="172"/>
        <item x="117"/>
        <item x="103"/>
        <item x="188"/>
        <item x="336"/>
        <item x="48"/>
        <item x="337"/>
        <item x="185"/>
        <item x="180"/>
        <item x="45"/>
        <item x="186"/>
        <item x="105"/>
        <item x="47"/>
        <item x="177"/>
        <item x="46"/>
        <item x="106"/>
        <item x="179"/>
        <item x="184"/>
        <item x="187"/>
        <item x="178"/>
        <item x="28"/>
        <item x="268"/>
        <item x="243"/>
        <item x="267"/>
        <item x="244"/>
        <item x="376"/>
        <item x="377"/>
        <item x="440"/>
        <item x="50"/>
        <item x="154"/>
        <item x="49"/>
        <item x="354"/>
        <item x="245"/>
        <item x="205"/>
        <item x="153"/>
        <item x="201"/>
        <item x="439"/>
        <item x="206"/>
        <item x="378"/>
        <item x="202"/>
        <item x="399"/>
        <item x="173"/>
        <item x="170"/>
        <item x="207"/>
        <item x="326"/>
        <item x="51"/>
        <item x="203"/>
        <item x="438"/>
        <item x="365"/>
        <item x="155"/>
        <item x="379"/>
        <item x="208"/>
        <item x="228"/>
        <item x="400"/>
        <item x="255"/>
        <item x="52"/>
        <item x="246"/>
        <item x="327"/>
        <item x="204"/>
        <item x="401"/>
        <item x="231"/>
        <item x="256"/>
        <item x="156"/>
        <item x="325"/>
        <item x="366"/>
        <item x="402"/>
        <item x="230"/>
        <item x="270"/>
        <item x="355"/>
        <item x="69"/>
        <item x="229"/>
        <item x="357"/>
        <item x="174"/>
        <item x="257"/>
        <item x="441"/>
        <item x="258"/>
        <item x="232"/>
        <item x="324"/>
        <item x="169"/>
        <item x="308"/>
        <item x="161"/>
        <item x="70"/>
        <item x="67"/>
        <item x="175"/>
        <item x="68"/>
        <item x="367"/>
        <item x="271"/>
        <item x="368"/>
        <item x="33"/>
        <item x="358"/>
        <item x="162"/>
        <item x="307"/>
        <item x="197"/>
        <item x="176"/>
        <item x="99"/>
        <item x="163"/>
        <item x="272"/>
        <item x="444"/>
        <item x="198"/>
        <item x="359"/>
        <item x="273"/>
        <item x="445"/>
        <item x="383"/>
        <item x="309"/>
        <item x="164"/>
        <item x="78"/>
        <item x="233"/>
        <item x="276"/>
        <item x="100"/>
        <item x="199"/>
        <item x="384"/>
        <item x="443"/>
        <item x="442"/>
        <item x="234"/>
        <item x="360"/>
        <item x="200"/>
        <item x="121"/>
        <item x="274"/>
        <item x="157"/>
        <item x="356"/>
        <item x="275"/>
        <item x="344"/>
        <item x="77"/>
        <item x="306"/>
        <item x="310"/>
        <item x="424"/>
        <item x="346"/>
        <item x="254"/>
        <item x="345"/>
        <item x="251"/>
        <item x="132"/>
        <item x="425"/>
        <item x="71"/>
        <item x="235"/>
        <item x="17"/>
        <item x="34"/>
        <item x="129"/>
        <item x="426"/>
        <item x="253"/>
        <item x="427"/>
        <item x="369"/>
        <item x="252"/>
        <item x="101"/>
        <item x="72"/>
        <item x="102"/>
        <item x="130"/>
        <item x="75"/>
        <item x="18"/>
        <item x="430"/>
        <item x="131"/>
        <item x="55"/>
        <item x="429"/>
        <item x="303"/>
        <item x="64"/>
        <item x="381"/>
        <item x="54"/>
        <item x="380"/>
        <item x="21"/>
        <item x="66"/>
        <item x="53"/>
        <item x="65"/>
        <item x="22"/>
        <item x="76"/>
        <item x="370"/>
        <item x="122"/>
        <item x="160"/>
        <item x="382"/>
        <item x="73"/>
        <item x="110"/>
        <item x="19"/>
        <item x="158"/>
        <item x="56"/>
        <item x="159"/>
        <item x="311"/>
        <item x="20"/>
        <item x="428"/>
        <item x="304"/>
        <item x="263"/>
        <item x="385"/>
        <item x="386"/>
        <item x="305"/>
        <item x="35"/>
        <item x="193"/>
        <item x="107"/>
        <item x="240"/>
        <item x="371"/>
        <item x="264"/>
        <item x="373"/>
        <item x="23"/>
        <item x="109"/>
        <item x="196"/>
        <item x="375"/>
        <item x="108"/>
        <item x="36"/>
        <item x="408"/>
        <item x="195"/>
        <item x="24"/>
        <item x="123"/>
        <item x="241"/>
        <item x="374"/>
        <item x="194"/>
        <item x="89"/>
        <item x="265"/>
        <item x="13"/>
        <item x="74"/>
        <item x="14"/>
        <item x="312"/>
        <item x="410"/>
        <item x="332"/>
        <item x="88"/>
        <item x="15"/>
        <item x="90"/>
        <item x="242"/>
        <item x="409"/>
        <item x="434"/>
        <item x="87"/>
        <item x="313"/>
        <item x="266"/>
        <item x="149"/>
        <item x="314"/>
        <item x="315"/>
        <item x="151"/>
        <item x="301"/>
        <item x="124"/>
        <item x="435"/>
        <item x="16"/>
        <item x="150"/>
        <item x="250"/>
        <item x="411"/>
        <item x="249"/>
        <item x="372"/>
        <item x="248"/>
        <item x="57"/>
        <item x="63"/>
        <item x="147"/>
        <item x="247"/>
        <item x="142"/>
        <item x="148"/>
        <item x="152"/>
        <item x="146"/>
        <item x="361"/>
        <item x="141"/>
        <item x="316"/>
        <item x="145"/>
        <item x="436"/>
        <item x="143"/>
        <item x="437"/>
        <item x="218"/>
        <item x="219"/>
        <item x="362"/>
        <item x="364"/>
        <item x="144"/>
        <item x="333"/>
        <item x="390"/>
        <item x="217"/>
        <item x="37"/>
        <item x="319"/>
        <item x="317"/>
        <item x="11"/>
        <item x="363"/>
        <item x="389"/>
        <item x="318"/>
        <item x="10"/>
        <item x="140"/>
        <item x="12"/>
        <item x="165"/>
        <item x="139"/>
        <item x="38"/>
        <item x="79"/>
        <item x="39"/>
        <item x="138"/>
        <item x="9"/>
        <item x="137"/>
        <item x="288"/>
        <item x="388"/>
        <item x="285"/>
        <item x="40"/>
        <item x="416"/>
        <item x="287"/>
        <item x="302"/>
        <item x="334"/>
        <item x="419"/>
        <item x="136"/>
        <item x="418"/>
        <item x="417"/>
        <item x="281"/>
        <item x="286"/>
        <item x="284"/>
        <item x="189"/>
        <item x="283"/>
        <item x="282"/>
        <item x="387"/>
        <item x="80"/>
        <item x="135"/>
        <item x="94"/>
        <item x="134"/>
        <item x="82"/>
        <item x="81"/>
        <item x="133"/>
        <item x="91"/>
        <item x="335"/>
        <item x="93"/>
        <item x="190"/>
        <item x="213"/>
        <item x="95"/>
        <item x="397"/>
        <item x="215"/>
        <item x="398"/>
        <item x="214"/>
        <item x="395"/>
        <item x="92"/>
        <item x="96"/>
        <item x="396"/>
        <item x="166"/>
        <item x="58"/>
        <item x="5"/>
        <item x="191"/>
        <item x="6"/>
        <item x="192"/>
        <item x="60"/>
        <item x="59"/>
        <item x="216"/>
        <item x="7"/>
        <item x="61"/>
        <item x="97"/>
        <item x="84"/>
        <item x="44"/>
        <item x="83"/>
        <item x="43"/>
        <item x="41"/>
        <item x="8"/>
        <item x="42"/>
        <item x="98"/>
        <item x="1"/>
        <item x="85"/>
        <item x="62"/>
        <item x="261"/>
        <item x="262"/>
        <item x="167"/>
        <item x="350"/>
        <item x="353"/>
        <item x="223"/>
        <item x="259"/>
        <item x="222"/>
        <item x="351"/>
        <item x="352"/>
        <item x="260"/>
        <item x="221"/>
        <item x="220"/>
        <item x="168"/>
        <item x="86"/>
        <item x="125"/>
        <item x="2"/>
        <item x="127"/>
        <item x="126"/>
        <item x="128"/>
        <item x="329"/>
        <item x="292"/>
        <item x="291"/>
        <item x="328"/>
        <item x="290"/>
        <item x="331"/>
        <item x="3"/>
        <item x="289"/>
        <item x="330"/>
        <item x="4"/>
        <item x="293"/>
        <item x="236"/>
        <item x="294"/>
        <item x="237"/>
        <item x="296"/>
        <item x="295"/>
        <item x="238"/>
        <item x="239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1">
        <item h="1" x="1"/>
        <item h="1" x="4"/>
        <item x="9"/>
        <item h="1" x="6"/>
        <item h="1" x="3"/>
        <item h="1" x="0"/>
        <item h="1" x="2"/>
        <item h="1" x="8"/>
        <item x="7"/>
        <item h="1" x="10"/>
        <item h="1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20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8"/>
    <field x="9"/>
    <field x="1"/>
  </rowFields>
  <rowItems count="45">
    <i>
      <x v="2"/>
      <x v="68"/>
      <x/>
    </i>
    <i r="2">
      <x v="1"/>
    </i>
    <i r="2">
      <x v="2"/>
    </i>
    <i r="2">
      <x v="3"/>
    </i>
    <i r="1">
      <x v="85"/>
      <x/>
    </i>
    <i r="2">
      <x v="1"/>
    </i>
    <i r="2">
      <x v="2"/>
    </i>
    <i r="2">
      <x v="3"/>
    </i>
    <i r="1">
      <x v="86"/>
      <x/>
    </i>
    <i r="2">
      <x v="1"/>
    </i>
    <i r="2">
      <x v="2"/>
    </i>
    <i r="2">
      <x v="3"/>
    </i>
    <i r="1">
      <x v="87"/>
      <x/>
    </i>
    <i r="2">
      <x v="1"/>
    </i>
    <i r="2">
      <x v="2"/>
    </i>
    <i r="2">
      <x v="3"/>
    </i>
    <i r="1">
      <x v="88"/>
      <x/>
    </i>
    <i r="2">
      <x v="1"/>
    </i>
    <i r="2">
      <x v="2"/>
    </i>
    <i r="2">
      <x v="3"/>
    </i>
    <i>
      <x v="8"/>
      <x v="84"/>
      <x/>
    </i>
    <i r="2">
      <x v="1"/>
    </i>
    <i r="2">
      <x v="2"/>
    </i>
    <i r="2">
      <x v="3"/>
    </i>
    <i r="1">
      <x v="96"/>
      <x/>
    </i>
    <i r="2">
      <x v="1"/>
    </i>
    <i r="2">
      <x v="2"/>
    </i>
    <i r="2">
      <x v="3"/>
    </i>
    <i r="1">
      <x v="98"/>
      <x/>
    </i>
    <i r="2">
      <x v="1"/>
    </i>
    <i r="2">
      <x v="2"/>
    </i>
    <i r="2">
      <x v="3"/>
    </i>
    <i r="1">
      <x v="100"/>
      <x/>
    </i>
    <i r="2">
      <x v="1"/>
    </i>
    <i r="2">
      <x v="2"/>
    </i>
    <i r="2">
      <x v="3"/>
    </i>
    <i r="1">
      <x v="102"/>
      <x/>
    </i>
    <i r="2">
      <x v="1"/>
    </i>
    <i r="2">
      <x v="2"/>
    </i>
    <i r="2">
      <x v="3"/>
    </i>
    <i r="1">
      <x v="106"/>
      <x/>
    </i>
    <i r="2">
      <x v="1"/>
    </i>
    <i r="2">
      <x v="2"/>
    </i>
    <i r="2">
      <x v="3"/>
    </i>
    <i t="grand">
      <x/>
    </i>
  </rowItems>
  <colItems count="1">
    <i/>
  </colItems>
  <dataFields count="1">
    <dataField name="Sum of  Total Revenue " fld="3" baseField="0" baseItem="0" numFmtId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39B425-8602-4A03-A725-F53180430007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3:D7" firstHeaderRow="1" firstDataRow="1" firstDataCol="1"/>
  <pivotFields count="1">
    <pivotField axis="axisRow" showAll="0">
      <items count="4">
        <item x="1"/>
        <item x="0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FD4630-E82A-457F-9FB0-06DCAD26938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ticker">
  <location ref="A3:A434" firstHeaderRow="1" firstDataRow="1" firstDataCol="1"/>
  <pivotFields count="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8383-974B-4D4A-8B95-A10C41AFA97F}">
  <dimension ref="B2:D70"/>
  <sheetViews>
    <sheetView topLeftCell="A64" zoomScale="52" zoomScaleNormal="90" workbookViewId="0">
      <selection activeCell="B47" sqref="B47:D47"/>
    </sheetView>
  </sheetViews>
  <sheetFormatPr defaultRowHeight="14.5" x14ac:dyDescent="0.35"/>
  <cols>
    <col min="2" max="2" width="27.6328125" customWidth="1"/>
    <col min="3" max="3" width="26.36328125" customWidth="1"/>
    <col min="4" max="4" width="26.54296875" customWidth="1"/>
  </cols>
  <sheetData>
    <row r="2" spans="2:3" x14ac:dyDescent="0.35">
      <c r="B2" s="65" t="s">
        <v>625</v>
      </c>
      <c r="C2" s="65" t="s">
        <v>626</v>
      </c>
    </row>
    <row r="3" spans="2:3" x14ac:dyDescent="0.35">
      <c r="B3" s="2">
        <v>711268563000</v>
      </c>
      <c r="C3" s="2">
        <v>1290052000</v>
      </c>
    </row>
    <row r="4" spans="2:3" x14ac:dyDescent="0.35">
      <c r="B4" s="2">
        <v>677289686000</v>
      </c>
      <c r="C4" s="2">
        <v>1371065000</v>
      </c>
    </row>
    <row r="5" spans="2:3" x14ac:dyDescent="0.35">
      <c r="B5" s="2">
        <v>633749933000</v>
      </c>
      <c r="C5" s="2">
        <v>1519978000</v>
      </c>
    </row>
    <row r="6" spans="2:3" x14ac:dyDescent="0.35">
      <c r="B6" s="2">
        <v>411600116000</v>
      </c>
      <c r="C6" s="2">
        <v>1662829000</v>
      </c>
    </row>
    <row r="7" spans="2:3" x14ac:dyDescent="0.35">
      <c r="B7" s="2">
        <v>3387614000</v>
      </c>
      <c r="C7" s="2">
        <v>6514099000</v>
      </c>
    </row>
    <row r="8" spans="2:3" x14ac:dyDescent="0.35">
      <c r="B8" s="2">
        <v>3715968000</v>
      </c>
      <c r="C8" s="2">
        <v>7184794000</v>
      </c>
    </row>
    <row r="9" spans="2:3" x14ac:dyDescent="0.35">
      <c r="B9" s="2">
        <v>3161702000</v>
      </c>
      <c r="C9" s="2">
        <v>9049918000</v>
      </c>
    </row>
    <row r="10" spans="2:3" x14ac:dyDescent="0.35">
      <c r="B10" s="2">
        <v>1624232000</v>
      </c>
      <c r="C10" s="2">
        <v>10855810000</v>
      </c>
    </row>
    <row r="11" spans="2:3" x14ac:dyDescent="0.35">
      <c r="B11" s="2">
        <v>22364000000</v>
      </c>
      <c r="C11" s="2">
        <v>5989000000</v>
      </c>
    </row>
    <row r="12" spans="2:3" x14ac:dyDescent="0.35">
      <c r="B12" s="2">
        <v>46596000000</v>
      </c>
      <c r="C12" s="2">
        <v>2299176000</v>
      </c>
    </row>
    <row r="13" spans="2:3" x14ac:dyDescent="0.35">
      <c r="B13" s="2">
        <v>24551000000</v>
      </c>
      <c r="C13" s="2">
        <v>28280033000</v>
      </c>
    </row>
    <row r="14" spans="2:3" x14ac:dyDescent="0.35">
      <c r="B14" s="2">
        <v>52091000000</v>
      </c>
      <c r="C14" s="2">
        <v>7254000000</v>
      </c>
    </row>
    <row r="15" spans="2:3" x14ac:dyDescent="0.35">
      <c r="B15" s="2">
        <v>15742000000</v>
      </c>
      <c r="C15" s="2">
        <v>33608027000</v>
      </c>
    </row>
    <row r="16" spans="2:3" x14ac:dyDescent="0.35">
      <c r="B16" s="2">
        <v>45073000000</v>
      </c>
      <c r="C16" s="2">
        <v>7403000000</v>
      </c>
    </row>
    <row r="17" spans="2:4" x14ac:dyDescent="0.35">
      <c r="B17" s="2">
        <v>9841000000</v>
      </c>
      <c r="C17" s="2">
        <v>37236846000</v>
      </c>
    </row>
    <row r="18" spans="2:4" x14ac:dyDescent="0.35">
      <c r="B18" s="2">
        <v>30644000000</v>
      </c>
      <c r="C18" s="2">
        <v>7082000000</v>
      </c>
    </row>
    <row r="19" spans="2:4" x14ac:dyDescent="0.35">
      <c r="B19" s="2">
        <v>120006367000</v>
      </c>
      <c r="C19" s="2">
        <v>39199681000</v>
      </c>
    </row>
    <row r="20" spans="2:4" x14ac:dyDescent="0.35">
      <c r="B20" s="2">
        <v>139221266000</v>
      </c>
      <c r="C20" s="2">
        <v>1727653000</v>
      </c>
    </row>
    <row r="21" spans="2:4" x14ac:dyDescent="0.35">
      <c r="B21" s="2">
        <v>123322302000</v>
      </c>
      <c r="C21" s="2">
        <v>2005006000</v>
      </c>
    </row>
    <row r="22" spans="2:4" x14ac:dyDescent="0.35">
      <c r="B22" s="2">
        <v>84165019000</v>
      </c>
      <c r="C22" s="2">
        <v>2781316000</v>
      </c>
    </row>
    <row r="23" spans="2:4" x14ac:dyDescent="0.35">
      <c r="B23" s="2">
        <v>448880000000</v>
      </c>
      <c r="C23" s="2">
        <v>3131824000</v>
      </c>
    </row>
    <row r="24" spans="2:4" x14ac:dyDescent="0.35">
      <c r="B24" s="2">
        <v>469175000000</v>
      </c>
      <c r="C24" s="2">
        <v>4345812000</v>
      </c>
    </row>
    <row r="25" spans="2:4" x14ac:dyDescent="0.35">
      <c r="B25" s="2">
        <v>450812000000</v>
      </c>
      <c r="C25" s="2">
        <v>4981791000</v>
      </c>
    </row>
    <row r="26" spans="2:4" x14ac:dyDescent="0.35">
      <c r="B26" s="2">
        <v>305833000000</v>
      </c>
      <c r="C26" s="2">
        <v>5318323000</v>
      </c>
    </row>
    <row r="27" spans="2:4" x14ac:dyDescent="0.35">
      <c r="B27" s="2"/>
      <c r="C27" s="2">
        <v>5516931000</v>
      </c>
    </row>
    <row r="28" spans="2:4" x14ac:dyDescent="0.35">
      <c r="B28" s="2"/>
      <c r="C28" s="2">
        <v>4564423000</v>
      </c>
    </row>
    <row r="29" spans="2:4" x14ac:dyDescent="0.35">
      <c r="B29" s="2"/>
      <c r="C29" s="2">
        <v>5364279000</v>
      </c>
    </row>
    <row r="30" spans="2:4" x14ac:dyDescent="0.35">
      <c r="B30" s="2"/>
      <c r="C30" s="2">
        <v>6363641000</v>
      </c>
    </row>
    <row r="31" spans="2:4" x14ac:dyDescent="0.35">
      <c r="B31" s="2"/>
      <c r="C31" s="2">
        <v>7317122000</v>
      </c>
    </row>
    <row r="32" spans="2:4" x14ac:dyDescent="0.35">
      <c r="C32" s="2"/>
      <c r="D32" s="2"/>
    </row>
    <row r="33" spans="2:4" x14ac:dyDescent="0.35">
      <c r="C33" s="2"/>
      <c r="D33" s="2"/>
    </row>
    <row r="34" spans="2:4" x14ac:dyDescent="0.35">
      <c r="C34" s="2"/>
      <c r="D34" s="2"/>
    </row>
    <row r="35" spans="2:4" x14ac:dyDescent="0.35">
      <c r="C35" s="2"/>
      <c r="D35" s="2"/>
    </row>
    <row r="36" spans="2:4" x14ac:dyDescent="0.35">
      <c r="C36" s="2"/>
      <c r="D36" s="2"/>
    </row>
    <row r="38" spans="2:4" x14ac:dyDescent="0.35">
      <c r="B38" s="66" t="s">
        <v>8</v>
      </c>
      <c r="C38" s="66" t="s">
        <v>1</v>
      </c>
      <c r="D38" s="66" t="s">
        <v>624</v>
      </c>
    </row>
    <row r="39" spans="2:4" x14ac:dyDescent="0.35">
      <c r="B39" t="s">
        <v>83</v>
      </c>
      <c r="C39" t="s">
        <v>11</v>
      </c>
      <c r="D39" s="2">
        <v>1352502544000</v>
      </c>
    </row>
    <row r="40" spans="2:4" x14ac:dyDescent="0.35">
      <c r="B40" t="s">
        <v>83</v>
      </c>
      <c r="C40" t="s">
        <v>15</v>
      </c>
      <c r="D40" s="2">
        <v>1366043920000</v>
      </c>
    </row>
    <row r="41" spans="2:4" x14ac:dyDescent="0.35">
      <c r="B41" t="s">
        <v>83</v>
      </c>
      <c r="C41" t="s">
        <v>16</v>
      </c>
      <c r="D41" s="2">
        <v>1271860937000</v>
      </c>
    </row>
    <row r="42" spans="2:4" x14ac:dyDescent="0.35">
      <c r="B42" t="s">
        <v>83</v>
      </c>
      <c r="C42" t="s">
        <v>17</v>
      </c>
      <c r="D42" s="2">
        <v>843707367000</v>
      </c>
    </row>
    <row r="43" spans="2:4" x14ac:dyDescent="0.35">
      <c r="B43" t="s">
        <v>52</v>
      </c>
      <c r="C43" t="s">
        <v>11</v>
      </c>
      <c r="D43" s="2">
        <v>55010248000</v>
      </c>
    </row>
    <row r="44" spans="2:4" x14ac:dyDescent="0.35">
      <c r="B44" t="s">
        <v>52</v>
      </c>
      <c r="C44" t="s">
        <v>15</v>
      </c>
      <c r="D44" s="2">
        <v>61768962000</v>
      </c>
    </row>
    <row r="45" spans="2:4" x14ac:dyDescent="0.35">
      <c r="B45" t="s">
        <v>52</v>
      </c>
      <c r="C45" t="s">
        <v>16</v>
      </c>
      <c r="D45" s="2">
        <v>69673022000</v>
      </c>
    </row>
    <row r="46" spans="2:4" x14ac:dyDescent="0.35">
      <c r="B46" t="s">
        <v>52</v>
      </c>
      <c r="C46" t="s">
        <v>17</v>
      </c>
      <c r="D46" s="2">
        <v>74766197000</v>
      </c>
    </row>
    <row r="47" spans="2:4" x14ac:dyDescent="0.35">
      <c r="B47" s="66" t="s">
        <v>578</v>
      </c>
      <c r="C47" s="66"/>
      <c r="D47" s="67">
        <v>5095333197000</v>
      </c>
    </row>
    <row r="48" spans="2:4" x14ac:dyDescent="0.35">
      <c r="C48" s="2"/>
    </row>
    <row r="49" spans="2:4" x14ac:dyDescent="0.35">
      <c r="C49" s="2"/>
    </row>
    <row r="50" spans="2:4" x14ac:dyDescent="0.35">
      <c r="C50" s="2"/>
    </row>
    <row r="53" spans="2:4" ht="21" x14ac:dyDescent="0.5">
      <c r="B53" s="77" t="s">
        <v>610</v>
      </c>
      <c r="C53" s="77"/>
      <c r="D53" s="77"/>
    </row>
    <row r="54" spans="2:4" ht="21" x14ac:dyDescent="0.5">
      <c r="B54" s="11"/>
      <c r="C54" s="63" t="s">
        <v>628</v>
      </c>
      <c r="D54" s="63" t="s">
        <v>627</v>
      </c>
    </row>
    <row r="55" spans="2:4" ht="18.5" x14ac:dyDescent="0.45">
      <c r="B55" s="64" t="s">
        <v>611</v>
      </c>
      <c r="C55" s="13">
        <f>MIN(B3:B26)</f>
        <v>1624232000</v>
      </c>
      <c r="D55" s="13">
        <f>MIN(C3:C31)</f>
        <v>1290052000</v>
      </c>
    </row>
    <row r="56" spans="2:4" ht="18.5" x14ac:dyDescent="0.45">
      <c r="B56" s="64" t="s">
        <v>612</v>
      </c>
      <c r="C56" s="13">
        <f>_xlfn.QUARTILE.INC(B3:B26,1)</f>
        <v>20708500000</v>
      </c>
      <c r="D56" s="13">
        <f>_xlfn.QUARTILE.INC(C3:C31,1)</f>
        <v>2781316000</v>
      </c>
    </row>
    <row r="57" spans="2:4" ht="18.5" x14ac:dyDescent="0.45">
      <c r="B57" s="64" t="s">
        <v>613</v>
      </c>
      <c r="C57" s="13">
        <f>MEDIAN(B3:B26)</f>
        <v>68128009500</v>
      </c>
      <c r="D57" s="13">
        <f>MEDIAN(C3:C31)</f>
        <v>5516931000</v>
      </c>
    </row>
    <row r="58" spans="2:4" ht="18.5" x14ac:dyDescent="0.45">
      <c r="B58" s="64" t="s">
        <v>614</v>
      </c>
      <c r="C58" s="13">
        <f>_xlfn.QUARTILE.INC(B3:B26,3)</f>
        <v>420920087000</v>
      </c>
      <c r="D58" s="13">
        <f>_xlfn.QUARTILE.INC(C3:C31,3)</f>
        <v>7317122000</v>
      </c>
    </row>
    <row r="59" spans="2:4" ht="18.5" x14ac:dyDescent="0.45">
      <c r="B59" s="64" t="s">
        <v>615</v>
      </c>
      <c r="C59" s="13">
        <f>MAX(B3:B26)</f>
        <v>711268563000</v>
      </c>
      <c r="D59" s="13">
        <f>MAX(C3:C31)</f>
        <v>39199681000</v>
      </c>
    </row>
    <row r="60" spans="2:4" ht="18.5" x14ac:dyDescent="0.45">
      <c r="B60" s="12"/>
      <c r="C60" s="14"/>
      <c r="D60" s="14"/>
    </row>
    <row r="61" spans="2:4" ht="18.5" x14ac:dyDescent="0.45">
      <c r="B61" s="15"/>
      <c r="C61" s="14"/>
      <c r="D61" s="14"/>
    </row>
    <row r="62" spans="2:4" ht="18.5" x14ac:dyDescent="0.45">
      <c r="B62" s="64" t="s">
        <v>616</v>
      </c>
      <c r="C62" s="13">
        <f>AVERAGE(B3:B26)</f>
        <v>201421448666.66666</v>
      </c>
      <c r="D62" s="13">
        <f>AVERAGE(C3:C31)</f>
        <v>9007532034.4827595</v>
      </c>
    </row>
    <row r="63" spans="2:4" ht="18.5" x14ac:dyDescent="0.45">
      <c r="B63" s="64" t="s">
        <v>613</v>
      </c>
      <c r="C63" s="13">
        <f>MEDIAN(B3:B26)</f>
        <v>68128009500</v>
      </c>
      <c r="D63" s="13">
        <f>MEDIAN(C3:C31)</f>
        <v>5516931000</v>
      </c>
    </row>
    <row r="64" spans="2:4" ht="18.5" x14ac:dyDescent="0.45">
      <c r="B64" s="12"/>
      <c r="C64" s="13"/>
      <c r="D64" s="13"/>
    </row>
    <row r="65" spans="2:4" ht="18.5" x14ac:dyDescent="0.45">
      <c r="B65" s="12"/>
      <c r="C65" s="13"/>
      <c r="D65" s="13"/>
    </row>
    <row r="66" spans="2:4" ht="18.5" x14ac:dyDescent="0.45">
      <c r="B66" s="64" t="s">
        <v>617</v>
      </c>
      <c r="C66" s="13">
        <f>C58-C56</f>
        <v>400211587000</v>
      </c>
      <c r="D66" s="13">
        <f>D58-D56</f>
        <v>4535806000</v>
      </c>
    </row>
    <row r="67" spans="2:4" ht="18.5" x14ac:dyDescent="0.45">
      <c r="B67" s="64" t="s">
        <v>618</v>
      </c>
      <c r="C67" s="13">
        <f>C59-C55</f>
        <v>709644331000</v>
      </c>
      <c r="D67" s="13">
        <f>D59-D55</f>
        <v>37909629000</v>
      </c>
    </row>
    <row r="68" spans="2:4" ht="16" x14ac:dyDescent="0.4">
      <c r="B68" s="10"/>
      <c r="C68" s="10"/>
      <c r="D68" s="16"/>
    </row>
    <row r="69" spans="2:4" ht="18.5" x14ac:dyDescent="0.45">
      <c r="B69" s="64" t="s">
        <v>619</v>
      </c>
      <c r="C69">
        <f>_xlfn.VAR.S(B3:B26)</f>
        <v>5.8512357963923552E+22</v>
      </c>
      <c r="D69">
        <f>_xlfn.VAR.S(C3:C31)</f>
        <v>1.168322051940412E+20</v>
      </c>
    </row>
    <row r="70" spans="2:4" ht="18.5" x14ac:dyDescent="0.45">
      <c r="B70" s="64" t="s">
        <v>620</v>
      </c>
      <c r="C70" s="13">
        <f>_xlfn.STDEV.S(B3:B26)</f>
        <v>241893278046.1738</v>
      </c>
      <c r="D70" s="13">
        <f>_xlfn.STDEV.S(C3:C31)</f>
        <v>10808894725.828409</v>
      </c>
    </row>
  </sheetData>
  <mergeCells count="1">
    <mergeCell ref="B53:D53"/>
  </mergeCell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18B12-A08B-4A8D-928E-621DB6106F57}">
  <dimension ref="A1:F16"/>
  <sheetViews>
    <sheetView zoomScale="66" workbookViewId="0">
      <selection activeCell="B2" sqref="B2:C2"/>
    </sheetView>
  </sheetViews>
  <sheetFormatPr defaultRowHeight="14.5" x14ac:dyDescent="0.35"/>
  <cols>
    <col min="1" max="1" width="21.90625" customWidth="1"/>
    <col min="2" max="2" width="23.7265625" customWidth="1"/>
    <col min="3" max="3" width="21.26953125" customWidth="1"/>
    <col min="4" max="4" width="20.36328125" customWidth="1"/>
    <col min="5" max="5" width="21.81640625" customWidth="1"/>
    <col min="6" max="6" width="23.81640625" customWidth="1"/>
  </cols>
  <sheetData>
    <row r="1" spans="1:6" x14ac:dyDescent="0.35">
      <c r="A1" s="80"/>
      <c r="B1" s="82" t="s">
        <v>622</v>
      </c>
      <c r="C1" s="83"/>
    </row>
    <row r="2" spans="1:6" ht="15" thickBot="1" x14ac:dyDescent="0.4">
      <c r="A2" s="81"/>
      <c r="B2" s="68" t="s">
        <v>579</v>
      </c>
      <c r="C2" s="69" t="s">
        <v>10</v>
      </c>
    </row>
    <row r="3" spans="1:6" x14ac:dyDescent="0.35">
      <c r="A3" s="81"/>
    </row>
    <row r="4" spans="1:6" x14ac:dyDescent="0.35">
      <c r="A4" s="81"/>
      <c r="B4" s="79" t="s">
        <v>580</v>
      </c>
      <c r="C4" s="79"/>
      <c r="D4" s="79"/>
      <c r="E4" s="79"/>
      <c r="F4" s="79"/>
    </row>
    <row r="5" spans="1:6" x14ac:dyDescent="0.35">
      <c r="A5" s="81"/>
      <c r="B5" s="78" t="s">
        <v>581</v>
      </c>
      <c r="C5" s="78"/>
      <c r="D5" s="78"/>
      <c r="E5" s="78"/>
      <c r="F5" s="78"/>
    </row>
    <row r="6" spans="1:6" x14ac:dyDescent="0.35">
      <c r="A6" s="81"/>
      <c r="B6" s="17"/>
      <c r="C6" s="5" t="s">
        <v>11</v>
      </c>
      <c r="D6" s="5" t="s">
        <v>15</v>
      </c>
      <c r="E6" s="5" t="s">
        <v>16</v>
      </c>
      <c r="F6" s="18" t="s">
        <v>17</v>
      </c>
    </row>
    <row r="7" spans="1:6" x14ac:dyDescent="0.35">
      <c r="A7" s="81"/>
      <c r="B7" s="19" t="s">
        <v>582</v>
      </c>
      <c r="C7" s="6" cm="1">
        <f t="array" ref="C7">INDEX(Total_Revenue, MATCH(1,($C$2 = ticker_symbol)*(C$6 = years),0))</f>
        <v>24855000000</v>
      </c>
      <c r="D7" s="6" cm="1">
        <f t="array" ref="D7">INDEX(Total_Revenue, MATCH(1,($C$2 = ticker_symbol)*(D$6 = years),0))</f>
        <v>26743000000</v>
      </c>
      <c r="E7" s="6" cm="1">
        <f t="array" ref="E7">INDEX(Total_Revenue, MATCH(1,($C$2 = ticker_symbol)*(E$6 = years),0))</f>
        <v>42650000000</v>
      </c>
      <c r="F7" s="20" cm="1">
        <f t="array" ref="F7">INDEX(Total_Revenue, MATCH(1,($C$2 = ticker_symbol)*(F$6 = years),0))</f>
        <v>40990000000</v>
      </c>
    </row>
    <row r="8" spans="1:6" x14ac:dyDescent="0.35">
      <c r="A8" s="81"/>
      <c r="B8" s="19" t="s">
        <v>583</v>
      </c>
      <c r="C8" s="6" cm="1">
        <f t="array" ref="C8">INDEX(Cost_of_Goods_Sold, MATCH(1,($C$2 = ticker_symbol)*(C$6 = years),0))</f>
        <v>10499000000</v>
      </c>
      <c r="D8" s="6" cm="1">
        <f t="array" ref="D8">INDEX(Cost_of_Goods_Sold, MATCH(1,($C$2 = ticker_symbol)*(D$6 = years),0))</f>
        <v>11019000000</v>
      </c>
      <c r="E8" s="6" cm="1">
        <f t="array" ref="E8">INDEX(Cost_of_Goods_Sold, MATCH(1,($C$2 = ticker_symbol)*(E$6 = years),0))</f>
        <v>15620000000</v>
      </c>
      <c r="F8" s="20" cm="1">
        <f t="array" ref="F8">INDEX(Cost_of_Goods_Sold, MATCH(1,($C$2 = ticker_symbol)*(F$6 = years),0))</f>
        <v>11096000000</v>
      </c>
    </row>
    <row r="9" spans="1:6" x14ac:dyDescent="0.35">
      <c r="A9" s="81"/>
      <c r="B9" s="21" t="s">
        <v>584</v>
      </c>
      <c r="C9" s="22">
        <f>C7-C8</f>
        <v>14356000000</v>
      </c>
      <c r="D9" s="22">
        <f t="shared" ref="D9:F9" si="0">D7-D8</f>
        <v>15724000000</v>
      </c>
      <c r="E9" s="22">
        <f t="shared" si="0"/>
        <v>27030000000</v>
      </c>
      <c r="F9" s="23">
        <f t="shared" si="0"/>
        <v>29894000000</v>
      </c>
    </row>
    <row r="10" spans="1:6" x14ac:dyDescent="0.35">
      <c r="A10" s="81"/>
      <c r="B10" s="19" t="s">
        <v>585</v>
      </c>
      <c r="C10" s="6" cm="1">
        <f t="array" ref="C10">INDEX(Sales__General_and_Admin., MATCH(1,($C$2 = ticker_symbol)*(C$6 = years),0))</f>
        <v>12977000000</v>
      </c>
      <c r="D10" s="6" cm="1">
        <f t="array" ref="D10">INDEX(Sales__General_and_Admin., MATCH(1,($C$2 = ticker_symbol)*(D$6 = years),0))</f>
        <v>12913000000</v>
      </c>
      <c r="E10" s="6" cm="1">
        <f t="array" ref="E10">INDEX(Sales__General_and_Admin., MATCH(1,($C$2 = ticker_symbol)*(E$6 = years),0))</f>
        <v>20686000000</v>
      </c>
      <c r="F10" s="20" cm="1">
        <f t="array" ref="F10">INDEX(Sales__General_and_Admin., MATCH(1,($C$2 = ticker_symbol)*(F$6 = years),0))</f>
        <v>21275000000</v>
      </c>
    </row>
    <row r="11" spans="1:6" x14ac:dyDescent="0.35">
      <c r="A11" s="81"/>
      <c r="B11" s="19" t="s">
        <v>586</v>
      </c>
      <c r="C11" s="6" cm="1">
        <f t="array" ref="C11">INDEX(Other_Operating_Items, MATCH(1,($C$2 = ticker_symbol)*(C$6 = years),0))</f>
        <v>845000000</v>
      </c>
      <c r="D11" s="6" cm="1">
        <f t="array" ref="D11">INDEX(Other_Operating_Items, MATCH(1,($C$2 = ticker_symbol)*(D$6 = years),0))</f>
        <v>853000000</v>
      </c>
      <c r="E11" s="6" cm="1">
        <f t="array" ref="E11">INDEX(Other_Operating_Items, MATCH(1,($C$2 = ticker_symbol)*(E$6 = years),0))</f>
        <v>1295000000</v>
      </c>
      <c r="F11" s="20" cm="1">
        <f t="array" ref="F11">INDEX(Other_Operating_Items, MATCH(1,($C$2 = ticker_symbol)*(F$6 = years),0))</f>
        <v>1364000000</v>
      </c>
    </row>
    <row r="12" spans="1:6" x14ac:dyDescent="0.35">
      <c r="A12" s="81"/>
      <c r="B12" s="19" t="s">
        <v>587</v>
      </c>
      <c r="C12" s="6" t="str" cm="1">
        <f t="array" ref="C12">INDEX(r_and_d, MATCH(1,($C$2 = ticker_symbol)*(C$6 = years),0))</f>
        <v xml:space="preserve"> $-   </v>
      </c>
      <c r="D12" s="6" t="str" cm="1">
        <f t="array" ref="D12">INDEX(r_and_d, MATCH(1,($C$2 = ticker_symbol)*(D$6 = years),0))</f>
        <v xml:space="preserve"> $-   </v>
      </c>
      <c r="E12" s="6" t="str" cm="1">
        <f t="array" ref="E12">INDEX(r_and_d, MATCH(1,($C$2 = ticker_symbol)*(E$6 = years),0))</f>
        <v xml:space="preserve"> $-   </v>
      </c>
      <c r="F12" s="20" t="str" cm="1">
        <f t="array" ref="F12">INDEX(r_and_d, MATCH(1,($C$2 = ticker_symbol)*(F$6 = years),0))</f>
        <v xml:space="preserve"> $-   </v>
      </c>
    </row>
    <row r="13" spans="1:6" x14ac:dyDescent="0.35">
      <c r="A13" s="81"/>
      <c r="B13" s="21" t="s">
        <v>588</v>
      </c>
      <c r="C13" s="22">
        <f>SUM(C10:C12)</f>
        <v>13822000000</v>
      </c>
      <c r="D13" s="22">
        <f t="shared" ref="D13:F13" si="1">SUM(D10:D12)</f>
        <v>13766000000</v>
      </c>
      <c r="E13" s="22">
        <f t="shared" si="1"/>
        <v>21981000000</v>
      </c>
      <c r="F13" s="23">
        <f t="shared" si="1"/>
        <v>22639000000</v>
      </c>
    </row>
    <row r="14" spans="1:6" x14ac:dyDescent="0.35">
      <c r="A14" s="81"/>
      <c r="B14" s="24" t="s">
        <v>589</v>
      </c>
      <c r="C14" s="25">
        <f>C9-C13</f>
        <v>534000000</v>
      </c>
      <c r="D14" s="25">
        <f t="shared" ref="D14:F14" si="2">D9-D13</f>
        <v>1958000000</v>
      </c>
      <c r="E14" s="25">
        <f t="shared" si="2"/>
        <v>5049000000</v>
      </c>
      <c r="F14" s="26">
        <f t="shared" si="2"/>
        <v>7255000000</v>
      </c>
    </row>
    <row r="15" spans="1:6" x14ac:dyDescent="0.35">
      <c r="A15" s="81"/>
    </row>
    <row r="16" spans="1:6" x14ac:dyDescent="0.35">
      <c r="A16" s="81"/>
    </row>
  </sheetData>
  <mergeCells count="4">
    <mergeCell ref="B5:F5"/>
    <mergeCell ref="B4:F4"/>
    <mergeCell ref="A1:A16"/>
    <mergeCell ref="B1:C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B05CCEF-5724-4175-8B51-F0E706597E6B}">
          <x14:formula1>
            <xm:f>reff_slicers!$A$4:$A$433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1D5C-3786-492D-832C-51E5B444B92A}">
  <dimension ref="B4:M40"/>
  <sheetViews>
    <sheetView topLeftCell="D1" zoomScale="46" zoomScaleNormal="38" workbookViewId="0">
      <selection activeCell="B37" sqref="B37:J37"/>
    </sheetView>
  </sheetViews>
  <sheetFormatPr defaultRowHeight="14.5" x14ac:dyDescent="0.35"/>
  <cols>
    <col min="2" max="2" width="20.54296875" customWidth="1"/>
    <col min="3" max="3" width="5.36328125" customWidth="1"/>
    <col min="4" max="4" width="5" customWidth="1"/>
    <col min="5" max="5" width="20.81640625" customWidth="1"/>
    <col min="6" max="6" width="24.1796875" customWidth="1"/>
    <col min="7" max="7" width="22.1796875" customWidth="1"/>
    <col min="8" max="8" width="23.81640625" customWidth="1"/>
    <col min="9" max="9" width="21.26953125" customWidth="1"/>
    <col min="10" max="10" width="20.54296875" customWidth="1"/>
    <col min="12" max="12" width="18.08984375" customWidth="1"/>
    <col min="13" max="13" width="19.26953125" customWidth="1"/>
  </cols>
  <sheetData>
    <row r="4" spans="2:13" ht="18.5" x14ac:dyDescent="0.45">
      <c r="B4" s="86" t="s">
        <v>580</v>
      </c>
      <c r="C4" s="86"/>
      <c r="D4" s="86"/>
      <c r="E4" s="86"/>
      <c r="F4" s="86"/>
      <c r="G4" s="86"/>
      <c r="H4" s="86"/>
      <c r="I4" s="86"/>
      <c r="J4" s="86"/>
    </row>
    <row r="5" spans="2:13" ht="16" x14ac:dyDescent="0.4">
      <c r="B5" s="78"/>
      <c r="C5" s="78"/>
      <c r="D5" s="78"/>
      <c r="E5" s="78"/>
      <c r="F5" s="78"/>
      <c r="G5" s="78"/>
      <c r="H5" s="78"/>
      <c r="I5" s="89" t="s">
        <v>590</v>
      </c>
      <c r="J5" s="89"/>
    </row>
    <row r="6" spans="2:13" ht="16" x14ac:dyDescent="0.4">
      <c r="B6" s="19"/>
      <c r="E6" s="51" t="s">
        <v>11</v>
      </c>
      <c r="F6" s="51" t="s">
        <v>15</v>
      </c>
      <c r="G6" s="51" t="s">
        <v>16</v>
      </c>
      <c r="H6" s="51" t="s">
        <v>17</v>
      </c>
      <c r="I6" s="52" t="s">
        <v>591</v>
      </c>
      <c r="J6" s="53" t="s">
        <v>592</v>
      </c>
    </row>
    <row r="7" spans="2:13" x14ac:dyDescent="0.35">
      <c r="B7" s="19" t="s">
        <v>582</v>
      </c>
      <c r="E7" s="6" cm="1">
        <f t="array" ref="E7">INDEX(Total_Revenue, MATCH(1,($M$16 = ticker_symbol)*(E$6 = years),0))</f>
        <v>17194000000</v>
      </c>
      <c r="F7" s="6" cm="1">
        <f t="array" ref="F7">INDEX(Total_Revenue, MATCH(1,($M$16 = ticker_symbol)*(F$6 = years),0))</f>
        <v>19221000000</v>
      </c>
      <c r="G7" s="6" cm="1">
        <f t="array" ref="G7">INDEX(Total_Revenue, MATCH(1,($M$16 = ticker_symbol)*(G$6 = years),0))</f>
        <v>21440000000</v>
      </c>
      <c r="H7" s="6" cm="1">
        <f t="array" ref="H7">INDEX(Total_Revenue, MATCH(1,($M$16 = ticker_symbol)*(H$6 = years),0))</f>
        <v>14757000000</v>
      </c>
      <c r="I7" s="33">
        <f ca="1">H7*(1+I21)</f>
        <v>17351532458.892685</v>
      </c>
      <c r="J7" s="20">
        <f ca="1">I7*(1+J21)</f>
        <v>20402228005.150532</v>
      </c>
      <c r="M7" t="s">
        <v>621</v>
      </c>
    </row>
    <row r="8" spans="2:13" x14ac:dyDescent="0.35">
      <c r="B8" s="19" t="s">
        <v>583</v>
      </c>
      <c r="E8" s="6" cm="1">
        <f t="array" ref="E8">INDEX(Cost_of_Goods_Sold, MATCH(1,($M$16 = ticker_symbol)*(E$6 = years),0))</f>
        <v>12151000000</v>
      </c>
      <c r="F8" s="6" cm="1">
        <f t="array" ref="F8">INDEX(Cost_of_Goods_Sold, MATCH(1,($M$16 = ticker_symbol)*(F$6 = years),0))</f>
        <v>14117000000</v>
      </c>
      <c r="G8" s="6" cm="1">
        <f t="array" ref="G8">INDEX(Cost_of_Goods_Sold, MATCH(1,($M$16 = ticker_symbol)*(G$6 = years),0))</f>
        <v>15631000000</v>
      </c>
      <c r="H8" s="6" cm="1">
        <f t="array" ref="H8">INDEX(Cost_of_Goods_Sold, MATCH(1,($M$16 = ticker_symbol)*(H$6 = years),0))</f>
        <v>11694000000</v>
      </c>
      <c r="I8" s="19"/>
      <c r="J8" s="28"/>
    </row>
    <row r="9" spans="2:13" x14ac:dyDescent="0.35">
      <c r="B9" s="21" t="s">
        <v>584</v>
      </c>
      <c r="C9" s="27"/>
      <c r="D9" s="27"/>
      <c r="E9" s="22">
        <f>E7-E8</f>
        <v>5043000000</v>
      </c>
      <c r="F9" s="22">
        <f t="shared" ref="F9:H9" si="0">F7-F8</f>
        <v>5104000000</v>
      </c>
      <c r="G9" s="22">
        <f t="shared" si="0"/>
        <v>5809000000</v>
      </c>
      <c r="H9" s="22">
        <f t="shared" si="0"/>
        <v>3063000000</v>
      </c>
      <c r="I9" s="34">
        <f ca="1">I7*I22</f>
        <v>5049094860.7690668</v>
      </c>
      <c r="J9" s="23">
        <f ca="1">J7*J22</f>
        <v>5936811910.5958319</v>
      </c>
    </row>
    <row r="10" spans="2:13" x14ac:dyDescent="0.35">
      <c r="B10" s="19" t="s">
        <v>585</v>
      </c>
      <c r="E10" s="6" cm="1">
        <f t="array" ref="E10">INDEX(Sales__General_and_Admin., MATCH(1,($M$16 = ticker_symbol)*(E$6 = years),0))</f>
        <v>1654000000</v>
      </c>
      <c r="F10" s="6" cm="1">
        <f t="array" ref="F10">INDEX(Sales__General_and_Admin., MATCH(1,($M$16 = ticker_symbol)*(F$6 = years),0))</f>
        <v>1905000000</v>
      </c>
      <c r="G10" s="6" cm="1">
        <f t="array" ref="G10">INDEX(Sales__General_and_Admin., MATCH(1,($M$16 = ticker_symbol)*(G$6 = years),0))</f>
        <v>2092000000</v>
      </c>
      <c r="H10" s="6" cm="1">
        <f t="array" ref="H10">INDEX(Sales__General_and_Admin., MATCH(1,($M$16 = ticker_symbol)*(H$6 = years),0))</f>
        <v>1764000000</v>
      </c>
      <c r="I10" s="19"/>
      <c r="J10" s="28"/>
    </row>
    <row r="11" spans="2:13" x14ac:dyDescent="0.35">
      <c r="B11" s="19" t="s">
        <v>586</v>
      </c>
      <c r="E11" s="6" t="str" cm="1">
        <f t="array" ref="E11">INDEX(Other_Operating_Items, MATCH(1,($M$16 = ticker_symbol)*(E$6 = years),0))</f>
        <v xml:space="preserve"> $-   </v>
      </c>
      <c r="F11" s="6" t="str" cm="1">
        <f t="array" ref="F11">INDEX(Other_Operating_Items, MATCH(1,($M$16 = ticker_symbol)*(F$6 = years),0))</f>
        <v xml:space="preserve"> $-   </v>
      </c>
      <c r="G11" s="6" t="str" cm="1">
        <f t="array" ref="G11">INDEX(Other_Operating_Items, MATCH(1,($M$16 = ticker_symbol)*(G$6 = years),0))</f>
        <v xml:space="preserve"> $-   </v>
      </c>
      <c r="H11" s="6" t="str" cm="1">
        <f t="array" ref="H11">INDEX(Other_Operating_Items, MATCH(1,($M$16 = ticker_symbol)*(H$6 = years),0))</f>
        <v xml:space="preserve"> $-   </v>
      </c>
      <c r="I11" s="19"/>
      <c r="J11" s="28"/>
    </row>
    <row r="12" spans="2:13" x14ac:dyDescent="0.35">
      <c r="B12" s="19" t="s">
        <v>587</v>
      </c>
      <c r="E12" s="6" t="str" cm="1">
        <f t="array" ref="E12">INDEX(r_and_d, MATCH(1,($M$16 = ticker_symbol)*(E$6 = years),0))</f>
        <v xml:space="preserve"> $-   </v>
      </c>
      <c r="F12" s="6" t="str" cm="1">
        <f t="array" ref="F12">INDEX(r_and_d, MATCH(1,($M$16 = ticker_symbol)*(F$6 = years),0))</f>
        <v xml:space="preserve"> $-   </v>
      </c>
      <c r="G12" s="6" t="str" cm="1">
        <f t="array" ref="G12">INDEX(r_and_d, MATCH(1,($M$16 = ticker_symbol)*(G$6 = years),0))</f>
        <v xml:space="preserve"> $-   </v>
      </c>
      <c r="H12" s="6" t="str" cm="1">
        <f t="array" ref="H12">INDEX(r_and_d, MATCH(1,($M$16 = ticker_symbol)*(H$6 = years),0))</f>
        <v xml:space="preserve"> $-   </v>
      </c>
      <c r="I12" s="19"/>
      <c r="J12" s="28"/>
    </row>
    <row r="13" spans="2:13" x14ac:dyDescent="0.35">
      <c r="B13" s="21" t="s">
        <v>588</v>
      </c>
      <c r="C13" s="27"/>
      <c r="D13" s="27"/>
      <c r="E13" s="22">
        <f>SUM(E10:E12)</f>
        <v>1654000000</v>
      </c>
      <c r="F13" s="22">
        <f t="shared" ref="F13:H13" si="1">SUM(F10:F12)</f>
        <v>1905000000</v>
      </c>
      <c r="G13" s="22">
        <f t="shared" si="1"/>
        <v>2092000000</v>
      </c>
      <c r="H13" s="22">
        <f t="shared" si="1"/>
        <v>1764000000</v>
      </c>
      <c r="I13" s="34"/>
      <c r="J13" s="23"/>
    </row>
    <row r="14" spans="2:13" x14ac:dyDescent="0.35">
      <c r="B14" s="29" t="s">
        <v>589</v>
      </c>
      <c r="C14" s="30"/>
      <c r="D14" s="30"/>
      <c r="E14" s="31">
        <f>E9-E13</f>
        <v>3389000000</v>
      </c>
      <c r="F14" s="31">
        <f t="shared" ref="F14:H14" si="2">F9-F13</f>
        <v>3199000000</v>
      </c>
      <c r="G14" s="31">
        <f t="shared" si="2"/>
        <v>3717000000</v>
      </c>
      <c r="H14" s="31">
        <f t="shared" si="2"/>
        <v>1299000000</v>
      </c>
      <c r="I14" s="35">
        <f ca="1">I7*I23</f>
        <v>3422085265.1856341</v>
      </c>
      <c r="J14" s="32">
        <f ca="1">J7*J23</f>
        <v>4023746259.8066616</v>
      </c>
    </row>
    <row r="15" spans="2:13" ht="16" x14ac:dyDescent="0.4">
      <c r="L15" s="89" t="s">
        <v>623</v>
      </c>
      <c r="M15" s="78"/>
    </row>
    <row r="16" spans="2:13" ht="16" x14ac:dyDescent="0.4">
      <c r="L16" s="70" t="s">
        <v>579</v>
      </c>
      <c r="M16" s="70" t="s">
        <v>415</v>
      </c>
    </row>
    <row r="17" spans="2:13" x14ac:dyDescent="0.35">
      <c r="B17" s="81"/>
      <c r="C17" s="81"/>
      <c r="D17" s="81"/>
      <c r="E17" s="81"/>
      <c r="F17" s="81"/>
      <c r="G17" s="81"/>
      <c r="H17" s="81"/>
      <c r="L17" s="87"/>
      <c r="M17" s="88"/>
    </row>
    <row r="18" spans="2:13" ht="18.5" x14ac:dyDescent="0.45">
      <c r="B18" s="90" t="s">
        <v>593</v>
      </c>
      <c r="C18" s="91"/>
      <c r="D18" s="91"/>
      <c r="E18" s="91"/>
      <c r="F18" s="91"/>
      <c r="G18" s="91"/>
      <c r="H18" s="91"/>
      <c r="I18" s="91"/>
      <c r="J18" s="92"/>
      <c r="L18" s="70" t="s">
        <v>606</v>
      </c>
      <c r="M18" s="70" t="s">
        <v>607</v>
      </c>
    </row>
    <row r="19" spans="2:13" ht="16" x14ac:dyDescent="0.4">
      <c r="B19" s="19"/>
      <c r="E19" s="93" t="s">
        <v>581</v>
      </c>
      <c r="F19" s="93"/>
      <c r="G19" s="93"/>
      <c r="H19" s="93"/>
      <c r="I19" s="94" t="s">
        <v>594</v>
      </c>
      <c r="J19" s="95"/>
    </row>
    <row r="20" spans="2:13" ht="15.5" x14ac:dyDescent="0.35">
      <c r="B20" s="19"/>
      <c r="E20" s="48" t="s">
        <v>11</v>
      </c>
      <c r="F20" s="48" t="s">
        <v>15</v>
      </c>
      <c r="G20" s="48" t="s">
        <v>16</v>
      </c>
      <c r="H20" s="48" t="s">
        <v>17</v>
      </c>
      <c r="I20" s="49" t="s">
        <v>595</v>
      </c>
      <c r="J20" s="50" t="s">
        <v>596</v>
      </c>
    </row>
    <row r="21" spans="2:13" x14ac:dyDescent="0.35">
      <c r="B21" s="19" t="s">
        <v>597</v>
      </c>
      <c r="E21" t="s">
        <v>600</v>
      </c>
      <c r="F21" s="36">
        <f>(F7/E7)-1</f>
        <v>0.11788996161451659</v>
      </c>
      <c r="G21" s="36">
        <f t="shared" ref="G21:H21" si="3">(G7/F7)-1</f>
        <v>0.11544664689662354</v>
      </c>
      <c r="H21" s="36">
        <f t="shared" si="3"/>
        <v>-0.3117070895522388</v>
      </c>
      <c r="I21" s="42">
        <f ca="1">OFFSET($I$29, MATCH(M18,$B$30:$B$32,0),1)</f>
        <v>0.17581706707953404</v>
      </c>
      <c r="J21" s="37">
        <f ca="1">OFFSET(J29,MATCH(M18,B30:B32,0),0)</f>
        <v>0.17581706707953404</v>
      </c>
    </row>
    <row r="22" spans="2:13" x14ac:dyDescent="0.35">
      <c r="B22" s="19" t="s">
        <v>598</v>
      </c>
      <c r="E22" s="9" cm="1">
        <f t="array" ref="E22">INDEX(gross_mar,MATCH(1,($M$16=ticker_symbol)*(E$6=years),0))</f>
        <v>0.29329998836803539</v>
      </c>
      <c r="F22" s="9" cm="1">
        <f t="array" ref="F22">INDEX(gross_mar,MATCH(1,($M$16=ticker_symbol)*(F$6=years),0))</f>
        <v>0.26554289579106183</v>
      </c>
      <c r="G22" s="9" cm="1">
        <f t="array" ref="G22">INDEX(gross_mar,MATCH(1,($M$16=ticker_symbol)*(G$6=years),0))</f>
        <v>0.27094216417910444</v>
      </c>
      <c r="H22" s="9" cm="1">
        <f t="array" ref="H22">INDEX(gross_mar,MATCH(1,($M$16=ticker_symbol)*(H$6=years),0))</f>
        <v>0.20756251270583448</v>
      </c>
      <c r="I22" s="42">
        <f ca="1">OFFSET($I$33, MATCH(M18,$B$34:$B$36,0),1)</f>
        <v>0.29098841112338747</v>
      </c>
      <c r="J22" s="37">
        <f ca="1">OFFSET(J33,MATCH(M18,B34:B36,0),0)</f>
        <v>0.29098841112338747</v>
      </c>
    </row>
    <row r="23" spans="2:13" x14ac:dyDescent="0.35">
      <c r="B23" s="38" t="s">
        <v>599</v>
      </c>
      <c r="C23" s="39"/>
      <c r="D23" s="39"/>
      <c r="E23" s="40" cm="1">
        <f t="array" ref="E23">INDEX(Operating_Margin,MATCH(1,($M$16=ticker_symbol)*(E$6=years),0))</f>
        <v>0.19710364080493195</v>
      </c>
      <c r="F23" s="40" cm="1">
        <f t="array" ref="F23">INDEX(Operating_Margin,MATCH(1,($M$16=ticker_symbol)*(F$6=years),0))</f>
        <v>0.16643254773424901</v>
      </c>
      <c r="G23" s="40" cm="1">
        <f t="array" ref="G23">INDEX(Operating_Margin,MATCH(1,($M$16=ticker_symbol)*(G$6=years),0))</f>
        <v>0.17336753731343282</v>
      </c>
      <c r="H23" s="40" cm="1">
        <f t="array" ref="H23">INDEX(Operating_Margin,MATCH(1,($M$16=ticker_symbol)*(H$6=years),0))</f>
        <v>8.8026021549095348E-2</v>
      </c>
      <c r="I23" s="43">
        <f ca="1">OFFSET($I$37, MATCH(M18,$B$38:$B$40,0),1)</f>
        <v>0.19722092404765151</v>
      </c>
      <c r="J23" s="41">
        <f ca="1">OFFSET(J37,MATCH(M18,B34:B36,0),0)</f>
        <v>0.19722092404765151</v>
      </c>
    </row>
    <row r="27" spans="2:13" ht="18.5" x14ac:dyDescent="0.45">
      <c r="B27" s="90" t="s">
        <v>605</v>
      </c>
      <c r="C27" s="91"/>
      <c r="D27" s="91"/>
      <c r="E27" s="91"/>
      <c r="F27" s="91"/>
      <c r="G27" s="91"/>
      <c r="H27" s="91"/>
      <c r="I27" s="91"/>
      <c r="J27" s="92"/>
    </row>
    <row r="28" spans="2:13" x14ac:dyDescent="0.35">
      <c r="B28" s="19"/>
      <c r="J28" s="28"/>
    </row>
    <row r="29" spans="2:13" x14ac:dyDescent="0.35">
      <c r="B29" s="84" t="s">
        <v>597</v>
      </c>
      <c r="C29" s="85"/>
      <c r="D29" s="85"/>
      <c r="E29" s="85"/>
      <c r="F29" s="85"/>
      <c r="G29" s="85"/>
      <c r="H29" s="71"/>
      <c r="I29" s="72" t="s">
        <v>595</v>
      </c>
      <c r="J29" s="73" t="s">
        <v>596</v>
      </c>
    </row>
    <row r="30" spans="2:13" x14ac:dyDescent="0.35">
      <c r="B30" s="44" t="s">
        <v>607</v>
      </c>
      <c r="C30">
        <v>1</v>
      </c>
      <c r="H30" s="8"/>
      <c r="I30" s="9">
        <f>I31+_xlfn.STDEV.P(F21:H21)</f>
        <v>0.17581706707953404</v>
      </c>
      <c r="J30" s="45">
        <f>I31+_xlfn.STDEV.P(F21:H21)</f>
        <v>0.17581706707953404</v>
      </c>
    </row>
    <row r="31" spans="2:13" x14ac:dyDescent="0.35">
      <c r="B31" s="44" t="s">
        <v>608</v>
      </c>
      <c r="C31">
        <v>2</v>
      </c>
      <c r="H31" s="8"/>
      <c r="I31" s="9">
        <f>AVERAGE(F21:H21)</f>
        <v>-2.6123493680366223E-2</v>
      </c>
      <c r="J31" s="45">
        <f>AVERAGE(F21:H21)</f>
        <v>-2.6123493680366223E-2</v>
      </c>
    </row>
    <row r="32" spans="2:13" x14ac:dyDescent="0.35">
      <c r="B32" s="44" t="s">
        <v>609</v>
      </c>
      <c r="C32">
        <v>3</v>
      </c>
      <c r="H32" s="8"/>
      <c r="I32" s="9">
        <f>I31-_xlfn.STDEV.P(F21:H21)</f>
        <v>-0.22806405444026651</v>
      </c>
      <c r="J32" s="45">
        <f>I31-_xlfn.STDEV.P(F21:H21)</f>
        <v>-0.22806405444026651</v>
      </c>
    </row>
    <row r="33" spans="2:10" x14ac:dyDescent="0.35">
      <c r="B33" s="84" t="s">
        <v>598</v>
      </c>
      <c r="C33" s="85"/>
      <c r="D33" s="85"/>
      <c r="E33" s="85"/>
      <c r="F33" s="85"/>
      <c r="G33" s="85"/>
      <c r="H33" s="71" t="s">
        <v>621</v>
      </c>
      <c r="I33" s="75" t="s">
        <v>621</v>
      </c>
      <c r="J33" s="74"/>
    </row>
    <row r="34" spans="2:10" x14ac:dyDescent="0.35">
      <c r="B34" s="44" t="s">
        <v>607</v>
      </c>
      <c r="C34">
        <v>1</v>
      </c>
      <c r="I34" s="9">
        <f>I35+_xlfn.STDEV.P(E22:H22)</f>
        <v>0.29098841112338747</v>
      </c>
      <c r="J34" s="45">
        <f>I35+_xlfn.STDEV.P(E22:H22)</f>
        <v>0.29098841112338747</v>
      </c>
    </row>
    <row r="35" spans="2:10" x14ac:dyDescent="0.35">
      <c r="B35" s="44" t="s">
        <v>608</v>
      </c>
      <c r="C35">
        <v>2</v>
      </c>
      <c r="I35" s="9">
        <f>AVERAGE(E22:H22)</f>
        <v>0.25933689026100903</v>
      </c>
      <c r="J35" s="45">
        <f>AVERAGE(E22:H22)</f>
        <v>0.25933689026100903</v>
      </c>
    </row>
    <row r="36" spans="2:10" x14ac:dyDescent="0.35">
      <c r="B36" s="44" t="s">
        <v>609</v>
      </c>
      <c r="C36">
        <v>3</v>
      </c>
      <c r="I36" s="9">
        <f>I35-_xlfn.STDEV.P(E22:H22)</f>
        <v>0.2276853693986306</v>
      </c>
      <c r="J36" s="45">
        <f>I35-_xlfn.STDEV.P(E22:H22)</f>
        <v>0.2276853693986306</v>
      </c>
    </row>
    <row r="37" spans="2:10" x14ac:dyDescent="0.35">
      <c r="B37" s="84" t="s">
        <v>599</v>
      </c>
      <c r="C37" s="85"/>
      <c r="D37" s="85"/>
      <c r="E37" s="85"/>
      <c r="F37" s="85"/>
      <c r="G37" s="85"/>
      <c r="H37" s="71"/>
      <c r="I37" s="76"/>
      <c r="J37" s="74"/>
    </row>
    <row r="38" spans="2:10" x14ac:dyDescent="0.35">
      <c r="B38" s="44" t="s">
        <v>607</v>
      </c>
      <c r="C38">
        <v>1</v>
      </c>
      <c r="I38" s="9">
        <f>I39+_xlfn.STDEV.P(E23:H23)</f>
        <v>0.19722092404765151</v>
      </c>
      <c r="J38" s="45">
        <f>I39+_xlfn.STDEV.P(E23:H23)</f>
        <v>0.19722092404765151</v>
      </c>
    </row>
    <row r="39" spans="2:10" x14ac:dyDescent="0.35">
      <c r="B39" s="44" t="s">
        <v>608</v>
      </c>
      <c r="C39">
        <v>2</v>
      </c>
      <c r="I39" s="9">
        <f>AVERAGE(E23:H23)</f>
        <v>0.15623243685042729</v>
      </c>
      <c r="J39" s="45">
        <f>AVERAGE(E23:H23)</f>
        <v>0.15623243685042729</v>
      </c>
    </row>
    <row r="40" spans="2:10" x14ac:dyDescent="0.35">
      <c r="B40" s="46" t="s">
        <v>609</v>
      </c>
      <c r="C40" s="39">
        <v>3</v>
      </c>
      <c r="D40" s="39"/>
      <c r="E40" s="39"/>
      <c r="F40" s="39"/>
      <c r="G40" s="39"/>
      <c r="H40" s="39"/>
      <c r="I40" s="40">
        <f>I39-_xlfn.STDEV.P(E23:H23)</f>
        <v>0.11524394965320307</v>
      </c>
      <c r="J40" s="47">
        <f>I39-_xlfn.STDEV.P(E23:H23)</f>
        <v>0.11524394965320307</v>
      </c>
    </row>
  </sheetData>
  <mergeCells count="13">
    <mergeCell ref="B29:G29"/>
    <mergeCell ref="B33:G33"/>
    <mergeCell ref="B37:G37"/>
    <mergeCell ref="B4:J4"/>
    <mergeCell ref="L17:M17"/>
    <mergeCell ref="L15:M15"/>
    <mergeCell ref="B18:J18"/>
    <mergeCell ref="E19:H19"/>
    <mergeCell ref="I19:J19"/>
    <mergeCell ref="I5:J5"/>
    <mergeCell ref="B5:H5"/>
    <mergeCell ref="B27:J27"/>
    <mergeCell ref="B17:H1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9FD422B-5C49-4824-AA9D-27400CA0B373}">
          <x14:formula1>
            <xm:f>reff_slicers!$A$4:$A$433</xm:f>
          </x14:formula1>
          <xm:sqref>M16</xm:sqref>
        </x14:dataValidation>
        <x14:dataValidation type="list" allowBlank="1" showInputMessage="1" showErrorMessage="1" xr:uid="{80559FA4-692B-45D5-AE10-3A0CB6FCB723}">
          <x14:formula1>
            <xm:f>reff_slicers!$D$4:$D$6</xm:f>
          </x14:formula1>
          <xm:sqref>M18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D48D-6093-4D92-8581-000687DF1441}">
  <dimension ref="A3:AC853"/>
  <sheetViews>
    <sheetView topLeftCell="B1" zoomScale="52" workbookViewId="0">
      <selection activeCell="A3" sqref="A3"/>
    </sheetView>
  </sheetViews>
  <sheetFormatPr defaultRowHeight="14.5" x14ac:dyDescent="0.35"/>
  <cols>
    <col min="1" max="1" width="25.26953125" bestFit="1" customWidth="1"/>
    <col min="2" max="2" width="57.26953125" customWidth="1"/>
    <col min="3" max="3" width="28.08984375" customWidth="1"/>
    <col min="4" max="4" width="27.90625" bestFit="1" customWidth="1"/>
    <col min="5" max="5" width="31.08984375" customWidth="1"/>
    <col min="6" max="6" width="21.81640625" customWidth="1"/>
    <col min="7" max="7" width="25.36328125" customWidth="1"/>
    <col min="8" max="8" width="27" customWidth="1"/>
    <col min="28" max="28" width="23" customWidth="1"/>
    <col min="29" max="29" width="22.81640625" customWidth="1"/>
  </cols>
  <sheetData>
    <row r="3" spans="1:29" x14ac:dyDescent="0.35">
      <c r="A3" s="3" t="s">
        <v>8</v>
      </c>
      <c r="B3" s="3" t="s">
        <v>9</v>
      </c>
      <c r="C3" s="3" t="s">
        <v>1</v>
      </c>
      <c r="D3" t="s">
        <v>624</v>
      </c>
      <c r="F3" s="56"/>
      <c r="G3" s="56"/>
    </row>
    <row r="4" spans="1:29" x14ac:dyDescent="0.35">
      <c r="A4" t="s">
        <v>83</v>
      </c>
      <c r="B4" t="s">
        <v>144</v>
      </c>
      <c r="C4" t="s">
        <v>11</v>
      </c>
      <c r="D4" s="2">
        <v>711268563000</v>
      </c>
      <c r="F4" s="2"/>
      <c r="G4" s="2"/>
      <c r="AB4" s="56"/>
      <c r="AC4" s="56"/>
    </row>
    <row r="5" spans="1:29" x14ac:dyDescent="0.35">
      <c r="A5" t="s">
        <v>83</v>
      </c>
      <c r="B5" t="s">
        <v>144</v>
      </c>
      <c r="C5" t="s">
        <v>15</v>
      </c>
      <c r="D5" s="2">
        <v>677289686000</v>
      </c>
      <c r="F5" s="2"/>
      <c r="G5" s="2"/>
      <c r="AB5" s="56"/>
      <c r="AC5" s="2"/>
    </row>
    <row r="6" spans="1:29" x14ac:dyDescent="0.35">
      <c r="A6" t="s">
        <v>83</v>
      </c>
      <c r="B6" t="s">
        <v>144</v>
      </c>
      <c r="C6" t="s">
        <v>16</v>
      </c>
      <c r="D6" s="2">
        <v>633749933000</v>
      </c>
      <c r="F6" s="2"/>
      <c r="G6" s="2"/>
      <c r="AB6" s="56"/>
      <c r="AC6" s="2"/>
    </row>
    <row r="7" spans="1:29" x14ac:dyDescent="0.35">
      <c r="A7" t="s">
        <v>83</v>
      </c>
      <c r="B7" t="s">
        <v>144</v>
      </c>
      <c r="C7" t="s">
        <v>17</v>
      </c>
      <c r="D7" s="2">
        <v>411600116000</v>
      </c>
      <c r="F7" s="2"/>
      <c r="G7" s="2"/>
      <c r="AB7" s="56"/>
      <c r="AC7" s="2"/>
    </row>
    <row r="8" spans="1:29" x14ac:dyDescent="0.35">
      <c r="A8" t="s">
        <v>83</v>
      </c>
      <c r="B8" t="s">
        <v>302</v>
      </c>
      <c r="C8" t="s">
        <v>11</v>
      </c>
      <c r="D8" s="2">
        <v>3387614000</v>
      </c>
      <c r="F8" s="2"/>
      <c r="G8" s="2"/>
      <c r="AB8" s="56"/>
      <c r="AC8" s="2"/>
    </row>
    <row r="9" spans="1:29" x14ac:dyDescent="0.35">
      <c r="A9" t="s">
        <v>83</v>
      </c>
      <c r="B9" t="s">
        <v>302</v>
      </c>
      <c r="C9" t="s">
        <v>15</v>
      </c>
      <c r="D9" s="2">
        <v>3715968000</v>
      </c>
      <c r="F9" s="2"/>
      <c r="G9" s="2"/>
      <c r="AB9" s="56"/>
      <c r="AC9" s="2"/>
    </row>
    <row r="10" spans="1:29" x14ac:dyDescent="0.35">
      <c r="A10" t="s">
        <v>83</v>
      </c>
      <c r="B10" t="s">
        <v>302</v>
      </c>
      <c r="C10" t="s">
        <v>16</v>
      </c>
      <c r="D10" s="2">
        <v>3161702000</v>
      </c>
      <c r="F10" s="2"/>
      <c r="G10" s="2"/>
      <c r="AB10" s="56"/>
      <c r="AC10" s="2"/>
    </row>
    <row r="11" spans="1:29" x14ac:dyDescent="0.35">
      <c r="A11" t="s">
        <v>83</v>
      </c>
      <c r="B11" t="s">
        <v>302</v>
      </c>
      <c r="C11" t="s">
        <v>17</v>
      </c>
      <c r="D11" s="2">
        <v>1624232000</v>
      </c>
      <c r="F11" s="2"/>
      <c r="G11" s="2"/>
      <c r="AB11" s="56"/>
      <c r="AC11" s="2"/>
    </row>
    <row r="12" spans="1:29" x14ac:dyDescent="0.35">
      <c r="A12" t="s">
        <v>83</v>
      </c>
      <c r="B12" t="s">
        <v>114</v>
      </c>
      <c r="C12" t="s">
        <v>11</v>
      </c>
      <c r="D12" s="2">
        <v>68960000000</v>
      </c>
      <c r="F12" s="2"/>
      <c r="G12" s="2"/>
      <c r="AB12" s="56"/>
      <c r="AC12" s="2"/>
    </row>
    <row r="13" spans="1:29" x14ac:dyDescent="0.35">
      <c r="A13" t="s">
        <v>83</v>
      </c>
      <c r="B13" t="s">
        <v>114</v>
      </c>
      <c r="C13" t="s">
        <v>15</v>
      </c>
      <c r="D13" s="2">
        <v>76642000000</v>
      </c>
      <c r="F13" s="2"/>
      <c r="G13" s="2"/>
      <c r="AB13" s="56"/>
      <c r="AC13" s="2"/>
    </row>
    <row r="14" spans="1:29" x14ac:dyDescent="0.35">
      <c r="A14" t="s">
        <v>83</v>
      </c>
      <c r="B14" t="s">
        <v>114</v>
      </c>
      <c r="C14" t="s">
        <v>16</v>
      </c>
      <c r="D14" s="2">
        <v>60815000000</v>
      </c>
      <c r="F14" s="2"/>
      <c r="G14" s="2"/>
      <c r="AB14" s="56"/>
      <c r="AC14" s="2"/>
    </row>
    <row r="15" spans="1:29" x14ac:dyDescent="0.35">
      <c r="A15" t="s">
        <v>83</v>
      </c>
      <c r="B15" t="s">
        <v>114</v>
      </c>
      <c r="C15" t="s">
        <v>17</v>
      </c>
      <c r="D15" s="2">
        <v>40485000000</v>
      </c>
      <c r="F15" s="2"/>
      <c r="G15" s="2"/>
      <c r="AB15" s="56"/>
      <c r="AC15" s="2"/>
    </row>
    <row r="16" spans="1:29" x14ac:dyDescent="0.35">
      <c r="A16" t="s">
        <v>83</v>
      </c>
      <c r="B16" t="s">
        <v>84</v>
      </c>
      <c r="C16" t="s">
        <v>11</v>
      </c>
      <c r="D16" s="2">
        <v>120006367000</v>
      </c>
      <c r="F16" s="2"/>
      <c r="G16" s="2"/>
      <c r="AB16" s="56"/>
      <c r="AC16" s="2"/>
    </row>
    <row r="17" spans="1:29" x14ac:dyDescent="0.35">
      <c r="A17" t="s">
        <v>83</v>
      </c>
      <c r="B17" t="s">
        <v>84</v>
      </c>
      <c r="C17" t="s">
        <v>15</v>
      </c>
      <c r="D17" s="2">
        <v>139221266000</v>
      </c>
      <c r="F17" s="2"/>
      <c r="G17" s="2"/>
      <c r="AB17" s="56"/>
      <c r="AC17" s="2"/>
    </row>
    <row r="18" spans="1:29" x14ac:dyDescent="0.35">
      <c r="A18" t="s">
        <v>83</v>
      </c>
      <c r="B18" t="s">
        <v>84</v>
      </c>
      <c r="C18" t="s">
        <v>16</v>
      </c>
      <c r="D18" s="2">
        <v>123322302000</v>
      </c>
      <c r="F18" s="2"/>
      <c r="G18" s="2"/>
      <c r="AB18" s="56"/>
      <c r="AC18" s="2"/>
    </row>
    <row r="19" spans="1:29" x14ac:dyDescent="0.35">
      <c r="A19" t="s">
        <v>83</v>
      </c>
      <c r="B19" t="s">
        <v>84</v>
      </c>
      <c r="C19" t="s">
        <v>17</v>
      </c>
      <c r="D19" s="2">
        <v>84165019000</v>
      </c>
      <c r="F19" s="2"/>
      <c r="G19" s="2"/>
      <c r="AB19" s="56"/>
      <c r="AC19" s="2"/>
    </row>
    <row r="20" spans="1:29" x14ac:dyDescent="0.35">
      <c r="A20" t="s">
        <v>83</v>
      </c>
      <c r="B20" t="s">
        <v>341</v>
      </c>
      <c r="C20" t="s">
        <v>11</v>
      </c>
      <c r="D20" s="2">
        <v>448880000000</v>
      </c>
      <c r="F20" s="2"/>
      <c r="G20" s="2"/>
      <c r="AB20" s="56"/>
      <c r="AC20" s="2"/>
    </row>
    <row r="21" spans="1:29" x14ac:dyDescent="0.35">
      <c r="A21" t="s">
        <v>83</v>
      </c>
      <c r="B21" t="s">
        <v>341</v>
      </c>
      <c r="C21" t="s">
        <v>15</v>
      </c>
      <c r="D21" s="2">
        <v>469175000000</v>
      </c>
      <c r="F21" s="2"/>
      <c r="G21" s="2"/>
      <c r="AB21" s="56"/>
      <c r="AC21" s="2"/>
    </row>
    <row r="22" spans="1:29" x14ac:dyDescent="0.35">
      <c r="A22" t="s">
        <v>83</v>
      </c>
      <c r="B22" t="s">
        <v>341</v>
      </c>
      <c r="C22" t="s">
        <v>16</v>
      </c>
      <c r="D22" s="2">
        <v>450812000000</v>
      </c>
      <c r="F22" s="2"/>
      <c r="G22" s="2"/>
      <c r="AB22" s="56"/>
      <c r="AC22" s="2"/>
    </row>
    <row r="23" spans="1:29" x14ac:dyDescent="0.35">
      <c r="A23" t="s">
        <v>83</v>
      </c>
      <c r="B23" t="s">
        <v>341</v>
      </c>
      <c r="C23" t="s">
        <v>17</v>
      </c>
      <c r="D23" s="2">
        <v>305833000000</v>
      </c>
      <c r="F23" s="2"/>
      <c r="G23" s="2"/>
      <c r="AB23" s="56"/>
      <c r="AC23" s="2"/>
    </row>
    <row r="24" spans="1:29" x14ac:dyDescent="0.35">
      <c r="A24" t="s">
        <v>52</v>
      </c>
      <c r="B24" t="s">
        <v>478</v>
      </c>
      <c r="C24" t="s">
        <v>11</v>
      </c>
      <c r="D24" s="2">
        <v>1290052000</v>
      </c>
      <c r="F24" s="2"/>
      <c r="G24" s="2"/>
      <c r="AB24" s="56"/>
      <c r="AC24" s="2"/>
    </row>
    <row r="25" spans="1:29" x14ac:dyDescent="0.35">
      <c r="A25" t="s">
        <v>52</v>
      </c>
      <c r="B25" t="s">
        <v>478</v>
      </c>
      <c r="C25" t="s">
        <v>15</v>
      </c>
      <c r="D25" s="2">
        <v>1371065000</v>
      </c>
      <c r="F25" s="2"/>
      <c r="G25" s="2"/>
      <c r="AB25" s="56"/>
      <c r="AC25" s="2"/>
    </row>
    <row r="26" spans="1:29" x14ac:dyDescent="0.35">
      <c r="A26" t="s">
        <v>52</v>
      </c>
      <c r="B26" t="s">
        <v>478</v>
      </c>
      <c r="C26" t="s">
        <v>16</v>
      </c>
      <c r="D26" s="2">
        <v>1519978000</v>
      </c>
      <c r="F26" s="2"/>
      <c r="G26" s="2"/>
      <c r="AB26" s="56"/>
      <c r="AC26" s="2"/>
    </row>
    <row r="27" spans="1:29" x14ac:dyDescent="0.35">
      <c r="A27" t="s">
        <v>52</v>
      </c>
      <c r="B27" t="s">
        <v>478</v>
      </c>
      <c r="C27" t="s">
        <v>17</v>
      </c>
      <c r="D27" s="2">
        <v>1662829000</v>
      </c>
      <c r="F27" s="2"/>
      <c r="G27" s="2"/>
      <c r="AB27" s="56"/>
      <c r="AC27" s="2"/>
    </row>
    <row r="28" spans="1:29" x14ac:dyDescent="0.35">
      <c r="A28" t="s">
        <v>52</v>
      </c>
      <c r="B28" t="s">
        <v>130</v>
      </c>
      <c r="C28" t="s">
        <v>11</v>
      </c>
      <c r="D28" s="2">
        <v>6514099000</v>
      </c>
      <c r="F28" s="2"/>
      <c r="G28" s="2"/>
      <c r="AB28" s="56"/>
      <c r="AC28" s="2"/>
    </row>
    <row r="29" spans="1:29" x14ac:dyDescent="0.35">
      <c r="A29" t="s">
        <v>52</v>
      </c>
      <c r="B29" t="s">
        <v>130</v>
      </c>
      <c r="C29" t="s">
        <v>15</v>
      </c>
      <c r="D29" s="2">
        <v>7184794000</v>
      </c>
      <c r="F29" s="2"/>
      <c r="G29" s="2"/>
      <c r="AB29" s="56"/>
      <c r="AC29" s="2"/>
    </row>
    <row r="30" spans="1:29" x14ac:dyDescent="0.35">
      <c r="A30" t="s">
        <v>52</v>
      </c>
      <c r="B30" t="s">
        <v>130</v>
      </c>
      <c r="C30" t="s">
        <v>16</v>
      </c>
      <c r="D30" s="2">
        <v>9049918000</v>
      </c>
      <c r="F30" s="2"/>
      <c r="G30" s="2"/>
      <c r="AB30" s="56"/>
      <c r="AC30" s="2"/>
    </row>
    <row r="31" spans="1:29" x14ac:dyDescent="0.35">
      <c r="A31" t="s">
        <v>52</v>
      </c>
      <c r="B31" t="s">
        <v>130</v>
      </c>
      <c r="C31" t="s">
        <v>17</v>
      </c>
      <c r="D31" s="2">
        <v>10855810000</v>
      </c>
      <c r="F31" s="2"/>
      <c r="G31" s="2"/>
      <c r="AB31" s="56"/>
      <c r="AC31" s="2"/>
    </row>
    <row r="32" spans="1:29" x14ac:dyDescent="0.35">
      <c r="A32" t="s">
        <v>52</v>
      </c>
      <c r="B32" t="s">
        <v>53</v>
      </c>
      <c r="C32" t="s">
        <v>11</v>
      </c>
      <c r="D32" s="2">
        <v>36568209000</v>
      </c>
      <c r="F32" s="2"/>
      <c r="G32" s="2"/>
      <c r="AB32" s="56"/>
      <c r="AC32" s="2"/>
    </row>
    <row r="33" spans="1:29" x14ac:dyDescent="0.35">
      <c r="A33" t="s">
        <v>52</v>
      </c>
      <c r="B33" t="s">
        <v>53</v>
      </c>
      <c r="C33" t="s">
        <v>15</v>
      </c>
      <c r="D33" s="2">
        <v>40862027000</v>
      </c>
      <c r="G33" s="2"/>
      <c r="H33" s="2"/>
      <c r="AB33" s="56"/>
      <c r="AC33" s="2"/>
    </row>
    <row r="34" spans="1:29" x14ac:dyDescent="0.35">
      <c r="A34" t="s">
        <v>52</v>
      </c>
      <c r="B34" t="s">
        <v>53</v>
      </c>
      <c r="C34" t="s">
        <v>16</v>
      </c>
      <c r="D34" s="2">
        <v>44639846000</v>
      </c>
      <c r="G34" s="2"/>
      <c r="H34" s="2"/>
      <c r="AB34" s="56"/>
      <c r="AC34" s="2"/>
    </row>
    <row r="35" spans="1:29" x14ac:dyDescent="0.35">
      <c r="A35" t="s">
        <v>52</v>
      </c>
      <c r="B35" t="s">
        <v>53</v>
      </c>
      <c r="C35" t="s">
        <v>17</v>
      </c>
      <c r="D35" s="2">
        <v>46281681000</v>
      </c>
      <c r="G35" s="2"/>
      <c r="H35" s="2"/>
      <c r="AB35" s="56"/>
      <c r="AC35" s="2"/>
    </row>
    <row r="36" spans="1:29" x14ac:dyDescent="0.35">
      <c r="A36" t="s">
        <v>52</v>
      </c>
      <c r="B36" t="s">
        <v>234</v>
      </c>
      <c r="C36" t="s">
        <v>11</v>
      </c>
      <c r="D36" s="2">
        <v>1727653000</v>
      </c>
      <c r="G36" s="2"/>
      <c r="H36" s="2"/>
      <c r="AB36" s="56"/>
      <c r="AC36" s="2"/>
    </row>
    <row r="37" spans="1:29" x14ac:dyDescent="0.35">
      <c r="A37" t="s">
        <v>52</v>
      </c>
      <c r="B37" t="s">
        <v>234</v>
      </c>
      <c r="C37" t="s">
        <v>15</v>
      </c>
      <c r="D37" s="2">
        <v>2005006000</v>
      </c>
      <c r="G37" s="2"/>
      <c r="H37" s="2"/>
      <c r="AB37" s="56"/>
      <c r="AC37" s="2"/>
    </row>
    <row r="38" spans="1:29" x14ac:dyDescent="0.35">
      <c r="A38" t="s">
        <v>52</v>
      </c>
      <c r="B38" t="s">
        <v>234</v>
      </c>
      <c r="C38" t="s">
        <v>16</v>
      </c>
      <c r="D38" s="2">
        <v>2781316000</v>
      </c>
      <c r="AB38" s="56"/>
      <c r="AC38" s="2"/>
    </row>
    <row r="39" spans="1:29" x14ac:dyDescent="0.35">
      <c r="A39" t="s">
        <v>52</v>
      </c>
      <c r="B39" t="s">
        <v>234</v>
      </c>
      <c r="C39" t="s">
        <v>17</v>
      </c>
      <c r="D39" s="2">
        <v>3131824000</v>
      </c>
      <c r="AB39" s="56"/>
      <c r="AC39" s="2"/>
    </row>
    <row r="40" spans="1:29" x14ac:dyDescent="0.35">
      <c r="A40" t="s">
        <v>52</v>
      </c>
      <c r="B40" t="s">
        <v>265</v>
      </c>
      <c r="C40" t="s">
        <v>11</v>
      </c>
      <c r="D40" s="2">
        <v>4345812000</v>
      </c>
      <c r="AB40" s="56"/>
      <c r="AC40" s="2"/>
    </row>
    <row r="41" spans="1:29" x14ac:dyDescent="0.35">
      <c r="A41" t="s">
        <v>52</v>
      </c>
      <c r="B41" t="s">
        <v>265</v>
      </c>
      <c r="C41" t="s">
        <v>15</v>
      </c>
      <c r="D41" s="2">
        <v>4981791000</v>
      </c>
      <c r="AB41" s="56"/>
      <c r="AC41" s="2"/>
    </row>
    <row r="42" spans="1:29" x14ac:dyDescent="0.35">
      <c r="A42" t="s">
        <v>52</v>
      </c>
      <c r="B42" t="s">
        <v>265</v>
      </c>
      <c r="C42" t="s">
        <v>16</v>
      </c>
      <c r="D42" s="2">
        <v>5318323000</v>
      </c>
      <c r="AB42" s="56"/>
      <c r="AC42" s="2"/>
    </row>
    <row r="43" spans="1:29" x14ac:dyDescent="0.35">
      <c r="A43" t="s">
        <v>52</v>
      </c>
      <c r="B43" t="s">
        <v>265</v>
      </c>
      <c r="C43" t="s">
        <v>17</v>
      </c>
      <c r="D43" s="2">
        <v>5516931000</v>
      </c>
      <c r="AB43" s="56"/>
      <c r="AC43" s="2"/>
    </row>
    <row r="44" spans="1:29" x14ac:dyDescent="0.35">
      <c r="A44" t="s">
        <v>52</v>
      </c>
      <c r="B44" t="s">
        <v>75</v>
      </c>
      <c r="C44" t="s">
        <v>11</v>
      </c>
      <c r="D44" s="2">
        <v>4564423000</v>
      </c>
      <c r="AB44" s="56"/>
      <c r="AC44" s="2"/>
    </row>
    <row r="45" spans="1:29" x14ac:dyDescent="0.35">
      <c r="A45" t="s">
        <v>52</v>
      </c>
      <c r="B45" t="s">
        <v>75</v>
      </c>
      <c r="C45" t="s">
        <v>15</v>
      </c>
      <c r="D45" s="2">
        <v>5364279000</v>
      </c>
      <c r="AB45" s="56"/>
      <c r="AC45" s="2"/>
    </row>
    <row r="46" spans="1:29" x14ac:dyDescent="0.35">
      <c r="A46" t="s">
        <v>52</v>
      </c>
      <c r="B46" t="s">
        <v>75</v>
      </c>
      <c r="C46" t="s">
        <v>16</v>
      </c>
      <c r="D46" s="2">
        <v>6363641000</v>
      </c>
      <c r="AB46" s="56"/>
      <c r="AC46" s="2"/>
    </row>
    <row r="47" spans="1:29" x14ac:dyDescent="0.35">
      <c r="A47" t="s">
        <v>52</v>
      </c>
      <c r="B47" t="s">
        <v>75</v>
      </c>
      <c r="C47" t="s">
        <v>17</v>
      </c>
      <c r="D47" s="2">
        <v>7317122000</v>
      </c>
      <c r="AB47" s="56"/>
      <c r="AC47" s="2"/>
    </row>
    <row r="48" spans="1:29" x14ac:dyDescent="0.35">
      <c r="A48" t="s">
        <v>578</v>
      </c>
      <c r="D48" s="2">
        <v>5095333197000</v>
      </c>
      <c r="AB48" s="56"/>
      <c r="AC48" s="2"/>
    </row>
    <row r="49" spans="3:29" x14ac:dyDescent="0.35">
      <c r="G49" s="2"/>
      <c r="AB49" s="56"/>
      <c r="AC49" s="2"/>
    </row>
    <row r="50" spans="3:29" x14ac:dyDescent="0.35">
      <c r="G50" s="2"/>
      <c r="AB50" s="56"/>
      <c r="AC50" s="2"/>
    </row>
    <row r="51" spans="3:29" x14ac:dyDescent="0.35">
      <c r="G51" s="2"/>
      <c r="AB51" s="56"/>
      <c r="AC51" s="2"/>
    </row>
    <row r="52" spans="3:29" x14ac:dyDescent="0.35">
      <c r="G52" s="2"/>
      <c r="AB52" s="56"/>
      <c r="AC52" s="2"/>
    </row>
    <row r="53" spans="3:29" x14ac:dyDescent="0.35">
      <c r="G53" s="2"/>
      <c r="AB53" s="56"/>
      <c r="AC53" s="2"/>
    </row>
    <row r="54" spans="3:29" ht="21" x14ac:dyDescent="0.5">
      <c r="C54" s="62"/>
      <c r="D54" s="62"/>
      <c r="E54" s="62"/>
      <c r="F54" s="62"/>
      <c r="G54" s="62"/>
      <c r="AB54" s="56"/>
      <c r="AC54" s="2"/>
    </row>
    <row r="55" spans="3:29" ht="21" x14ac:dyDescent="0.5">
      <c r="C55" s="11"/>
      <c r="D55" s="11"/>
      <c r="E55" s="11"/>
      <c r="F55" s="11"/>
      <c r="G55" s="11"/>
      <c r="AB55" s="56"/>
      <c r="AC55" s="2"/>
    </row>
    <row r="56" spans="3:29" ht="18.5" x14ac:dyDescent="0.45">
      <c r="C56" s="15"/>
      <c r="D56" s="59"/>
      <c r="E56" s="59"/>
      <c r="F56" s="59"/>
      <c r="G56" s="59"/>
      <c r="AB56" s="56"/>
      <c r="AC56" s="2"/>
    </row>
    <row r="57" spans="3:29" ht="18.5" x14ac:dyDescent="0.45">
      <c r="C57" s="15"/>
      <c r="D57" s="59"/>
      <c r="E57" s="59"/>
      <c r="F57" s="59"/>
      <c r="G57" s="59"/>
      <c r="AB57" s="56"/>
      <c r="AC57" s="2"/>
    </row>
    <row r="58" spans="3:29" ht="18.5" x14ac:dyDescent="0.45">
      <c r="C58" s="15"/>
      <c r="D58" s="59"/>
      <c r="E58" s="59"/>
      <c r="F58" s="59"/>
      <c r="G58" s="59"/>
      <c r="AB58" s="56"/>
      <c r="AC58" s="2"/>
    </row>
    <row r="59" spans="3:29" ht="18.5" x14ac:dyDescent="0.45">
      <c r="C59" s="15"/>
      <c r="D59" s="59"/>
      <c r="E59" s="59"/>
      <c r="F59" s="59"/>
      <c r="G59" s="59"/>
      <c r="AB59" s="56"/>
      <c r="AC59" s="2"/>
    </row>
    <row r="60" spans="3:29" ht="18.5" x14ac:dyDescent="0.45">
      <c r="C60" s="15"/>
      <c r="D60" s="59"/>
      <c r="E60" s="59"/>
      <c r="F60" s="59"/>
      <c r="G60" s="59"/>
      <c r="AB60" s="56"/>
      <c r="AC60" s="2"/>
    </row>
    <row r="61" spans="3:29" ht="18.5" x14ac:dyDescent="0.45">
      <c r="C61" s="12"/>
      <c r="D61" s="60"/>
      <c r="E61" s="60"/>
      <c r="AB61" s="56"/>
      <c r="AC61" s="2"/>
    </row>
    <row r="62" spans="3:29" ht="18.5" x14ac:dyDescent="0.45">
      <c r="C62" s="15"/>
      <c r="D62" s="60"/>
      <c r="E62" s="60"/>
      <c r="AB62" s="56"/>
      <c r="AC62" s="2"/>
    </row>
    <row r="63" spans="3:29" ht="18.5" x14ac:dyDescent="0.45">
      <c r="C63" s="15"/>
      <c r="D63" s="59"/>
      <c r="E63" s="59"/>
      <c r="F63" s="59"/>
      <c r="G63" s="59"/>
      <c r="AB63" s="56"/>
      <c r="AC63" s="2"/>
    </row>
    <row r="64" spans="3:29" ht="18.5" x14ac:dyDescent="0.45">
      <c r="C64" s="15"/>
      <c r="D64" s="59"/>
      <c r="E64" s="59"/>
      <c r="F64" s="59"/>
      <c r="G64" s="59"/>
      <c r="AB64" s="56"/>
      <c r="AC64" s="2"/>
    </row>
    <row r="65" spans="3:29" ht="18.5" x14ac:dyDescent="0.45">
      <c r="C65" s="12"/>
      <c r="D65" s="59"/>
      <c r="E65" s="59"/>
      <c r="AB65" s="56"/>
      <c r="AC65" s="2"/>
    </row>
    <row r="66" spans="3:29" ht="18.5" x14ac:dyDescent="0.45">
      <c r="C66" s="12"/>
      <c r="D66" s="59"/>
      <c r="E66" s="59"/>
      <c r="AB66" s="56"/>
      <c r="AC66" s="2"/>
    </row>
    <row r="67" spans="3:29" ht="18.5" x14ac:dyDescent="0.45">
      <c r="C67" s="15"/>
      <c r="D67" s="59"/>
      <c r="E67" s="59"/>
      <c r="F67" s="59"/>
      <c r="G67" s="59"/>
      <c r="AB67" s="56"/>
      <c r="AC67" s="2"/>
    </row>
    <row r="68" spans="3:29" ht="18.5" x14ac:dyDescent="0.45">
      <c r="C68" s="15"/>
      <c r="D68" s="59"/>
      <c r="E68" s="59"/>
      <c r="F68" s="59"/>
      <c r="G68" s="59"/>
      <c r="AB68" s="56"/>
      <c r="AC68" s="2"/>
    </row>
    <row r="69" spans="3:29" ht="16" x14ac:dyDescent="0.4">
      <c r="C69" s="10"/>
      <c r="D69" s="10"/>
      <c r="E69" s="61"/>
      <c r="AB69" s="56"/>
      <c r="AC69" s="2"/>
    </row>
    <row r="70" spans="3:29" ht="18.5" x14ac:dyDescent="0.45">
      <c r="C70" s="15"/>
      <c r="AB70" s="56"/>
      <c r="AC70" s="2"/>
    </row>
    <row r="71" spans="3:29" ht="18.5" x14ac:dyDescent="0.45">
      <c r="C71" s="15"/>
      <c r="D71" s="59"/>
      <c r="E71" s="59"/>
      <c r="F71" s="59"/>
      <c r="G71" s="59"/>
      <c r="AB71" s="56"/>
      <c r="AC71" s="2"/>
    </row>
    <row r="72" spans="3:29" x14ac:dyDescent="0.35">
      <c r="G72" s="2"/>
      <c r="AB72" s="56"/>
      <c r="AC72" s="2"/>
    </row>
    <row r="73" spans="3:29" x14ac:dyDescent="0.35">
      <c r="G73" s="2"/>
      <c r="AB73" s="56"/>
      <c r="AC73" s="2"/>
    </row>
    <row r="74" spans="3:29" x14ac:dyDescent="0.35">
      <c r="G74" s="2"/>
      <c r="AB74" s="56"/>
      <c r="AC74" s="2"/>
    </row>
    <row r="75" spans="3:29" x14ac:dyDescent="0.35">
      <c r="G75" s="2"/>
      <c r="AB75" s="56"/>
      <c r="AC75" s="2"/>
    </row>
    <row r="76" spans="3:29" x14ac:dyDescent="0.35">
      <c r="G76" s="57"/>
      <c r="AB76" s="56"/>
      <c r="AC76" s="2"/>
    </row>
    <row r="77" spans="3:29" x14ac:dyDescent="0.35">
      <c r="AB77" s="56"/>
      <c r="AC77" s="2"/>
    </row>
    <row r="78" spans="3:29" x14ac:dyDescent="0.35">
      <c r="AB78" s="56"/>
      <c r="AC78" s="2"/>
    </row>
    <row r="79" spans="3:29" x14ac:dyDescent="0.35">
      <c r="AB79" s="56"/>
      <c r="AC79" s="2"/>
    </row>
    <row r="80" spans="3:29" x14ac:dyDescent="0.35">
      <c r="AB80" s="56"/>
      <c r="AC80" s="2"/>
    </row>
    <row r="81" spans="28:29" x14ac:dyDescent="0.35">
      <c r="AB81" s="56"/>
      <c r="AC81" s="2"/>
    </row>
    <row r="82" spans="28:29" x14ac:dyDescent="0.35">
      <c r="AB82" s="56"/>
      <c r="AC82" s="2"/>
    </row>
    <row r="83" spans="28:29" x14ac:dyDescent="0.35">
      <c r="AB83" s="56"/>
      <c r="AC83" s="2"/>
    </row>
    <row r="84" spans="28:29" x14ac:dyDescent="0.35">
      <c r="AB84" s="56"/>
      <c r="AC84" s="2"/>
    </row>
    <row r="85" spans="28:29" x14ac:dyDescent="0.35">
      <c r="AB85" s="56"/>
      <c r="AC85" s="2"/>
    </row>
    <row r="86" spans="28:29" x14ac:dyDescent="0.35">
      <c r="AB86" s="56"/>
      <c r="AC86" s="2"/>
    </row>
    <row r="87" spans="28:29" x14ac:dyDescent="0.35">
      <c r="AB87" s="56"/>
      <c r="AC87" s="2"/>
    </row>
    <row r="88" spans="28:29" x14ac:dyDescent="0.35">
      <c r="AB88" s="56"/>
      <c r="AC88" s="2"/>
    </row>
    <row r="89" spans="28:29" x14ac:dyDescent="0.35">
      <c r="AB89" s="56"/>
      <c r="AC89" s="2"/>
    </row>
    <row r="90" spans="28:29" x14ac:dyDescent="0.35">
      <c r="AB90" s="56"/>
      <c r="AC90" s="2"/>
    </row>
    <row r="91" spans="28:29" x14ac:dyDescent="0.35">
      <c r="AB91" s="56"/>
      <c r="AC91" s="2"/>
    </row>
    <row r="92" spans="28:29" x14ac:dyDescent="0.35">
      <c r="AB92" s="56"/>
      <c r="AC92" s="2"/>
    </row>
    <row r="93" spans="28:29" x14ac:dyDescent="0.35">
      <c r="AB93" s="56"/>
      <c r="AC93" s="2"/>
    </row>
    <row r="94" spans="28:29" x14ac:dyDescent="0.35">
      <c r="AB94" s="56"/>
      <c r="AC94" s="2"/>
    </row>
    <row r="95" spans="28:29" x14ac:dyDescent="0.35">
      <c r="AB95" s="56"/>
      <c r="AC95" s="2"/>
    </row>
    <row r="96" spans="28:29" x14ac:dyDescent="0.35">
      <c r="AB96" s="56"/>
      <c r="AC96" s="2"/>
    </row>
    <row r="97" spans="28:29" x14ac:dyDescent="0.35">
      <c r="AB97" s="56"/>
      <c r="AC97" s="2"/>
    </row>
    <row r="98" spans="28:29" x14ac:dyDescent="0.35">
      <c r="AB98" s="56"/>
      <c r="AC98" s="2"/>
    </row>
    <row r="99" spans="28:29" x14ac:dyDescent="0.35">
      <c r="AB99" s="56"/>
      <c r="AC99" s="2"/>
    </row>
    <row r="100" spans="28:29" x14ac:dyDescent="0.35">
      <c r="AB100" s="56"/>
      <c r="AC100" s="2"/>
    </row>
    <row r="101" spans="28:29" x14ac:dyDescent="0.35">
      <c r="AB101" s="56"/>
      <c r="AC101" s="2"/>
    </row>
    <row r="102" spans="28:29" x14ac:dyDescent="0.35">
      <c r="AB102" s="56"/>
      <c r="AC102" s="2"/>
    </row>
    <row r="103" spans="28:29" x14ac:dyDescent="0.35">
      <c r="AB103" s="56"/>
      <c r="AC103" s="2"/>
    </row>
    <row r="104" spans="28:29" x14ac:dyDescent="0.35">
      <c r="AB104" s="56"/>
      <c r="AC104" s="2"/>
    </row>
    <row r="105" spans="28:29" x14ac:dyDescent="0.35">
      <c r="AB105" s="56"/>
      <c r="AC105" s="2"/>
    </row>
    <row r="106" spans="28:29" x14ac:dyDescent="0.35">
      <c r="AB106" s="56"/>
      <c r="AC106" s="2"/>
    </row>
    <row r="107" spans="28:29" x14ac:dyDescent="0.35">
      <c r="AB107" s="56"/>
      <c r="AC107" s="2"/>
    </row>
    <row r="108" spans="28:29" x14ac:dyDescent="0.35">
      <c r="AB108" s="56"/>
      <c r="AC108" s="2"/>
    </row>
    <row r="109" spans="28:29" x14ac:dyDescent="0.35">
      <c r="AB109" s="56"/>
      <c r="AC109" s="2"/>
    </row>
    <row r="110" spans="28:29" x14ac:dyDescent="0.35">
      <c r="AB110" s="56"/>
      <c r="AC110" s="2"/>
    </row>
    <row r="111" spans="28:29" x14ac:dyDescent="0.35">
      <c r="AB111" s="56"/>
      <c r="AC111" s="2"/>
    </row>
    <row r="112" spans="28:29" x14ac:dyDescent="0.35">
      <c r="AB112" s="56"/>
      <c r="AC112" s="2"/>
    </row>
    <row r="113" spans="28:29" x14ac:dyDescent="0.35">
      <c r="AB113" s="56"/>
      <c r="AC113" s="2"/>
    </row>
    <row r="114" spans="28:29" x14ac:dyDescent="0.35">
      <c r="AB114" s="56"/>
      <c r="AC114" s="2"/>
    </row>
    <row r="115" spans="28:29" x14ac:dyDescent="0.35">
      <c r="AB115" s="56"/>
      <c r="AC115" s="2"/>
    </row>
    <row r="116" spans="28:29" x14ac:dyDescent="0.35">
      <c r="AB116" s="56"/>
      <c r="AC116" s="2"/>
    </row>
    <row r="117" spans="28:29" x14ac:dyDescent="0.35">
      <c r="AB117" s="56"/>
      <c r="AC117" s="2"/>
    </row>
    <row r="118" spans="28:29" x14ac:dyDescent="0.35">
      <c r="AB118" s="56"/>
      <c r="AC118" s="2"/>
    </row>
    <row r="119" spans="28:29" x14ac:dyDescent="0.35">
      <c r="AB119" s="56"/>
      <c r="AC119" s="2"/>
    </row>
    <row r="120" spans="28:29" x14ac:dyDescent="0.35">
      <c r="AB120" s="56"/>
      <c r="AC120" s="2"/>
    </row>
    <row r="121" spans="28:29" x14ac:dyDescent="0.35">
      <c r="AB121" s="56"/>
      <c r="AC121" s="2"/>
    </row>
    <row r="122" spans="28:29" x14ac:dyDescent="0.35">
      <c r="AB122" s="56"/>
      <c r="AC122" s="2"/>
    </row>
    <row r="123" spans="28:29" x14ac:dyDescent="0.35">
      <c r="AB123" s="56"/>
      <c r="AC123" s="2"/>
    </row>
    <row r="124" spans="28:29" x14ac:dyDescent="0.35">
      <c r="AB124" s="58"/>
      <c r="AC124" s="2"/>
    </row>
    <row r="125" spans="28:29" x14ac:dyDescent="0.35">
      <c r="AB125" s="56"/>
      <c r="AC125" s="2"/>
    </row>
    <row r="126" spans="28:29" x14ac:dyDescent="0.35">
      <c r="AB126" s="56"/>
      <c r="AC126" s="2"/>
    </row>
    <row r="127" spans="28:29" x14ac:dyDescent="0.35">
      <c r="AB127" s="56"/>
      <c r="AC127" s="2"/>
    </row>
    <row r="128" spans="28:29" x14ac:dyDescent="0.35">
      <c r="AB128" s="56"/>
      <c r="AC128" s="2"/>
    </row>
    <row r="129" spans="28:29" x14ac:dyDescent="0.35">
      <c r="AB129" s="56"/>
      <c r="AC129" s="2"/>
    </row>
    <row r="130" spans="28:29" x14ac:dyDescent="0.35">
      <c r="AB130" s="56"/>
      <c r="AC130" s="2"/>
    </row>
    <row r="131" spans="28:29" x14ac:dyDescent="0.35">
      <c r="AB131" s="56"/>
      <c r="AC131" s="2"/>
    </row>
    <row r="132" spans="28:29" x14ac:dyDescent="0.35">
      <c r="AB132" s="56"/>
      <c r="AC132" s="2"/>
    </row>
    <row r="133" spans="28:29" x14ac:dyDescent="0.35">
      <c r="AB133" s="56"/>
      <c r="AC133" s="2"/>
    </row>
    <row r="134" spans="28:29" x14ac:dyDescent="0.35">
      <c r="AB134" s="56"/>
      <c r="AC134" s="2"/>
    </row>
    <row r="135" spans="28:29" x14ac:dyDescent="0.35">
      <c r="AB135" s="56"/>
      <c r="AC135" s="2"/>
    </row>
    <row r="136" spans="28:29" x14ac:dyDescent="0.35">
      <c r="AB136" s="56"/>
      <c r="AC136" s="2"/>
    </row>
    <row r="137" spans="28:29" x14ac:dyDescent="0.35">
      <c r="AB137" s="56"/>
      <c r="AC137" s="2"/>
    </row>
    <row r="138" spans="28:29" x14ac:dyDescent="0.35">
      <c r="AB138" s="56"/>
      <c r="AC138" s="2"/>
    </row>
    <row r="139" spans="28:29" x14ac:dyDescent="0.35">
      <c r="AB139" s="56"/>
      <c r="AC139" s="2"/>
    </row>
    <row r="140" spans="28:29" x14ac:dyDescent="0.35">
      <c r="AB140" s="56"/>
      <c r="AC140" s="2"/>
    </row>
    <row r="141" spans="28:29" x14ac:dyDescent="0.35">
      <c r="AB141" s="56"/>
      <c r="AC141" s="2"/>
    </row>
    <row r="142" spans="28:29" x14ac:dyDescent="0.35">
      <c r="AB142" s="56"/>
      <c r="AC142" s="2"/>
    </row>
    <row r="143" spans="28:29" x14ac:dyDescent="0.35">
      <c r="AB143" s="56"/>
      <c r="AC143" s="2"/>
    </row>
    <row r="144" spans="28:29" x14ac:dyDescent="0.35">
      <c r="AB144" s="56"/>
      <c r="AC144" s="2"/>
    </row>
    <row r="145" spans="28:29" x14ac:dyDescent="0.35">
      <c r="AB145" s="56"/>
      <c r="AC145" s="2"/>
    </row>
    <row r="146" spans="28:29" x14ac:dyDescent="0.35">
      <c r="AB146" s="56"/>
      <c r="AC146" s="2"/>
    </row>
    <row r="147" spans="28:29" x14ac:dyDescent="0.35">
      <c r="AB147" s="56"/>
      <c r="AC147" s="2"/>
    </row>
    <row r="148" spans="28:29" x14ac:dyDescent="0.35">
      <c r="AB148" s="56"/>
      <c r="AC148" s="2"/>
    </row>
    <row r="149" spans="28:29" x14ac:dyDescent="0.35">
      <c r="AB149" s="56"/>
      <c r="AC149" s="2"/>
    </row>
    <row r="150" spans="28:29" x14ac:dyDescent="0.35">
      <c r="AB150" s="56"/>
      <c r="AC150" s="2"/>
    </row>
    <row r="151" spans="28:29" x14ac:dyDescent="0.35">
      <c r="AB151" s="56"/>
      <c r="AC151" s="2"/>
    </row>
    <row r="152" spans="28:29" x14ac:dyDescent="0.35">
      <c r="AB152" s="56"/>
      <c r="AC152" s="2"/>
    </row>
    <row r="153" spans="28:29" x14ac:dyDescent="0.35">
      <c r="AB153" s="56"/>
      <c r="AC153" s="2"/>
    </row>
    <row r="154" spans="28:29" x14ac:dyDescent="0.35">
      <c r="AB154" s="56"/>
      <c r="AC154" s="2"/>
    </row>
    <row r="155" spans="28:29" x14ac:dyDescent="0.35">
      <c r="AB155" s="56"/>
      <c r="AC155" s="2"/>
    </row>
    <row r="156" spans="28:29" x14ac:dyDescent="0.35">
      <c r="AB156" s="56"/>
      <c r="AC156" s="2"/>
    </row>
    <row r="157" spans="28:29" x14ac:dyDescent="0.35">
      <c r="AB157" s="56"/>
      <c r="AC157" s="2"/>
    </row>
    <row r="158" spans="28:29" x14ac:dyDescent="0.35">
      <c r="AB158" s="56"/>
      <c r="AC158" s="2"/>
    </row>
    <row r="159" spans="28:29" x14ac:dyDescent="0.35">
      <c r="AB159" s="56"/>
      <c r="AC159" s="2"/>
    </row>
    <row r="160" spans="28:29" x14ac:dyDescent="0.35">
      <c r="AB160" s="56"/>
      <c r="AC160" s="2"/>
    </row>
    <row r="161" spans="28:29" x14ac:dyDescent="0.35">
      <c r="AB161" s="56"/>
      <c r="AC161" s="2"/>
    </row>
    <row r="162" spans="28:29" x14ac:dyDescent="0.35">
      <c r="AB162" s="56"/>
      <c r="AC162" s="2"/>
    </row>
    <row r="163" spans="28:29" x14ac:dyDescent="0.35">
      <c r="AB163" s="56"/>
      <c r="AC163" s="2"/>
    </row>
    <row r="164" spans="28:29" x14ac:dyDescent="0.35">
      <c r="AB164" s="56"/>
      <c r="AC164" s="2"/>
    </row>
    <row r="165" spans="28:29" x14ac:dyDescent="0.35">
      <c r="AB165" s="56"/>
      <c r="AC165" s="2"/>
    </row>
    <row r="166" spans="28:29" x14ac:dyDescent="0.35">
      <c r="AB166" s="56"/>
      <c r="AC166" s="2"/>
    </row>
    <row r="167" spans="28:29" x14ac:dyDescent="0.35">
      <c r="AB167" s="56"/>
      <c r="AC167" s="2"/>
    </row>
    <row r="168" spans="28:29" x14ac:dyDescent="0.35">
      <c r="AB168" s="56"/>
      <c r="AC168" s="2"/>
    </row>
    <row r="169" spans="28:29" x14ac:dyDescent="0.35">
      <c r="AB169" s="56"/>
      <c r="AC169" s="2"/>
    </row>
    <row r="170" spans="28:29" x14ac:dyDescent="0.35">
      <c r="AB170" s="56"/>
      <c r="AC170" s="2"/>
    </row>
    <row r="171" spans="28:29" x14ac:dyDescent="0.35">
      <c r="AB171" s="56"/>
      <c r="AC171" s="2"/>
    </row>
    <row r="172" spans="28:29" x14ac:dyDescent="0.35">
      <c r="AB172" s="56"/>
      <c r="AC172" s="2"/>
    </row>
    <row r="173" spans="28:29" x14ac:dyDescent="0.35">
      <c r="AB173" s="56"/>
      <c r="AC173" s="2"/>
    </row>
    <row r="174" spans="28:29" x14ac:dyDescent="0.35">
      <c r="AB174" s="56"/>
      <c r="AC174" s="2"/>
    </row>
    <row r="175" spans="28:29" x14ac:dyDescent="0.35">
      <c r="AB175" s="56"/>
      <c r="AC175" s="2"/>
    </row>
    <row r="176" spans="28:29" x14ac:dyDescent="0.35">
      <c r="AB176" s="56"/>
      <c r="AC176" s="2"/>
    </row>
    <row r="177" spans="28:29" x14ac:dyDescent="0.35">
      <c r="AB177" s="56"/>
      <c r="AC177" s="2"/>
    </row>
    <row r="178" spans="28:29" x14ac:dyDescent="0.35">
      <c r="AB178" s="56"/>
      <c r="AC178" s="2"/>
    </row>
    <row r="179" spans="28:29" x14ac:dyDescent="0.35">
      <c r="AB179" s="56"/>
      <c r="AC179" s="2"/>
    </row>
    <row r="180" spans="28:29" x14ac:dyDescent="0.35">
      <c r="AB180" s="56"/>
      <c r="AC180" s="2"/>
    </row>
    <row r="181" spans="28:29" x14ac:dyDescent="0.35">
      <c r="AB181" s="56"/>
      <c r="AC181" s="2"/>
    </row>
    <row r="182" spans="28:29" x14ac:dyDescent="0.35">
      <c r="AB182" s="56"/>
      <c r="AC182" s="2"/>
    </row>
    <row r="183" spans="28:29" x14ac:dyDescent="0.35">
      <c r="AB183" s="56"/>
      <c r="AC183" s="2"/>
    </row>
    <row r="184" spans="28:29" x14ac:dyDescent="0.35">
      <c r="AB184" s="56"/>
      <c r="AC184" s="2"/>
    </row>
    <row r="185" spans="28:29" x14ac:dyDescent="0.35">
      <c r="AB185" s="56"/>
      <c r="AC185" s="2"/>
    </row>
    <row r="186" spans="28:29" x14ac:dyDescent="0.35">
      <c r="AB186" s="56"/>
      <c r="AC186" s="2"/>
    </row>
    <row r="187" spans="28:29" x14ac:dyDescent="0.35">
      <c r="AB187" s="56"/>
      <c r="AC187" s="2"/>
    </row>
    <row r="188" spans="28:29" x14ac:dyDescent="0.35">
      <c r="AB188" s="56"/>
      <c r="AC188" s="2"/>
    </row>
    <row r="189" spans="28:29" x14ac:dyDescent="0.35">
      <c r="AB189" s="56"/>
      <c r="AC189" s="2"/>
    </row>
    <row r="190" spans="28:29" x14ac:dyDescent="0.35">
      <c r="AB190" s="58"/>
      <c r="AC190" s="2"/>
    </row>
    <row r="191" spans="28:29" x14ac:dyDescent="0.35">
      <c r="AB191" s="56"/>
      <c r="AC191" s="2"/>
    </row>
    <row r="192" spans="28:29" x14ac:dyDescent="0.35">
      <c r="AB192" s="56"/>
      <c r="AC192" s="2"/>
    </row>
    <row r="193" spans="28:29" x14ac:dyDescent="0.35">
      <c r="AB193" s="56"/>
      <c r="AC193" s="2"/>
    </row>
    <row r="194" spans="28:29" x14ac:dyDescent="0.35">
      <c r="AB194" s="56"/>
      <c r="AC194" s="2"/>
    </row>
    <row r="195" spans="28:29" x14ac:dyDescent="0.35">
      <c r="AB195" s="56"/>
      <c r="AC195" s="2"/>
    </row>
    <row r="196" spans="28:29" x14ac:dyDescent="0.35">
      <c r="AB196" s="56"/>
      <c r="AC196" s="2"/>
    </row>
    <row r="197" spans="28:29" x14ac:dyDescent="0.35">
      <c r="AB197" s="56"/>
      <c r="AC197" s="2"/>
    </row>
    <row r="198" spans="28:29" x14ac:dyDescent="0.35">
      <c r="AB198" s="56"/>
      <c r="AC198" s="2"/>
    </row>
    <row r="199" spans="28:29" x14ac:dyDescent="0.35">
      <c r="AB199" s="56"/>
      <c r="AC199" s="2"/>
    </row>
    <row r="200" spans="28:29" x14ac:dyDescent="0.35">
      <c r="AB200" s="56"/>
      <c r="AC200" s="2"/>
    </row>
    <row r="201" spans="28:29" x14ac:dyDescent="0.35">
      <c r="AB201" s="56"/>
      <c r="AC201" s="2"/>
    </row>
    <row r="202" spans="28:29" x14ac:dyDescent="0.35">
      <c r="AB202" s="56"/>
      <c r="AC202" s="2"/>
    </row>
    <row r="203" spans="28:29" x14ac:dyDescent="0.35">
      <c r="AB203" s="56"/>
      <c r="AC203" s="2"/>
    </row>
    <row r="204" spans="28:29" x14ac:dyDescent="0.35">
      <c r="AB204" s="56"/>
      <c r="AC204" s="2"/>
    </row>
    <row r="205" spans="28:29" x14ac:dyDescent="0.35">
      <c r="AB205" s="56"/>
      <c r="AC205" s="2"/>
    </row>
    <row r="206" spans="28:29" x14ac:dyDescent="0.35">
      <c r="AB206" s="56"/>
      <c r="AC206" s="2"/>
    </row>
    <row r="207" spans="28:29" x14ac:dyDescent="0.35">
      <c r="AB207" s="56"/>
      <c r="AC207" s="2"/>
    </row>
    <row r="208" spans="28:29" x14ac:dyDescent="0.35">
      <c r="AB208" s="56"/>
      <c r="AC208" s="2"/>
    </row>
    <row r="209" spans="28:29" x14ac:dyDescent="0.35">
      <c r="AB209" s="56"/>
      <c r="AC209" s="2"/>
    </row>
    <row r="210" spans="28:29" x14ac:dyDescent="0.35">
      <c r="AB210" s="56"/>
      <c r="AC210" s="2"/>
    </row>
    <row r="211" spans="28:29" x14ac:dyDescent="0.35">
      <c r="AB211" s="56"/>
      <c r="AC211" s="2"/>
    </row>
    <row r="212" spans="28:29" x14ac:dyDescent="0.35">
      <c r="AB212" s="56"/>
      <c r="AC212" s="2"/>
    </row>
    <row r="213" spans="28:29" x14ac:dyDescent="0.35">
      <c r="AB213" s="56"/>
      <c r="AC213" s="2"/>
    </row>
    <row r="214" spans="28:29" x14ac:dyDescent="0.35">
      <c r="AB214" s="58"/>
      <c r="AC214" s="2"/>
    </row>
    <row r="215" spans="28:29" x14ac:dyDescent="0.35">
      <c r="AB215" s="56"/>
      <c r="AC215" s="2"/>
    </row>
    <row r="216" spans="28:29" x14ac:dyDescent="0.35">
      <c r="AB216" s="56"/>
      <c r="AC216" s="2"/>
    </row>
    <row r="217" spans="28:29" x14ac:dyDescent="0.35">
      <c r="AB217" s="56"/>
      <c r="AC217" s="2"/>
    </row>
    <row r="218" spans="28:29" x14ac:dyDescent="0.35">
      <c r="AB218" s="56"/>
      <c r="AC218" s="2"/>
    </row>
    <row r="219" spans="28:29" x14ac:dyDescent="0.35">
      <c r="AB219" s="56"/>
      <c r="AC219" s="2"/>
    </row>
    <row r="220" spans="28:29" x14ac:dyDescent="0.35">
      <c r="AB220" s="56"/>
      <c r="AC220" s="2"/>
    </row>
    <row r="221" spans="28:29" x14ac:dyDescent="0.35">
      <c r="AB221" s="56"/>
      <c r="AC221" s="2"/>
    </row>
    <row r="222" spans="28:29" x14ac:dyDescent="0.35">
      <c r="AB222" s="56"/>
      <c r="AC222" s="2"/>
    </row>
    <row r="223" spans="28:29" x14ac:dyDescent="0.35">
      <c r="AB223" s="56"/>
      <c r="AC223" s="2"/>
    </row>
    <row r="224" spans="28:29" x14ac:dyDescent="0.35">
      <c r="AB224" s="56"/>
      <c r="AC224" s="2"/>
    </row>
    <row r="225" spans="28:29" x14ac:dyDescent="0.35">
      <c r="AB225" s="56"/>
      <c r="AC225" s="2"/>
    </row>
    <row r="226" spans="28:29" x14ac:dyDescent="0.35">
      <c r="AB226" s="56"/>
      <c r="AC226" s="2"/>
    </row>
    <row r="227" spans="28:29" x14ac:dyDescent="0.35">
      <c r="AB227" s="56"/>
      <c r="AC227" s="2"/>
    </row>
    <row r="228" spans="28:29" x14ac:dyDescent="0.35">
      <c r="AB228" s="56"/>
      <c r="AC228" s="2"/>
    </row>
    <row r="229" spans="28:29" x14ac:dyDescent="0.35">
      <c r="AB229" s="56"/>
      <c r="AC229" s="2"/>
    </row>
    <row r="230" spans="28:29" x14ac:dyDescent="0.35">
      <c r="AB230" s="56"/>
      <c r="AC230" s="2"/>
    </row>
    <row r="231" spans="28:29" x14ac:dyDescent="0.35">
      <c r="AB231" s="56"/>
      <c r="AC231" s="2"/>
    </row>
    <row r="232" spans="28:29" x14ac:dyDescent="0.35">
      <c r="AB232" s="56"/>
      <c r="AC232" s="2"/>
    </row>
    <row r="233" spans="28:29" x14ac:dyDescent="0.35">
      <c r="AB233" s="56"/>
      <c r="AC233" s="2"/>
    </row>
    <row r="234" spans="28:29" x14ac:dyDescent="0.35">
      <c r="AB234" s="56"/>
      <c r="AC234" s="2"/>
    </row>
    <row r="235" spans="28:29" x14ac:dyDescent="0.35">
      <c r="AB235" s="56"/>
      <c r="AC235" s="2"/>
    </row>
    <row r="236" spans="28:29" x14ac:dyDescent="0.35">
      <c r="AB236" s="56"/>
      <c r="AC236" s="2"/>
    </row>
    <row r="237" spans="28:29" x14ac:dyDescent="0.35">
      <c r="AB237" s="56"/>
      <c r="AC237" s="2"/>
    </row>
    <row r="238" spans="28:29" x14ac:dyDescent="0.35">
      <c r="AB238" s="56"/>
      <c r="AC238" s="2"/>
    </row>
    <row r="239" spans="28:29" x14ac:dyDescent="0.35">
      <c r="AB239" s="56"/>
      <c r="AC239" s="2"/>
    </row>
    <row r="240" spans="28:29" x14ac:dyDescent="0.35">
      <c r="AB240" s="56"/>
      <c r="AC240" s="2"/>
    </row>
    <row r="241" spans="28:29" x14ac:dyDescent="0.35">
      <c r="AB241" s="56"/>
      <c r="AC241" s="2"/>
    </row>
    <row r="242" spans="28:29" x14ac:dyDescent="0.35">
      <c r="AB242" s="56"/>
      <c r="AC242" s="2"/>
    </row>
    <row r="243" spans="28:29" x14ac:dyDescent="0.35">
      <c r="AB243" s="56"/>
      <c r="AC243" s="2"/>
    </row>
    <row r="244" spans="28:29" x14ac:dyDescent="0.35">
      <c r="AB244" s="56"/>
      <c r="AC244" s="2"/>
    </row>
    <row r="245" spans="28:29" x14ac:dyDescent="0.35">
      <c r="AB245" s="56"/>
      <c r="AC245" s="2"/>
    </row>
    <row r="246" spans="28:29" x14ac:dyDescent="0.35">
      <c r="AB246" s="56"/>
      <c r="AC246" s="2"/>
    </row>
    <row r="247" spans="28:29" x14ac:dyDescent="0.35">
      <c r="AB247" s="56"/>
      <c r="AC247" s="2"/>
    </row>
    <row r="248" spans="28:29" x14ac:dyDescent="0.35">
      <c r="AB248" s="56"/>
      <c r="AC248" s="2"/>
    </row>
    <row r="249" spans="28:29" x14ac:dyDescent="0.35">
      <c r="AB249" s="56"/>
      <c r="AC249" s="2"/>
    </row>
    <row r="250" spans="28:29" x14ac:dyDescent="0.35">
      <c r="AB250" s="56"/>
      <c r="AC250" s="2"/>
    </row>
    <row r="251" spans="28:29" x14ac:dyDescent="0.35">
      <c r="AB251" s="56"/>
      <c r="AC251" s="2"/>
    </row>
    <row r="252" spans="28:29" x14ac:dyDescent="0.35">
      <c r="AB252" s="56"/>
      <c r="AC252" s="2"/>
    </row>
    <row r="253" spans="28:29" x14ac:dyDescent="0.35">
      <c r="AB253" s="56"/>
      <c r="AC253" s="2"/>
    </row>
    <row r="254" spans="28:29" x14ac:dyDescent="0.35">
      <c r="AB254" s="56"/>
      <c r="AC254" s="2"/>
    </row>
    <row r="255" spans="28:29" x14ac:dyDescent="0.35">
      <c r="AB255" s="56"/>
      <c r="AC255" s="2"/>
    </row>
    <row r="256" spans="28:29" x14ac:dyDescent="0.35">
      <c r="AB256" s="56"/>
      <c r="AC256" s="2"/>
    </row>
    <row r="257" spans="28:29" x14ac:dyDescent="0.35">
      <c r="AB257" s="56"/>
      <c r="AC257" s="2"/>
    </row>
    <row r="258" spans="28:29" x14ac:dyDescent="0.35">
      <c r="AB258" s="56"/>
      <c r="AC258" s="2"/>
    </row>
    <row r="259" spans="28:29" x14ac:dyDescent="0.35">
      <c r="AB259" s="56"/>
      <c r="AC259" s="2"/>
    </row>
    <row r="260" spans="28:29" x14ac:dyDescent="0.35">
      <c r="AB260" s="56"/>
      <c r="AC260" s="2"/>
    </row>
    <row r="261" spans="28:29" x14ac:dyDescent="0.35">
      <c r="AB261" s="56"/>
      <c r="AC261" s="2"/>
    </row>
    <row r="262" spans="28:29" x14ac:dyDescent="0.35">
      <c r="AB262" s="56"/>
      <c r="AC262" s="2"/>
    </row>
    <row r="263" spans="28:29" x14ac:dyDescent="0.35">
      <c r="AB263" s="56"/>
      <c r="AC263" s="2"/>
    </row>
    <row r="264" spans="28:29" x14ac:dyDescent="0.35">
      <c r="AB264" s="56"/>
      <c r="AC264" s="2"/>
    </row>
    <row r="265" spans="28:29" x14ac:dyDescent="0.35">
      <c r="AB265" s="56"/>
      <c r="AC265" s="2"/>
    </row>
    <row r="266" spans="28:29" x14ac:dyDescent="0.35">
      <c r="AB266" s="58"/>
      <c r="AC266" s="2"/>
    </row>
    <row r="267" spans="28:29" x14ac:dyDescent="0.35">
      <c r="AB267" s="56"/>
      <c r="AC267" s="2"/>
    </row>
    <row r="268" spans="28:29" x14ac:dyDescent="0.35">
      <c r="AB268" s="56"/>
      <c r="AC268" s="2"/>
    </row>
    <row r="269" spans="28:29" x14ac:dyDescent="0.35">
      <c r="AB269" s="56"/>
      <c r="AC269" s="2"/>
    </row>
    <row r="270" spans="28:29" x14ac:dyDescent="0.35">
      <c r="AB270" s="56"/>
      <c r="AC270" s="2"/>
    </row>
    <row r="271" spans="28:29" x14ac:dyDescent="0.35">
      <c r="AB271" s="56"/>
      <c r="AC271" s="2"/>
    </row>
    <row r="272" spans="28:29" x14ac:dyDescent="0.35">
      <c r="AB272" s="56"/>
      <c r="AC272" s="2"/>
    </row>
    <row r="273" spans="28:29" x14ac:dyDescent="0.35">
      <c r="AB273" s="56"/>
      <c r="AC273" s="2"/>
    </row>
    <row r="274" spans="28:29" x14ac:dyDescent="0.35">
      <c r="AB274" s="56"/>
      <c r="AC274" s="2"/>
    </row>
    <row r="275" spans="28:29" x14ac:dyDescent="0.35">
      <c r="AB275" s="56"/>
      <c r="AC275" s="2"/>
    </row>
    <row r="276" spans="28:29" x14ac:dyDescent="0.35">
      <c r="AB276" s="56"/>
      <c r="AC276" s="2"/>
    </row>
    <row r="277" spans="28:29" x14ac:dyDescent="0.35">
      <c r="AB277" s="56"/>
      <c r="AC277" s="2"/>
    </row>
    <row r="278" spans="28:29" x14ac:dyDescent="0.35">
      <c r="AB278" s="56"/>
      <c r="AC278" s="2"/>
    </row>
    <row r="279" spans="28:29" x14ac:dyDescent="0.35">
      <c r="AB279" s="56"/>
      <c r="AC279" s="2"/>
    </row>
    <row r="280" spans="28:29" x14ac:dyDescent="0.35">
      <c r="AB280" s="56"/>
      <c r="AC280" s="2"/>
    </row>
    <row r="281" spans="28:29" x14ac:dyDescent="0.35">
      <c r="AB281" s="56"/>
      <c r="AC281" s="2"/>
    </row>
    <row r="282" spans="28:29" x14ac:dyDescent="0.35">
      <c r="AB282" s="56"/>
      <c r="AC282" s="2"/>
    </row>
    <row r="283" spans="28:29" x14ac:dyDescent="0.35">
      <c r="AB283" s="56"/>
      <c r="AC283" s="2"/>
    </row>
    <row r="284" spans="28:29" x14ac:dyDescent="0.35">
      <c r="AB284" s="56"/>
      <c r="AC284" s="2"/>
    </row>
    <row r="285" spans="28:29" x14ac:dyDescent="0.35">
      <c r="AB285" s="56"/>
      <c r="AC285" s="2"/>
    </row>
    <row r="286" spans="28:29" x14ac:dyDescent="0.35">
      <c r="AB286" s="56"/>
      <c r="AC286" s="2"/>
    </row>
    <row r="287" spans="28:29" x14ac:dyDescent="0.35">
      <c r="AB287" s="56"/>
      <c r="AC287" s="2"/>
    </row>
    <row r="288" spans="28:29" x14ac:dyDescent="0.35">
      <c r="AB288" s="56"/>
      <c r="AC288" s="2"/>
    </row>
    <row r="289" spans="28:29" x14ac:dyDescent="0.35">
      <c r="AB289" s="56"/>
      <c r="AC289" s="2"/>
    </row>
    <row r="290" spans="28:29" x14ac:dyDescent="0.35">
      <c r="AB290" s="56"/>
      <c r="AC290" s="2"/>
    </row>
    <row r="291" spans="28:29" x14ac:dyDescent="0.35">
      <c r="AB291" s="56"/>
      <c r="AC291" s="2"/>
    </row>
    <row r="292" spans="28:29" x14ac:dyDescent="0.35">
      <c r="AB292" s="56"/>
      <c r="AC292" s="2"/>
    </row>
    <row r="293" spans="28:29" x14ac:dyDescent="0.35">
      <c r="AB293" s="56"/>
      <c r="AC293" s="2"/>
    </row>
    <row r="294" spans="28:29" x14ac:dyDescent="0.35">
      <c r="AB294" s="56"/>
      <c r="AC294" s="2"/>
    </row>
    <row r="295" spans="28:29" x14ac:dyDescent="0.35">
      <c r="AB295" s="56"/>
      <c r="AC295" s="2"/>
    </row>
    <row r="296" spans="28:29" x14ac:dyDescent="0.35">
      <c r="AB296" s="56"/>
      <c r="AC296" s="2"/>
    </row>
    <row r="297" spans="28:29" x14ac:dyDescent="0.35">
      <c r="AB297" s="56"/>
      <c r="AC297" s="2"/>
    </row>
    <row r="298" spans="28:29" x14ac:dyDescent="0.35">
      <c r="AB298" s="56"/>
      <c r="AC298" s="2"/>
    </row>
    <row r="299" spans="28:29" x14ac:dyDescent="0.35">
      <c r="AB299" s="56"/>
      <c r="AC299" s="2"/>
    </row>
    <row r="300" spans="28:29" x14ac:dyDescent="0.35">
      <c r="AB300" s="56"/>
      <c r="AC300" s="2"/>
    </row>
    <row r="301" spans="28:29" x14ac:dyDescent="0.35">
      <c r="AB301" s="56"/>
      <c r="AC301" s="2"/>
    </row>
    <row r="302" spans="28:29" x14ac:dyDescent="0.35">
      <c r="AB302" s="56"/>
      <c r="AC302" s="2"/>
    </row>
    <row r="303" spans="28:29" x14ac:dyDescent="0.35">
      <c r="AB303" s="56"/>
      <c r="AC303" s="2"/>
    </row>
    <row r="304" spans="28:29" x14ac:dyDescent="0.35">
      <c r="AB304" s="56"/>
      <c r="AC304" s="2"/>
    </row>
    <row r="305" spans="28:29" x14ac:dyDescent="0.35">
      <c r="AB305" s="56"/>
      <c r="AC305" s="2"/>
    </row>
    <row r="306" spans="28:29" x14ac:dyDescent="0.35">
      <c r="AB306" s="56"/>
      <c r="AC306" s="2"/>
    </row>
    <row r="307" spans="28:29" x14ac:dyDescent="0.35">
      <c r="AB307" s="56"/>
      <c r="AC307" s="2"/>
    </row>
    <row r="308" spans="28:29" x14ac:dyDescent="0.35">
      <c r="AB308" s="56"/>
      <c r="AC308" s="2"/>
    </row>
    <row r="309" spans="28:29" x14ac:dyDescent="0.35">
      <c r="AB309" s="56"/>
      <c r="AC309" s="2"/>
    </row>
    <row r="310" spans="28:29" x14ac:dyDescent="0.35">
      <c r="AB310" s="56"/>
      <c r="AC310" s="2"/>
    </row>
    <row r="311" spans="28:29" x14ac:dyDescent="0.35">
      <c r="AB311" s="56"/>
      <c r="AC311" s="2"/>
    </row>
    <row r="312" spans="28:29" x14ac:dyDescent="0.35">
      <c r="AB312" s="56"/>
      <c r="AC312" s="2"/>
    </row>
    <row r="313" spans="28:29" x14ac:dyDescent="0.35">
      <c r="AB313" s="56"/>
      <c r="AC313" s="2"/>
    </row>
    <row r="314" spans="28:29" x14ac:dyDescent="0.35">
      <c r="AB314" s="56"/>
      <c r="AC314" s="2"/>
    </row>
    <row r="315" spans="28:29" x14ac:dyDescent="0.35">
      <c r="AB315" s="56"/>
      <c r="AC315" s="2"/>
    </row>
    <row r="316" spans="28:29" x14ac:dyDescent="0.35">
      <c r="AB316" s="56"/>
      <c r="AC316" s="2"/>
    </row>
    <row r="317" spans="28:29" x14ac:dyDescent="0.35">
      <c r="AB317" s="56"/>
      <c r="AC317" s="2"/>
    </row>
    <row r="318" spans="28:29" x14ac:dyDescent="0.35">
      <c r="AB318" s="56"/>
      <c r="AC318" s="2"/>
    </row>
    <row r="319" spans="28:29" x14ac:dyDescent="0.35">
      <c r="AB319" s="56"/>
      <c r="AC319" s="2"/>
    </row>
    <row r="320" spans="28:29" x14ac:dyDescent="0.35">
      <c r="AB320" s="56"/>
      <c r="AC320" s="2"/>
    </row>
    <row r="321" spans="28:29" x14ac:dyDescent="0.35">
      <c r="AB321" s="56"/>
      <c r="AC321" s="2"/>
    </row>
    <row r="322" spans="28:29" x14ac:dyDescent="0.35">
      <c r="AB322" s="56"/>
      <c r="AC322" s="2"/>
    </row>
    <row r="323" spans="28:29" x14ac:dyDescent="0.35">
      <c r="AB323" s="56"/>
      <c r="AC323" s="2"/>
    </row>
    <row r="324" spans="28:29" x14ac:dyDescent="0.35">
      <c r="AB324" s="56"/>
      <c r="AC324" s="2"/>
    </row>
    <row r="325" spans="28:29" x14ac:dyDescent="0.35">
      <c r="AB325" s="56"/>
      <c r="AC325" s="2"/>
    </row>
    <row r="326" spans="28:29" x14ac:dyDescent="0.35">
      <c r="AB326" s="56"/>
      <c r="AC326" s="2"/>
    </row>
    <row r="327" spans="28:29" x14ac:dyDescent="0.35">
      <c r="AB327" s="56"/>
      <c r="AC327" s="2"/>
    </row>
    <row r="328" spans="28:29" x14ac:dyDescent="0.35">
      <c r="AB328" s="56"/>
      <c r="AC328" s="2"/>
    </row>
    <row r="329" spans="28:29" x14ac:dyDescent="0.35">
      <c r="AB329" s="56"/>
      <c r="AC329" s="2"/>
    </row>
    <row r="330" spans="28:29" x14ac:dyDescent="0.35">
      <c r="AB330" s="56"/>
      <c r="AC330" s="2"/>
    </row>
    <row r="331" spans="28:29" x14ac:dyDescent="0.35">
      <c r="AB331" s="56"/>
      <c r="AC331" s="2"/>
    </row>
    <row r="332" spans="28:29" x14ac:dyDescent="0.35">
      <c r="AB332" s="56"/>
      <c r="AC332" s="2"/>
    </row>
    <row r="333" spans="28:29" x14ac:dyDescent="0.35">
      <c r="AB333" s="56"/>
      <c r="AC333" s="2"/>
    </row>
    <row r="334" spans="28:29" x14ac:dyDescent="0.35">
      <c r="AB334" s="56"/>
      <c r="AC334" s="2"/>
    </row>
    <row r="335" spans="28:29" x14ac:dyDescent="0.35">
      <c r="AB335" s="56"/>
      <c r="AC335" s="2"/>
    </row>
    <row r="336" spans="28:29" x14ac:dyDescent="0.35">
      <c r="AB336" s="56"/>
      <c r="AC336" s="2"/>
    </row>
    <row r="337" spans="28:29" x14ac:dyDescent="0.35">
      <c r="AB337" s="56"/>
      <c r="AC337" s="2"/>
    </row>
    <row r="338" spans="28:29" x14ac:dyDescent="0.35">
      <c r="AB338" s="56"/>
      <c r="AC338" s="2"/>
    </row>
    <row r="339" spans="28:29" x14ac:dyDescent="0.35">
      <c r="AB339" s="56"/>
      <c r="AC339" s="2"/>
    </row>
    <row r="340" spans="28:29" x14ac:dyDescent="0.35">
      <c r="AB340" s="56"/>
      <c r="AC340" s="2"/>
    </row>
    <row r="341" spans="28:29" x14ac:dyDescent="0.35">
      <c r="AB341" s="56"/>
      <c r="AC341" s="2"/>
    </row>
    <row r="342" spans="28:29" x14ac:dyDescent="0.35">
      <c r="AB342" s="56"/>
      <c r="AC342" s="2"/>
    </row>
    <row r="343" spans="28:29" x14ac:dyDescent="0.35">
      <c r="AB343" s="56"/>
      <c r="AC343" s="2"/>
    </row>
    <row r="344" spans="28:29" x14ac:dyDescent="0.35">
      <c r="AB344" s="56"/>
      <c r="AC344" s="2"/>
    </row>
    <row r="345" spans="28:29" x14ac:dyDescent="0.35">
      <c r="AB345" s="56"/>
      <c r="AC345" s="2"/>
    </row>
    <row r="346" spans="28:29" x14ac:dyDescent="0.35">
      <c r="AB346" s="56"/>
      <c r="AC346" s="2"/>
    </row>
    <row r="347" spans="28:29" x14ac:dyDescent="0.35">
      <c r="AB347" s="56"/>
      <c r="AC347" s="2"/>
    </row>
    <row r="348" spans="28:29" x14ac:dyDescent="0.35">
      <c r="AB348" s="56"/>
      <c r="AC348" s="2"/>
    </row>
    <row r="349" spans="28:29" x14ac:dyDescent="0.35">
      <c r="AB349" s="56"/>
      <c r="AC349" s="2"/>
    </row>
    <row r="350" spans="28:29" x14ac:dyDescent="0.35">
      <c r="AB350" s="56"/>
      <c r="AC350" s="2"/>
    </row>
    <row r="351" spans="28:29" x14ac:dyDescent="0.35">
      <c r="AB351" s="56"/>
      <c r="AC351" s="2"/>
    </row>
    <row r="352" spans="28:29" x14ac:dyDescent="0.35">
      <c r="AB352" s="56"/>
      <c r="AC352" s="2"/>
    </row>
    <row r="353" spans="28:29" x14ac:dyDescent="0.35">
      <c r="AB353" s="56"/>
      <c r="AC353" s="2"/>
    </row>
    <row r="354" spans="28:29" x14ac:dyDescent="0.35">
      <c r="AB354" s="56"/>
      <c r="AC354" s="2"/>
    </row>
    <row r="355" spans="28:29" x14ac:dyDescent="0.35">
      <c r="AB355" s="56"/>
      <c r="AC355" s="2"/>
    </row>
    <row r="356" spans="28:29" x14ac:dyDescent="0.35">
      <c r="AB356" s="56"/>
      <c r="AC356" s="2"/>
    </row>
    <row r="357" spans="28:29" x14ac:dyDescent="0.35">
      <c r="AB357" s="56"/>
      <c r="AC357" s="2"/>
    </row>
    <row r="358" spans="28:29" x14ac:dyDescent="0.35">
      <c r="AB358" s="56"/>
      <c r="AC358" s="2"/>
    </row>
    <row r="359" spans="28:29" x14ac:dyDescent="0.35">
      <c r="AB359" s="56"/>
      <c r="AC359" s="2"/>
    </row>
    <row r="360" spans="28:29" x14ac:dyDescent="0.35">
      <c r="AB360" s="56"/>
      <c r="AC360" s="2"/>
    </row>
    <row r="361" spans="28:29" x14ac:dyDescent="0.35">
      <c r="AB361" s="56"/>
      <c r="AC361" s="2"/>
    </row>
    <row r="362" spans="28:29" x14ac:dyDescent="0.35">
      <c r="AB362" s="56"/>
      <c r="AC362" s="2"/>
    </row>
    <row r="363" spans="28:29" x14ac:dyDescent="0.35">
      <c r="AB363" s="56"/>
      <c r="AC363" s="2"/>
    </row>
    <row r="364" spans="28:29" x14ac:dyDescent="0.35">
      <c r="AB364" s="56"/>
      <c r="AC364" s="2"/>
    </row>
    <row r="365" spans="28:29" x14ac:dyDescent="0.35">
      <c r="AB365" s="56"/>
      <c r="AC365" s="2"/>
    </row>
    <row r="366" spans="28:29" x14ac:dyDescent="0.35">
      <c r="AB366" s="56"/>
      <c r="AC366" s="2"/>
    </row>
    <row r="367" spans="28:29" x14ac:dyDescent="0.35">
      <c r="AB367" s="56"/>
      <c r="AC367" s="2"/>
    </row>
    <row r="368" spans="28:29" x14ac:dyDescent="0.35">
      <c r="AB368" s="56"/>
      <c r="AC368" s="2"/>
    </row>
    <row r="369" spans="28:29" x14ac:dyDescent="0.35">
      <c r="AB369" s="56"/>
      <c r="AC369" s="2"/>
    </row>
    <row r="370" spans="28:29" x14ac:dyDescent="0.35">
      <c r="AB370" s="56"/>
      <c r="AC370" s="2"/>
    </row>
    <row r="371" spans="28:29" x14ac:dyDescent="0.35">
      <c r="AB371" s="56"/>
      <c r="AC371" s="2"/>
    </row>
    <row r="372" spans="28:29" x14ac:dyDescent="0.35">
      <c r="AB372" s="56"/>
      <c r="AC372" s="2"/>
    </row>
    <row r="373" spans="28:29" x14ac:dyDescent="0.35">
      <c r="AB373" s="56"/>
      <c r="AC373" s="2"/>
    </row>
    <row r="374" spans="28:29" x14ac:dyDescent="0.35">
      <c r="AB374" s="56"/>
      <c r="AC374" s="2"/>
    </row>
    <row r="375" spans="28:29" x14ac:dyDescent="0.35">
      <c r="AB375" s="56"/>
      <c r="AC375" s="2"/>
    </row>
    <row r="376" spans="28:29" x14ac:dyDescent="0.35">
      <c r="AB376" s="56"/>
      <c r="AC376" s="2"/>
    </row>
    <row r="377" spans="28:29" x14ac:dyDescent="0.35">
      <c r="AB377" s="56"/>
      <c r="AC377" s="2"/>
    </row>
    <row r="378" spans="28:29" x14ac:dyDescent="0.35">
      <c r="AB378" s="56"/>
      <c r="AC378" s="2"/>
    </row>
    <row r="379" spans="28:29" x14ac:dyDescent="0.35">
      <c r="AB379" s="56"/>
      <c r="AC379" s="2"/>
    </row>
    <row r="380" spans="28:29" x14ac:dyDescent="0.35">
      <c r="AB380" s="56"/>
      <c r="AC380" s="2"/>
    </row>
    <row r="381" spans="28:29" x14ac:dyDescent="0.35">
      <c r="AB381" s="56"/>
      <c r="AC381" s="2"/>
    </row>
    <row r="382" spans="28:29" x14ac:dyDescent="0.35">
      <c r="AB382" s="56"/>
      <c r="AC382" s="2"/>
    </row>
    <row r="383" spans="28:29" x14ac:dyDescent="0.35">
      <c r="AB383" s="56"/>
      <c r="AC383" s="2"/>
    </row>
    <row r="384" spans="28:29" x14ac:dyDescent="0.35">
      <c r="AB384" s="56"/>
      <c r="AC384" s="2"/>
    </row>
    <row r="385" spans="28:29" x14ac:dyDescent="0.35">
      <c r="AB385" s="56"/>
      <c r="AC385" s="2"/>
    </row>
    <row r="386" spans="28:29" x14ac:dyDescent="0.35">
      <c r="AB386" s="56"/>
      <c r="AC386" s="2"/>
    </row>
    <row r="387" spans="28:29" x14ac:dyDescent="0.35">
      <c r="AB387" s="56"/>
      <c r="AC387" s="2"/>
    </row>
    <row r="388" spans="28:29" x14ac:dyDescent="0.35">
      <c r="AB388" s="56"/>
      <c r="AC388" s="2"/>
    </row>
    <row r="389" spans="28:29" x14ac:dyDescent="0.35">
      <c r="AB389" s="56"/>
      <c r="AC389" s="2"/>
    </row>
    <row r="390" spans="28:29" x14ac:dyDescent="0.35">
      <c r="AB390" s="56"/>
      <c r="AC390" s="2"/>
    </row>
    <row r="391" spans="28:29" x14ac:dyDescent="0.35">
      <c r="AB391" s="56"/>
      <c r="AC391" s="2"/>
    </row>
    <row r="392" spans="28:29" x14ac:dyDescent="0.35">
      <c r="AB392" s="56"/>
      <c r="AC392" s="2"/>
    </row>
    <row r="393" spans="28:29" x14ac:dyDescent="0.35">
      <c r="AB393" s="56"/>
      <c r="AC393" s="2"/>
    </row>
    <row r="394" spans="28:29" x14ac:dyDescent="0.35">
      <c r="AB394" s="56"/>
      <c r="AC394" s="2"/>
    </row>
    <row r="395" spans="28:29" x14ac:dyDescent="0.35">
      <c r="AB395" s="56"/>
      <c r="AC395" s="2"/>
    </row>
    <row r="396" spans="28:29" x14ac:dyDescent="0.35">
      <c r="AB396" s="56"/>
      <c r="AC396" s="2"/>
    </row>
    <row r="397" spans="28:29" x14ac:dyDescent="0.35">
      <c r="AB397" s="56"/>
      <c r="AC397" s="2"/>
    </row>
    <row r="398" spans="28:29" x14ac:dyDescent="0.35">
      <c r="AB398" s="56"/>
      <c r="AC398" s="2"/>
    </row>
    <row r="399" spans="28:29" x14ac:dyDescent="0.35">
      <c r="AB399" s="56"/>
      <c r="AC399" s="2"/>
    </row>
    <row r="400" spans="28:29" x14ac:dyDescent="0.35">
      <c r="AB400" s="56"/>
      <c r="AC400" s="2"/>
    </row>
    <row r="401" spans="28:29" x14ac:dyDescent="0.35">
      <c r="AB401" s="56"/>
      <c r="AC401" s="2"/>
    </row>
    <row r="402" spans="28:29" x14ac:dyDescent="0.35">
      <c r="AB402" s="56"/>
      <c r="AC402" s="2"/>
    </row>
    <row r="403" spans="28:29" x14ac:dyDescent="0.35">
      <c r="AB403" s="56"/>
      <c r="AC403" s="2"/>
    </row>
    <row r="404" spans="28:29" x14ac:dyDescent="0.35">
      <c r="AB404" s="56"/>
      <c r="AC404" s="2"/>
    </row>
    <row r="405" spans="28:29" x14ac:dyDescent="0.35">
      <c r="AB405" s="56"/>
      <c r="AC405" s="2"/>
    </row>
    <row r="406" spans="28:29" x14ac:dyDescent="0.35">
      <c r="AB406" s="56"/>
      <c r="AC406" s="2"/>
    </row>
    <row r="407" spans="28:29" x14ac:dyDescent="0.35">
      <c r="AB407" s="56"/>
      <c r="AC407" s="2"/>
    </row>
    <row r="408" spans="28:29" x14ac:dyDescent="0.35">
      <c r="AB408" s="56"/>
      <c r="AC408" s="2"/>
    </row>
    <row r="409" spans="28:29" x14ac:dyDescent="0.35">
      <c r="AB409" s="56"/>
      <c r="AC409" s="2"/>
    </row>
    <row r="410" spans="28:29" x14ac:dyDescent="0.35">
      <c r="AB410" s="56"/>
      <c r="AC410" s="2"/>
    </row>
    <row r="411" spans="28:29" x14ac:dyDescent="0.35">
      <c r="AB411" s="56"/>
      <c r="AC411" s="2"/>
    </row>
    <row r="412" spans="28:29" x14ac:dyDescent="0.35">
      <c r="AB412" s="56"/>
      <c r="AC412" s="2"/>
    </row>
    <row r="413" spans="28:29" x14ac:dyDescent="0.35">
      <c r="AB413" s="56"/>
      <c r="AC413" s="2"/>
    </row>
    <row r="414" spans="28:29" x14ac:dyDescent="0.35">
      <c r="AB414" s="56"/>
      <c r="AC414" s="2"/>
    </row>
    <row r="415" spans="28:29" x14ac:dyDescent="0.35">
      <c r="AB415" s="56"/>
      <c r="AC415" s="2"/>
    </row>
    <row r="416" spans="28:29" x14ac:dyDescent="0.35">
      <c r="AB416" s="58"/>
      <c r="AC416" s="2"/>
    </row>
    <row r="417" spans="28:29" x14ac:dyDescent="0.35">
      <c r="AB417" s="56"/>
      <c r="AC417" s="2"/>
    </row>
    <row r="418" spans="28:29" x14ac:dyDescent="0.35">
      <c r="AB418" s="56"/>
      <c r="AC418" s="2"/>
    </row>
    <row r="419" spans="28:29" x14ac:dyDescent="0.35">
      <c r="AB419" s="56"/>
      <c r="AC419" s="2"/>
    </row>
    <row r="420" spans="28:29" x14ac:dyDescent="0.35">
      <c r="AB420" s="56"/>
      <c r="AC420" s="2"/>
    </row>
    <row r="421" spans="28:29" x14ac:dyDescent="0.35">
      <c r="AB421" s="56"/>
      <c r="AC421" s="2"/>
    </row>
    <row r="422" spans="28:29" x14ac:dyDescent="0.35">
      <c r="AB422" s="56"/>
      <c r="AC422" s="2"/>
    </row>
    <row r="423" spans="28:29" x14ac:dyDescent="0.35">
      <c r="AB423" s="56"/>
      <c r="AC423" s="2"/>
    </row>
    <row r="424" spans="28:29" x14ac:dyDescent="0.35">
      <c r="AB424" s="56"/>
      <c r="AC424" s="2"/>
    </row>
    <row r="425" spans="28:29" x14ac:dyDescent="0.35">
      <c r="AB425" s="56"/>
      <c r="AC425" s="2"/>
    </row>
    <row r="426" spans="28:29" x14ac:dyDescent="0.35">
      <c r="AB426" s="56"/>
      <c r="AC426" s="2"/>
    </row>
    <row r="427" spans="28:29" x14ac:dyDescent="0.35">
      <c r="AB427" s="56"/>
      <c r="AC427" s="2"/>
    </row>
    <row r="428" spans="28:29" x14ac:dyDescent="0.35">
      <c r="AB428" s="56"/>
      <c r="AC428" s="2"/>
    </row>
    <row r="429" spans="28:29" x14ac:dyDescent="0.35">
      <c r="AB429" s="56"/>
      <c r="AC429" s="2"/>
    </row>
    <row r="430" spans="28:29" x14ac:dyDescent="0.35">
      <c r="AB430" s="56"/>
      <c r="AC430" s="2"/>
    </row>
    <row r="431" spans="28:29" x14ac:dyDescent="0.35">
      <c r="AB431" s="56"/>
      <c r="AC431" s="2"/>
    </row>
    <row r="432" spans="28:29" x14ac:dyDescent="0.35">
      <c r="AB432" s="56"/>
      <c r="AC432" s="2"/>
    </row>
    <row r="433" spans="28:29" x14ac:dyDescent="0.35">
      <c r="AB433" s="56"/>
      <c r="AC433" s="2"/>
    </row>
    <row r="434" spans="28:29" x14ac:dyDescent="0.35">
      <c r="AB434" s="56"/>
      <c r="AC434" s="2"/>
    </row>
    <row r="435" spans="28:29" x14ac:dyDescent="0.35">
      <c r="AB435" s="56"/>
      <c r="AC435" s="2"/>
    </row>
    <row r="436" spans="28:29" x14ac:dyDescent="0.35">
      <c r="AB436" s="56"/>
      <c r="AC436" s="2"/>
    </row>
    <row r="437" spans="28:29" x14ac:dyDescent="0.35">
      <c r="AB437" s="56"/>
      <c r="AC437" s="2"/>
    </row>
    <row r="438" spans="28:29" x14ac:dyDescent="0.35">
      <c r="AB438" s="56"/>
      <c r="AC438" s="2"/>
    </row>
    <row r="439" spans="28:29" x14ac:dyDescent="0.35">
      <c r="AB439" s="56"/>
      <c r="AC439" s="2"/>
    </row>
    <row r="440" spans="28:29" x14ac:dyDescent="0.35">
      <c r="AB440" s="56"/>
      <c r="AC440" s="2"/>
    </row>
    <row r="441" spans="28:29" x14ac:dyDescent="0.35">
      <c r="AB441" s="56"/>
      <c r="AC441" s="2"/>
    </row>
    <row r="442" spans="28:29" x14ac:dyDescent="0.35">
      <c r="AB442" s="56"/>
      <c r="AC442" s="2"/>
    </row>
    <row r="443" spans="28:29" x14ac:dyDescent="0.35">
      <c r="AB443" s="56"/>
      <c r="AC443" s="2"/>
    </row>
    <row r="444" spans="28:29" x14ac:dyDescent="0.35">
      <c r="AB444" s="56"/>
      <c r="AC444" s="2"/>
    </row>
    <row r="445" spans="28:29" x14ac:dyDescent="0.35">
      <c r="AB445" s="56"/>
      <c r="AC445" s="2"/>
    </row>
    <row r="446" spans="28:29" x14ac:dyDescent="0.35">
      <c r="AB446" s="56"/>
      <c r="AC446" s="2"/>
    </row>
    <row r="447" spans="28:29" x14ac:dyDescent="0.35">
      <c r="AB447" s="56"/>
      <c r="AC447" s="2"/>
    </row>
    <row r="448" spans="28:29" x14ac:dyDescent="0.35">
      <c r="AB448" s="56"/>
      <c r="AC448" s="2"/>
    </row>
    <row r="449" spans="28:29" x14ac:dyDescent="0.35">
      <c r="AB449" s="56"/>
      <c r="AC449" s="2"/>
    </row>
    <row r="450" spans="28:29" x14ac:dyDescent="0.35">
      <c r="AB450" s="56"/>
      <c r="AC450" s="2"/>
    </row>
    <row r="451" spans="28:29" x14ac:dyDescent="0.35">
      <c r="AB451" s="56"/>
      <c r="AC451" s="2"/>
    </row>
    <row r="452" spans="28:29" x14ac:dyDescent="0.35">
      <c r="AB452" s="56"/>
      <c r="AC452" s="2"/>
    </row>
    <row r="453" spans="28:29" x14ac:dyDescent="0.35">
      <c r="AB453" s="56"/>
      <c r="AC453" s="2"/>
    </row>
    <row r="454" spans="28:29" x14ac:dyDescent="0.35">
      <c r="AB454" s="56"/>
      <c r="AC454" s="2"/>
    </row>
    <row r="455" spans="28:29" x14ac:dyDescent="0.35">
      <c r="AB455" s="56"/>
      <c r="AC455" s="2"/>
    </row>
    <row r="456" spans="28:29" x14ac:dyDescent="0.35">
      <c r="AB456" s="56"/>
      <c r="AC456" s="2"/>
    </row>
    <row r="457" spans="28:29" x14ac:dyDescent="0.35">
      <c r="AB457" s="56"/>
      <c r="AC457" s="2"/>
    </row>
    <row r="458" spans="28:29" x14ac:dyDescent="0.35">
      <c r="AB458" s="56"/>
      <c r="AC458" s="2"/>
    </row>
    <row r="459" spans="28:29" x14ac:dyDescent="0.35">
      <c r="AB459" s="56"/>
      <c r="AC459" s="2"/>
    </row>
    <row r="460" spans="28:29" x14ac:dyDescent="0.35">
      <c r="AB460" s="56"/>
      <c r="AC460" s="2"/>
    </row>
    <row r="461" spans="28:29" x14ac:dyDescent="0.35">
      <c r="AB461" s="56"/>
      <c r="AC461" s="2"/>
    </row>
    <row r="462" spans="28:29" x14ac:dyDescent="0.35">
      <c r="AB462" s="56"/>
      <c r="AC462" s="2"/>
    </row>
    <row r="463" spans="28:29" x14ac:dyDescent="0.35">
      <c r="AB463" s="56"/>
      <c r="AC463" s="2"/>
    </row>
    <row r="464" spans="28:29" x14ac:dyDescent="0.35">
      <c r="AB464" s="56"/>
      <c r="AC464" s="2"/>
    </row>
    <row r="465" spans="28:29" x14ac:dyDescent="0.35">
      <c r="AB465" s="56"/>
      <c r="AC465" s="2"/>
    </row>
    <row r="466" spans="28:29" x14ac:dyDescent="0.35">
      <c r="AB466" s="56"/>
      <c r="AC466" s="2"/>
    </row>
    <row r="467" spans="28:29" x14ac:dyDescent="0.35">
      <c r="AB467" s="56"/>
      <c r="AC467" s="2"/>
    </row>
    <row r="468" spans="28:29" x14ac:dyDescent="0.35">
      <c r="AB468" s="56"/>
      <c r="AC468" s="2"/>
    </row>
    <row r="469" spans="28:29" x14ac:dyDescent="0.35">
      <c r="AB469" s="56"/>
      <c r="AC469" s="2"/>
    </row>
    <row r="470" spans="28:29" x14ac:dyDescent="0.35">
      <c r="AB470" s="56"/>
      <c r="AC470" s="2"/>
    </row>
    <row r="471" spans="28:29" x14ac:dyDescent="0.35">
      <c r="AB471" s="56"/>
      <c r="AC471" s="2"/>
    </row>
    <row r="472" spans="28:29" x14ac:dyDescent="0.35">
      <c r="AB472" s="56"/>
      <c r="AC472" s="2"/>
    </row>
    <row r="473" spans="28:29" x14ac:dyDescent="0.35">
      <c r="AB473" s="56"/>
      <c r="AC473" s="2"/>
    </row>
    <row r="474" spans="28:29" x14ac:dyDescent="0.35">
      <c r="AB474" s="56"/>
      <c r="AC474" s="2"/>
    </row>
    <row r="475" spans="28:29" x14ac:dyDescent="0.35">
      <c r="AB475" s="56"/>
      <c r="AC475" s="2"/>
    </row>
    <row r="476" spans="28:29" x14ac:dyDescent="0.35">
      <c r="AB476" s="56"/>
      <c r="AC476" s="2"/>
    </row>
    <row r="477" spans="28:29" x14ac:dyDescent="0.35">
      <c r="AB477" s="56"/>
      <c r="AC477" s="2"/>
    </row>
    <row r="478" spans="28:29" x14ac:dyDescent="0.35">
      <c r="AB478" s="56"/>
      <c r="AC478" s="2"/>
    </row>
    <row r="479" spans="28:29" x14ac:dyDescent="0.35">
      <c r="AB479" s="56"/>
      <c r="AC479" s="2"/>
    </row>
    <row r="480" spans="28:29" x14ac:dyDescent="0.35">
      <c r="AB480" s="56"/>
      <c r="AC480" s="2"/>
    </row>
    <row r="481" spans="28:29" x14ac:dyDescent="0.35">
      <c r="AB481" s="56"/>
      <c r="AC481" s="2"/>
    </row>
    <row r="482" spans="28:29" x14ac:dyDescent="0.35">
      <c r="AB482" s="56"/>
      <c r="AC482" s="2"/>
    </row>
    <row r="483" spans="28:29" x14ac:dyDescent="0.35">
      <c r="AB483" s="56"/>
      <c r="AC483" s="2"/>
    </row>
    <row r="484" spans="28:29" x14ac:dyDescent="0.35">
      <c r="AB484" s="56"/>
      <c r="AC484" s="2"/>
    </row>
    <row r="485" spans="28:29" x14ac:dyDescent="0.35">
      <c r="AB485" s="56"/>
      <c r="AC485" s="2"/>
    </row>
    <row r="486" spans="28:29" x14ac:dyDescent="0.35">
      <c r="AB486" s="56"/>
      <c r="AC486" s="2"/>
    </row>
    <row r="487" spans="28:29" x14ac:dyDescent="0.35">
      <c r="AB487" s="56"/>
      <c r="AC487" s="2"/>
    </row>
    <row r="488" spans="28:29" x14ac:dyDescent="0.35">
      <c r="AB488" s="56"/>
      <c r="AC488" s="2"/>
    </row>
    <row r="489" spans="28:29" x14ac:dyDescent="0.35">
      <c r="AB489" s="56"/>
      <c r="AC489" s="2"/>
    </row>
    <row r="490" spans="28:29" x14ac:dyDescent="0.35">
      <c r="AB490" s="56"/>
      <c r="AC490" s="2"/>
    </row>
    <row r="491" spans="28:29" x14ac:dyDescent="0.35">
      <c r="AB491" s="56"/>
      <c r="AC491" s="2"/>
    </row>
    <row r="492" spans="28:29" x14ac:dyDescent="0.35">
      <c r="AB492" s="56"/>
      <c r="AC492" s="2"/>
    </row>
    <row r="493" spans="28:29" x14ac:dyDescent="0.35">
      <c r="AB493" s="56"/>
      <c r="AC493" s="2"/>
    </row>
    <row r="494" spans="28:29" x14ac:dyDescent="0.35">
      <c r="AB494" s="56"/>
      <c r="AC494" s="2"/>
    </row>
    <row r="495" spans="28:29" x14ac:dyDescent="0.35">
      <c r="AB495" s="56"/>
      <c r="AC495" s="2"/>
    </row>
    <row r="496" spans="28:29" x14ac:dyDescent="0.35">
      <c r="AB496" s="56"/>
      <c r="AC496" s="2"/>
    </row>
    <row r="497" spans="28:29" x14ac:dyDescent="0.35">
      <c r="AB497" s="56"/>
      <c r="AC497" s="2"/>
    </row>
    <row r="498" spans="28:29" x14ac:dyDescent="0.35">
      <c r="AB498" s="56"/>
      <c r="AC498" s="2"/>
    </row>
    <row r="499" spans="28:29" x14ac:dyDescent="0.35">
      <c r="AB499" s="56"/>
      <c r="AC499" s="2"/>
    </row>
    <row r="500" spans="28:29" x14ac:dyDescent="0.35">
      <c r="AB500" s="56"/>
      <c r="AC500" s="2"/>
    </row>
    <row r="501" spans="28:29" x14ac:dyDescent="0.35">
      <c r="AB501" s="56"/>
      <c r="AC501" s="2"/>
    </row>
    <row r="502" spans="28:29" x14ac:dyDescent="0.35">
      <c r="AB502" s="56"/>
      <c r="AC502" s="2"/>
    </row>
    <row r="503" spans="28:29" x14ac:dyDescent="0.35">
      <c r="AB503" s="56"/>
      <c r="AC503" s="2"/>
    </row>
    <row r="504" spans="28:29" x14ac:dyDescent="0.35">
      <c r="AB504" s="56"/>
      <c r="AC504" s="2"/>
    </row>
    <row r="505" spans="28:29" x14ac:dyDescent="0.35">
      <c r="AB505" s="56"/>
      <c r="AC505" s="2"/>
    </row>
    <row r="506" spans="28:29" x14ac:dyDescent="0.35">
      <c r="AB506" s="56"/>
      <c r="AC506" s="2"/>
    </row>
    <row r="507" spans="28:29" x14ac:dyDescent="0.35">
      <c r="AB507" s="56"/>
      <c r="AC507" s="2"/>
    </row>
    <row r="508" spans="28:29" x14ac:dyDescent="0.35">
      <c r="AB508" s="56"/>
      <c r="AC508" s="2"/>
    </row>
    <row r="509" spans="28:29" x14ac:dyDescent="0.35">
      <c r="AB509" s="56"/>
      <c r="AC509" s="2"/>
    </row>
    <row r="510" spans="28:29" x14ac:dyDescent="0.35">
      <c r="AB510" s="56"/>
      <c r="AC510" s="2"/>
    </row>
    <row r="511" spans="28:29" x14ac:dyDescent="0.35">
      <c r="AB511" s="56"/>
      <c r="AC511" s="2"/>
    </row>
    <row r="512" spans="28:29" x14ac:dyDescent="0.35">
      <c r="AB512" s="56"/>
      <c r="AC512" s="2"/>
    </row>
    <row r="513" spans="28:29" x14ac:dyDescent="0.35">
      <c r="AB513" s="56"/>
      <c r="AC513" s="2"/>
    </row>
    <row r="514" spans="28:29" x14ac:dyDescent="0.35">
      <c r="AB514" s="56"/>
      <c r="AC514" s="2"/>
    </row>
    <row r="515" spans="28:29" x14ac:dyDescent="0.35">
      <c r="AB515" s="56"/>
      <c r="AC515" s="2"/>
    </row>
    <row r="516" spans="28:29" x14ac:dyDescent="0.35">
      <c r="AB516" s="56"/>
      <c r="AC516" s="2"/>
    </row>
    <row r="517" spans="28:29" x14ac:dyDescent="0.35">
      <c r="AB517" s="56"/>
      <c r="AC517" s="2"/>
    </row>
    <row r="518" spans="28:29" x14ac:dyDescent="0.35">
      <c r="AB518" s="56"/>
      <c r="AC518" s="2"/>
    </row>
    <row r="519" spans="28:29" x14ac:dyDescent="0.35">
      <c r="AB519" s="56"/>
      <c r="AC519" s="2"/>
    </row>
    <row r="520" spans="28:29" x14ac:dyDescent="0.35">
      <c r="AB520" s="56"/>
      <c r="AC520" s="2"/>
    </row>
    <row r="521" spans="28:29" x14ac:dyDescent="0.35">
      <c r="AB521" s="56"/>
      <c r="AC521" s="2"/>
    </row>
    <row r="522" spans="28:29" x14ac:dyDescent="0.35">
      <c r="AB522" s="56"/>
      <c r="AC522" s="2"/>
    </row>
    <row r="523" spans="28:29" x14ac:dyDescent="0.35">
      <c r="AB523" s="56"/>
      <c r="AC523" s="2"/>
    </row>
    <row r="524" spans="28:29" x14ac:dyDescent="0.35">
      <c r="AB524" s="56"/>
      <c r="AC524" s="2"/>
    </row>
    <row r="525" spans="28:29" x14ac:dyDescent="0.35">
      <c r="AB525" s="56"/>
      <c r="AC525" s="2"/>
    </row>
    <row r="526" spans="28:29" x14ac:dyDescent="0.35">
      <c r="AB526" s="56"/>
      <c r="AC526" s="2"/>
    </row>
    <row r="527" spans="28:29" x14ac:dyDescent="0.35">
      <c r="AB527" s="56"/>
      <c r="AC527" s="2"/>
    </row>
    <row r="528" spans="28:29" x14ac:dyDescent="0.35">
      <c r="AB528" s="58"/>
      <c r="AC528" s="2"/>
    </row>
    <row r="529" spans="28:29" x14ac:dyDescent="0.35">
      <c r="AB529" s="56"/>
      <c r="AC529" s="2"/>
    </row>
    <row r="530" spans="28:29" x14ac:dyDescent="0.35">
      <c r="AB530" s="56"/>
      <c r="AC530" s="2"/>
    </row>
    <row r="531" spans="28:29" x14ac:dyDescent="0.35">
      <c r="AB531" s="56"/>
      <c r="AC531" s="2"/>
    </row>
    <row r="532" spans="28:29" x14ac:dyDescent="0.35">
      <c r="AB532" s="56"/>
      <c r="AC532" s="2"/>
    </row>
    <row r="533" spans="28:29" x14ac:dyDescent="0.35">
      <c r="AB533" s="56"/>
      <c r="AC533" s="2"/>
    </row>
    <row r="534" spans="28:29" x14ac:dyDescent="0.35">
      <c r="AB534" s="56"/>
      <c r="AC534" s="2"/>
    </row>
    <row r="535" spans="28:29" x14ac:dyDescent="0.35">
      <c r="AB535" s="56"/>
      <c r="AC535" s="2"/>
    </row>
    <row r="536" spans="28:29" x14ac:dyDescent="0.35">
      <c r="AB536" s="56"/>
      <c r="AC536" s="2"/>
    </row>
    <row r="537" spans="28:29" x14ac:dyDescent="0.35">
      <c r="AB537" s="56"/>
      <c r="AC537" s="2"/>
    </row>
    <row r="538" spans="28:29" x14ac:dyDescent="0.35">
      <c r="AB538" s="56"/>
      <c r="AC538" s="2"/>
    </row>
    <row r="539" spans="28:29" x14ac:dyDescent="0.35">
      <c r="AB539" s="56"/>
      <c r="AC539" s="2"/>
    </row>
    <row r="540" spans="28:29" x14ac:dyDescent="0.35">
      <c r="AB540" s="56"/>
      <c r="AC540" s="2"/>
    </row>
    <row r="541" spans="28:29" x14ac:dyDescent="0.35">
      <c r="AB541" s="56"/>
      <c r="AC541" s="2"/>
    </row>
    <row r="542" spans="28:29" x14ac:dyDescent="0.35">
      <c r="AB542" s="56"/>
      <c r="AC542" s="2"/>
    </row>
    <row r="543" spans="28:29" x14ac:dyDescent="0.35">
      <c r="AB543" s="56"/>
      <c r="AC543" s="2"/>
    </row>
    <row r="544" spans="28:29" x14ac:dyDescent="0.35">
      <c r="AB544" s="56"/>
      <c r="AC544" s="2"/>
    </row>
    <row r="545" spans="28:29" x14ac:dyDescent="0.35">
      <c r="AB545" s="56"/>
      <c r="AC545" s="2"/>
    </row>
    <row r="546" spans="28:29" x14ac:dyDescent="0.35">
      <c r="AB546" s="56"/>
      <c r="AC546" s="2"/>
    </row>
    <row r="547" spans="28:29" x14ac:dyDescent="0.35">
      <c r="AB547" s="56"/>
      <c r="AC547" s="2"/>
    </row>
    <row r="548" spans="28:29" x14ac:dyDescent="0.35">
      <c r="AB548" s="56"/>
      <c r="AC548" s="2"/>
    </row>
    <row r="549" spans="28:29" x14ac:dyDescent="0.35">
      <c r="AB549" s="56"/>
      <c r="AC549" s="2"/>
    </row>
    <row r="550" spans="28:29" x14ac:dyDescent="0.35">
      <c r="AB550" s="56"/>
      <c r="AC550" s="2"/>
    </row>
    <row r="551" spans="28:29" x14ac:dyDescent="0.35">
      <c r="AB551" s="56"/>
      <c r="AC551" s="2"/>
    </row>
    <row r="552" spans="28:29" x14ac:dyDescent="0.35">
      <c r="AB552" s="56"/>
      <c r="AC552" s="2"/>
    </row>
    <row r="553" spans="28:29" x14ac:dyDescent="0.35">
      <c r="AB553" s="56"/>
      <c r="AC553" s="2"/>
    </row>
    <row r="554" spans="28:29" x14ac:dyDescent="0.35">
      <c r="AB554" s="56"/>
      <c r="AC554" s="2"/>
    </row>
    <row r="555" spans="28:29" x14ac:dyDescent="0.35">
      <c r="AB555" s="56"/>
      <c r="AC555" s="2"/>
    </row>
    <row r="556" spans="28:29" x14ac:dyDescent="0.35">
      <c r="AB556" s="56"/>
      <c r="AC556" s="2"/>
    </row>
    <row r="557" spans="28:29" x14ac:dyDescent="0.35">
      <c r="AB557" s="56"/>
      <c r="AC557" s="2"/>
    </row>
    <row r="558" spans="28:29" x14ac:dyDescent="0.35">
      <c r="AB558" s="56"/>
      <c r="AC558" s="2"/>
    </row>
    <row r="559" spans="28:29" x14ac:dyDescent="0.35">
      <c r="AB559" s="56"/>
      <c r="AC559" s="2"/>
    </row>
    <row r="560" spans="28:29" x14ac:dyDescent="0.35">
      <c r="AB560" s="56"/>
      <c r="AC560" s="2"/>
    </row>
    <row r="561" spans="28:29" x14ac:dyDescent="0.35">
      <c r="AB561" s="56"/>
      <c r="AC561" s="2"/>
    </row>
    <row r="562" spans="28:29" x14ac:dyDescent="0.35">
      <c r="AB562" s="56"/>
      <c r="AC562" s="2"/>
    </row>
    <row r="563" spans="28:29" x14ac:dyDescent="0.35">
      <c r="AB563" s="56"/>
      <c r="AC563" s="2"/>
    </row>
    <row r="564" spans="28:29" x14ac:dyDescent="0.35">
      <c r="AB564" s="56"/>
      <c r="AC564" s="2"/>
    </row>
    <row r="565" spans="28:29" x14ac:dyDescent="0.35">
      <c r="AB565" s="56"/>
      <c r="AC565" s="2"/>
    </row>
    <row r="566" spans="28:29" x14ac:dyDescent="0.35">
      <c r="AB566" s="56"/>
      <c r="AC566" s="2"/>
    </row>
    <row r="567" spans="28:29" x14ac:dyDescent="0.35">
      <c r="AB567" s="56"/>
      <c r="AC567" s="2"/>
    </row>
    <row r="568" spans="28:29" x14ac:dyDescent="0.35">
      <c r="AB568" s="56"/>
      <c r="AC568" s="2"/>
    </row>
    <row r="569" spans="28:29" x14ac:dyDescent="0.35">
      <c r="AB569" s="56"/>
      <c r="AC569" s="2"/>
    </row>
    <row r="570" spans="28:29" x14ac:dyDescent="0.35">
      <c r="AB570" s="56"/>
      <c r="AC570" s="2"/>
    </row>
    <row r="571" spans="28:29" x14ac:dyDescent="0.35">
      <c r="AB571" s="56"/>
      <c r="AC571" s="2"/>
    </row>
    <row r="572" spans="28:29" x14ac:dyDescent="0.35">
      <c r="AB572" s="56"/>
      <c r="AC572" s="2"/>
    </row>
    <row r="573" spans="28:29" x14ac:dyDescent="0.35">
      <c r="AB573" s="56"/>
      <c r="AC573" s="2"/>
    </row>
    <row r="574" spans="28:29" x14ac:dyDescent="0.35">
      <c r="AB574" s="56"/>
      <c r="AC574" s="2"/>
    </row>
    <row r="575" spans="28:29" x14ac:dyDescent="0.35">
      <c r="AB575" s="56"/>
      <c r="AC575" s="2"/>
    </row>
    <row r="576" spans="28:29" x14ac:dyDescent="0.35">
      <c r="AB576" s="56"/>
      <c r="AC576" s="2"/>
    </row>
    <row r="577" spans="28:29" x14ac:dyDescent="0.35">
      <c r="AB577" s="56"/>
      <c r="AC577" s="2"/>
    </row>
    <row r="578" spans="28:29" x14ac:dyDescent="0.35">
      <c r="AB578" s="56"/>
      <c r="AC578" s="2"/>
    </row>
    <row r="579" spans="28:29" x14ac:dyDescent="0.35">
      <c r="AB579" s="56"/>
      <c r="AC579" s="2"/>
    </row>
    <row r="580" spans="28:29" x14ac:dyDescent="0.35">
      <c r="AB580" s="56"/>
      <c r="AC580" s="2"/>
    </row>
    <row r="581" spans="28:29" x14ac:dyDescent="0.35">
      <c r="AB581" s="56"/>
      <c r="AC581" s="2"/>
    </row>
    <row r="582" spans="28:29" x14ac:dyDescent="0.35">
      <c r="AB582" s="56"/>
      <c r="AC582" s="2"/>
    </row>
    <row r="583" spans="28:29" x14ac:dyDescent="0.35">
      <c r="AB583" s="56"/>
      <c r="AC583" s="2"/>
    </row>
    <row r="584" spans="28:29" x14ac:dyDescent="0.35">
      <c r="AB584" s="56"/>
      <c r="AC584" s="2"/>
    </row>
    <row r="585" spans="28:29" x14ac:dyDescent="0.35">
      <c r="AB585" s="56"/>
      <c r="AC585" s="2"/>
    </row>
    <row r="586" spans="28:29" x14ac:dyDescent="0.35">
      <c r="AB586" s="56"/>
      <c r="AC586" s="2"/>
    </row>
    <row r="587" spans="28:29" x14ac:dyDescent="0.35">
      <c r="AB587" s="56"/>
      <c r="AC587" s="2"/>
    </row>
    <row r="588" spans="28:29" x14ac:dyDescent="0.35">
      <c r="AB588" s="56"/>
      <c r="AC588" s="2"/>
    </row>
    <row r="589" spans="28:29" x14ac:dyDescent="0.35">
      <c r="AB589" s="56"/>
      <c r="AC589" s="2"/>
    </row>
    <row r="590" spans="28:29" x14ac:dyDescent="0.35">
      <c r="AB590" s="56"/>
      <c r="AC590" s="2"/>
    </row>
    <row r="591" spans="28:29" x14ac:dyDescent="0.35">
      <c r="AB591" s="56"/>
      <c r="AC591" s="2"/>
    </row>
    <row r="592" spans="28:29" x14ac:dyDescent="0.35">
      <c r="AB592" s="56"/>
      <c r="AC592" s="2"/>
    </row>
    <row r="593" spans="28:29" x14ac:dyDescent="0.35">
      <c r="AB593" s="56"/>
      <c r="AC593" s="2"/>
    </row>
    <row r="594" spans="28:29" x14ac:dyDescent="0.35">
      <c r="AB594" s="56"/>
      <c r="AC594" s="2"/>
    </row>
    <row r="595" spans="28:29" x14ac:dyDescent="0.35">
      <c r="AB595" s="56"/>
      <c r="AC595" s="2"/>
    </row>
    <row r="596" spans="28:29" x14ac:dyDescent="0.35">
      <c r="AB596" s="56"/>
      <c r="AC596" s="2"/>
    </row>
    <row r="597" spans="28:29" x14ac:dyDescent="0.35">
      <c r="AB597" s="56"/>
      <c r="AC597" s="2"/>
    </row>
    <row r="598" spans="28:29" x14ac:dyDescent="0.35">
      <c r="AB598" s="56"/>
      <c r="AC598" s="2"/>
    </row>
    <row r="599" spans="28:29" x14ac:dyDescent="0.35">
      <c r="AB599" s="56"/>
      <c r="AC599" s="2"/>
    </row>
    <row r="600" spans="28:29" x14ac:dyDescent="0.35">
      <c r="AB600" s="56"/>
      <c r="AC600" s="2"/>
    </row>
    <row r="601" spans="28:29" x14ac:dyDescent="0.35">
      <c r="AB601" s="56"/>
      <c r="AC601" s="2"/>
    </row>
    <row r="602" spans="28:29" x14ac:dyDescent="0.35">
      <c r="AB602" s="56"/>
      <c r="AC602" s="2"/>
    </row>
    <row r="603" spans="28:29" x14ac:dyDescent="0.35">
      <c r="AB603" s="56"/>
      <c r="AC603" s="2"/>
    </row>
    <row r="604" spans="28:29" x14ac:dyDescent="0.35">
      <c r="AB604" s="56"/>
      <c r="AC604" s="2"/>
    </row>
    <row r="605" spans="28:29" x14ac:dyDescent="0.35">
      <c r="AB605" s="56"/>
      <c r="AC605" s="2"/>
    </row>
    <row r="606" spans="28:29" x14ac:dyDescent="0.35">
      <c r="AB606" s="56"/>
      <c r="AC606" s="2"/>
    </row>
    <row r="607" spans="28:29" x14ac:dyDescent="0.35">
      <c r="AB607" s="56"/>
      <c r="AC607" s="2"/>
    </row>
    <row r="608" spans="28:29" x14ac:dyDescent="0.35">
      <c r="AB608" s="56"/>
      <c r="AC608" s="2"/>
    </row>
    <row r="609" spans="28:29" x14ac:dyDescent="0.35">
      <c r="AB609" s="56"/>
      <c r="AC609" s="2"/>
    </row>
    <row r="610" spans="28:29" x14ac:dyDescent="0.35">
      <c r="AB610" s="56"/>
      <c r="AC610" s="2"/>
    </row>
    <row r="611" spans="28:29" x14ac:dyDescent="0.35">
      <c r="AB611" s="56"/>
      <c r="AC611" s="2"/>
    </row>
    <row r="612" spans="28:29" x14ac:dyDescent="0.35">
      <c r="AB612" s="56"/>
      <c r="AC612" s="2"/>
    </row>
    <row r="613" spans="28:29" x14ac:dyDescent="0.35">
      <c r="AB613" s="56"/>
      <c r="AC613" s="2"/>
    </row>
    <row r="614" spans="28:29" x14ac:dyDescent="0.35">
      <c r="AB614" s="56"/>
      <c r="AC614" s="2"/>
    </row>
    <row r="615" spans="28:29" x14ac:dyDescent="0.35">
      <c r="AB615" s="56"/>
      <c r="AC615" s="2"/>
    </row>
    <row r="616" spans="28:29" x14ac:dyDescent="0.35">
      <c r="AB616" s="56"/>
      <c r="AC616" s="2"/>
    </row>
    <row r="617" spans="28:29" x14ac:dyDescent="0.35">
      <c r="AB617" s="56"/>
      <c r="AC617" s="2"/>
    </row>
    <row r="618" spans="28:29" x14ac:dyDescent="0.35">
      <c r="AB618" s="56"/>
      <c r="AC618" s="2"/>
    </row>
    <row r="619" spans="28:29" x14ac:dyDescent="0.35">
      <c r="AB619" s="56"/>
      <c r="AC619" s="2"/>
    </row>
    <row r="620" spans="28:29" x14ac:dyDescent="0.35">
      <c r="AB620" s="56"/>
      <c r="AC620" s="2"/>
    </row>
    <row r="621" spans="28:29" x14ac:dyDescent="0.35">
      <c r="AB621" s="56"/>
      <c r="AC621" s="2"/>
    </row>
    <row r="622" spans="28:29" x14ac:dyDescent="0.35">
      <c r="AB622" s="56"/>
      <c r="AC622" s="2"/>
    </row>
    <row r="623" spans="28:29" x14ac:dyDescent="0.35">
      <c r="AB623" s="56"/>
      <c r="AC623" s="2"/>
    </row>
    <row r="624" spans="28:29" x14ac:dyDescent="0.35">
      <c r="AB624" s="56"/>
      <c r="AC624" s="2"/>
    </row>
    <row r="625" spans="28:29" x14ac:dyDescent="0.35">
      <c r="AB625" s="56"/>
      <c r="AC625" s="2"/>
    </row>
    <row r="626" spans="28:29" x14ac:dyDescent="0.35">
      <c r="AB626" s="56"/>
      <c r="AC626" s="2"/>
    </row>
    <row r="627" spans="28:29" x14ac:dyDescent="0.35">
      <c r="AB627" s="56"/>
      <c r="AC627" s="2"/>
    </row>
    <row r="628" spans="28:29" x14ac:dyDescent="0.35">
      <c r="AB628" s="56"/>
      <c r="AC628" s="2"/>
    </row>
    <row r="629" spans="28:29" x14ac:dyDescent="0.35">
      <c r="AB629" s="56"/>
      <c r="AC629" s="2"/>
    </row>
    <row r="630" spans="28:29" x14ac:dyDescent="0.35">
      <c r="AB630" s="56"/>
      <c r="AC630" s="2"/>
    </row>
    <row r="631" spans="28:29" x14ac:dyDescent="0.35">
      <c r="AB631" s="56"/>
      <c r="AC631" s="2"/>
    </row>
    <row r="632" spans="28:29" x14ac:dyDescent="0.35">
      <c r="AB632" s="56"/>
      <c r="AC632" s="2"/>
    </row>
    <row r="633" spans="28:29" x14ac:dyDescent="0.35">
      <c r="AB633" s="56"/>
      <c r="AC633" s="2"/>
    </row>
    <row r="634" spans="28:29" x14ac:dyDescent="0.35">
      <c r="AB634" s="56"/>
      <c r="AC634" s="2"/>
    </row>
    <row r="635" spans="28:29" x14ac:dyDescent="0.35">
      <c r="AB635" s="56"/>
      <c r="AC635" s="2"/>
    </row>
    <row r="636" spans="28:29" x14ac:dyDescent="0.35">
      <c r="AB636" s="56"/>
      <c r="AC636" s="2"/>
    </row>
    <row r="637" spans="28:29" x14ac:dyDescent="0.35">
      <c r="AB637" s="56"/>
      <c r="AC637" s="2"/>
    </row>
    <row r="638" spans="28:29" x14ac:dyDescent="0.35">
      <c r="AB638" s="56"/>
      <c r="AC638" s="2"/>
    </row>
    <row r="639" spans="28:29" x14ac:dyDescent="0.35">
      <c r="AB639" s="56"/>
      <c r="AC639" s="2"/>
    </row>
    <row r="640" spans="28:29" x14ac:dyDescent="0.35">
      <c r="AB640" s="56"/>
      <c r="AC640" s="2"/>
    </row>
    <row r="641" spans="28:29" x14ac:dyDescent="0.35">
      <c r="AB641" s="56"/>
      <c r="AC641" s="2"/>
    </row>
    <row r="642" spans="28:29" x14ac:dyDescent="0.35">
      <c r="AB642" s="56"/>
      <c r="AC642" s="2"/>
    </row>
    <row r="643" spans="28:29" x14ac:dyDescent="0.35">
      <c r="AB643" s="56"/>
      <c r="AC643" s="2"/>
    </row>
    <row r="644" spans="28:29" x14ac:dyDescent="0.35">
      <c r="AB644" s="56"/>
      <c r="AC644" s="2"/>
    </row>
    <row r="645" spans="28:29" x14ac:dyDescent="0.35">
      <c r="AB645" s="56"/>
      <c r="AC645" s="2"/>
    </row>
    <row r="646" spans="28:29" x14ac:dyDescent="0.35">
      <c r="AB646" s="56"/>
      <c r="AC646" s="2"/>
    </row>
    <row r="647" spans="28:29" x14ac:dyDescent="0.35">
      <c r="AB647" s="56"/>
      <c r="AC647" s="2"/>
    </row>
    <row r="648" spans="28:29" x14ac:dyDescent="0.35">
      <c r="AB648" s="56"/>
      <c r="AC648" s="2"/>
    </row>
    <row r="649" spans="28:29" x14ac:dyDescent="0.35">
      <c r="AB649" s="56"/>
      <c r="AC649" s="2"/>
    </row>
    <row r="650" spans="28:29" x14ac:dyDescent="0.35">
      <c r="AB650" s="56"/>
      <c r="AC650" s="2"/>
    </row>
    <row r="651" spans="28:29" x14ac:dyDescent="0.35">
      <c r="AB651" s="56"/>
      <c r="AC651" s="2"/>
    </row>
    <row r="652" spans="28:29" x14ac:dyDescent="0.35">
      <c r="AB652" s="56"/>
      <c r="AC652" s="2"/>
    </row>
    <row r="653" spans="28:29" x14ac:dyDescent="0.35">
      <c r="AB653" s="56"/>
      <c r="AC653" s="2"/>
    </row>
    <row r="654" spans="28:29" x14ac:dyDescent="0.35">
      <c r="AB654" s="56"/>
      <c r="AC654" s="2"/>
    </row>
    <row r="655" spans="28:29" x14ac:dyDescent="0.35">
      <c r="AB655" s="56"/>
      <c r="AC655" s="2"/>
    </row>
    <row r="656" spans="28:29" x14ac:dyDescent="0.35">
      <c r="AB656" s="56"/>
      <c r="AC656" s="2"/>
    </row>
    <row r="657" spans="28:29" x14ac:dyDescent="0.35">
      <c r="AB657" s="56"/>
      <c r="AC657" s="2"/>
    </row>
    <row r="658" spans="28:29" x14ac:dyDescent="0.35">
      <c r="AB658" s="56"/>
      <c r="AC658" s="2"/>
    </row>
    <row r="659" spans="28:29" x14ac:dyDescent="0.35">
      <c r="AB659" s="56"/>
      <c r="AC659" s="2"/>
    </row>
    <row r="660" spans="28:29" x14ac:dyDescent="0.35">
      <c r="AB660" s="56"/>
      <c r="AC660" s="2"/>
    </row>
    <row r="661" spans="28:29" x14ac:dyDescent="0.35">
      <c r="AB661" s="56"/>
      <c r="AC661" s="2"/>
    </row>
    <row r="662" spans="28:29" x14ac:dyDescent="0.35">
      <c r="AB662" s="56"/>
      <c r="AC662" s="2"/>
    </row>
    <row r="663" spans="28:29" x14ac:dyDescent="0.35">
      <c r="AB663" s="56"/>
      <c r="AC663" s="2"/>
    </row>
    <row r="664" spans="28:29" x14ac:dyDescent="0.35">
      <c r="AB664" s="56"/>
      <c r="AC664" s="2"/>
    </row>
    <row r="665" spans="28:29" x14ac:dyDescent="0.35">
      <c r="AB665" s="56"/>
      <c r="AC665" s="2"/>
    </row>
    <row r="666" spans="28:29" x14ac:dyDescent="0.35">
      <c r="AB666" s="56"/>
      <c r="AC666" s="2"/>
    </row>
    <row r="667" spans="28:29" x14ac:dyDescent="0.35">
      <c r="AB667" s="56"/>
      <c r="AC667" s="2"/>
    </row>
    <row r="668" spans="28:29" x14ac:dyDescent="0.35">
      <c r="AB668" s="56"/>
      <c r="AC668" s="2"/>
    </row>
    <row r="669" spans="28:29" x14ac:dyDescent="0.35">
      <c r="AB669" s="56"/>
      <c r="AC669" s="2"/>
    </row>
    <row r="670" spans="28:29" x14ac:dyDescent="0.35">
      <c r="AB670" s="56"/>
      <c r="AC670" s="2"/>
    </row>
    <row r="671" spans="28:29" x14ac:dyDescent="0.35">
      <c r="AB671" s="56"/>
      <c r="AC671" s="2"/>
    </row>
    <row r="672" spans="28:29" x14ac:dyDescent="0.35">
      <c r="AB672" s="56"/>
      <c r="AC672" s="2"/>
    </row>
    <row r="673" spans="28:29" x14ac:dyDescent="0.35">
      <c r="AB673" s="56"/>
      <c r="AC673" s="2"/>
    </row>
    <row r="674" spans="28:29" x14ac:dyDescent="0.35">
      <c r="AB674" s="56"/>
      <c r="AC674" s="2"/>
    </row>
    <row r="675" spans="28:29" x14ac:dyDescent="0.35">
      <c r="AB675" s="56"/>
      <c r="AC675" s="2"/>
    </row>
    <row r="676" spans="28:29" x14ac:dyDescent="0.35">
      <c r="AB676" s="56"/>
      <c r="AC676" s="2"/>
    </row>
    <row r="677" spans="28:29" x14ac:dyDescent="0.35">
      <c r="AB677" s="56"/>
      <c r="AC677" s="2"/>
    </row>
    <row r="678" spans="28:29" x14ac:dyDescent="0.35">
      <c r="AB678" s="56"/>
      <c r="AC678" s="2"/>
    </row>
    <row r="679" spans="28:29" x14ac:dyDescent="0.35">
      <c r="AB679" s="56"/>
      <c r="AC679" s="2"/>
    </row>
    <row r="680" spans="28:29" x14ac:dyDescent="0.35">
      <c r="AB680" s="56"/>
      <c r="AC680" s="2"/>
    </row>
    <row r="681" spans="28:29" x14ac:dyDescent="0.35">
      <c r="AB681" s="56"/>
      <c r="AC681" s="2"/>
    </row>
    <row r="682" spans="28:29" x14ac:dyDescent="0.35">
      <c r="AB682" s="56"/>
      <c r="AC682" s="2"/>
    </row>
    <row r="683" spans="28:29" x14ac:dyDescent="0.35">
      <c r="AB683" s="56"/>
      <c r="AC683" s="2"/>
    </row>
    <row r="684" spans="28:29" x14ac:dyDescent="0.35">
      <c r="AB684" s="56"/>
      <c r="AC684" s="2"/>
    </row>
    <row r="685" spans="28:29" x14ac:dyDescent="0.35">
      <c r="AB685" s="56"/>
      <c r="AC685" s="2"/>
    </row>
    <row r="686" spans="28:29" x14ac:dyDescent="0.35">
      <c r="AB686" s="56"/>
      <c r="AC686" s="2"/>
    </row>
    <row r="687" spans="28:29" x14ac:dyDescent="0.35">
      <c r="AB687" s="56"/>
      <c r="AC687" s="2"/>
    </row>
    <row r="688" spans="28:29" x14ac:dyDescent="0.35">
      <c r="AB688" s="56"/>
      <c r="AC688" s="2"/>
    </row>
    <row r="689" spans="28:29" x14ac:dyDescent="0.35">
      <c r="AB689" s="56"/>
      <c r="AC689" s="2"/>
    </row>
    <row r="690" spans="28:29" x14ac:dyDescent="0.35">
      <c r="AB690" s="56"/>
      <c r="AC690" s="2"/>
    </row>
    <row r="691" spans="28:29" x14ac:dyDescent="0.35">
      <c r="AB691" s="56"/>
      <c r="AC691" s="2"/>
    </row>
    <row r="692" spans="28:29" x14ac:dyDescent="0.35">
      <c r="AB692" s="56"/>
      <c r="AC692" s="2"/>
    </row>
    <row r="693" spans="28:29" x14ac:dyDescent="0.35">
      <c r="AB693" s="56"/>
      <c r="AC693" s="2"/>
    </row>
    <row r="694" spans="28:29" x14ac:dyDescent="0.35">
      <c r="AB694" s="56"/>
      <c r="AC694" s="2"/>
    </row>
    <row r="695" spans="28:29" x14ac:dyDescent="0.35">
      <c r="AB695" s="56"/>
      <c r="AC695" s="2"/>
    </row>
    <row r="696" spans="28:29" x14ac:dyDescent="0.35">
      <c r="AB696" s="56"/>
      <c r="AC696" s="2"/>
    </row>
    <row r="697" spans="28:29" x14ac:dyDescent="0.35">
      <c r="AB697" s="56"/>
      <c r="AC697" s="2"/>
    </row>
    <row r="698" spans="28:29" x14ac:dyDescent="0.35">
      <c r="AB698" s="56"/>
      <c r="AC698" s="2"/>
    </row>
    <row r="699" spans="28:29" x14ac:dyDescent="0.35">
      <c r="AB699" s="56"/>
      <c r="AC699" s="2"/>
    </row>
    <row r="700" spans="28:29" x14ac:dyDescent="0.35">
      <c r="AB700" s="56"/>
      <c r="AC700" s="2"/>
    </row>
    <row r="701" spans="28:29" x14ac:dyDescent="0.35">
      <c r="AB701" s="56"/>
      <c r="AC701" s="2"/>
    </row>
    <row r="702" spans="28:29" x14ac:dyDescent="0.35">
      <c r="AB702" s="56"/>
      <c r="AC702" s="2"/>
    </row>
    <row r="703" spans="28:29" x14ac:dyDescent="0.35">
      <c r="AB703" s="56"/>
      <c r="AC703" s="2"/>
    </row>
    <row r="704" spans="28:29" x14ac:dyDescent="0.35">
      <c r="AB704" s="56"/>
      <c r="AC704" s="2"/>
    </row>
    <row r="705" spans="28:29" x14ac:dyDescent="0.35">
      <c r="AB705" s="56"/>
      <c r="AC705" s="2"/>
    </row>
    <row r="706" spans="28:29" x14ac:dyDescent="0.35">
      <c r="AB706" s="56"/>
      <c r="AC706" s="2"/>
    </row>
    <row r="707" spans="28:29" x14ac:dyDescent="0.35">
      <c r="AB707" s="56"/>
      <c r="AC707" s="2"/>
    </row>
    <row r="708" spans="28:29" x14ac:dyDescent="0.35">
      <c r="AB708" s="56"/>
      <c r="AC708" s="2"/>
    </row>
    <row r="709" spans="28:29" x14ac:dyDescent="0.35">
      <c r="AB709" s="56"/>
      <c r="AC709" s="2"/>
    </row>
    <row r="710" spans="28:29" x14ac:dyDescent="0.35">
      <c r="AB710" s="56"/>
      <c r="AC710" s="2"/>
    </row>
    <row r="711" spans="28:29" x14ac:dyDescent="0.35">
      <c r="AB711" s="56"/>
      <c r="AC711" s="2"/>
    </row>
    <row r="712" spans="28:29" x14ac:dyDescent="0.35">
      <c r="AB712" s="56"/>
      <c r="AC712" s="2"/>
    </row>
    <row r="713" spans="28:29" x14ac:dyDescent="0.35">
      <c r="AB713" s="56"/>
      <c r="AC713" s="2"/>
    </row>
    <row r="714" spans="28:29" x14ac:dyDescent="0.35">
      <c r="AB714" s="56"/>
      <c r="AC714" s="2"/>
    </row>
    <row r="715" spans="28:29" x14ac:dyDescent="0.35">
      <c r="AB715" s="56"/>
      <c r="AC715" s="2"/>
    </row>
    <row r="716" spans="28:29" x14ac:dyDescent="0.35">
      <c r="AB716" s="56"/>
      <c r="AC716" s="2"/>
    </row>
    <row r="717" spans="28:29" x14ac:dyDescent="0.35">
      <c r="AB717" s="56"/>
      <c r="AC717" s="2"/>
    </row>
    <row r="718" spans="28:29" x14ac:dyDescent="0.35">
      <c r="AB718" s="56"/>
      <c r="AC718" s="2"/>
    </row>
    <row r="719" spans="28:29" x14ac:dyDescent="0.35">
      <c r="AB719" s="56"/>
      <c r="AC719" s="2"/>
    </row>
    <row r="720" spans="28:29" x14ac:dyDescent="0.35">
      <c r="AB720" s="56"/>
      <c r="AC720" s="2"/>
    </row>
    <row r="721" spans="28:29" x14ac:dyDescent="0.35">
      <c r="AB721" s="56"/>
      <c r="AC721" s="2"/>
    </row>
    <row r="722" spans="28:29" x14ac:dyDescent="0.35">
      <c r="AB722" s="56"/>
      <c r="AC722" s="2"/>
    </row>
    <row r="723" spans="28:29" x14ac:dyDescent="0.35">
      <c r="AB723" s="56"/>
      <c r="AC723" s="2"/>
    </row>
    <row r="724" spans="28:29" x14ac:dyDescent="0.35">
      <c r="AB724" s="56"/>
      <c r="AC724" s="2"/>
    </row>
    <row r="725" spans="28:29" x14ac:dyDescent="0.35">
      <c r="AB725" s="56"/>
      <c r="AC725" s="2"/>
    </row>
    <row r="726" spans="28:29" x14ac:dyDescent="0.35">
      <c r="AB726" s="56"/>
      <c r="AC726" s="2"/>
    </row>
    <row r="727" spans="28:29" x14ac:dyDescent="0.35">
      <c r="AB727" s="56"/>
      <c r="AC727" s="2"/>
    </row>
    <row r="728" spans="28:29" x14ac:dyDescent="0.35">
      <c r="AB728" s="56"/>
      <c r="AC728" s="2"/>
    </row>
    <row r="729" spans="28:29" x14ac:dyDescent="0.35">
      <c r="AB729" s="56"/>
      <c r="AC729" s="2"/>
    </row>
    <row r="730" spans="28:29" x14ac:dyDescent="0.35">
      <c r="AB730" s="56"/>
      <c r="AC730" s="2"/>
    </row>
    <row r="731" spans="28:29" x14ac:dyDescent="0.35">
      <c r="AB731" s="56"/>
      <c r="AC731" s="2"/>
    </row>
    <row r="732" spans="28:29" x14ac:dyDescent="0.35">
      <c r="AB732" s="58"/>
      <c r="AC732" s="2"/>
    </row>
    <row r="733" spans="28:29" x14ac:dyDescent="0.35">
      <c r="AB733" s="56"/>
      <c r="AC733" s="2"/>
    </row>
    <row r="734" spans="28:29" x14ac:dyDescent="0.35">
      <c r="AB734" s="56"/>
      <c r="AC734" s="2"/>
    </row>
    <row r="735" spans="28:29" x14ac:dyDescent="0.35">
      <c r="AB735" s="56"/>
      <c r="AC735" s="2"/>
    </row>
    <row r="736" spans="28:29" x14ac:dyDescent="0.35">
      <c r="AB736" s="56"/>
      <c r="AC736" s="2"/>
    </row>
    <row r="737" spans="28:29" x14ac:dyDescent="0.35">
      <c r="AB737" s="56"/>
      <c r="AC737" s="2"/>
    </row>
    <row r="738" spans="28:29" x14ac:dyDescent="0.35">
      <c r="AB738" s="56"/>
      <c r="AC738" s="2"/>
    </row>
    <row r="739" spans="28:29" x14ac:dyDescent="0.35">
      <c r="AB739" s="56"/>
      <c r="AC739" s="2"/>
    </row>
    <row r="740" spans="28:29" x14ac:dyDescent="0.35">
      <c r="AB740" s="56"/>
      <c r="AC740" s="2"/>
    </row>
    <row r="741" spans="28:29" x14ac:dyDescent="0.35">
      <c r="AB741" s="56"/>
      <c r="AC741" s="2"/>
    </row>
    <row r="742" spans="28:29" x14ac:dyDescent="0.35">
      <c r="AB742" s="56"/>
      <c r="AC742" s="2"/>
    </row>
    <row r="743" spans="28:29" x14ac:dyDescent="0.35">
      <c r="AB743" s="56"/>
      <c r="AC743" s="2"/>
    </row>
    <row r="744" spans="28:29" x14ac:dyDescent="0.35">
      <c r="AB744" s="56"/>
      <c r="AC744" s="2"/>
    </row>
    <row r="745" spans="28:29" x14ac:dyDescent="0.35">
      <c r="AB745" s="56"/>
      <c r="AC745" s="2"/>
    </row>
    <row r="746" spans="28:29" x14ac:dyDescent="0.35">
      <c r="AB746" s="56"/>
      <c r="AC746" s="2"/>
    </row>
    <row r="747" spans="28:29" x14ac:dyDescent="0.35">
      <c r="AB747" s="56"/>
      <c r="AC747" s="2"/>
    </row>
    <row r="748" spans="28:29" x14ac:dyDescent="0.35">
      <c r="AB748" s="56"/>
      <c r="AC748" s="2"/>
    </row>
    <row r="749" spans="28:29" x14ac:dyDescent="0.35">
      <c r="AB749" s="56"/>
      <c r="AC749" s="2"/>
    </row>
    <row r="750" spans="28:29" x14ac:dyDescent="0.35">
      <c r="AB750" s="56"/>
      <c r="AC750" s="2"/>
    </row>
    <row r="751" spans="28:29" x14ac:dyDescent="0.35">
      <c r="AB751" s="56"/>
      <c r="AC751" s="2"/>
    </row>
    <row r="752" spans="28:29" x14ac:dyDescent="0.35">
      <c r="AB752" s="56"/>
      <c r="AC752" s="2"/>
    </row>
    <row r="753" spans="28:29" x14ac:dyDescent="0.35">
      <c r="AB753" s="56"/>
      <c r="AC753" s="2"/>
    </row>
    <row r="754" spans="28:29" x14ac:dyDescent="0.35">
      <c r="AB754" s="56"/>
      <c r="AC754" s="2"/>
    </row>
    <row r="755" spans="28:29" x14ac:dyDescent="0.35">
      <c r="AB755" s="56"/>
      <c r="AC755" s="2"/>
    </row>
    <row r="756" spans="28:29" x14ac:dyDescent="0.35">
      <c r="AB756" s="56"/>
      <c r="AC756" s="2"/>
    </row>
    <row r="757" spans="28:29" x14ac:dyDescent="0.35">
      <c r="AB757" s="56"/>
      <c r="AC757" s="2"/>
    </row>
    <row r="758" spans="28:29" x14ac:dyDescent="0.35">
      <c r="AB758" s="56"/>
      <c r="AC758" s="2"/>
    </row>
    <row r="759" spans="28:29" x14ac:dyDescent="0.35">
      <c r="AB759" s="56"/>
      <c r="AC759" s="2"/>
    </row>
    <row r="760" spans="28:29" x14ac:dyDescent="0.35">
      <c r="AB760" s="56"/>
      <c r="AC760" s="2"/>
    </row>
    <row r="761" spans="28:29" x14ac:dyDescent="0.35">
      <c r="AB761" s="56"/>
      <c r="AC761" s="2"/>
    </row>
    <row r="762" spans="28:29" x14ac:dyDescent="0.35">
      <c r="AB762" s="56"/>
      <c r="AC762" s="2"/>
    </row>
    <row r="763" spans="28:29" x14ac:dyDescent="0.35">
      <c r="AB763" s="56"/>
      <c r="AC763" s="2"/>
    </row>
    <row r="764" spans="28:29" x14ac:dyDescent="0.35">
      <c r="AB764" s="56"/>
      <c r="AC764" s="2"/>
    </row>
    <row r="765" spans="28:29" x14ac:dyDescent="0.35">
      <c r="AB765" s="56"/>
      <c r="AC765" s="2"/>
    </row>
    <row r="766" spans="28:29" x14ac:dyDescent="0.35">
      <c r="AB766" s="56"/>
      <c r="AC766" s="2"/>
    </row>
    <row r="767" spans="28:29" x14ac:dyDescent="0.35">
      <c r="AB767" s="56"/>
      <c r="AC767" s="2"/>
    </row>
    <row r="768" spans="28:29" x14ac:dyDescent="0.35">
      <c r="AB768" s="56"/>
      <c r="AC768" s="2"/>
    </row>
    <row r="769" spans="28:29" x14ac:dyDescent="0.35">
      <c r="AB769" s="56"/>
      <c r="AC769" s="2"/>
    </row>
    <row r="770" spans="28:29" x14ac:dyDescent="0.35">
      <c r="AB770" s="56"/>
      <c r="AC770" s="2"/>
    </row>
    <row r="771" spans="28:29" x14ac:dyDescent="0.35">
      <c r="AB771" s="56"/>
      <c r="AC771" s="2"/>
    </row>
    <row r="772" spans="28:29" x14ac:dyDescent="0.35">
      <c r="AB772" s="56"/>
      <c r="AC772" s="2"/>
    </row>
    <row r="773" spans="28:29" x14ac:dyDescent="0.35">
      <c r="AB773" s="56"/>
      <c r="AC773" s="2"/>
    </row>
    <row r="774" spans="28:29" x14ac:dyDescent="0.35">
      <c r="AB774" s="56"/>
      <c r="AC774" s="2"/>
    </row>
    <row r="775" spans="28:29" x14ac:dyDescent="0.35">
      <c r="AB775" s="56"/>
      <c r="AC775" s="2"/>
    </row>
    <row r="776" spans="28:29" x14ac:dyDescent="0.35">
      <c r="AB776" s="56"/>
      <c r="AC776" s="2"/>
    </row>
    <row r="777" spans="28:29" x14ac:dyDescent="0.35">
      <c r="AB777" s="56"/>
      <c r="AC777" s="2"/>
    </row>
    <row r="778" spans="28:29" x14ac:dyDescent="0.35">
      <c r="AB778" s="56"/>
      <c r="AC778" s="2"/>
    </row>
    <row r="779" spans="28:29" x14ac:dyDescent="0.35">
      <c r="AB779" s="56"/>
      <c r="AC779" s="2"/>
    </row>
    <row r="780" spans="28:29" x14ac:dyDescent="0.35">
      <c r="AB780" s="56"/>
      <c r="AC780" s="2"/>
    </row>
    <row r="781" spans="28:29" x14ac:dyDescent="0.35">
      <c r="AB781" s="56"/>
      <c r="AC781" s="2"/>
    </row>
    <row r="782" spans="28:29" x14ac:dyDescent="0.35">
      <c r="AB782" s="56"/>
      <c r="AC782" s="2"/>
    </row>
    <row r="783" spans="28:29" x14ac:dyDescent="0.35">
      <c r="AB783" s="56"/>
      <c r="AC783" s="2"/>
    </row>
    <row r="784" spans="28:29" x14ac:dyDescent="0.35">
      <c r="AB784" s="56"/>
      <c r="AC784" s="2"/>
    </row>
    <row r="785" spans="28:29" x14ac:dyDescent="0.35">
      <c r="AB785" s="56"/>
      <c r="AC785" s="2"/>
    </row>
    <row r="786" spans="28:29" x14ac:dyDescent="0.35">
      <c r="AB786" s="56"/>
      <c r="AC786" s="2"/>
    </row>
    <row r="787" spans="28:29" x14ac:dyDescent="0.35">
      <c r="AB787" s="56"/>
      <c r="AC787" s="2"/>
    </row>
    <row r="788" spans="28:29" x14ac:dyDescent="0.35">
      <c r="AB788" s="56"/>
      <c r="AC788" s="2"/>
    </row>
    <row r="789" spans="28:29" x14ac:dyDescent="0.35">
      <c r="AB789" s="56"/>
      <c r="AC789" s="2"/>
    </row>
    <row r="790" spans="28:29" x14ac:dyDescent="0.35">
      <c r="AB790" s="56"/>
      <c r="AC790" s="2"/>
    </row>
    <row r="791" spans="28:29" x14ac:dyDescent="0.35">
      <c r="AB791" s="56"/>
      <c r="AC791" s="2"/>
    </row>
    <row r="792" spans="28:29" x14ac:dyDescent="0.35">
      <c r="AB792" s="56"/>
      <c r="AC792" s="2"/>
    </row>
    <row r="793" spans="28:29" x14ac:dyDescent="0.35">
      <c r="AB793" s="56"/>
      <c r="AC793" s="2"/>
    </row>
    <row r="794" spans="28:29" x14ac:dyDescent="0.35">
      <c r="AB794" s="56"/>
      <c r="AC794" s="2"/>
    </row>
    <row r="795" spans="28:29" x14ac:dyDescent="0.35">
      <c r="AB795" s="56"/>
      <c r="AC795" s="2"/>
    </row>
    <row r="796" spans="28:29" x14ac:dyDescent="0.35">
      <c r="AB796" s="56"/>
      <c r="AC796" s="2"/>
    </row>
    <row r="797" spans="28:29" x14ac:dyDescent="0.35">
      <c r="AB797" s="56"/>
      <c r="AC797" s="2"/>
    </row>
    <row r="798" spans="28:29" x14ac:dyDescent="0.35">
      <c r="AB798" s="56"/>
      <c r="AC798" s="2"/>
    </row>
    <row r="799" spans="28:29" x14ac:dyDescent="0.35">
      <c r="AB799" s="56"/>
      <c r="AC799" s="2"/>
    </row>
    <row r="800" spans="28:29" x14ac:dyDescent="0.35">
      <c r="AB800" s="56"/>
      <c r="AC800" s="2"/>
    </row>
    <row r="801" spans="28:29" x14ac:dyDescent="0.35">
      <c r="AB801" s="56"/>
      <c r="AC801" s="2"/>
    </row>
    <row r="802" spans="28:29" x14ac:dyDescent="0.35">
      <c r="AB802" s="56"/>
      <c r="AC802" s="2"/>
    </row>
    <row r="803" spans="28:29" x14ac:dyDescent="0.35">
      <c r="AB803" s="56"/>
      <c r="AC803" s="2"/>
    </row>
    <row r="804" spans="28:29" x14ac:dyDescent="0.35">
      <c r="AB804" s="58"/>
      <c r="AC804" s="2"/>
    </row>
    <row r="805" spans="28:29" x14ac:dyDescent="0.35">
      <c r="AB805" s="56"/>
      <c r="AC805" s="2"/>
    </row>
    <row r="806" spans="28:29" x14ac:dyDescent="0.35">
      <c r="AB806" s="56"/>
      <c r="AC806" s="2"/>
    </row>
    <row r="807" spans="28:29" x14ac:dyDescent="0.35">
      <c r="AB807" s="56"/>
      <c r="AC807" s="2"/>
    </row>
    <row r="808" spans="28:29" x14ac:dyDescent="0.35">
      <c r="AB808" s="56"/>
      <c r="AC808" s="2"/>
    </row>
    <row r="809" spans="28:29" x14ac:dyDescent="0.35">
      <c r="AB809" s="56"/>
      <c r="AC809" s="2"/>
    </row>
    <row r="810" spans="28:29" x14ac:dyDescent="0.35">
      <c r="AB810" s="56"/>
      <c r="AC810" s="2"/>
    </row>
    <row r="811" spans="28:29" x14ac:dyDescent="0.35">
      <c r="AB811" s="56"/>
      <c r="AC811" s="2"/>
    </row>
    <row r="812" spans="28:29" x14ac:dyDescent="0.35">
      <c r="AB812" s="56"/>
      <c r="AC812" s="2"/>
    </row>
    <row r="813" spans="28:29" x14ac:dyDescent="0.35">
      <c r="AB813" s="56"/>
      <c r="AC813" s="2"/>
    </row>
    <row r="814" spans="28:29" x14ac:dyDescent="0.35">
      <c r="AB814" s="56"/>
      <c r="AC814" s="2"/>
    </row>
    <row r="815" spans="28:29" x14ac:dyDescent="0.35">
      <c r="AB815" s="56"/>
      <c r="AC815" s="2"/>
    </row>
    <row r="816" spans="28:29" x14ac:dyDescent="0.35">
      <c r="AB816" s="56"/>
      <c r="AC816" s="2"/>
    </row>
    <row r="817" spans="28:29" x14ac:dyDescent="0.35">
      <c r="AB817" s="56"/>
      <c r="AC817" s="2"/>
    </row>
    <row r="818" spans="28:29" x14ac:dyDescent="0.35">
      <c r="AB818" s="56"/>
      <c r="AC818" s="2"/>
    </row>
    <row r="819" spans="28:29" x14ac:dyDescent="0.35">
      <c r="AB819" s="56"/>
      <c r="AC819" s="2"/>
    </row>
    <row r="820" spans="28:29" x14ac:dyDescent="0.35">
      <c r="AB820" s="56"/>
      <c r="AC820" s="2"/>
    </row>
    <row r="821" spans="28:29" x14ac:dyDescent="0.35">
      <c r="AB821" s="56"/>
      <c r="AC821" s="2"/>
    </row>
    <row r="822" spans="28:29" x14ac:dyDescent="0.35">
      <c r="AB822" s="56"/>
      <c r="AC822" s="2"/>
    </row>
    <row r="823" spans="28:29" x14ac:dyDescent="0.35">
      <c r="AB823" s="56"/>
      <c r="AC823" s="2"/>
    </row>
    <row r="824" spans="28:29" x14ac:dyDescent="0.35">
      <c r="AB824" s="56"/>
      <c r="AC824" s="2"/>
    </row>
    <row r="825" spans="28:29" x14ac:dyDescent="0.35">
      <c r="AB825" s="56"/>
      <c r="AC825" s="2"/>
    </row>
    <row r="826" spans="28:29" x14ac:dyDescent="0.35">
      <c r="AB826" s="56"/>
      <c r="AC826" s="2"/>
    </row>
    <row r="827" spans="28:29" x14ac:dyDescent="0.35">
      <c r="AB827" s="56"/>
      <c r="AC827" s="2"/>
    </row>
    <row r="828" spans="28:29" x14ac:dyDescent="0.35">
      <c r="AB828" s="56"/>
      <c r="AC828" s="2"/>
    </row>
    <row r="829" spans="28:29" x14ac:dyDescent="0.35">
      <c r="AB829" s="56"/>
      <c r="AC829" s="2"/>
    </row>
    <row r="830" spans="28:29" x14ac:dyDescent="0.35">
      <c r="AB830" s="56"/>
      <c r="AC830" s="2"/>
    </row>
    <row r="831" spans="28:29" x14ac:dyDescent="0.35">
      <c r="AB831" s="56"/>
      <c r="AC831" s="2"/>
    </row>
    <row r="832" spans="28:29" x14ac:dyDescent="0.35">
      <c r="AB832" s="56"/>
      <c r="AC832" s="2"/>
    </row>
    <row r="833" spans="28:29" x14ac:dyDescent="0.35">
      <c r="AB833" s="58"/>
      <c r="AC833" s="2"/>
    </row>
    <row r="834" spans="28:29" x14ac:dyDescent="0.35">
      <c r="AB834" s="56"/>
      <c r="AC834" s="2"/>
    </row>
    <row r="835" spans="28:29" x14ac:dyDescent="0.35">
      <c r="AB835" s="56"/>
      <c r="AC835" s="2"/>
    </row>
    <row r="836" spans="28:29" x14ac:dyDescent="0.35">
      <c r="AB836" s="56"/>
      <c r="AC836" s="2"/>
    </row>
    <row r="837" spans="28:29" x14ac:dyDescent="0.35">
      <c r="AB837" s="56"/>
      <c r="AC837" s="2"/>
    </row>
    <row r="838" spans="28:29" x14ac:dyDescent="0.35">
      <c r="AB838" s="56"/>
      <c r="AC838" s="2"/>
    </row>
    <row r="839" spans="28:29" x14ac:dyDescent="0.35">
      <c r="AB839" s="56"/>
      <c r="AC839" s="2"/>
    </row>
    <row r="840" spans="28:29" x14ac:dyDescent="0.35">
      <c r="AB840" s="56"/>
      <c r="AC840" s="2"/>
    </row>
    <row r="841" spans="28:29" x14ac:dyDescent="0.35">
      <c r="AB841" s="58"/>
      <c r="AC841" s="2"/>
    </row>
    <row r="842" spans="28:29" x14ac:dyDescent="0.35">
      <c r="AB842" s="56"/>
      <c r="AC842" s="2"/>
    </row>
    <row r="843" spans="28:29" x14ac:dyDescent="0.35">
      <c r="AB843" s="56"/>
      <c r="AC843" s="2"/>
    </row>
    <row r="844" spans="28:29" x14ac:dyDescent="0.35">
      <c r="AB844" s="56"/>
      <c r="AC844" s="2"/>
    </row>
    <row r="845" spans="28:29" x14ac:dyDescent="0.35">
      <c r="AB845" s="56"/>
      <c r="AC845" s="2"/>
    </row>
    <row r="846" spans="28:29" x14ac:dyDescent="0.35">
      <c r="AB846" s="56"/>
      <c r="AC846" s="2"/>
    </row>
    <row r="847" spans="28:29" x14ac:dyDescent="0.35">
      <c r="AB847" s="56"/>
      <c r="AC847" s="2"/>
    </row>
    <row r="848" spans="28:29" x14ac:dyDescent="0.35">
      <c r="AB848" s="56"/>
      <c r="AC848" s="2"/>
    </row>
    <row r="849" spans="28:29" x14ac:dyDescent="0.35">
      <c r="AB849" s="56"/>
      <c r="AC849" s="2"/>
    </row>
    <row r="850" spans="28:29" x14ac:dyDescent="0.35">
      <c r="AB850" s="56"/>
      <c r="AC850" s="2"/>
    </row>
    <row r="851" spans="28:29" x14ac:dyDescent="0.35">
      <c r="AB851" s="56"/>
      <c r="AC851" s="2"/>
    </row>
    <row r="852" spans="28:29" x14ac:dyDescent="0.35">
      <c r="AB852" s="56"/>
      <c r="AC852" s="2"/>
    </row>
    <row r="853" spans="28:29" x14ac:dyDescent="0.35">
      <c r="AB853" s="58"/>
      <c r="AC85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38B5F-4E5E-4D53-8C29-8DA2B6548039}">
  <dimension ref="A1:O1711"/>
  <sheetViews>
    <sheetView zoomScale="53" workbookViewId="0">
      <selection activeCell="O24" sqref="O24"/>
    </sheetView>
  </sheetViews>
  <sheetFormatPr defaultRowHeight="14.5" x14ac:dyDescent="0.35"/>
  <cols>
    <col min="2" max="2" width="13.453125" customWidth="1"/>
    <col min="4" max="4" width="16.453125" customWidth="1"/>
    <col min="5" max="5" width="17.6328125" customWidth="1"/>
    <col min="6" max="6" width="19" customWidth="1"/>
    <col min="7" max="7" width="20.453125" customWidth="1"/>
    <col min="8" max="8" width="16.6328125" customWidth="1"/>
    <col min="9" max="9" width="15.81640625" customWidth="1"/>
    <col min="10" max="10" width="22.08984375" customWidth="1"/>
    <col min="11" max="11" width="34" customWidth="1"/>
    <col min="12" max="12" width="12.1796875" customWidth="1"/>
    <col min="13" max="13" width="15.26953125" customWidth="1"/>
    <col min="14" max="14" width="17.26953125" customWidth="1"/>
    <col min="15" max="15" width="18.36328125" customWidth="1"/>
  </cols>
  <sheetData>
    <row r="1" spans="1:1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54" t="s">
        <v>601</v>
      </c>
      <c r="M1" s="54" t="s">
        <v>602</v>
      </c>
      <c r="N1" s="54" t="s">
        <v>603</v>
      </c>
      <c r="O1" s="54" t="s">
        <v>604</v>
      </c>
    </row>
    <row r="2" spans="1:15" x14ac:dyDescent="0.3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  <c r="L2" s="54">
        <f>1-(F2/E2)</f>
        <v>0.57759002212834432</v>
      </c>
      <c r="M2" s="54">
        <f>N2/E2</f>
        <v>2.1484610742305371E-2</v>
      </c>
      <c r="N2" s="55">
        <f>O2-SUM(G2:I2)</f>
        <v>534000000</v>
      </c>
      <c r="O2" s="55">
        <f>E2-F2</f>
        <v>14356000000</v>
      </c>
    </row>
    <row r="3" spans="1:15" x14ac:dyDescent="0.3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  <c r="L3" s="54">
        <f t="shared" ref="L3:L66" si="0">1-(F3/E3)</f>
        <v>0.58796694462102228</v>
      </c>
      <c r="M3" s="54">
        <f t="shared" ref="M3:M66" si="1">N3/E3</f>
        <v>7.3215420857794561E-2</v>
      </c>
      <c r="N3" s="55">
        <f t="shared" ref="N3:N66" si="2">O3-SUM(G3:I3)</f>
        <v>1958000000</v>
      </c>
      <c r="O3" s="55">
        <f t="shared" ref="O3:O66" si="3">E3-F3</f>
        <v>15724000000</v>
      </c>
    </row>
    <row r="4" spans="1:15" x14ac:dyDescent="0.35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  <c r="L4" s="54">
        <f t="shared" si="0"/>
        <v>0.63376318874560378</v>
      </c>
      <c r="M4" s="54">
        <f t="shared" si="1"/>
        <v>0.11838218053927316</v>
      </c>
      <c r="N4" s="55">
        <f t="shared" si="2"/>
        <v>5049000000</v>
      </c>
      <c r="O4" s="55">
        <f t="shared" si="3"/>
        <v>27030000000</v>
      </c>
    </row>
    <row r="5" spans="1:15" x14ac:dyDescent="0.35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  <c r="L5" s="54">
        <f t="shared" si="0"/>
        <v>0.72929982922664061</v>
      </c>
      <c r="M5" s="54">
        <f t="shared" si="1"/>
        <v>0.17699438887533545</v>
      </c>
      <c r="N5" s="55">
        <f t="shared" si="2"/>
        <v>7255000000</v>
      </c>
      <c r="O5" s="55">
        <f t="shared" si="3"/>
        <v>29894000000</v>
      </c>
    </row>
    <row r="6" spans="1:15" x14ac:dyDescent="0.35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  <c r="L6" s="54">
        <f t="shared" si="0"/>
        <v>0.49928033878468714</v>
      </c>
      <c r="M6" s="54">
        <f t="shared" si="1"/>
        <v>0.10593306723622857</v>
      </c>
      <c r="N6" s="55">
        <f t="shared" si="2"/>
        <v>657315000</v>
      </c>
      <c r="O6" s="55">
        <f t="shared" si="3"/>
        <v>3098036000</v>
      </c>
    </row>
    <row r="7" spans="1:15" x14ac:dyDescent="0.35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  <c r="L7" s="54">
        <f t="shared" si="0"/>
        <v>0.50080676779470434</v>
      </c>
      <c r="M7" s="54">
        <f t="shared" si="1"/>
        <v>0.10168415664507792</v>
      </c>
      <c r="N7" s="55">
        <f t="shared" si="2"/>
        <v>660318000</v>
      </c>
      <c r="O7" s="55">
        <f t="shared" si="3"/>
        <v>3252146000</v>
      </c>
    </row>
    <row r="8" spans="1:15" x14ac:dyDescent="0.35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  <c r="L8" s="54">
        <f t="shared" si="0"/>
        <v>0.45242542534885444</v>
      </c>
      <c r="M8" s="54">
        <f t="shared" si="1"/>
        <v>8.6521944996988481E-2</v>
      </c>
      <c r="N8" s="55">
        <f t="shared" si="2"/>
        <v>851710000</v>
      </c>
      <c r="O8" s="55">
        <f t="shared" si="3"/>
        <v>4453613000</v>
      </c>
    </row>
    <row r="9" spans="1:15" x14ac:dyDescent="0.35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  <c r="L9" s="54">
        <f t="shared" si="0"/>
        <v>0.45422243237097848</v>
      </c>
      <c r="M9" s="54">
        <f t="shared" si="1"/>
        <v>8.4808305787254373E-2</v>
      </c>
      <c r="N9" s="55">
        <f t="shared" si="2"/>
        <v>825780000</v>
      </c>
      <c r="O9" s="55">
        <f t="shared" si="3"/>
        <v>4422772000</v>
      </c>
    </row>
    <row r="10" spans="1:15" x14ac:dyDescent="0.35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  <c r="L10" s="54">
        <f t="shared" si="0"/>
        <v>0.37624480720847231</v>
      </c>
      <c r="M10" s="54">
        <f t="shared" si="1"/>
        <v>0.28669475162366159</v>
      </c>
      <c r="N10" s="55">
        <f t="shared" si="2"/>
        <v>48999000000</v>
      </c>
      <c r="O10" s="55">
        <f t="shared" si="3"/>
        <v>64304000000</v>
      </c>
    </row>
    <row r="11" spans="1:15" x14ac:dyDescent="0.35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  <c r="L11" s="54">
        <f t="shared" si="0"/>
        <v>0.38588035777783858</v>
      </c>
      <c r="M11" s="54">
        <f t="shared" si="1"/>
        <v>0.28722339232473537</v>
      </c>
      <c r="N11" s="55">
        <f t="shared" si="2"/>
        <v>52503000000</v>
      </c>
      <c r="O11" s="55">
        <f t="shared" si="3"/>
        <v>70537000000</v>
      </c>
    </row>
    <row r="12" spans="1:15" x14ac:dyDescent="0.35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  <c r="L12" s="54">
        <f t="shared" si="0"/>
        <v>0.40059902017414373</v>
      </c>
      <c r="M12" s="54">
        <f t="shared" si="1"/>
        <v>0.30477290717326661</v>
      </c>
      <c r="N12" s="55">
        <f t="shared" si="2"/>
        <v>71230000000</v>
      </c>
      <c r="O12" s="55">
        <f t="shared" si="3"/>
        <v>93626000000</v>
      </c>
    </row>
    <row r="13" spans="1:15" x14ac:dyDescent="0.35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  <c r="L13" s="54">
        <f t="shared" si="0"/>
        <v>0.39075955648097049</v>
      </c>
      <c r="M13" s="54">
        <f t="shared" si="1"/>
        <v>0.27835410106706115</v>
      </c>
      <c r="N13" s="55">
        <f t="shared" si="2"/>
        <v>60024000000</v>
      </c>
      <c r="O13" s="55">
        <f t="shared" si="3"/>
        <v>84263000000</v>
      </c>
    </row>
    <row r="14" spans="1:15" x14ac:dyDescent="0.35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  <c r="L14" s="54">
        <f t="shared" si="0"/>
        <v>0.75473340587595206</v>
      </c>
      <c r="M14" s="54">
        <f t="shared" si="1"/>
        <v>0.33215451577801958</v>
      </c>
      <c r="N14" s="55">
        <f t="shared" si="2"/>
        <v>6105000000</v>
      </c>
      <c r="O14" s="55">
        <f t="shared" si="3"/>
        <v>13872000000</v>
      </c>
    </row>
    <row r="15" spans="1:15" x14ac:dyDescent="0.3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  <c r="L15" s="54">
        <f t="shared" si="0"/>
        <v>0.75620010643959557</v>
      </c>
      <c r="M15" s="54">
        <f t="shared" si="1"/>
        <v>0.31942522618414049</v>
      </c>
      <c r="N15" s="55">
        <f t="shared" si="2"/>
        <v>6002000000</v>
      </c>
      <c r="O15" s="55">
        <f t="shared" si="3"/>
        <v>14209000000</v>
      </c>
    </row>
    <row r="16" spans="1:15" x14ac:dyDescent="0.35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  <c r="L16" s="54">
        <f t="shared" si="0"/>
        <v>0.77825651302605214</v>
      </c>
      <c r="M16" s="54">
        <f t="shared" si="1"/>
        <v>0.18852705410821644</v>
      </c>
      <c r="N16" s="55">
        <f t="shared" si="2"/>
        <v>3763000000</v>
      </c>
      <c r="O16" s="55">
        <f t="shared" si="3"/>
        <v>15534000000</v>
      </c>
    </row>
    <row r="17" spans="1:15" x14ac:dyDescent="0.35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  <c r="L17" s="54">
        <f t="shared" si="0"/>
        <v>0.803140994794173</v>
      </c>
      <c r="M17" s="54">
        <f t="shared" si="1"/>
        <v>0.33627892733715387</v>
      </c>
      <c r="N17" s="55">
        <f t="shared" si="2"/>
        <v>7687000000</v>
      </c>
      <c r="O17" s="55">
        <f t="shared" si="3"/>
        <v>18359000000</v>
      </c>
    </row>
    <row r="18" spans="1:15" x14ac:dyDescent="0.35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  <c r="L18" s="54">
        <f t="shared" si="0"/>
        <v>2.8511172689936859E-2</v>
      </c>
      <c r="M18" s="54">
        <f t="shared" si="1"/>
        <v>1.0213818873477963E-2</v>
      </c>
      <c r="N18" s="55">
        <f t="shared" si="2"/>
        <v>898399000</v>
      </c>
      <c r="O18" s="55">
        <f t="shared" si="3"/>
        <v>2507819000</v>
      </c>
    </row>
    <row r="19" spans="1:15" x14ac:dyDescent="0.35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  <c r="L19" s="54">
        <f t="shared" si="0"/>
        <v>2.4942609140234051E-2</v>
      </c>
      <c r="M19" s="54">
        <f t="shared" si="1"/>
        <v>6.5409108490020167E-3</v>
      </c>
      <c r="N19" s="55">
        <f t="shared" si="2"/>
        <v>782091000</v>
      </c>
      <c r="O19" s="55">
        <f t="shared" si="3"/>
        <v>2982366000</v>
      </c>
    </row>
    <row r="20" spans="1:15" x14ac:dyDescent="0.35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  <c r="L20" s="54">
        <f t="shared" si="0"/>
        <v>2.5958121487988817E-2</v>
      </c>
      <c r="M20" s="54">
        <f t="shared" si="1"/>
        <v>3.1054310157978709E-3</v>
      </c>
      <c r="N20" s="55">
        <f t="shared" si="2"/>
        <v>422220000</v>
      </c>
      <c r="O20" s="55">
        <f t="shared" si="3"/>
        <v>3529313000</v>
      </c>
    </row>
    <row r="21" spans="1:15" x14ac:dyDescent="0.35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  <c r="L21" s="54">
        <f t="shared" si="0"/>
        <v>2.9095097962960614E-2</v>
      </c>
      <c r="M21" s="54">
        <f t="shared" si="1"/>
        <v>1.0390039240533343E-2</v>
      </c>
      <c r="N21" s="55">
        <f t="shared" si="2"/>
        <v>1525774000</v>
      </c>
      <c r="O21" s="55">
        <f t="shared" si="3"/>
        <v>4272606000</v>
      </c>
    </row>
    <row r="22" spans="1:15" x14ac:dyDescent="0.35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  <c r="L22" s="54">
        <f t="shared" si="0"/>
        <v>0.53286089238845147</v>
      </c>
      <c r="M22" s="54">
        <f t="shared" si="1"/>
        <v>7.1391076115485563E-2</v>
      </c>
      <c r="N22" s="55">
        <f t="shared" si="2"/>
        <v>1360000000</v>
      </c>
      <c r="O22" s="55">
        <f t="shared" si="3"/>
        <v>10151000000</v>
      </c>
    </row>
    <row r="23" spans="1:15" x14ac:dyDescent="0.35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  <c r="L23" s="54">
        <f t="shared" si="0"/>
        <v>0.53232945006867782</v>
      </c>
      <c r="M23" s="54">
        <f t="shared" si="1"/>
        <v>0.10851096301571959</v>
      </c>
      <c r="N23" s="55">
        <f t="shared" si="2"/>
        <v>2133000000</v>
      </c>
      <c r="O23" s="55">
        <f t="shared" si="3"/>
        <v>10464000000</v>
      </c>
    </row>
    <row r="24" spans="1:15" x14ac:dyDescent="0.35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  <c r="L24" s="54">
        <f t="shared" si="0"/>
        <v>0.54472267496419224</v>
      </c>
      <c r="M24" s="54">
        <f t="shared" si="1"/>
        <v>0.12836469600434633</v>
      </c>
      <c r="N24" s="55">
        <f t="shared" si="2"/>
        <v>2599000000</v>
      </c>
      <c r="O24" s="55">
        <f t="shared" si="3"/>
        <v>11029000000</v>
      </c>
    </row>
    <row r="25" spans="1:15" x14ac:dyDescent="0.35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  <c r="L25" s="54">
        <f t="shared" si="0"/>
        <v>0.57133055623621654</v>
      </c>
      <c r="M25" s="54">
        <f t="shared" si="1"/>
        <v>0.14050477824062729</v>
      </c>
      <c r="N25" s="55">
        <f t="shared" si="2"/>
        <v>2867000000</v>
      </c>
      <c r="O25" s="55">
        <f t="shared" si="3"/>
        <v>11658000000</v>
      </c>
    </row>
    <row r="26" spans="1:15" x14ac:dyDescent="0.35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  <c r="L26" s="54">
        <f t="shared" si="0"/>
        <v>0.85535825253252584</v>
      </c>
      <c r="M26" s="54">
        <f t="shared" si="1"/>
        <v>0.11077519456308381</v>
      </c>
      <c r="N26" s="55">
        <f t="shared" si="2"/>
        <v>449220000</v>
      </c>
      <c r="O26" s="55">
        <f t="shared" si="3"/>
        <v>3468683000</v>
      </c>
    </row>
    <row r="27" spans="1:15" x14ac:dyDescent="0.35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  <c r="L27" s="54">
        <f t="shared" si="0"/>
        <v>0.84999511702854913</v>
      </c>
      <c r="M27" s="54">
        <f t="shared" si="1"/>
        <v>0.10430702195408077</v>
      </c>
      <c r="N27" s="55">
        <f t="shared" si="2"/>
        <v>432568000</v>
      </c>
      <c r="O27" s="55">
        <f t="shared" si="3"/>
        <v>3524985000</v>
      </c>
    </row>
    <row r="28" spans="1:15" x14ac:dyDescent="0.35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  <c r="L28" s="54">
        <f t="shared" si="0"/>
        <v>0.84478880352896701</v>
      </c>
      <c r="M28" s="54">
        <f t="shared" si="1"/>
        <v>0.18864600665080322</v>
      </c>
      <c r="N28" s="55">
        <f t="shared" si="2"/>
        <v>904654000</v>
      </c>
      <c r="O28" s="55">
        <f t="shared" si="3"/>
        <v>4051194000</v>
      </c>
    </row>
    <row r="29" spans="1:15" x14ac:dyDescent="0.35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  <c r="L29" s="54">
        <f t="shared" si="0"/>
        <v>0.8599508406454599</v>
      </c>
      <c r="M29" s="54">
        <f t="shared" si="1"/>
        <v>0.25486580247778179</v>
      </c>
      <c r="N29" s="55">
        <f t="shared" si="2"/>
        <v>1492094000</v>
      </c>
      <c r="O29" s="55">
        <f t="shared" si="3"/>
        <v>5034522000</v>
      </c>
    </row>
    <row r="30" spans="1:15" x14ac:dyDescent="0.35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  <c r="L30" s="54">
        <f t="shared" si="0"/>
        <v>0.64260092972252991</v>
      </c>
      <c r="M30" s="54">
        <f t="shared" si="1"/>
        <v>0.29727238105941894</v>
      </c>
      <c r="N30" s="55">
        <f t="shared" si="2"/>
        <v>782923000</v>
      </c>
      <c r="O30" s="55">
        <f t="shared" si="3"/>
        <v>1692411000</v>
      </c>
    </row>
    <row r="31" spans="1:15" x14ac:dyDescent="0.35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  <c r="L31" s="54">
        <f t="shared" si="0"/>
        <v>0.6388596932462014</v>
      </c>
      <c r="M31" s="54">
        <f t="shared" si="1"/>
        <v>0.27569584047322421</v>
      </c>
      <c r="N31" s="55">
        <f t="shared" si="2"/>
        <v>789806000</v>
      </c>
      <c r="O31" s="55">
        <f t="shared" si="3"/>
        <v>1830188000</v>
      </c>
    </row>
    <row r="32" spans="1:15" x14ac:dyDescent="0.35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  <c r="L32" s="54">
        <f t="shared" si="0"/>
        <v>0.65770057978068708</v>
      </c>
      <c r="M32" s="54">
        <f t="shared" si="1"/>
        <v>0.24186863117494378</v>
      </c>
      <c r="N32" s="55">
        <f t="shared" si="2"/>
        <v>830841000</v>
      </c>
      <c r="O32" s="55">
        <f t="shared" si="3"/>
        <v>2259262000</v>
      </c>
    </row>
    <row r="33" spans="1:15" x14ac:dyDescent="0.35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  <c r="L33" s="54">
        <f t="shared" si="0"/>
        <v>0.65095199083184729</v>
      </c>
      <c r="M33" s="54">
        <f t="shared" si="1"/>
        <v>0.30449326578611324</v>
      </c>
      <c r="N33" s="55">
        <f t="shared" si="2"/>
        <v>1041796000</v>
      </c>
      <c r="O33" s="55">
        <f t="shared" si="3"/>
        <v>2227173000</v>
      </c>
    </row>
    <row r="34" spans="1:15" x14ac:dyDescent="0.35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  <c r="L34" s="54">
        <f t="shared" si="0"/>
        <v>4.0007067215848235E-2</v>
      </c>
      <c r="M34" s="54">
        <f t="shared" si="1"/>
        <v>2.1621263485683367E-2</v>
      </c>
      <c r="N34" s="55">
        <f t="shared" si="2"/>
        <v>1958000000</v>
      </c>
      <c r="O34" s="55">
        <f t="shared" si="3"/>
        <v>3623000000</v>
      </c>
    </row>
    <row r="35" spans="1:15" x14ac:dyDescent="0.35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  <c r="L35" s="54">
        <f t="shared" si="0"/>
        <v>4.330542069395571E-2</v>
      </c>
      <c r="M35" s="54">
        <f t="shared" si="1"/>
        <v>2.3718319896663845E-2</v>
      </c>
      <c r="N35" s="55">
        <f t="shared" si="2"/>
        <v>2130000000</v>
      </c>
      <c r="O35" s="55">
        <f t="shared" si="3"/>
        <v>3889000000</v>
      </c>
    </row>
    <row r="36" spans="1:15" x14ac:dyDescent="0.35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  <c r="L36" s="54">
        <f t="shared" si="0"/>
        <v>5.8718488688562998E-2</v>
      </c>
      <c r="M36" s="54">
        <f t="shared" si="1"/>
        <v>3.5233556236992154E-2</v>
      </c>
      <c r="N36" s="55">
        <f t="shared" si="2"/>
        <v>2861000000</v>
      </c>
      <c r="O36" s="55">
        <f t="shared" si="3"/>
        <v>4768000000</v>
      </c>
    </row>
    <row r="37" spans="1:15" x14ac:dyDescent="0.35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  <c r="L37" s="54">
        <f t="shared" si="0"/>
        <v>5.9377861806150456E-2</v>
      </c>
      <c r="M37" s="54">
        <f t="shared" si="1"/>
        <v>2.9688930903075242E-2</v>
      </c>
      <c r="N37" s="55">
        <f t="shared" si="2"/>
        <v>2010000000</v>
      </c>
      <c r="O37" s="55">
        <f t="shared" si="3"/>
        <v>4020000000</v>
      </c>
    </row>
    <row r="38" spans="1:15" x14ac:dyDescent="0.35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  <c r="L38" s="54">
        <f t="shared" si="0"/>
        <v>0.34308299852528845</v>
      </c>
      <c r="M38" s="54">
        <f t="shared" si="1"/>
        <v>0.26758023721710666</v>
      </c>
      <c r="N38" s="55">
        <f t="shared" si="2"/>
        <v>974364000</v>
      </c>
      <c r="O38" s="55">
        <f t="shared" si="3"/>
        <v>1249299000</v>
      </c>
    </row>
    <row r="39" spans="1:15" x14ac:dyDescent="0.35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  <c r="L39" s="54">
        <f t="shared" si="0"/>
        <v>0.32973494482483812</v>
      </c>
      <c r="M39" s="54">
        <f t="shared" si="1"/>
        <v>0.25443296381645741</v>
      </c>
      <c r="N39" s="55">
        <f t="shared" si="2"/>
        <v>1098912000</v>
      </c>
      <c r="O39" s="55">
        <f t="shared" si="3"/>
        <v>1424146000</v>
      </c>
    </row>
    <row r="40" spans="1:15" x14ac:dyDescent="0.35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  <c r="L40" s="54">
        <f t="shared" si="0"/>
        <v>0.31283797289805282</v>
      </c>
      <c r="M40" s="54">
        <f t="shared" si="1"/>
        <v>0.20714301877826263</v>
      </c>
      <c r="N40" s="55">
        <f t="shared" si="2"/>
        <v>1098467000</v>
      </c>
      <c r="O40" s="55">
        <f t="shared" si="3"/>
        <v>1658961000</v>
      </c>
    </row>
    <row r="41" spans="1:15" x14ac:dyDescent="0.35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  <c r="L41" s="54">
        <f t="shared" si="0"/>
        <v>0.30390111659683472</v>
      </c>
      <c r="M41" s="54">
        <f t="shared" si="1"/>
        <v>0.19594872220115514</v>
      </c>
      <c r="N41" s="55">
        <f t="shared" si="2"/>
        <v>1261860000</v>
      </c>
      <c r="O41" s="55">
        <f t="shared" si="3"/>
        <v>1957046000</v>
      </c>
    </row>
    <row r="42" spans="1:15" x14ac:dyDescent="0.35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  <c r="L42" s="54">
        <f t="shared" si="0"/>
        <v>0.89685148343568899</v>
      </c>
      <c r="M42" s="54">
        <f t="shared" si="1"/>
        <v>0.15128449096098953</v>
      </c>
      <c r="N42" s="55">
        <f t="shared" si="2"/>
        <v>349800000</v>
      </c>
      <c r="O42" s="55">
        <f t="shared" si="3"/>
        <v>2073700000</v>
      </c>
    </row>
    <row r="43" spans="1:15" x14ac:dyDescent="0.35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  <c r="L43" s="54">
        <f t="shared" si="0"/>
        <v>0.87937024495360394</v>
      </c>
      <c r="M43" s="54">
        <f t="shared" si="1"/>
        <v>0.1308764677426448</v>
      </c>
      <c r="N43" s="55">
        <f t="shared" si="2"/>
        <v>297600000</v>
      </c>
      <c r="O43" s="55">
        <f t="shared" si="3"/>
        <v>1999600000</v>
      </c>
    </row>
    <row r="44" spans="1:15" x14ac:dyDescent="0.35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  <c r="L44" s="54">
        <f t="shared" si="0"/>
        <v>0.86382453626303635</v>
      </c>
      <c r="M44" s="54">
        <f t="shared" si="1"/>
        <v>4.9279515962104926E-2</v>
      </c>
      <c r="N44" s="55">
        <f t="shared" si="2"/>
        <v>123800000</v>
      </c>
      <c r="O44" s="55">
        <f t="shared" si="3"/>
        <v>2170100000</v>
      </c>
    </row>
    <row r="45" spans="1:15" x14ac:dyDescent="0.35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  <c r="L45" s="54">
        <f t="shared" si="0"/>
        <v>0.85196278103909595</v>
      </c>
      <c r="M45" s="54">
        <f t="shared" si="1"/>
        <v>5.1914859630206457E-4</v>
      </c>
      <c r="N45" s="55">
        <f t="shared" si="2"/>
        <v>1300000</v>
      </c>
      <c r="O45" s="55">
        <f t="shared" si="3"/>
        <v>2133400000</v>
      </c>
    </row>
    <row r="46" spans="1:15" x14ac:dyDescent="0.35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  <c r="L46" s="54">
        <f t="shared" si="0"/>
        <v>0.39854696419304614</v>
      </c>
      <c r="M46" s="54">
        <f t="shared" si="1"/>
        <v>0.20550077841203945</v>
      </c>
      <c r="N46" s="55">
        <f t="shared" si="2"/>
        <v>1188000000</v>
      </c>
      <c r="O46" s="55">
        <f t="shared" si="3"/>
        <v>2304000000</v>
      </c>
    </row>
    <row r="47" spans="1:15" x14ac:dyDescent="0.35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  <c r="L47" s="54">
        <f t="shared" si="0"/>
        <v>0.40219253168893454</v>
      </c>
      <c r="M47" s="54">
        <f t="shared" si="1"/>
        <v>0.20280918122644742</v>
      </c>
      <c r="N47" s="55">
        <f t="shared" si="2"/>
        <v>1184000000</v>
      </c>
      <c r="O47" s="55">
        <f t="shared" si="3"/>
        <v>2348000000</v>
      </c>
    </row>
    <row r="48" spans="1:15" x14ac:dyDescent="0.35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  <c r="L48" s="54">
        <f t="shared" si="0"/>
        <v>0.40756649595242034</v>
      </c>
      <c r="M48" s="54">
        <f t="shared" si="1"/>
        <v>0.20716999834792665</v>
      </c>
      <c r="N48" s="55">
        <f t="shared" si="2"/>
        <v>1254000000</v>
      </c>
      <c r="O48" s="55">
        <f t="shared" si="3"/>
        <v>2467000000</v>
      </c>
    </row>
    <row r="49" spans="1:15" x14ac:dyDescent="0.35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  <c r="L49" s="54">
        <f t="shared" si="0"/>
        <v>0.42587733683174811</v>
      </c>
      <c r="M49" s="54">
        <f t="shared" si="1"/>
        <v>0.20646113479829453</v>
      </c>
      <c r="N49" s="55">
        <f t="shared" si="2"/>
        <v>1259000000</v>
      </c>
      <c r="O49" s="55">
        <f t="shared" si="3"/>
        <v>2597000000</v>
      </c>
    </row>
    <row r="50" spans="1:15" x14ac:dyDescent="0.35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  <c r="L50" s="54">
        <f t="shared" si="0"/>
        <v>0.57209769153563061</v>
      </c>
      <c r="M50" s="54">
        <f t="shared" si="1"/>
        <v>0.19779190364670457</v>
      </c>
      <c r="N50" s="55">
        <f t="shared" si="2"/>
        <v>2956000000</v>
      </c>
      <c r="O50" s="55">
        <f t="shared" si="3"/>
        <v>8550000000</v>
      </c>
    </row>
    <row r="51" spans="1:15" x14ac:dyDescent="0.35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  <c r="L51" s="54">
        <f t="shared" si="0"/>
        <v>0.54620447564721375</v>
      </c>
      <c r="M51" s="54">
        <f t="shared" si="1"/>
        <v>0.20581901643770883</v>
      </c>
      <c r="N51" s="55">
        <f t="shared" si="2"/>
        <v>3048900000</v>
      </c>
      <c r="O51" s="55">
        <f t="shared" si="3"/>
        <v>8091200000</v>
      </c>
    </row>
    <row r="52" spans="1:15" x14ac:dyDescent="0.35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  <c r="L52" s="54">
        <f t="shared" si="0"/>
        <v>0.53074743873102714</v>
      </c>
      <c r="M52" s="54">
        <f t="shared" si="1"/>
        <v>0.19094428095197391</v>
      </c>
      <c r="N52" s="55">
        <f t="shared" si="2"/>
        <v>3127400000</v>
      </c>
      <c r="O52" s="55">
        <f t="shared" si="3"/>
        <v>8692900000</v>
      </c>
    </row>
    <row r="53" spans="1:15" x14ac:dyDescent="0.35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  <c r="L53" s="54">
        <f t="shared" si="0"/>
        <v>0.54820338900639387</v>
      </c>
      <c r="M53" s="54">
        <f t="shared" si="1"/>
        <v>0.20260496438382808</v>
      </c>
      <c r="N53" s="55">
        <f t="shared" si="2"/>
        <v>3333500000</v>
      </c>
      <c r="O53" s="55">
        <f t="shared" si="3"/>
        <v>9019700000</v>
      </c>
    </row>
    <row r="54" spans="1:15" x14ac:dyDescent="0.35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  <c r="L54" s="54">
        <f t="shared" si="0"/>
        <v>0.32684119224097141</v>
      </c>
      <c r="M54" s="54">
        <f t="shared" si="1"/>
        <v>0.17990064658571203</v>
      </c>
      <c r="N54" s="55">
        <f t="shared" si="2"/>
        <v>4563000000</v>
      </c>
      <c r="O54" s="55">
        <f t="shared" si="3"/>
        <v>8290000000</v>
      </c>
    </row>
    <row r="55" spans="1:15" x14ac:dyDescent="0.35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  <c r="L55" s="54">
        <f t="shared" si="0"/>
        <v>0.35916287230043031</v>
      </c>
      <c r="M55" s="54">
        <f t="shared" si="1"/>
        <v>0.21341743598312377</v>
      </c>
      <c r="N55" s="55">
        <f t="shared" si="2"/>
        <v>5109000000</v>
      </c>
      <c r="O55" s="55">
        <f t="shared" si="3"/>
        <v>8598000000</v>
      </c>
    </row>
    <row r="56" spans="1:15" x14ac:dyDescent="0.35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  <c r="L56" s="54">
        <f t="shared" si="0"/>
        <v>0.36760823653643082</v>
      </c>
      <c r="M56" s="54">
        <f t="shared" si="1"/>
        <v>0.21154523055262231</v>
      </c>
      <c r="N56" s="55">
        <f t="shared" si="2"/>
        <v>4808000000</v>
      </c>
      <c r="O56" s="55">
        <f t="shared" si="3"/>
        <v>8355000000</v>
      </c>
    </row>
    <row r="57" spans="1:15" x14ac:dyDescent="0.35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  <c r="L57" s="54">
        <f t="shared" si="0"/>
        <v>0.3748083556918359</v>
      </c>
      <c r="M57" s="54">
        <f t="shared" si="1"/>
        <v>0.19887888079724031</v>
      </c>
      <c r="N57" s="55">
        <f t="shared" si="2"/>
        <v>4151000000</v>
      </c>
      <c r="O57" s="55">
        <f t="shared" si="3"/>
        <v>7823000000</v>
      </c>
    </row>
    <row r="58" spans="1:15" x14ac:dyDescent="0.35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  <c r="L58" s="54">
        <f t="shared" si="0"/>
        <v>0.46997781335130728</v>
      </c>
      <c r="M58" s="54">
        <f t="shared" si="1"/>
        <v>0.16819726458280676</v>
      </c>
      <c r="N58" s="55">
        <f t="shared" si="2"/>
        <v>11978000000</v>
      </c>
      <c r="O58" s="55">
        <f t="shared" si="3"/>
        <v>33469000000</v>
      </c>
    </row>
    <row r="59" spans="1:15" x14ac:dyDescent="0.35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  <c r="L59" s="54">
        <f t="shared" si="0"/>
        <v>0.49676220344397015</v>
      </c>
      <c r="M59" s="54">
        <f t="shared" si="1"/>
        <v>0.17726573162586753</v>
      </c>
      <c r="N59" s="55">
        <f t="shared" si="2"/>
        <v>12209000000</v>
      </c>
      <c r="O59" s="55">
        <f t="shared" si="3"/>
        <v>34214000000</v>
      </c>
    </row>
    <row r="60" spans="1:15" x14ac:dyDescent="0.35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  <c r="L60" s="54">
        <f t="shared" si="0"/>
        <v>0.47813868273142257</v>
      </c>
      <c r="M60" s="54">
        <f t="shared" si="1"/>
        <v>0.19103810204018259</v>
      </c>
      <c r="N60" s="55">
        <f t="shared" si="2"/>
        <v>12304000000</v>
      </c>
      <c r="O60" s="55">
        <f t="shared" si="3"/>
        <v>30795000000</v>
      </c>
    </row>
    <row r="61" spans="1:15" x14ac:dyDescent="0.35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  <c r="L61" s="54">
        <f t="shared" si="0"/>
        <v>0.37282905001114408</v>
      </c>
      <c r="M61" s="54">
        <f t="shared" si="1"/>
        <v>9.1364205256570713E-2</v>
      </c>
      <c r="N61" s="55">
        <f t="shared" si="2"/>
        <v>5329000000</v>
      </c>
      <c r="O61" s="55">
        <f t="shared" si="3"/>
        <v>21746000000</v>
      </c>
    </row>
    <row r="62" spans="1:15" x14ac:dyDescent="0.35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  <c r="L62" s="54">
        <f t="shared" si="0"/>
        <v>0.59692168373654553</v>
      </c>
      <c r="M62" s="54">
        <f t="shared" si="1"/>
        <v>0.19326956080837884</v>
      </c>
      <c r="N62" s="55">
        <f t="shared" si="2"/>
        <v>185251000</v>
      </c>
      <c r="O62" s="55">
        <f t="shared" si="3"/>
        <v>572156000</v>
      </c>
    </row>
    <row r="63" spans="1:15" x14ac:dyDescent="0.35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  <c r="L63" s="54">
        <f t="shared" si="0"/>
        <v>0.6098251327186508</v>
      </c>
      <c r="M63" s="54">
        <f t="shared" si="1"/>
        <v>0.25565241316437609</v>
      </c>
      <c r="N63" s="55">
        <f t="shared" si="2"/>
        <v>249019000</v>
      </c>
      <c r="O63" s="55">
        <f t="shared" si="3"/>
        <v>594002000</v>
      </c>
    </row>
    <row r="64" spans="1:15" x14ac:dyDescent="0.35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  <c r="L64" s="54">
        <f t="shared" si="0"/>
        <v>0.61298423447447736</v>
      </c>
      <c r="M64" s="54">
        <f t="shared" si="1"/>
        <v>0.2683664461179463</v>
      </c>
      <c r="N64" s="55">
        <f t="shared" si="2"/>
        <v>264170000</v>
      </c>
      <c r="O64" s="55">
        <f t="shared" si="3"/>
        <v>603399000</v>
      </c>
    </row>
    <row r="65" spans="1:15" x14ac:dyDescent="0.35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  <c r="L65" s="54">
        <f t="shared" si="0"/>
        <v>0.62779549785490829</v>
      </c>
      <c r="M65" s="54">
        <f t="shared" si="1"/>
        <v>0.26109486298926943</v>
      </c>
      <c r="N65" s="55">
        <f t="shared" si="2"/>
        <v>256215000</v>
      </c>
      <c r="O65" s="55">
        <f t="shared" si="3"/>
        <v>616062000</v>
      </c>
    </row>
    <row r="66" spans="1:15" x14ac:dyDescent="0.35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  <c r="L66" s="54">
        <f t="shared" si="0"/>
        <v>0.25837860564342796</v>
      </c>
      <c r="M66" s="54">
        <f t="shared" si="1"/>
        <v>9.5873882044821113E-2</v>
      </c>
      <c r="N66" s="55">
        <f t="shared" si="2"/>
        <v>867434000</v>
      </c>
      <c r="O66" s="55">
        <f t="shared" si="3"/>
        <v>2337721000</v>
      </c>
    </row>
    <row r="67" spans="1:15" x14ac:dyDescent="0.35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  <c r="L67" s="54">
        <f t="shared" ref="L67:L130" si="4">1-(F67/E67)</f>
        <v>0.22039746464267296</v>
      </c>
      <c r="M67" s="54">
        <f t="shared" ref="M67:M130" si="5">N67/E67</f>
        <v>7.7302911203061792E-2</v>
      </c>
      <c r="N67" s="55">
        <f t="shared" ref="N67:N130" si="6">O67-SUM(G67:I67)</f>
        <v>802532000</v>
      </c>
      <c r="O67" s="55">
        <f t="shared" ref="O67:O130" si="7">E67-F67</f>
        <v>2288090000</v>
      </c>
    </row>
    <row r="68" spans="1:15" x14ac:dyDescent="0.35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  <c r="L68" s="54">
        <f t="shared" si="4"/>
        <v>0.16065768862971597</v>
      </c>
      <c r="M68" s="54">
        <f t="shared" si="5"/>
        <v>2.4821766396842609E-2</v>
      </c>
      <c r="N68" s="55">
        <f t="shared" si="6"/>
        <v>256297000</v>
      </c>
      <c r="O68" s="55">
        <f t="shared" si="7"/>
        <v>1658870000</v>
      </c>
    </row>
    <row r="69" spans="1:15" x14ac:dyDescent="0.35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  <c r="L69" s="54">
        <f t="shared" si="4"/>
        <v>0.30279057540183063</v>
      </c>
      <c r="M69" s="54">
        <f t="shared" si="5"/>
        <v>0.12337561638815792</v>
      </c>
      <c r="N69" s="55">
        <f t="shared" si="6"/>
        <v>929238000</v>
      </c>
      <c r="O69" s="55">
        <f t="shared" si="7"/>
        <v>2280552000</v>
      </c>
    </row>
    <row r="70" spans="1:15" x14ac:dyDescent="0.35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  <c r="L70" s="54">
        <f t="shared" si="4"/>
        <v>0.61432282322389442</v>
      </c>
      <c r="M70" s="54">
        <f t="shared" si="5"/>
        <v>0.2291886077119423</v>
      </c>
      <c r="N70" s="55">
        <f t="shared" si="6"/>
        <v>314893000</v>
      </c>
      <c r="O70" s="55">
        <f t="shared" si="7"/>
        <v>844047000</v>
      </c>
    </row>
    <row r="71" spans="1:15" x14ac:dyDescent="0.35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  <c r="L71" s="54">
        <f t="shared" si="4"/>
        <v>0.67610122680335283</v>
      </c>
      <c r="M71" s="54">
        <f t="shared" si="5"/>
        <v>0.26351809531776604</v>
      </c>
      <c r="N71" s="55">
        <f t="shared" si="6"/>
        <v>415811000</v>
      </c>
      <c r="O71" s="55">
        <f t="shared" si="7"/>
        <v>1066835000</v>
      </c>
    </row>
    <row r="72" spans="1:15" x14ac:dyDescent="0.35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  <c r="L72" s="54">
        <f t="shared" si="4"/>
        <v>0.68890926810986852</v>
      </c>
      <c r="M72" s="54">
        <f t="shared" si="5"/>
        <v>0.24986735401558349</v>
      </c>
      <c r="N72" s="55">
        <f t="shared" si="6"/>
        <v>490708000</v>
      </c>
      <c r="O72" s="55">
        <f t="shared" si="7"/>
        <v>1352931000</v>
      </c>
    </row>
    <row r="73" spans="1:15" x14ac:dyDescent="0.35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  <c r="L73" s="54">
        <f t="shared" si="4"/>
        <v>0.66978968330536148</v>
      </c>
      <c r="M73" s="54">
        <f t="shared" si="5"/>
        <v>0.21248147851507748</v>
      </c>
      <c r="N73" s="55">
        <f t="shared" si="6"/>
        <v>466917000</v>
      </c>
      <c r="O73" s="55">
        <f t="shared" si="7"/>
        <v>1471828000</v>
      </c>
    </row>
    <row r="74" spans="1:15" x14ac:dyDescent="0.35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  <c r="L74" s="54">
        <f t="shared" si="4"/>
        <v>0.35680351419563872</v>
      </c>
      <c r="M74" s="54">
        <f t="shared" si="5"/>
        <v>0.20303165268975221</v>
      </c>
      <c r="N74" s="55">
        <f t="shared" si="6"/>
        <v>511468000</v>
      </c>
      <c r="O74" s="55">
        <f t="shared" si="7"/>
        <v>898843000</v>
      </c>
    </row>
    <row r="75" spans="1:15" x14ac:dyDescent="0.35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  <c r="L75" s="54">
        <f t="shared" si="4"/>
        <v>0.35521098288831254</v>
      </c>
      <c r="M75" s="54">
        <f t="shared" si="5"/>
        <v>0.25478997773851736</v>
      </c>
      <c r="N75" s="55">
        <f t="shared" si="6"/>
        <v>610036000</v>
      </c>
      <c r="O75" s="55">
        <f t="shared" si="7"/>
        <v>850471000</v>
      </c>
    </row>
    <row r="76" spans="1:15" x14ac:dyDescent="0.35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  <c r="L76" s="54">
        <f t="shared" si="4"/>
        <v>0.31520460853763654</v>
      </c>
      <c r="M76" s="54">
        <f t="shared" si="5"/>
        <v>0.13387715146053156</v>
      </c>
      <c r="N76" s="55">
        <f t="shared" si="6"/>
        <v>327403000</v>
      </c>
      <c r="O76" s="55">
        <f t="shared" si="7"/>
        <v>770848000</v>
      </c>
    </row>
    <row r="77" spans="1:15" x14ac:dyDescent="0.35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  <c r="L77" s="54">
        <f t="shared" si="4"/>
        <v>0.32779024658104505</v>
      </c>
      <c r="M77" s="54">
        <f t="shared" si="5"/>
        <v>0.15931898880820303</v>
      </c>
      <c r="N77" s="55">
        <f t="shared" si="6"/>
        <v>581727000</v>
      </c>
      <c r="O77" s="55">
        <f t="shared" si="7"/>
        <v>1196872000</v>
      </c>
    </row>
    <row r="78" spans="1:15" x14ac:dyDescent="0.35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  <c r="L78" s="54">
        <f t="shared" si="4"/>
        <v>0.50203993987545625</v>
      </c>
      <c r="M78" s="54">
        <f t="shared" si="5"/>
        <v>0.11423663302555292</v>
      </c>
      <c r="N78" s="55">
        <f t="shared" si="6"/>
        <v>532000000</v>
      </c>
      <c r="O78" s="55">
        <f t="shared" si="7"/>
        <v>2338000000</v>
      </c>
    </row>
    <row r="79" spans="1:15" x14ac:dyDescent="0.35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  <c r="L79" s="54">
        <f t="shared" si="4"/>
        <v>0.54325058184639263</v>
      </c>
      <c r="M79" s="54">
        <f t="shared" si="5"/>
        <v>0.16252909231962762</v>
      </c>
      <c r="N79" s="55">
        <f t="shared" si="6"/>
        <v>838000000</v>
      </c>
      <c r="O79" s="55">
        <f t="shared" si="7"/>
        <v>2801000000</v>
      </c>
    </row>
    <row r="80" spans="1:15" x14ac:dyDescent="0.35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  <c r="L80" s="54">
        <f t="shared" si="4"/>
        <v>0.56687779433681074</v>
      </c>
      <c r="M80" s="54">
        <f t="shared" si="5"/>
        <v>0.1736214605067064</v>
      </c>
      <c r="N80" s="55">
        <f t="shared" si="6"/>
        <v>932000000</v>
      </c>
      <c r="O80" s="55">
        <f t="shared" si="7"/>
        <v>3043000000</v>
      </c>
    </row>
    <row r="81" spans="1:15" x14ac:dyDescent="0.35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  <c r="L81" s="54">
        <f t="shared" si="4"/>
        <v>0.65434083601286175</v>
      </c>
      <c r="M81" s="54">
        <f t="shared" si="5"/>
        <v>0.2375848517327617</v>
      </c>
      <c r="N81" s="55">
        <f t="shared" si="6"/>
        <v>1330000000</v>
      </c>
      <c r="O81" s="55">
        <f t="shared" si="7"/>
        <v>3663000000</v>
      </c>
    </row>
    <row r="82" spans="1:15" x14ac:dyDescent="0.35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  <c r="L82" s="54">
        <f t="shared" si="4"/>
        <v>0.35110310670868983</v>
      </c>
      <c r="M82" s="54">
        <f t="shared" si="5"/>
        <v>0.11091100105057781</v>
      </c>
      <c r="N82" s="55">
        <f t="shared" si="6"/>
        <v>3695000000</v>
      </c>
      <c r="O82" s="55">
        <f t="shared" si="7"/>
        <v>11697000000</v>
      </c>
    </row>
    <row r="83" spans="1:15" x14ac:dyDescent="0.35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  <c r="L83" s="54">
        <f t="shared" si="4"/>
        <v>0.42539194945952996</v>
      </c>
      <c r="M83" s="54">
        <f t="shared" si="5"/>
        <v>0.1452458921378271</v>
      </c>
      <c r="N83" s="55">
        <f t="shared" si="6"/>
        <v>5012000000</v>
      </c>
      <c r="O83" s="55">
        <f t="shared" si="7"/>
        <v>14679000000</v>
      </c>
    </row>
    <row r="84" spans="1:15" x14ac:dyDescent="0.35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  <c r="L84" s="54">
        <f t="shared" si="4"/>
        <v>0.3985924685717529</v>
      </c>
      <c r="M84" s="54">
        <f t="shared" si="5"/>
        <v>0.13198444904792986</v>
      </c>
      <c r="N84" s="55">
        <f t="shared" si="6"/>
        <v>4651000000</v>
      </c>
      <c r="O84" s="55">
        <f t="shared" si="7"/>
        <v>14046000000</v>
      </c>
    </row>
    <row r="85" spans="1:15" x14ac:dyDescent="0.35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  <c r="L85" s="54">
        <f t="shared" si="4"/>
        <v>0.35946484166830284</v>
      </c>
      <c r="M85" s="54">
        <f t="shared" si="5"/>
        <v>0.10125375143746669</v>
      </c>
      <c r="N85" s="55">
        <f t="shared" si="6"/>
        <v>3610000000</v>
      </c>
      <c r="O85" s="55">
        <f t="shared" si="7"/>
        <v>12816000000</v>
      </c>
    </row>
    <row r="86" spans="1:15" x14ac:dyDescent="0.35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  <c r="L86" s="54">
        <f t="shared" si="4"/>
        <v>0.41626401236954003</v>
      </c>
      <c r="M86" s="54">
        <f t="shared" si="5"/>
        <v>0.1828372632392733</v>
      </c>
      <c r="N86" s="55">
        <f t="shared" si="6"/>
        <v>378400000</v>
      </c>
      <c r="O86" s="55">
        <f t="shared" si="7"/>
        <v>861500000</v>
      </c>
    </row>
    <row r="87" spans="1:15" x14ac:dyDescent="0.35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  <c r="L87" s="54">
        <f t="shared" si="4"/>
        <v>0.40301184912429777</v>
      </c>
      <c r="M87" s="54">
        <f t="shared" si="5"/>
        <v>0.15403861587121748</v>
      </c>
      <c r="N87" s="55">
        <f t="shared" si="6"/>
        <v>326300000</v>
      </c>
      <c r="O87" s="55">
        <f t="shared" si="7"/>
        <v>853700000</v>
      </c>
    </row>
    <row r="88" spans="1:15" x14ac:dyDescent="0.35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  <c r="L88" s="54">
        <f t="shared" si="4"/>
        <v>0.42024080073497416</v>
      </c>
      <c r="M88" s="54">
        <f t="shared" si="5"/>
        <v>0.17339587060587011</v>
      </c>
      <c r="N88" s="55">
        <f t="shared" si="6"/>
        <v>358600000</v>
      </c>
      <c r="O88" s="55">
        <f t="shared" si="7"/>
        <v>869100000</v>
      </c>
    </row>
    <row r="89" spans="1:15" x14ac:dyDescent="0.35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  <c r="L89" s="54">
        <f t="shared" si="4"/>
        <v>0.4402591599642538</v>
      </c>
      <c r="M89" s="54">
        <f t="shared" si="5"/>
        <v>0.19012511170688115</v>
      </c>
      <c r="N89" s="55">
        <f t="shared" si="6"/>
        <v>425500000</v>
      </c>
      <c r="O89" s="55">
        <f t="shared" si="7"/>
        <v>985300000</v>
      </c>
    </row>
    <row r="90" spans="1:15" x14ac:dyDescent="0.35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  <c r="L90" s="54">
        <f t="shared" si="4"/>
        <v>0.88554713132982588</v>
      </c>
      <c r="M90" s="54">
        <f t="shared" si="5"/>
        <v>0.36262316723670929</v>
      </c>
      <c r="N90" s="55">
        <f t="shared" si="6"/>
        <v>562554000</v>
      </c>
      <c r="O90" s="55">
        <f t="shared" si="7"/>
        <v>1373790000</v>
      </c>
    </row>
    <row r="91" spans="1:15" x14ac:dyDescent="0.35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  <c r="L91" s="54">
        <f t="shared" si="4"/>
        <v>0.92211280214861235</v>
      </c>
      <c r="M91" s="54">
        <f t="shared" si="5"/>
        <v>0.40107430617726053</v>
      </c>
      <c r="N91" s="55">
        <f t="shared" si="6"/>
        <v>896000000</v>
      </c>
      <c r="O91" s="55">
        <f t="shared" si="7"/>
        <v>2060000000</v>
      </c>
    </row>
    <row r="92" spans="1:15" x14ac:dyDescent="0.35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  <c r="L92" s="54">
        <f t="shared" si="4"/>
        <v>0.91052227342549918</v>
      </c>
      <c r="M92" s="54">
        <f t="shared" si="5"/>
        <v>0.23732718894009217</v>
      </c>
      <c r="N92" s="55">
        <f t="shared" si="6"/>
        <v>618000000</v>
      </c>
      <c r="O92" s="55">
        <f t="shared" si="7"/>
        <v>2371000000</v>
      </c>
    </row>
    <row r="93" spans="1:15" x14ac:dyDescent="0.35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  <c r="L93" s="54">
        <f t="shared" si="4"/>
        <v>0.91634241245136183</v>
      </c>
      <c r="M93" s="54">
        <f t="shared" si="5"/>
        <v>0.2454604409857328</v>
      </c>
      <c r="N93" s="55">
        <f t="shared" si="6"/>
        <v>757000000</v>
      </c>
      <c r="O93" s="55">
        <f t="shared" si="7"/>
        <v>2826000000</v>
      </c>
    </row>
    <row r="94" spans="1:15" x14ac:dyDescent="0.35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  <c r="L94" s="54">
        <f t="shared" si="4"/>
        <v>0.39832201358369956</v>
      </c>
      <c r="M94" s="54">
        <f t="shared" si="5"/>
        <v>0.10294313490478094</v>
      </c>
      <c r="N94" s="55">
        <f t="shared" si="6"/>
        <v>773000000</v>
      </c>
      <c r="O94" s="55">
        <f t="shared" si="7"/>
        <v>2991000000</v>
      </c>
    </row>
    <row r="95" spans="1:15" x14ac:dyDescent="0.35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  <c r="L95" s="54">
        <f t="shared" si="4"/>
        <v>0.42361111111111116</v>
      </c>
      <c r="M95" s="54">
        <f t="shared" si="5"/>
        <v>0.16754850088183421</v>
      </c>
      <c r="N95" s="55">
        <f t="shared" si="6"/>
        <v>1520000000</v>
      </c>
      <c r="O95" s="55">
        <f t="shared" si="7"/>
        <v>3843000000</v>
      </c>
    </row>
    <row r="96" spans="1:15" x14ac:dyDescent="0.35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  <c r="L96" s="54">
        <f t="shared" si="4"/>
        <v>0.40915208613728127</v>
      </c>
      <c r="M96" s="54">
        <f t="shared" si="5"/>
        <v>0.17527694378300032</v>
      </c>
      <c r="N96" s="55">
        <f t="shared" si="6"/>
        <v>1693000000</v>
      </c>
      <c r="O96" s="55">
        <f t="shared" si="7"/>
        <v>3952000000</v>
      </c>
    </row>
    <row r="97" spans="1:15" x14ac:dyDescent="0.35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  <c r="L97" s="54">
        <f t="shared" si="4"/>
        <v>0.41672055427251731</v>
      </c>
      <c r="M97" s="54">
        <f t="shared" si="5"/>
        <v>0.19879907621247114</v>
      </c>
      <c r="N97" s="55">
        <f t="shared" si="6"/>
        <v>2152000000</v>
      </c>
      <c r="O97" s="55">
        <f t="shared" si="7"/>
        <v>4511000000</v>
      </c>
    </row>
    <row r="98" spans="1:15" x14ac:dyDescent="0.35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  <c r="L98" s="54">
        <f t="shared" si="4"/>
        <v>0.35393089763611385</v>
      </c>
      <c r="M98" s="54">
        <f t="shared" si="5"/>
        <v>0.22370256489312471</v>
      </c>
      <c r="N98" s="55">
        <f t="shared" si="6"/>
        <v>745872000</v>
      </c>
      <c r="O98" s="55">
        <f t="shared" si="7"/>
        <v>1180081000</v>
      </c>
    </row>
    <row r="99" spans="1:15" x14ac:dyDescent="0.35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  <c r="L99" s="54">
        <f t="shared" si="4"/>
        <v>0.35349079723193555</v>
      </c>
      <c r="M99" s="54">
        <f t="shared" si="5"/>
        <v>0.22678023313530707</v>
      </c>
      <c r="N99" s="55">
        <f t="shared" si="6"/>
        <v>815079000</v>
      </c>
      <c r="O99" s="55">
        <f t="shared" si="7"/>
        <v>1270494000</v>
      </c>
    </row>
    <row r="100" spans="1:15" x14ac:dyDescent="0.35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  <c r="L100" s="54">
        <f t="shared" si="4"/>
        <v>0.35429133627252751</v>
      </c>
      <c r="M100" s="54">
        <f t="shared" si="5"/>
        <v>0.22341970241404449</v>
      </c>
      <c r="N100" s="55">
        <f t="shared" si="6"/>
        <v>898586000</v>
      </c>
      <c r="O100" s="55">
        <f t="shared" si="7"/>
        <v>1424947000</v>
      </c>
    </row>
    <row r="101" spans="1:15" x14ac:dyDescent="0.35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  <c r="L101" s="54">
        <f t="shared" si="4"/>
        <v>0.35855793291640403</v>
      </c>
      <c r="M101" s="54">
        <f t="shared" si="5"/>
        <v>0.22839673451517817</v>
      </c>
      <c r="N101" s="55">
        <f t="shared" si="6"/>
        <v>907716000</v>
      </c>
      <c r="O101" s="55">
        <f t="shared" si="7"/>
        <v>1425015000</v>
      </c>
    </row>
    <row r="102" spans="1:15" x14ac:dyDescent="0.35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  <c r="L102" s="54">
        <f t="shared" si="4"/>
        <v>0.82083958020989511</v>
      </c>
      <c r="M102" s="54">
        <f t="shared" si="5"/>
        <v>0.3141464981794817</v>
      </c>
      <c r="N102" s="55">
        <f t="shared" si="6"/>
        <v>5867000000</v>
      </c>
      <c r="O102" s="55">
        <f t="shared" si="7"/>
        <v>15330000000</v>
      </c>
    </row>
    <row r="103" spans="1:15" x14ac:dyDescent="0.35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  <c r="L103" s="54">
        <f t="shared" si="4"/>
        <v>0.77959427802422376</v>
      </c>
      <c r="M103" s="54">
        <f t="shared" si="5"/>
        <v>0.30857797936500025</v>
      </c>
      <c r="N103" s="55">
        <f t="shared" si="6"/>
        <v>6191000000</v>
      </c>
      <c r="O103" s="55">
        <f t="shared" si="7"/>
        <v>15641000000</v>
      </c>
    </row>
    <row r="104" spans="1:15" x14ac:dyDescent="0.35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  <c r="L104" s="54">
        <f t="shared" si="4"/>
        <v>0.80486566337364973</v>
      </c>
      <c r="M104" s="54">
        <f t="shared" si="5"/>
        <v>0.39100729387868155</v>
      </c>
      <c r="N104" s="55">
        <f t="shared" si="6"/>
        <v>8470000000</v>
      </c>
      <c r="O104" s="55">
        <f t="shared" si="7"/>
        <v>17435000000</v>
      </c>
    </row>
    <row r="105" spans="1:15" x14ac:dyDescent="0.35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  <c r="L105" s="54">
        <f t="shared" si="4"/>
        <v>0.81897264146840065</v>
      </c>
      <c r="M105" s="54">
        <f t="shared" si="5"/>
        <v>0.4259927797833935</v>
      </c>
      <c r="N105" s="55">
        <f t="shared" si="6"/>
        <v>9794000000</v>
      </c>
      <c r="O105" s="55">
        <f t="shared" si="7"/>
        <v>18829000000</v>
      </c>
    </row>
    <row r="106" spans="1:15" x14ac:dyDescent="0.35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  <c r="L106" s="54">
        <f t="shared" si="4"/>
        <v>0.8148942392046008</v>
      </c>
      <c r="M106" s="54">
        <f t="shared" si="5"/>
        <v>0.15167170289501899</v>
      </c>
      <c r="N106" s="55">
        <f t="shared" si="6"/>
        <v>1556000000</v>
      </c>
      <c r="O106" s="55">
        <f t="shared" si="7"/>
        <v>8360000000</v>
      </c>
    </row>
    <row r="107" spans="1:15" x14ac:dyDescent="0.35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  <c r="L107" s="54">
        <f t="shared" si="4"/>
        <v>0.8260017809439002</v>
      </c>
      <c r="M107" s="54">
        <f t="shared" si="5"/>
        <v>0.20320569902048086</v>
      </c>
      <c r="N107" s="55">
        <f t="shared" si="6"/>
        <v>2282000000</v>
      </c>
      <c r="O107" s="55">
        <f t="shared" si="7"/>
        <v>9276000000</v>
      </c>
    </row>
    <row r="108" spans="1:15" x14ac:dyDescent="0.35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  <c r="L108" s="54">
        <f t="shared" si="4"/>
        <v>0.83880936890045543</v>
      </c>
      <c r="M108" s="54">
        <f t="shared" si="5"/>
        <v>0.23609303838646714</v>
      </c>
      <c r="N108" s="55">
        <f t="shared" si="6"/>
        <v>2903000000</v>
      </c>
      <c r="O108" s="55">
        <f t="shared" si="7"/>
        <v>10314000000</v>
      </c>
    </row>
    <row r="109" spans="1:15" x14ac:dyDescent="0.35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  <c r="L109" s="54">
        <f t="shared" si="4"/>
        <v>0.814672131147541</v>
      </c>
      <c r="M109" s="54">
        <f t="shared" si="5"/>
        <v>0.20975409836065573</v>
      </c>
      <c r="N109" s="55">
        <f t="shared" si="6"/>
        <v>2559000000</v>
      </c>
      <c r="O109" s="55">
        <f t="shared" si="7"/>
        <v>9939000000</v>
      </c>
    </row>
    <row r="110" spans="1:15" x14ac:dyDescent="0.35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  <c r="L110" s="54">
        <f t="shared" si="4"/>
        <v>0.74878683987259909</v>
      </c>
      <c r="M110" s="54">
        <f t="shared" si="5"/>
        <v>0.38933747340018637</v>
      </c>
      <c r="N110" s="55">
        <f t="shared" si="6"/>
        <v>1119719000</v>
      </c>
      <c r="O110" s="55">
        <f t="shared" si="7"/>
        <v>2153481000</v>
      </c>
    </row>
    <row r="111" spans="1:15" x14ac:dyDescent="0.35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  <c r="L111" s="54">
        <f t="shared" si="4"/>
        <v>0.74419253604219904</v>
      </c>
      <c r="M111" s="54">
        <f t="shared" si="5"/>
        <v>0.36124902459000058</v>
      </c>
      <c r="N111" s="55">
        <f t="shared" si="6"/>
        <v>1214305000</v>
      </c>
      <c r="O111" s="55">
        <f t="shared" si="7"/>
        <v>2501534000</v>
      </c>
    </row>
    <row r="112" spans="1:15" x14ac:dyDescent="0.35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  <c r="L112" s="54">
        <f t="shared" si="4"/>
        <v>0.73310922213593599</v>
      </c>
      <c r="M112" s="54">
        <f t="shared" si="5"/>
        <v>0.36265965666743416</v>
      </c>
      <c r="N112" s="55">
        <f t="shared" si="6"/>
        <v>1486922000</v>
      </c>
      <c r="O112" s="55">
        <f t="shared" si="7"/>
        <v>3005783000</v>
      </c>
    </row>
    <row r="113" spans="1:15" x14ac:dyDescent="0.35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  <c r="L113" s="54">
        <f t="shared" si="4"/>
        <v>0.72569137355926294</v>
      </c>
      <c r="M113" s="54">
        <f t="shared" si="5"/>
        <v>0.33800347730155361</v>
      </c>
      <c r="N113" s="55">
        <f t="shared" si="6"/>
        <v>1612789000</v>
      </c>
      <c r="O113" s="55">
        <f t="shared" si="7"/>
        <v>3462648000</v>
      </c>
    </row>
    <row r="114" spans="1:15" x14ac:dyDescent="0.35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  <c r="L114" s="54">
        <f t="shared" si="4"/>
        <v>0.27226938161500025</v>
      </c>
      <c r="M114" s="54">
        <f t="shared" si="5"/>
        <v>1.0006447106860796E-2</v>
      </c>
      <c r="N114" s="55">
        <f t="shared" si="6"/>
        <v>745000000</v>
      </c>
      <c r="O114" s="55">
        <f t="shared" si="7"/>
        <v>20271000000</v>
      </c>
    </row>
    <row r="115" spans="1:15" x14ac:dyDescent="0.35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  <c r="L115" s="54">
        <f t="shared" si="4"/>
        <v>0.29482626871038786</v>
      </c>
      <c r="M115" s="54">
        <f t="shared" si="5"/>
        <v>2.000269699285297E-3</v>
      </c>
      <c r="N115" s="55">
        <f t="shared" si="6"/>
        <v>178000000</v>
      </c>
      <c r="O115" s="55">
        <f t="shared" si="7"/>
        <v>26236000000</v>
      </c>
    </row>
    <row r="116" spans="1:15" x14ac:dyDescent="0.35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  <c r="L116" s="54">
        <f t="shared" si="4"/>
        <v>0.33040203353083009</v>
      </c>
      <c r="M116" s="54">
        <f t="shared" si="5"/>
        <v>2.0867988710913405E-2</v>
      </c>
      <c r="N116" s="55">
        <f t="shared" si="6"/>
        <v>2233000000</v>
      </c>
      <c r="O116" s="55">
        <f t="shared" si="7"/>
        <v>35355000000</v>
      </c>
    </row>
    <row r="117" spans="1:15" x14ac:dyDescent="0.35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  <c r="L117" s="54">
        <f t="shared" si="4"/>
        <v>0.35093060366064399</v>
      </c>
      <c r="M117" s="54">
        <f t="shared" si="5"/>
        <v>3.0782354195621642E-2</v>
      </c>
      <c r="N117" s="55">
        <f t="shared" si="6"/>
        <v>4186000000</v>
      </c>
      <c r="O117" s="55">
        <f t="shared" si="7"/>
        <v>47722000000</v>
      </c>
    </row>
    <row r="118" spans="1:15" x14ac:dyDescent="0.35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  <c r="L118" s="54">
        <f t="shared" si="4"/>
        <v>0.15755012102114441</v>
      </c>
      <c r="M118" s="54">
        <f t="shared" si="5"/>
        <v>4.2260355299812757E-2</v>
      </c>
      <c r="N118" s="55">
        <f t="shared" si="6"/>
        <v>740300000</v>
      </c>
      <c r="O118" s="55">
        <f t="shared" si="7"/>
        <v>2759900000</v>
      </c>
    </row>
    <row r="119" spans="1:15" x14ac:dyDescent="0.35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  <c r="L119" s="54">
        <f t="shared" si="4"/>
        <v>0.15640437913422089</v>
      </c>
      <c r="M119" s="54">
        <f t="shared" si="5"/>
        <v>4.2954031650339113E-2</v>
      </c>
      <c r="N119" s="55">
        <f t="shared" si="6"/>
        <v>820800000</v>
      </c>
      <c r="O119" s="55">
        <f t="shared" si="7"/>
        <v>2988700000</v>
      </c>
    </row>
    <row r="120" spans="1:15" x14ac:dyDescent="0.35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  <c r="L120" s="54">
        <f t="shared" si="4"/>
        <v>0.15633688045249738</v>
      </c>
      <c r="M120" s="54">
        <f t="shared" si="5"/>
        <v>4.2589396989742116E-2</v>
      </c>
      <c r="N120" s="55">
        <f t="shared" si="6"/>
        <v>888500000</v>
      </c>
      <c r="O120" s="55">
        <f t="shared" si="7"/>
        <v>3261500000</v>
      </c>
    </row>
    <row r="121" spans="1:15" x14ac:dyDescent="0.35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  <c r="L121" s="54">
        <f t="shared" si="4"/>
        <v>0.15332500347077604</v>
      </c>
      <c r="M121" s="54">
        <f t="shared" si="5"/>
        <v>4.1163404137165072E-2</v>
      </c>
      <c r="N121" s="55">
        <f t="shared" si="6"/>
        <v>889500000</v>
      </c>
      <c r="O121" s="55">
        <f t="shared" si="7"/>
        <v>3313200000</v>
      </c>
    </row>
    <row r="122" spans="1:15" x14ac:dyDescent="0.35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  <c r="L122" s="54">
        <f t="shared" si="4"/>
        <v>0.21600333023292118</v>
      </c>
      <c r="M122" s="54">
        <f t="shared" si="5"/>
        <v>7.1061771918071073E-2</v>
      </c>
      <c r="N122" s="55">
        <f t="shared" si="6"/>
        <v>4370100000</v>
      </c>
      <c r="O122" s="55">
        <f t="shared" si="7"/>
        <v>13283600000</v>
      </c>
    </row>
    <row r="123" spans="1:15" x14ac:dyDescent="0.35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  <c r="L123" s="54">
        <f t="shared" si="4"/>
        <v>0.20819024689011378</v>
      </c>
      <c r="M123" s="54">
        <f t="shared" si="5"/>
        <v>6.4601153139453846E-2</v>
      </c>
      <c r="N123" s="55">
        <f t="shared" si="6"/>
        <v>4588200000</v>
      </c>
      <c r="O123" s="55">
        <f t="shared" si="7"/>
        <v>14786400000</v>
      </c>
    </row>
    <row r="124" spans="1:15" x14ac:dyDescent="0.35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  <c r="L124" s="54">
        <f t="shared" si="4"/>
        <v>0.23038114846746016</v>
      </c>
      <c r="M124" s="54">
        <f t="shared" si="5"/>
        <v>6.8358193196262296E-2</v>
      </c>
      <c r="N124" s="55">
        <f t="shared" si="6"/>
        <v>5049900000</v>
      </c>
      <c r="O124" s="55">
        <f t="shared" si="7"/>
        <v>17019200000</v>
      </c>
    </row>
    <row r="125" spans="1:15" x14ac:dyDescent="0.35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  <c r="L125" s="54">
        <f t="shared" si="4"/>
        <v>0.22789789846696107</v>
      </c>
      <c r="M125" s="54">
        <f t="shared" si="5"/>
        <v>6.6636346983507358E-2</v>
      </c>
      <c r="N125" s="55">
        <f t="shared" si="6"/>
        <v>5274700000</v>
      </c>
      <c r="O125" s="55">
        <f t="shared" si="7"/>
        <v>18039600000</v>
      </c>
    </row>
    <row r="126" spans="1:15" x14ac:dyDescent="0.35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  <c r="L126" s="54">
        <f t="shared" si="4"/>
        <v>0.81257608960311667</v>
      </c>
      <c r="M126" s="54">
        <f t="shared" si="5"/>
        <v>0.31257608960311661</v>
      </c>
      <c r="N126" s="55">
        <f t="shared" si="6"/>
        <v>5135000000</v>
      </c>
      <c r="O126" s="55">
        <f t="shared" si="7"/>
        <v>13349000000</v>
      </c>
    </row>
    <row r="127" spans="1:15" x14ac:dyDescent="0.35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  <c r="L127" s="54">
        <f t="shared" si="4"/>
        <v>0.80109674361925398</v>
      </c>
      <c r="M127" s="54">
        <f t="shared" si="5"/>
        <v>0.31690474578566108</v>
      </c>
      <c r="N127" s="55">
        <f t="shared" si="6"/>
        <v>4681000000</v>
      </c>
      <c r="O127" s="55">
        <f t="shared" si="7"/>
        <v>11833000000</v>
      </c>
    </row>
    <row r="128" spans="1:15" x14ac:dyDescent="0.35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  <c r="L128" s="54">
        <f t="shared" si="4"/>
        <v>0.80214325112284302</v>
      </c>
      <c r="M128" s="54">
        <f t="shared" si="5"/>
        <v>-5.0035458198723508E-2</v>
      </c>
      <c r="N128" s="55">
        <f t="shared" si="6"/>
        <v>-635000000</v>
      </c>
      <c r="O128" s="55">
        <f t="shared" si="7"/>
        <v>10180000000</v>
      </c>
    </row>
    <row r="129" spans="1:15" x14ac:dyDescent="0.35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  <c r="L129" s="54">
        <f t="shared" si="4"/>
        <v>0.67648441171862761</v>
      </c>
      <c r="M129" s="54">
        <f t="shared" si="5"/>
        <v>-4.0490365032116555</v>
      </c>
      <c r="N129" s="55">
        <f t="shared" si="6"/>
        <v>-25845000000</v>
      </c>
      <c r="O129" s="55">
        <f t="shared" si="7"/>
        <v>4318000000</v>
      </c>
    </row>
    <row r="130" spans="1:15" x14ac:dyDescent="0.35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  <c r="L130" s="54">
        <f t="shared" si="4"/>
        <v>0.79823057403470266</v>
      </c>
      <c r="M130" s="54">
        <f t="shared" si="5"/>
        <v>0.37418558397915097</v>
      </c>
      <c r="N130" s="55">
        <f t="shared" si="6"/>
        <v>5456000000</v>
      </c>
      <c r="O130" s="55">
        <f t="shared" si="7"/>
        <v>11639000000</v>
      </c>
    </row>
    <row r="131" spans="1:15" x14ac:dyDescent="0.35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  <c r="L131" s="54">
        <f t="shared" ref="L131:L194" si="8">1-(F131/E131)</f>
        <v>0.8204114780725501</v>
      </c>
      <c r="M131" s="54">
        <f t="shared" ref="M131:M194" si="9">N131/E131</f>
        <v>0.42652950730914996</v>
      </c>
      <c r="N131" s="55">
        <f t="shared" ref="N131:N194" si="10">O131-SUM(G131:I131)</f>
        <v>7878000000</v>
      </c>
      <c r="O131" s="55">
        <f t="shared" ref="O131:O194" si="11">E131-F131</f>
        <v>15153000000</v>
      </c>
    </row>
    <row r="132" spans="1:15" x14ac:dyDescent="0.35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  <c r="L132" s="54">
        <f t="shared" si="8"/>
        <v>0.63382386755575992</v>
      </c>
      <c r="M132" s="54">
        <f t="shared" si="9"/>
        <v>-0.1253161646355484</v>
      </c>
      <c r="N132" s="55">
        <f t="shared" si="10"/>
        <v>-1090000000</v>
      </c>
      <c r="O132" s="55">
        <f t="shared" si="11"/>
        <v>5513000000</v>
      </c>
    </row>
    <row r="133" spans="1:15" x14ac:dyDescent="0.35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  <c r="L133" s="54">
        <f t="shared" si="8"/>
        <v>0.6314652433600203</v>
      </c>
      <c r="M133" s="54">
        <f t="shared" si="9"/>
        <v>-0.18121743550641758</v>
      </c>
      <c r="N133" s="55">
        <f t="shared" si="10"/>
        <v>-1426000000</v>
      </c>
      <c r="O133" s="55">
        <f t="shared" si="11"/>
        <v>4969000000</v>
      </c>
    </row>
    <row r="134" spans="1:15" x14ac:dyDescent="0.35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  <c r="L134" s="54">
        <f t="shared" si="8"/>
        <v>0.26603080429059767</v>
      </c>
      <c r="M134" s="54">
        <f t="shared" si="9"/>
        <v>0.152842717378492</v>
      </c>
      <c r="N134" s="55">
        <f t="shared" si="10"/>
        <v>1556000000</v>
      </c>
      <c r="O134" s="55">
        <f t="shared" si="11"/>
        <v>2708300000</v>
      </c>
    </row>
    <row r="135" spans="1:15" x14ac:dyDescent="0.35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  <c r="L135" s="54">
        <f t="shared" si="8"/>
        <v>0.26909665676788963</v>
      </c>
      <c r="M135" s="54">
        <f t="shared" si="9"/>
        <v>0.15920107289970303</v>
      </c>
      <c r="N135" s="55">
        <f t="shared" si="10"/>
        <v>1661900000</v>
      </c>
      <c r="O135" s="55">
        <f t="shared" si="11"/>
        <v>2809100000</v>
      </c>
    </row>
    <row r="136" spans="1:15" x14ac:dyDescent="0.35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  <c r="L136" s="54">
        <f t="shared" si="8"/>
        <v>0.29872964860685813</v>
      </c>
      <c r="M136" s="54">
        <f t="shared" si="9"/>
        <v>0.19439307117808163</v>
      </c>
      <c r="N136" s="55">
        <f t="shared" si="10"/>
        <v>1923500000</v>
      </c>
      <c r="O136" s="55">
        <f t="shared" si="11"/>
        <v>2955900000</v>
      </c>
    </row>
    <row r="137" spans="1:15" x14ac:dyDescent="0.35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  <c r="L137" s="54">
        <f t="shared" si="8"/>
        <v>0.32775817899290249</v>
      </c>
      <c r="M137" s="54">
        <f t="shared" si="9"/>
        <v>0.23015623031372054</v>
      </c>
      <c r="N137" s="55">
        <f t="shared" si="10"/>
        <v>2192100000</v>
      </c>
      <c r="O137" s="55">
        <f t="shared" si="11"/>
        <v>3121700000</v>
      </c>
    </row>
    <row r="138" spans="1:15" x14ac:dyDescent="0.35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  <c r="L138" s="54">
        <f t="shared" si="8"/>
        <v>0.31294704224039516</v>
      </c>
      <c r="M138" s="54">
        <f t="shared" si="9"/>
        <v>0.19344842850818947</v>
      </c>
      <c r="N138" s="55">
        <f t="shared" si="10"/>
        <v>830300000</v>
      </c>
      <c r="O138" s="55">
        <f t="shared" si="11"/>
        <v>1343200000</v>
      </c>
    </row>
    <row r="139" spans="1:15" x14ac:dyDescent="0.35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  <c r="L139" s="54">
        <f t="shared" si="8"/>
        <v>0.31438663401737921</v>
      </c>
      <c r="M139" s="54">
        <f t="shared" si="9"/>
        <v>0.19563568596008407</v>
      </c>
      <c r="N139" s="55">
        <f t="shared" si="10"/>
        <v>902800000</v>
      </c>
      <c r="O139" s="55">
        <f t="shared" si="11"/>
        <v>1450800000</v>
      </c>
    </row>
    <row r="140" spans="1:15" x14ac:dyDescent="0.35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  <c r="L140" s="54">
        <f t="shared" si="8"/>
        <v>0.31686465251145823</v>
      </c>
      <c r="M140" s="54">
        <f t="shared" si="9"/>
        <v>0.19618370592086801</v>
      </c>
      <c r="N140" s="55">
        <f t="shared" si="10"/>
        <v>1048700000</v>
      </c>
      <c r="O140" s="55">
        <f t="shared" si="11"/>
        <v>1693800000</v>
      </c>
    </row>
    <row r="141" spans="1:15" x14ac:dyDescent="0.35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  <c r="L141" s="54">
        <f t="shared" si="8"/>
        <v>0.31955393538886989</v>
      </c>
      <c r="M141" s="54">
        <f t="shared" si="9"/>
        <v>0.19940021908165281</v>
      </c>
      <c r="N141" s="55">
        <f t="shared" si="10"/>
        <v>1110400000</v>
      </c>
      <c r="O141" s="55">
        <f t="shared" si="11"/>
        <v>1779500000</v>
      </c>
    </row>
    <row r="142" spans="1:15" x14ac:dyDescent="0.35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  <c r="L142" s="54">
        <f t="shared" si="8"/>
        <v>0.13919831223628687</v>
      </c>
      <c r="M142" s="54">
        <f t="shared" si="9"/>
        <v>2.7215189873417721E-2</v>
      </c>
      <c r="N142" s="55">
        <f t="shared" si="10"/>
        <v>645000000</v>
      </c>
      <c r="O142" s="55">
        <f t="shared" si="11"/>
        <v>3299000000</v>
      </c>
    </row>
    <row r="143" spans="1:15" x14ac:dyDescent="0.35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  <c r="L143" s="54">
        <f t="shared" si="8"/>
        <v>0.16264327891629038</v>
      </c>
      <c r="M143" s="54">
        <f t="shared" si="9"/>
        <v>4.8845085098992706E-2</v>
      </c>
      <c r="N143" s="55">
        <f t="shared" si="10"/>
        <v>1125000000</v>
      </c>
      <c r="O143" s="55">
        <f t="shared" si="11"/>
        <v>3746000000</v>
      </c>
    </row>
    <row r="144" spans="1:15" x14ac:dyDescent="0.35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  <c r="L144" s="54">
        <f t="shared" si="8"/>
        <v>0.1994896678658078</v>
      </c>
      <c r="M144" s="54">
        <f t="shared" si="9"/>
        <v>9.1399648623776461E-2</v>
      </c>
      <c r="N144" s="55">
        <f t="shared" si="10"/>
        <v>2185000000</v>
      </c>
      <c r="O144" s="55">
        <f t="shared" si="11"/>
        <v>4769000000</v>
      </c>
    </row>
    <row r="145" spans="1:15" x14ac:dyDescent="0.35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  <c r="L145" s="54">
        <f t="shared" si="8"/>
        <v>0.19814502529510958</v>
      </c>
      <c r="M145" s="54">
        <f t="shared" si="9"/>
        <v>8.7334694239815394E-2</v>
      </c>
      <c r="N145" s="55">
        <f t="shared" si="10"/>
        <v>1968000000</v>
      </c>
      <c r="O145" s="55">
        <f t="shared" si="11"/>
        <v>4465000000</v>
      </c>
    </row>
    <row r="146" spans="1:15" x14ac:dyDescent="0.35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  <c r="L146" s="54">
        <f t="shared" si="8"/>
        <v>0.65774299835255357</v>
      </c>
      <c r="M146" s="54">
        <f t="shared" si="9"/>
        <v>0.29880560131795719</v>
      </c>
      <c r="N146" s="55">
        <f t="shared" si="10"/>
        <v>1451000000</v>
      </c>
      <c r="O146" s="55">
        <f t="shared" si="11"/>
        <v>3194000000</v>
      </c>
    </row>
    <row r="147" spans="1:15" x14ac:dyDescent="0.35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  <c r="L147" s="54">
        <f t="shared" si="8"/>
        <v>0.66593934104298502</v>
      </c>
      <c r="M147" s="54">
        <f t="shared" si="9"/>
        <v>0.29936722670739691</v>
      </c>
      <c r="N147" s="55">
        <f t="shared" si="10"/>
        <v>1372000000</v>
      </c>
      <c r="O147" s="55">
        <f t="shared" si="11"/>
        <v>3052000000</v>
      </c>
    </row>
    <row r="148" spans="1:15" x14ac:dyDescent="0.35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  <c r="L148" s="54">
        <f t="shared" si="8"/>
        <v>0.65403811252268595</v>
      </c>
      <c r="M148" s="54">
        <f t="shared" si="9"/>
        <v>0.26837568058076228</v>
      </c>
      <c r="N148" s="55">
        <f t="shared" si="10"/>
        <v>1183000000</v>
      </c>
      <c r="O148" s="55">
        <f t="shared" si="11"/>
        <v>2883000000</v>
      </c>
    </row>
    <row r="149" spans="1:15" x14ac:dyDescent="0.35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  <c r="L149" s="54">
        <f t="shared" si="8"/>
        <v>0.66016295025728988</v>
      </c>
      <c r="M149" s="54">
        <f t="shared" si="9"/>
        <v>0.28280445969125212</v>
      </c>
      <c r="N149" s="55">
        <f t="shared" si="10"/>
        <v>1319000000</v>
      </c>
      <c r="O149" s="55">
        <f t="shared" si="11"/>
        <v>3079000000</v>
      </c>
    </row>
    <row r="150" spans="1:15" x14ac:dyDescent="0.35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  <c r="L150" s="54">
        <f t="shared" si="8"/>
        <v>0.52066236811254396</v>
      </c>
      <c r="M150" s="54">
        <f t="shared" si="9"/>
        <v>0.25923212192262601</v>
      </c>
      <c r="N150" s="55">
        <f t="shared" si="10"/>
        <v>1769000000</v>
      </c>
      <c r="O150" s="55">
        <f t="shared" si="11"/>
        <v>3553000000</v>
      </c>
    </row>
    <row r="151" spans="1:15" x14ac:dyDescent="0.35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  <c r="L151" s="54">
        <f t="shared" si="8"/>
        <v>0.44864048338368578</v>
      </c>
      <c r="M151" s="54">
        <f t="shared" si="9"/>
        <v>4.4335347432024171E-2</v>
      </c>
      <c r="N151" s="55">
        <f t="shared" si="10"/>
        <v>587000000</v>
      </c>
      <c r="O151" s="55">
        <f t="shared" si="11"/>
        <v>5940000000</v>
      </c>
    </row>
    <row r="152" spans="1:15" x14ac:dyDescent="0.35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  <c r="L152" s="54">
        <f t="shared" si="8"/>
        <v>0.26062931696085956</v>
      </c>
      <c r="M152" s="54">
        <f t="shared" si="9"/>
        <v>6.4688326085102749E-2</v>
      </c>
      <c r="N152" s="55">
        <f t="shared" si="10"/>
        <v>379300000</v>
      </c>
      <c r="O152" s="55">
        <f t="shared" si="11"/>
        <v>1528200000</v>
      </c>
    </row>
    <row r="153" spans="1:15" x14ac:dyDescent="0.35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  <c r="L153" s="54">
        <f t="shared" si="8"/>
        <v>0.26672638436482088</v>
      </c>
      <c r="M153" s="54">
        <f t="shared" si="9"/>
        <v>7.5488599348534205E-2</v>
      </c>
      <c r="N153" s="55">
        <f t="shared" si="10"/>
        <v>463500000</v>
      </c>
      <c r="O153" s="55">
        <f t="shared" si="11"/>
        <v>1637700000</v>
      </c>
    </row>
    <row r="154" spans="1:15" x14ac:dyDescent="0.35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  <c r="L154" s="54">
        <f t="shared" si="8"/>
        <v>0.26084071844936263</v>
      </c>
      <c r="M154" s="54">
        <f t="shared" si="9"/>
        <v>7.7768826121984741E-2</v>
      </c>
      <c r="N154" s="55">
        <f t="shared" si="10"/>
        <v>492300000</v>
      </c>
      <c r="O154" s="55">
        <f t="shared" si="11"/>
        <v>1651200000</v>
      </c>
    </row>
    <row r="155" spans="1:15" x14ac:dyDescent="0.35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  <c r="L155" s="54">
        <f t="shared" si="8"/>
        <v>0.27582161591446142</v>
      </c>
      <c r="M155" s="54">
        <f t="shared" si="9"/>
        <v>9.0113794432619951E-2</v>
      </c>
      <c r="N155" s="55">
        <f t="shared" si="10"/>
        <v>537700000</v>
      </c>
      <c r="O155" s="55">
        <f t="shared" si="11"/>
        <v>1645800000</v>
      </c>
    </row>
    <row r="156" spans="1:15" x14ac:dyDescent="0.35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  <c r="L156" s="54">
        <f t="shared" si="8"/>
        <v>0.53415050004800402</v>
      </c>
      <c r="M156" s="54">
        <f t="shared" si="9"/>
        <v>0.32350733691062766</v>
      </c>
      <c r="N156" s="55">
        <f t="shared" si="10"/>
        <v>923266000</v>
      </c>
      <c r="O156" s="55">
        <f t="shared" si="11"/>
        <v>1524426000</v>
      </c>
    </row>
    <row r="157" spans="1:15" x14ac:dyDescent="0.35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  <c r="L157" s="54">
        <f t="shared" si="8"/>
        <v>0.55227509551927745</v>
      </c>
      <c r="M157" s="54">
        <f t="shared" si="9"/>
        <v>0.32962834317471346</v>
      </c>
      <c r="N157" s="55">
        <f t="shared" si="10"/>
        <v>949000000</v>
      </c>
      <c r="O157" s="55">
        <f t="shared" si="11"/>
        <v>1590000000</v>
      </c>
    </row>
    <row r="158" spans="1:15" x14ac:dyDescent="0.35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  <c r="L158" s="54">
        <f t="shared" si="8"/>
        <v>0.55164397210229166</v>
      </c>
      <c r="M158" s="54">
        <f t="shared" si="9"/>
        <v>0.33244769179674527</v>
      </c>
      <c r="N158" s="55">
        <f t="shared" si="10"/>
        <v>1001000000</v>
      </c>
      <c r="O158" s="55">
        <f t="shared" si="11"/>
        <v>1661000000</v>
      </c>
    </row>
    <row r="159" spans="1:15" x14ac:dyDescent="0.35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  <c r="L159" s="54">
        <f t="shared" si="8"/>
        <v>0.55555555555555558</v>
      </c>
      <c r="M159" s="54">
        <f t="shared" si="9"/>
        <v>0.33934789490345046</v>
      </c>
      <c r="N159" s="55">
        <f t="shared" si="10"/>
        <v>1072000000</v>
      </c>
      <c r="O159" s="55">
        <f t="shared" si="11"/>
        <v>1755000000</v>
      </c>
    </row>
    <row r="160" spans="1:15" x14ac:dyDescent="0.35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  <c r="L160" s="54">
        <f t="shared" si="8"/>
        <v>0.98579082916432315</v>
      </c>
      <c r="M160" s="54">
        <f t="shared" si="9"/>
        <v>0.24265119445842337</v>
      </c>
      <c r="N160" s="55">
        <f t="shared" si="10"/>
        <v>8197000000</v>
      </c>
      <c r="O160" s="55">
        <f t="shared" si="11"/>
        <v>33301000000</v>
      </c>
    </row>
    <row r="161" spans="1:15" x14ac:dyDescent="0.35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  <c r="L161" s="54">
        <f t="shared" si="8"/>
        <v>0.98730906167451471</v>
      </c>
      <c r="M161" s="54">
        <f t="shared" si="9"/>
        <v>0.27001263351326521</v>
      </c>
      <c r="N161" s="55">
        <f t="shared" si="10"/>
        <v>9404000000</v>
      </c>
      <c r="O161" s="55">
        <f t="shared" si="11"/>
        <v>34386000000</v>
      </c>
    </row>
    <row r="162" spans="1:15" x14ac:dyDescent="0.35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  <c r="L162" s="54">
        <f t="shared" si="8"/>
        <v>0.98960858058225376</v>
      </c>
      <c r="M162" s="54">
        <f t="shared" si="9"/>
        <v>0.28764451873519986</v>
      </c>
      <c r="N162" s="55">
        <f t="shared" si="10"/>
        <v>10325000000</v>
      </c>
      <c r="O162" s="55">
        <f t="shared" si="11"/>
        <v>35522000000</v>
      </c>
    </row>
    <row r="163" spans="1:15" x14ac:dyDescent="0.35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  <c r="L163" s="54">
        <f t="shared" si="8"/>
        <v>0.98620829824917977</v>
      </c>
      <c r="M163" s="54">
        <f t="shared" si="9"/>
        <v>0.26381347812200573</v>
      </c>
      <c r="N163" s="55">
        <f t="shared" si="10"/>
        <v>9086000000</v>
      </c>
      <c r="O163" s="55">
        <f t="shared" si="11"/>
        <v>33966000000</v>
      </c>
    </row>
    <row r="164" spans="1:15" x14ac:dyDescent="0.35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  <c r="L164" s="54">
        <f t="shared" si="8"/>
        <v>0.40093820305394667</v>
      </c>
      <c r="M164" s="54">
        <f t="shared" si="9"/>
        <v>0.11009525633047725</v>
      </c>
      <c r="N164" s="55">
        <f t="shared" si="10"/>
        <v>230000000</v>
      </c>
      <c r="O164" s="55">
        <f t="shared" si="11"/>
        <v>837600000</v>
      </c>
    </row>
    <row r="165" spans="1:15" x14ac:dyDescent="0.35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  <c r="L165" s="54">
        <f t="shared" si="8"/>
        <v>0.4091080008355964</v>
      </c>
      <c r="M165" s="54">
        <f t="shared" si="9"/>
        <v>0.12487988301650303</v>
      </c>
      <c r="N165" s="55">
        <f t="shared" si="10"/>
        <v>298900000</v>
      </c>
      <c r="O165" s="55">
        <f t="shared" si="11"/>
        <v>979200000</v>
      </c>
    </row>
    <row r="166" spans="1:15" x14ac:dyDescent="0.35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  <c r="L166" s="54">
        <f t="shared" si="8"/>
        <v>0.42324601913769533</v>
      </c>
      <c r="M166" s="54">
        <f t="shared" si="9"/>
        <v>0.14360660582997747</v>
      </c>
      <c r="N166" s="55">
        <f t="shared" si="10"/>
        <v>388700000</v>
      </c>
      <c r="O166" s="55">
        <f t="shared" si="11"/>
        <v>1145600000</v>
      </c>
    </row>
    <row r="167" spans="1:15" x14ac:dyDescent="0.35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  <c r="L167" s="54">
        <f t="shared" si="8"/>
        <v>0.43636253152249871</v>
      </c>
      <c r="M167" s="54">
        <f t="shared" si="9"/>
        <v>0.14893810956157141</v>
      </c>
      <c r="N167" s="55">
        <f t="shared" si="10"/>
        <v>490200000</v>
      </c>
      <c r="O167" s="55">
        <f t="shared" si="11"/>
        <v>1436200000</v>
      </c>
    </row>
    <row r="168" spans="1:15" x14ac:dyDescent="0.35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  <c r="L168" s="54">
        <f t="shared" si="8"/>
        <v>0.51827487857377896</v>
      </c>
      <c r="M168" s="54">
        <f t="shared" si="9"/>
        <v>0.19383352664599077</v>
      </c>
      <c r="N168" s="55">
        <f t="shared" si="10"/>
        <v>1773098000</v>
      </c>
      <c r="O168" s="55">
        <f t="shared" si="11"/>
        <v>4740935000</v>
      </c>
    </row>
    <row r="169" spans="1:15" x14ac:dyDescent="0.35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  <c r="L169" s="54">
        <f t="shared" si="8"/>
        <v>0.52081730703777285</v>
      </c>
      <c r="M169" s="54">
        <f t="shared" si="9"/>
        <v>0.19315699650238466</v>
      </c>
      <c r="N169" s="55">
        <f t="shared" si="10"/>
        <v>1830223000</v>
      </c>
      <c r="O169" s="55">
        <f t="shared" si="11"/>
        <v>4934907000</v>
      </c>
    </row>
    <row r="170" spans="1:15" x14ac:dyDescent="0.35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  <c r="L170" s="54">
        <f t="shared" si="8"/>
        <v>0.52290696099276168</v>
      </c>
      <c r="M170" s="54">
        <f t="shared" si="9"/>
        <v>0.19171353856845849</v>
      </c>
      <c r="N170" s="55">
        <f t="shared" si="10"/>
        <v>1953051000</v>
      </c>
      <c r="O170" s="55">
        <f t="shared" si="11"/>
        <v>5327031000</v>
      </c>
    </row>
    <row r="171" spans="1:15" x14ac:dyDescent="0.35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  <c r="L171" s="54">
        <f t="shared" si="8"/>
        <v>0.5273511528557282</v>
      </c>
      <c r="M171" s="54">
        <f t="shared" si="9"/>
        <v>0.19372487465770863</v>
      </c>
      <c r="N171" s="55">
        <f t="shared" si="10"/>
        <v>2060395000</v>
      </c>
      <c r="O171" s="55">
        <f t="shared" si="11"/>
        <v>5608736000</v>
      </c>
    </row>
    <row r="172" spans="1:15" x14ac:dyDescent="0.35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  <c r="L172" s="54">
        <f t="shared" si="8"/>
        <v>0.15417383373930715</v>
      </c>
      <c r="M172" s="54">
        <f t="shared" si="9"/>
        <v>7.5522667190007275E-2</v>
      </c>
      <c r="N172" s="55">
        <f t="shared" si="10"/>
        <v>6542000000</v>
      </c>
      <c r="O172" s="55">
        <f t="shared" si="11"/>
        <v>13355000000</v>
      </c>
    </row>
    <row r="173" spans="1:15" x14ac:dyDescent="0.35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  <c r="L173" s="54">
        <f t="shared" si="8"/>
        <v>0.15435975408210489</v>
      </c>
      <c r="M173" s="54">
        <f t="shared" si="9"/>
        <v>8.2446398272404756E-2</v>
      </c>
      <c r="N173" s="55">
        <f t="shared" si="10"/>
        <v>7483000000</v>
      </c>
      <c r="O173" s="55">
        <f t="shared" si="11"/>
        <v>14010000000</v>
      </c>
    </row>
    <row r="174" spans="1:15" x14ac:dyDescent="0.35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  <c r="L174" s="54">
        <f t="shared" si="8"/>
        <v>0.14593087375408365</v>
      </c>
      <c r="M174" s="54">
        <f t="shared" si="9"/>
        <v>7.7449695153671685E-2</v>
      </c>
      <c r="N174" s="55">
        <f t="shared" si="10"/>
        <v>7444000000</v>
      </c>
      <c r="O174" s="55">
        <f t="shared" si="11"/>
        <v>14026000000</v>
      </c>
    </row>
    <row r="175" spans="1:15" x14ac:dyDescent="0.35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  <c r="L175" s="54">
        <f t="shared" si="8"/>
        <v>0.14572120417464129</v>
      </c>
      <c r="M175" s="54">
        <f t="shared" si="9"/>
        <v>6.1763119772446098E-2</v>
      </c>
      <c r="N175" s="55">
        <f t="shared" si="10"/>
        <v>5841000000</v>
      </c>
      <c r="O175" s="55">
        <f t="shared" si="11"/>
        <v>13781000000</v>
      </c>
    </row>
    <row r="176" spans="1:15" x14ac:dyDescent="0.3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  <c r="L176" s="54">
        <f t="shared" si="8"/>
        <v>0.962499250584544</v>
      </c>
      <c r="M176" s="54">
        <f t="shared" si="9"/>
        <v>0.16050480625112412</v>
      </c>
      <c r="N176" s="55">
        <f t="shared" si="10"/>
        <v>16063000000</v>
      </c>
      <c r="O176" s="55">
        <f t="shared" si="11"/>
        <v>96325000000</v>
      </c>
    </row>
    <row r="177" spans="1:15" x14ac:dyDescent="0.3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  <c r="L177" s="54">
        <f t="shared" si="8"/>
        <v>0.97016627825796242</v>
      </c>
      <c r="M177" s="54">
        <f t="shared" si="9"/>
        <v>0.25460928050974957</v>
      </c>
      <c r="N177" s="55">
        <f t="shared" si="10"/>
        <v>25893000000</v>
      </c>
      <c r="O177" s="55">
        <f t="shared" si="11"/>
        <v>98663000000</v>
      </c>
    </row>
    <row r="178" spans="1:15" x14ac:dyDescent="0.3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  <c r="L178" s="54">
        <f t="shared" si="8"/>
        <v>0.97209527111503347</v>
      </c>
      <c r="M178" s="54">
        <f t="shared" si="9"/>
        <v>0.15899181559344827</v>
      </c>
      <c r="N178" s="55">
        <f t="shared" si="10"/>
        <v>15133000000</v>
      </c>
      <c r="O178" s="55">
        <f t="shared" si="11"/>
        <v>92525000000</v>
      </c>
    </row>
    <row r="179" spans="1:15" x14ac:dyDescent="0.3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  <c r="L179" s="54">
        <f t="shared" si="8"/>
        <v>0.97631533700137552</v>
      </c>
      <c r="M179" s="54">
        <f t="shared" si="9"/>
        <v>0.3277488823933975</v>
      </c>
      <c r="N179" s="55">
        <f t="shared" si="10"/>
        <v>30499000000</v>
      </c>
      <c r="O179" s="55">
        <f t="shared" si="11"/>
        <v>90852000000</v>
      </c>
    </row>
    <row r="180" spans="1:15" x14ac:dyDescent="0.35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  <c r="L180" s="54">
        <f t="shared" si="8"/>
        <v>0.51191159586681967</v>
      </c>
      <c r="M180" s="54">
        <f t="shared" si="9"/>
        <v>0.19876578645235363</v>
      </c>
      <c r="N180" s="55">
        <f t="shared" si="10"/>
        <v>2770000000</v>
      </c>
      <c r="O180" s="55">
        <f t="shared" si="11"/>
        <v>7134000000</v>
      </c>
    </row>
    <row r="181" spans="1:15" x14ac:dyDescent="0.35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  <c r="L181" s="54">
        <f t="shared" si="8"/>
        <v>0.44215446722617657</v>
      </c>
      <c r="M181" s="54">
        <f t="shared" si="9"/>
        <v>5.2693084032720702E-2</v>
      </c>
      <c r="N181" s="55">
        <f t="shared" si="10"/>
        <v>496000000</v>
      </c>
      <c r="O181" s="55">
        <f t="shared" si="11"/>
        <v>4162000000</v>
      </c>
    </row>
    <row r="182" spans="1:15" x14ac:dyDescent="0.35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  <c r="L182" s="54">
        <f t="shared" si="8"/>
        <v>0.42737195633921077</v>
      </c>
      <c r="M182" s="54">
        <f t="shared" si="9"/>
        <v>6.1199738781602758E-2</v>
      </c>
      <c r="N182" s="55">
        <f t="shared" si="10"/>
        <v>656000000</v>
      </c>
      <c r="O182" s="55">
        <f t="shared" si="11"/>
        <v>4581000000</v>
      </c>
    </row>
    <row r="183" spans="1:15" x14ac:dyDescent="0.35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  <c r="L183" s="54">
        <f t="shared" si="8"/>
        <v>0.4159309791332263</v>
      </c>
      <c r="M183" s="54">
        <f t="shared" si="9"/>
        <v>4.5044141252006419E-2</v>
      </c>
      <c r="N183" s="55">
        <f t="shared" si="10"/>
        <v>449000000</v>
      </c>
      <c r="O183" s="55">
        <f t="shared" si="11"/>
        <v>4146000000</v>
      </c>
    </row>
    <row r="184" spans="1:15" x14ac:dyDescent="0.35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  <c r="L184" s="54">
        <f t="shared" si="8"/>
        <v>0.40210003403702477</v>
      </c>
      <c r="M184" s="54">
        <f t="shared" si="9"/>
        <v>0.15009439204513961</v>
      </c>
      <c r="N184" s="55">
        <f t="shared" si="10"/>
        <v>1638218000</v>
      </c>
      <c r="O184" s="55">
        <f t="shared" si="11"/>
        <v>4388755000</v>
      </c>
    </row>
    <row r="185" spans="1:15" x14ac:dyDescent="0.35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  <c r="L185" s="54">
        <f t="shared" si="8"/>
        <v>0.3968703654557999</v>
      </c>
      <c r="M185" s="54">
        <f t="shared" si="9"/>
        <v>0.14035050356125103</v>
      </c>
      <c r="N185" s="55">
        <f t="shared" si="10"/>
        <v>1614587000</v>
      </c>
      <c r="O185" s="55">
        <f t="shared" si="11"/>
        <v>4565582000</v>
      </c>
    </row>
    <row r="186" spans="1:15" x14ac:dyDescent="0.35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  <c r="L186" s="54">
        <f t="shared" si="8"/>
        <v>0.38883179577509841</v>
      </c>
      <c r="M186" s="54">
        <f t="shared" si="9"/>
        <v>0.13081979426952348</v>
      </c>
      <c r="N186" s="55">
        <f t="shared" si="10"/>
        <v>1554293000</v>
      </c>
      <c r="O186" s="55">
        <f t="shared" si="11"/>
        <v>4619779000</v>
      </c>
    </row>
    <row r="187" spans="1:15" x14ac:dyDescent="0.35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  <c r="L187" s="54">
        <f t="shared" si="8"/>
        <v>0.38172117766796732</v>
      </c>
      <c r="M187" s="54">
        <f t="shared" si="9"/>
        <v>0.11689658041255672</v>
      </c>
      <c r="N187" s="55">
        <f t="shared" si="10"/>
        <v>1414903000</v>
      </c>
      <c r="O187" s="55">
        <f t="shared" si="11"/>
        <v>4620310000</v>
      </c>
    </row>
    <row r="188" spans="1:15" x14ac:dyDescent="0.3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  <c r="L188" s="54">
        <f t="shared" si="8"/>
        <v>0.96004470522492313</v>
      </c>
      <c r="M188" s="54">
        <f t="shared" si="9"/>
        <v>0.32513737543075349</v>
      </c>
      <c r="N188" s="55">
        <f t="shared" si="10"/>
        <v>3491000000</v>
      </c>
      <c r="O188" s="55">
        <f t="shared" si="11"/>
        <v>10308000000</v>
      </c>
    </row>
    <row r="189" spans="1:15" x14ac:dyDescent="0.3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  <c r="L189" s="54">
        <f t="shared" si="8"/>
        <v>0.97145025135160767</v>
      </c>
      <c r="M189" s="54">
        <f t="shared" si="9"/>
        <v>0.37171583040880207</v>
      </c>
      <c r="N189" s="55">
        <f t="shared" si="10"/>
        <v>3919000000</v>
      </c>
      <c r="O189" s="55">
        <f t="shared" si="11"/>
        <v>10242000000</v>
      </c>
    </row>
    <row r="190" spans="1:15" x14ac:dyDescent="0.3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  <c r="L190" s="54">
        <f t="shared" si="8"/>
        <v>0.9760952190438088</v>
      </c>
      <c r="M190" s="54">
        <f t="shared" si="9"/>
        <v>0.37027405481096221</v>
      </c>
      <c r="N190" s="55">
        <f t="shared" si="10"/>
        <v>3702000000</v>
      </c>
      <c r="O190" s="55">
        <f t="shared" si="11"/>
        <v>9759000000</v>
      </c>
    </row>
    <row r="191" spans="1:15" x14ac:dyDescent="0.3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  <c r="L191" s="54">
        <f t="shared" si="8"/>
        <v>0.9774792190218442</v>
      </c>
      <c r="M191" s="54">
        <f t="shared" si="9"/>
        <v>0.34641407307171856</v>
      </c>
      <c r="N191" s="55">
        <f t="shared" si="10"/>
        <v>3584000000</v>
      </c>
      <c r="O191" s="55">
        <f t="shared" si="11"/>
        <v>10113000000</v>
      </c>
    </row>
    <row r="192" spans="1:15" x14ac:dyDescent="0.35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  <c r="L192" s="54">
        <f t="shared" si="8"/>
        <v>0.24163495171260752</v>
      </c>
      <c r="M192" s="54">
        <f t="shared" si="9"/>
        <v>4.9035352090987083E-2</v>
      </c>
      <c r="N192" s="55">
        <f t="shared" si="10"/>
        <v>2229000000</v>
      </c>
      <c r="O192" s="55">
        <f t="shared" si="11"/>
        <v>10984000000</v>
      </c>
    </row>
    <row r="193" spans="1:15" x14ac:dyDescent="0.35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  <c r="L193" s="54">
        <f t="shared" si="8"/>
        <v>0.23143975770111547</v>
      </c>
      <c r="M193" s="54">
        <f t="shared" si="9"/>
        <v>3.1838664401270589E-2</v>
      </c>
      <c r="N193" s="55">
        <f t="shared" si="10"/>
        <v>1293000000</v>
      </c>
      <c r="O193" s="55">
        <f t="shared" si="11"/>
        <v>9399000000</v>
      </c>
    </row>
    <row r="194" spans="1:15" x14ac:dyDescent="0.35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  <c r="L194" s="54">
        <f t="shared" si="8"/>
        <v>0.22427427551501034</v>
      </c>
      <c r="M194" s="54">
        <f t="shared" si="9"/>
        <v>3.6069312575919082E-2</v>
      </c>
      <c r="N194" s="55">
        <f t="shared" si="10"/>
        <v>1455000000</v>
      </c>
      <c r="O194" s="55">
        <f t="shared" si="11"/>
        <v>9047000000</v>
      </c>
    </row>
    <row r="195" spans="1:15" x14ac:dyDescent="0.35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  <c r="L195" s="54">
        <f t="shared" ref="L195:L258" si="12">1-(F195/E195)</f>
        <v>0.23251872090669901</v>
      </c>
      <c r="M195" s="54">
        <f t="shared" ref="M195:M258" si="13">N195/E195</f>
        <v>3.979457599676179E-2</v>
      </c>
      <c r="N195" s="55">
        <f t="shared" ref="N195:N258" si="14">O195-SUM(G195:I195)</f>
        <v>1573000000</v>
      </c>
      <c r="O195" s="55">
        <f t="shared" ref="O195:O258" si="15">E195-F195</f>
        <v>9191000000</v>
      </c>
    </row>
    <row r="196" spans="1:15" x14ac:dyDescent="0.35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  <c r="L196" s="54">
        <f t="shared" si="12"/>
        <v>0.60832923430070496</v>
      </c>
      <c r="M196" s="54">
        <f t="shared" si="13"/>
        <v>0.20957534021970814</v>
      </c>
      <c r="N196" s="55">
        <f t="shared" si="14"/>
        <v>639100000</v>
      </c>
      <c r="O196" s="55">
        <f t="shared" si="15"/>
        <v>1855100000</v>
      </c>
    </row>
    <row r="197" spans="1:15" x14ac:dyDescent="0.35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  <c r="L197" s="54">
        <f t="shared" si="12"/>
        <v>0.62131423757371529</v>
      </c>
      <c r="M197" s="54">
        <f t="shared" si="13"/>
        <v>0.23513659886869659</v>
      </c>
      <c r="N197" s="55">
        <f t="shared" si="14"/>
        <v>781500000</v>
      </c>
      <c r="O197" s="55">
        <f t="shared" si="15"/>
        <v>2065000000</v>
      </c>
    </row>
    <row r="198" spans="1:15" x14ac:dyDescent="0.35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  <c r="L198" s="54">
        <f t="shared" si="12"/>
        <v>0.61908665105386418</v>
      </c>
      <c r="M198" s="54">
        <f t="shared" si="13"/>
        <v>0.24692622950819673</v>
      </c>
      <c r="N198" s="55">
        <f t="shared" si="14"/>
        <v>843500000</v>
      </c>
      <c r="O198" s="55">
        <f t="shared" si="15"/>
        <v>2114800000</v>
      </c>
    </row>
    <row r="199" spans="1:15" x14ac:dyDescent="0.35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  <c r="L199" s="54">
        <f t="shared" si="12"/>
        <v>0.63066774367259026</v>
      </c>
      <c r="M199" s="54">
        <f t="shared" si="13"/>
        <v>0.25514270328486804</v>
      </c>
      <c r="N199" s="55">
        <f t="shared" si="14"/>
        <v>947600000</v>
      </c>
      <c r="O199" s="55">
        <f t="shared" si="15"/>
        <v>2342300000</v>
      </c>
    </row>
    <row r="200" spans="1:15" x14ac:dyDescent="0.35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  <c r="L200" s="54">
        <f t="shared" si="12"/>
        <v>0.51787931462627268</v>
      </c>
      <c r="M200" s="54">
        <f t="shared" si="13"/>
        <v>0.1558231934442513</v>
      </c>
      <c r="N200" s="55">
        <f t="shared" si="14"/>
        <v>1255000000</v>
      </c>
      <c r="O200" s="55">
        <f t="shared" si="15"/>
        <v>4171000000</v>
      </c>
    </row>
    <row r="201" spans="1:15" x14ac:dyDescent="0.35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  <c r="L201" s="54">
        <f t="shared" si="12"/>
        <v>0.50923514089509825</v>
      </c>
      <c r="M201" s="54">
        <f t="shared" si="13"/>
        <v>0.19014918304522851</v>
      </c>
      <c r="N201" s="55">
        <f t="shared" si="14"/>
        <v>1606000000</v>
      </c>
      <c r="O201" s="55">
        <f t="shared" si="15"/>
        <v>4301000000</v>
      </c>
    </row>
    <row r="202" spans="1:15" x14ac:dyDescent="0.35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  <c r="L202" s="54">
        <f t="shared" si="12"/>
        <v>0.45662322505349151</v>
      </c>
      <c r="M202" s="54">
        <f t="shared" si="13"/>
        <v>0.14588601439408674</v>
      </c>
      <c r="N202" s="55">
        <f t="shared" si="14"/>
        <v>1500000000</v>
      </c>
      <c r="O202" s="55">
        <f t="shared" si="15"/>
        <v>4695000000</v>
      </c>
    </row>
    <row r="203" spans="1:15" x14ac:dyDescent="0.35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  <c r="L203" s="54">
        <f t="shared" si="12"/>
        <v>0.47993270848353764</v>
      </c>
      <c r="M203" s="54">
        <f t="shared" si="13"/>
        <v>0.17287511014980372</v>
      </c>
      <c r="N203" s="55">
        <f t="shared" si="14"/>
        <v>2158000000</v>
      </c>
      <c r="O203" s="55">
        <f t="shared" si="15"/>
        <v>5991000000</v>
      </c>
    </row>
    <row r="204" spans="1:15" x14ac:dyDescent="0.35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  <c r="L204" s="54">
        <f t="shared" si="12"/>
        <v>0.170407798247183</v>
      </c>
      <c r="M204" s="54">
        <f t="shared" si="13"/>
        <v>8.7148989447326061E-2</v>
      </c>
      <c r="N204" s="55">
        <f t="shared" si="14"/>
        <v>1949000000</v>
      </c>
      <c r="O204" s="55">
        <f t="shared" si="15"/>
        <v>3811000000</v>
      </c>
    </row>
    <row r="205" spans="1:15" x14ac:dyDescent="0.35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  <c r="L205" s="54">
        <f t="shared" si="12"/>
        <v>0.1957150421571423</v>
      </c>
      <c r="M205" s="54">
        <f t="shared" si="13"/>
        <v>0.11645146837196041</v>
      </c>
      <c r="N205" s="55">
        <f t="shared" si="14"/>
        <v>2859000000</v>
      </c>
      <c r="O205" s="55">
        <f t="shared" si="15"/>
        <v>4805000000</v>
      </c>
    </row>
    <row r="206" spans="1:15" x14ac:dyDescent="0.35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  <c r="L206" s="54">
        <f t="shared" si="12"/>
        <v>8.4296785668911189E-2</v>
      </c>
      <c r="M206" s="54">
        <f t="shared" si="13"/>
        <v>-6.8606276203786046E-3</v>
      </c>
      <c r="N206" s="55">
        <f t="shared" si="14"/>
        <v>-108000000</v>
      </c>
      <c r="O206" s="55">
        <f t="shared" si="15"/>
        <v>1327000000</v>
      </c>
    </row>
    <row r="207" spans="1:15" x14ac:dyDescent="0.35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  <c r="L207" s="54">
        <f t="shared" si="12"/>
        <v>-1.341327100904377E-2</v>
      </c>
      <c r="M207" s="54">
        <f t="shared" si="13"/>
        <v>-0.13525048267452494</v>
      </c>
      <c r="N207" s="55">
        <f t="shared" si="14"/>
        <v>-1331000000</v>
      </c>
      <c r="O207" s="55">
        <f t="shared" si="15"/>
        <v>-132000000</v>
      </c>
    </row>
    <row r="208" spans="1:15" x14ac:dyDescent="0.35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  <c r="L208" s="54">
        <f t="shared" si="12"/>
        <v>0.87627304463229572</v>
      </c>
      <c r="M208" s="54">
        <f t="shared" si="13"/>
        <v>0.35926545685352412</v>
      </c>
      <c r="N208" s="55">
        <f t="shared" si="14"/>
        <v>2490500000</v>
      </c>
      <c r="O208" s="55">
        <f t="shared" si="15"/>
        <v>6074500000</v>
      </c>
    </row>
    <row r="209" spans="1:15" x14ac:dyDescent="0.35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  <c r="L209" s="54">
        <f t="shared" si="12"/>
        <v>0.87931940679974852</v>
      </c>
      <c r="M209" s="54">
        <f t="shared" si="13"/>
        <v>0.40766543340925254</v>
      </c>
      <c r="N209" s="55">
        <f t="shared" si="14"/>
        <v>3955700000</v>
      </c>
      <c r="O209" s="55">
        <f t="shared" si="15"/>
        <v>8532300000</v>
      </c>
    </row>
    <row r="210" spans="1:15" x14ac:dyDescent="0.35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  <c r="L210" s="54">
        <f t="shared" si="12"/>
        <v>0.88476188706590608</v>
      </c>
      <c r="M210" s="54">
        <f t="shared" si="13"/>
        <v>0.46307066277708614</v>
      </c>
      <c r="N210" s="55">
        <f t="shared" si="14"/>
        <v>4984400000</v>
      </c>
      <c r="O210" s="55">
        <f t="shared" si="15"/>
        <v>9523400000</v>
      </c>
    </row>
    <row r="211" spans="1:15" x14ac:dyDescent="0.35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  <c r="L211" s="54">
        <f t="shared" si="12"/>
        <v>0.87084235902452656</v>
      </c>
      <c r="M211" s="54">
        <f t="shared" si="13"/>
        <v>0.49247956117671721</v>
      </c>
      <c r="N211" s="55">
        <f t="shared" si="14"/>
        <v>5638300000</v>
      </c>
      <c r="O211" s="55">
        <f t="shared" si="15"/>
        <v>9970100000</v>
      </c>
    </row>
    <row r="212" spans="1:15" x14ac:dyDescent="0.35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  <c r="L212" s="54">
        <f t="shared" si="12"/>
        <v>0.17877216479503644</v>
      </c>
      <c r="M212" s="54">
        <f t="shared" si="13"/>
        <v>9.0490744874480583E-2</v>
      </c>
      <c r="N212" s="55">
        <f t="shared" si="14"/>
        <v>790500000</v>
      </c>
      <c r="O212" s="55">
        <f t="shared" si="15"/>
        <v>1561700000</v>
      </c>
    </row>
    <row r="213" spans="1:15" x14ac:dyDescent="0.35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  <c r="L213" s="54">
        <f t="shared" si="12"/>
        <v>0.1880823325185107</v>
      </c>
      <c r="M213" s="54">
        <f t="shared" si="13"/>
        <v>9.3928980526918671E-2</v>
      </c>
      <c r="N213" s="55">
        <f t="shared" si="14"/>
        <v>795400000</v>
      </c>
      <c r="O213" s="55">
        <f t="shared" si="15"/>
        <v>1592700000</v>
      </c>
    </row>
    <row r="214" spans="1:15" x14ac:dyDescent="0.35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  <c r="L214" s="54">
        <f t="shared" si="12"/>
        <v>0.19445740956826141</v>
      </c>
      <c r="M214" s="54">
        <f t="shared" si="13"/>
        <v>9.7852975495915984E-2</v>
      </c>
      <c r="N214" s="55">
        <f t="shared" si="14"/>
        <v>838600000</v>
      </c>
      <c r="O214" s="55">
        <f t="shared" si="15"/>
        <v>1666500000</v>
      </c>
    </row>
    <row r="215" spans="1:15" x14ac:dyDescent="0.35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  <c r="L215" s="54">
        <f t="shared" si="12"/>
        <v>0.19215955983493815</v>
      </c>
      <c r="M215" s="54">
        <f t="shared" si="13"/>
        <v>7.5678379392272108E-2</v>
      </c>
      <c r="N215" s="55">
        <f t="shared" si="14"/>
        <v>605200000</v>
      </c>
      <c r="O215" s="55">
        <f t="shared" si="15"/>
        <v>1536700000</v>
      </c>
    </row>
    <row r="216" spans="1:15" x14ac:dyDescent="0.35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  <c r="L216" s="54">
        <f t="shared" si="12"/>
        <v>0.73838034163781852</v>
      </c>
      <c r="M216" s="54">
        <f t="shared" si="13"/>
        <v>0.23210941490267295</v>
      </c>
      <c r="N216" s="55">
        <f t="shared" si="14"/>
        <v>4090000000</v>
      </c>
      <c r="O216" s="55">
        <f t="shared" si="15"/>
        <v>13011000000</v>
      </c>
    </row>
    <row r="217" spans="1:15" x14ac:dyDescent="0.35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  <c r="L217" s="54">
        <f t="shared" si="12"/>
        <v>0.71809581934696376</v>
      </c>
      <c r="M217" s="54">
        <f t="shared" si="13"/>
        <v>0.1889533109551419</v>
      </c>
      <c r="N217" s="55">
        <f t="shared" si="14"/>
        <v>3096000000</v>
      </c>
      <c r="O217" s="55">
        <f t="shared" si="15"/>
        <v>11766000000</v>
      </c>
    </row>
    <row r="218" spans="1:15" x14ac:dyDescent="0.35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  <c r="L218" s="54">
        <f t="shared" si="12"/>
        <v>0.75237735373764092</v>
      </c>
      <c r="M218" s="54">
        <f t="shared" si="13"/>
        <v>0.16317148435039991</v>
      </c>
      <c r="N218" s="55">
        <f t="shared" si="14"/>
        <v>2591000000</v>
      </c>
      <c r="O218" s="55">
        <f t="shared" si="15"/>
        <v>11947000000</v>
      </c>
    </row>
    <row r="219" spans="1:15" x14ac:dyDescent="0.35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  <c r="L219" s="54">
        <f t="shared" si="12"/>
        <v>0.76394927536231882</v>
      </c>
      <c r="M219" s="54">
        <f t="shared" si="13"/>
        <v>0.11413043478260869</v>
      </c>
      <c r="N219" s="55">
        <f t="shared" si="14"/>
        <v>1890000000</v>
      </c>
      <c r="O219" s="55">
        <f t="shared" si="15"/>
        <v>12651000000</v>
      </c>
    </row>
    <row r="220" spans="1:15" x14ac:dyDescent="0.35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  <c r="L220" s="54">
        <f t="shared" si="12"/>
        <v>0.67595530417988692</v>
      </c>
      <c r="M220" s="54">
        <f t="shared" si="13"/>
        <v>0.15036556766450546</v>
      </c>
      <c r="N220" s="55">
        <f t="shared" si="14"/>
        <v>1090000000</v>
      </c>
      <c r="O220" s="55">
        <f t="shared" si="15"/>
        <v>4900000000</v>
      </c>
    </row>
    <row r="221" spans="1:15" x14ac:dyDescent="0.35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  <c r="L221" s="54">
        <f t="shared" si="12"/>
        <v>0.69564608707825837</v>
      </c>
      <c r="M221" s="54">
        <f t="shared" si="13"/>
        <v>0.14279714405711885</v>
      </c>
      <c r="N221" s="55">
        <f t="shared" si="14"/>
        <v>1020000000</v>
      </c>
      <c r="O221" s="55">
        <f t="shared" si="15"/>
        <v>4969000000</v>
      </c>
    </row>
    <row r="222" spans="1:15" x14ac:dyDescent="0.35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  <c r="L222" s="54">
        <f t="shared" si="12"/>
        <v>0.70054200542005418</v>
      </c>
      <c r="M222" s="54">
        <f t="shared" si="13"/>
        <v>0.14878048780487804</v>
      </c>
      <c r="N222" s="55">
        <f t="shared" si="14"/>
        <v>1098000000</v>
      </c>
      <c r="O222" s="55">
        <f t="shared" si="15"/>
        <v>5170000000</v>
      </c>
    </row>
    <row r="223" spans="1:15" x14ac:dyDescent="0.35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  <c r="L223" s="54">
        <f t="shared" si="12"/>
        <v>0.709375417948375</v>
      </c>
      <c r="M223" s="54">
        <f t="shared" si="13"/>
        <v>0.1253176407650127</v>
      </c>
      <c r="N223" s="55">
        <f t="shared" si="14"/>
        <v>937000000</v>
      </c>
      <c r="O223" s="55">
        <f t="shared" si="15"/>
        <v>5304000000</v>
      </c>
    </row>
    <row r="224" spans="1:15" x14ac:dyDescent="0.35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  <c r="L224" s="54">
        <f t="shared" si="12"/>
        <v>0.20943710835596907</v>
      </c>
      <c r="M224" s="54">
        <f t="shared" si="13"/>
        <v>0.11499878976951833</v>
      </c>
      <c r="N224" s="55">
        <f t="shared" si="14"/>
        <v>855200000</v>
      </c>
      <c r="O224" s="55">
        <f t="shared" si="15"/>
        <v>1557500000</v>
      </c>
    </row>
    <row r="225" spans="1:15" x14ac:dyDescent="0.35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  <c r="L225" s="54">
        <f t="shared" si="12"/>
        <v>0.21148450951824782</v>
      </c>
      <c r="M225" s="54">
        <f t="shared" si="13"/>
        <v>0.11603713380934606</v>
      </c>
      <c r="N225" s="55">
        <f t="shared" si="14"/>
        <v>963700000</v>
      </c>
      <c r="O225" s="55">
        <f t="shared" si="15"/>
        <v>1756400000</v>
      </c>
    </row>
    <row r="226" spans="1:15" x14ac:dyDescent="0.35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  <c r="L226" s="54">
        <f t="shared" si="12"/>
        <v>0.21227191145677538</v>
      </c>
      <c r="M226" s="54">
        <f t="shared" si="13"/>
        <v>0.11712284375311596</v>
      </c>
      <c r="N226" s="55">
        <f t="shared" si="14"/>
        <v>939700000</v>
      </c>
      <c r="O226" s="55">
        <f t="shared" si="15"/>
        <v>1703100000</v>
      </c>
    </row>
    <row r="227" spans="1:15" x14ac:dyDescent="0.35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  <c r="L227" s="54">
        <f t="shared" si="12"/>
        <v>0.21310770587586814</v>
      </c>
      <c r="M227" s="54">
        <f t="shared" si="13"/>
        <v>2.4903538749862199E-2</v>
      </c>
      <c r="N227" s="55">
        <f t="shared" si="14"/>
        <v>225900000</v>
      </c>
      <c r="O227" s="55">
        <f t="shared" si="15"/>
        <v>1933100000</v>
      </c>
    </row>
    <row r="228" spans="1:15" x14ac:dyDescent="0.35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  <c r="L228" s="54">
        <f t="shared" si="12"/>
        <v>0.6387976089034888</v>
      </c>
      <c r="M228" s="54">
        <f t="shared" si="13"/>
        <v>0.34664673725331396</v>
      </c>
      <c r="N228" s="55">
        <f t="shared" si="14"/>
        <v>640321000</v>
      </c>
      <c r="O228" s="55">
        <f t="shared" si="15"/>
        <v>1179978000</v>
      </c>
    </row>
    <row r="229" spans="1:15" x14ac:dyDescent="0.35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  <c r="L229" s="54">
        <f t="shared" si="12"/>
        <v>0.63877831310971134</v>
      </c>
      <c r="M229" s="54">
        <f t="shared" si="13"/>
        <v>0.3214298591596782</v>
      </c>
      <c r="N229" s="55">
        <f t="shared" si="14"/>
        <v>686426000</v>
      </c>
      <c r="O229" s="55">
        <f t="shared" si="15"/>
        <v>1364136000</v>
      </c>
    </row>
    <row r="230" spans="1:15" x14ac:dyDescent="0.35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  <c r="L230" s="54">
        <f t="shared" si="12"/>
        <v>0.63932969489336244</v>
      </c>
      <c r="M230" s="54">
        <f t="shared" si="13"/>
        <v>0.33451091740585515</v>
      </c>
      <c r="N230" s="55">
        <f t="shared" si="14"/>
        <v>801822000</v>
      </c>
      <c r="O230" s="55">
        <f t="shared" si="15"/>
        <v>1532472000</v>
      </c>
    </row>
    <row r="231" spans="1:15" x14ac:dyDescent="0.35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  <c r="L231" s="54">
        <f t="shared" si="12"/>
        <v>0.63693256159314537</v>
      </c>
      <c r="M231" s="54">
        <f t="shared" si="13"/>
        <v>0.34099800828722737</v>
      </c>
      <c r="N231" s="55">
        <f t="shared" si="14"/>
        <v>849365000</v>
      </c>
      <c r="O231" s="55">
        <f t="shared" si="15"/>
        <v>1586485000</v>
      </c>
    </row>
    <row r="232" spans="1:15" x14ac:dyDescent="0.35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  <c r="L232" s="54">
        <f t="shared" si="12"/>
        <v>0.24981996094823045</v>
      </c>
      <c r="M232" s="54">
        <f t="shared" si="13"/>
        <v>9.6441537422137749E-2</v>
      </c>
      <c r="N232" s="55">
        <f t="shared" si="14"/>
        <v>1299000000</v>
      </c>
      <c r="O232" s="55">
        <f t="shared" si="15"/>
        <v>3364900000</v>
      </c>
    </row>
    <row r="233" spans="1:15" x14ac:dyDescent="0.35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  <c r="L233" s="54">
        <f t="shared" si="12"/>
        <v>0.24728421550573565</v>
      </c>
      <c r="M233" s="54">
        <f t="shared" si="13"/>
        <v>9.7016438309878189E-2</v>
      </c>
      <c r="N233" s="55">
        <f t="shared" si="14"/>
        <v>1148500000</v>
      </c>
      <c r="O233" s="55">
        <f t="shared" si="15"/>
        <v>2927400000</v>
      </c>
    </row>
    <row r="234" spans="1:15" x14ac:dyDescent="0.35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  <c r="L234" s="54">
        <f t="shared" si="12"/>
        <v>0.24089804808578374</v>
      </c>
      <c r="M234" s="54">
        <f t="shared" si="13"/>
        <v>0.1114434112423557</v>
      </c>
      <c r="N234" s="55">
        <f t="shared" si="14"/>
        <v>1330300000</v>
      </c>
      <c r="O234" s="55">
        <f t="shared" si="15"/>
        <v>2875600000</v>
      </c>
    </row>
    <row r="235" spans="1:15" x14ac:dyDescent="0.35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  <c r="L235" s="54">
        <f t="shared" si="12"/>
        <v>0.26546650748524847</v>
      </c>
      <c r="M235" s="54">
        <f t="shared" si="13"/>
        <v>7.570278882409022E-2</v>
      </c>
      <c r="N235" s="55">
        <f t="shared" si="14"/>
        <v>881400000</v>
      </c>
      <c r="O235" s="55">
        <f t="shared" si="15"/>
        <v>3090800000</v>
      </c>
    </row>
    <row r="236" spans="1:15" x14ac:dyDescent="0.35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  <c r="L236" s="54">
        <f t="shared" si="12"/>
        <v>4.8677950006429715E-2</v>
      </c>
      <c r="M236" s="54">
        <f t="shared" si="13"/>
        <v>1.8675872711265865E-2</v>
      </c>
      <c r="N236" s="55">
        <f t="shared" si="14"/>
        <v>1888000000</v>
      </c>
      <c r="O236" s="55">
        <f t="shared" si="15"/>
        <v>4921000000</v>
      </c>
    </row>
    <row r="237" spans="1:15" x14ac:dyDescent="0.35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  <c r="L237" s="54">
        <f t="shared" si="12"/>
        <v>5.6661982345966311E-2</v>
      </c>
      <c r="M237" s="54">
        <f t="shared" si="13"/>
        <v>2.0969654384963329E-2</v>
      </c>
      <c r="N237" s="55">
        <f t="shared" si="14"/>
        <v>1910000000</v>
      </c>
      <c r="O237" s="55">
        <f t="shared" si="15"/>
        <v>5161000000</v>
      </c>
    </row>
    <row r="238" spans="1:15" x14ac:dyDescent="0.35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  <c r="L238" s="54">
        <f t="shared" si="12"/>
        <v>5.570998039617292E-2</v>
      </c>
      <c r="M238" s="54">
        <f t="shared" si="13"/>
        <v>2.1369146892159446E-2</v>
      </c>
      <c r="N238" s="55">
        <f t="shared" si="14"/>
        <v>2191000000</v>
      </c>
      <c r="O238" s="55">
        <f t="shared" si="15"/>
        <v>5712000000</v>
      </c>
    </row>
    <row r="239" spans="1:15" x14ac:dyDescent="0.35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  <c r="L239" s="54">
        <f t="shared" si="12"/>
        <v>5.3831471212545057E-2</v>
      </c>
      <c r="M239" s="54">
        <f t="shared" si="13"/>
        <v>2.004179487601402E-2</v>
      </c>
      <c r="N239" s="55">
        <f t="shared" si="14"/>
        <v>2436000000</v>
      </c>
      <c r="O239" s="55">
        <f t="shared" si="15"/>
        <v>6543000000</v>
      </c>
    </row>
    <row r="240" spans="1:15" x14ac:dyDescent="0.35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  <c r="L240" s="54">
        <f t="shared" si="12"/>
        <v>0.25517464424320824</v>
      </c>
      <c r="M240" s="54">
        <f t="shared" si="13"/>
        <v>0.10112117291936179</v>
      </c>
      <c r="N240" s="55">
        <f t="shared" si="14"/>
        <v>5628000000</v>
      </c>
      <c r="O240" s="55">
        <f t="shared" si="15"/>
        <v>14202000000</v>
      </c>
    </row>
    <row r="241" spans="1:15" x14ac:dyDescent="0.35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  <c r="L241" s="54">
        <f t="shared" si="12"/>
        <v>0.25083357494926062</v>
      </c>
      <c r="M241" s="54">
        <f t="shared" si="13"/>
        <v>6.0053638735865465E-2</v>
      </c>
      <c r="N241" s="55">
        <f t="shared" si="14"/>
        <v>3314000000</v>
      </c>
      <c r="O241" s="55">
        <f t="shared" si="15"/>
        <v>13842000000</v>
      </c>
    </row>
    <row r="242" spans="1:15" x14ac:dyDescent="0.35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  <c r="L242" s="54">
        <f t="shared" si="12"/>
        <v>0.27393588734551488</v>
      </c>
      <c r="M242" s="54">
        <f t="shared" si="13"/>
        <v>8.0513071408819206E-2</v>
      </c>
      <c r="N242" s="55">
        <f t="shared" si="14"/>
        <v>3785000000</v>
      </c>
      <c r="O242" s="55">
        <f t="shared" si="15"/>
        <v>12878000000</v>
      </c>
    </row>
    <row r="243" spans="1:15" x14ac:dyDescent="0.35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  <c r="L243" s="54">
        <f t="shared" si="12"/>
        <v>0.2499416145522485</v>
      </c>
      <c r="M243" s="54">
        <f t="shared" si="13"/>
        <v>2.8362353063289825E-2</v>
      </c>
      <c r="N243" s="55">
        <f t="shared" si="14"/>
        <v>1093000000</v>
      </c>
      <c r="O243" s="55">
        <f t="shared" si="15"/>
        <v>9632000000</v>
      </c>
    </row>
    <row r="244" spans="1:15" x14ac:dyDescent="0.35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  <c r="L244" s="54">
        <f t="shared" si="12"/>
        <v>0.29638715432649421</v>
      </c>
      <c r="M244" s="54">
        <f t="shared" si="13"/>
        <v>0.17986173059768065</v>
      </c>
      <c r="N244" s="55">
        <f t="shared" si="14"/>
        <v>3226000000</v>
      </c>
      <c r="O244" s="55">
        <f t="shared" si="15"/>
        <v>5316000000</v>
      </c>
    </row>
    <row r="245" spans="1:15" x14ac:dyDescent="0.35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  <c r="L245" s="54">
        <f t="shared" si="12"/>
        <v>0.34987799179689527</v>
      </c>
      <c r="M245" s="54">
        <f t="shared" si="13"/>
        <v>0.2343076683453611</v>
      </c>
      <c r="N245" s="55">
        <f t="shared" si="14"/>
        <v>4513000000</v>
      </c>
      <c r="O245" s="55">
        <f t="shared" si="15"/>
        <v>6739000000</v>
      </c>
    </row>
    <row r="246" spans="1:15" x14ac:dyDescent="0.35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  <c r="L246" s="54">
        <f t="shared" si="12"/>
        <v>0.30932137082051014</v>
      </c>
      <c r="M246" s="54">
        <f t="shared" si="13"/>
        <v>0.19649470554483334</v>
      </c>
      <c r="N246" s="55">
        <f t="shared" si="14"/>
        <v>3767000000</v>
      </c>
      <c r="O246" s="55">
        <f t="shared" si="15"/>
        <v>5930000000</v>
      </c>
    </row>
    <row r="247" spans="1:15" x14ac:dyDescent="0.35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  <c r="L247" s="54">
        <f t="shared" si="12"/>
        <v>0.31700637278137678</v>
      </c>
      <c r="M247" s="54">
        <f t="shared" si="13"/>
        <v>0.1911307736872597</v>
      </c>
      <c r="N247" s="55">
        <f t="shared" si="14"/>
        <v>3629000000</v>
      </c>
      <c r="O247" s="55">
        <f t="shared" si="15"/>
        <v>6019000000</v>
      </c>
    </row>
    <row r="248" spans="1:15" x14ac:dyDescent="0.35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  <c r="L248" s="54">
        <f t="shared" si="12"/>
        <v>0.11800112340939251</v>
      </c>
      <c r="M248" s="54">
        <f t="shared" si="13"/>
        <v>9.1958381350974241E-2</v>
      </c>
      <c r="N248" s="55">
        <f t="shared" si="14"/>
        <v>599026000</v>
      </c>
      <c r="O248" s="55">
        <f t="shared" si="15"/>
        <v>768671000</v>
      </c>
    </row>
    <row r="249" spans="1:15" x14ac:dyDescent="0.35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  <c r="L249" s="54">
        <f t="shared" si="12"/>
        <v>0.12402512862581727</v>
      </c>
      <c r="M249" s="54">
        <f t="shared" si="13"/>
        <v>9.7526108612160628E-2</v>
      </c>
      <c r="N249" s="55">
        <f t="shared" si="14"/>
        <v>700705000</v>
      </c>
      <c r="O249" s="55">
        <f t="shared" si="15"/>
        <v>891095000</v>
      </c>
    </row>
    <row r="250" spans="1:15" x14ac:dyDescent="0.35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  <c r="L250" s="54">
        <f t="shared" si="12"/>
        <v>0.11046464730398664</v>
      </c>
      <c r="M250" s="54">
        <f t="shared" si="13"/>
        <v>8.1171453708199351E-2</v>
      </c>
      <c r="N250" s="55">
        <f t="shared" si="14"/>
        <v>734595000</v>
      </c>
      <c r="O250" s="55">
        <f t="shared" si="15"/>
        <v>999696000</v>
      </c>
    </row>
    <row r="251" spans="1:15" x14ac:dyDescent="0.35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  <c r="L251" s="54">
        <f t="shared" si="12"/>
        <v>0.10494555450030907</v>
      </c>
      <c r="M251" s="54">
        <f t="shared" si="13"/>
        <v>7.6012107802181511E-2</v>
      </c>
      <c r="N251" s="55">
        <f t="shared" si="14"/>
        <v>825173000</v>
      </c>
      <c r="O251" s="55">
        <f t="shared" si="15"/>
        <v>1139269000</v>
      </c>
    </row>
    <row r="252" spans="1:15" x14ac:dyDescent="0.35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  <c r="L252" s="54">
        <f t="shared" si="12"/>
        <v>0.70033502145781612</v>
      </c>
      <c r="M252" s="54">
        <f t="shared" si="13"/>
        <v>0.35702476281302925</v>
      </c>
      <c r="N252" s="55">
        <f t="shared" si="14"/>
        <v>868527000</v>
      </c>
      <c r="O252" s="55">
        <f t="shared" si="15"/>
        <v>1703691000</v>
      </c>
    </row>
    <row r="253" spans="1:15" x14ac:dyDescent="0.35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  <c r="L253" s="54">
        <f t="shared" si="12"/>
        <v>0.65418593590301466</v>
      </c>
      <c r="M253" s="54">
        <f t="shared" si="13"/>
        <v>0.32098845991853442</v>
      </c>
      <c r="N253" s="55">
        <f t="shared" si="14"/>
        <v>919873000</v>
      </c>
      <c r="O253" s="55">
        <f t="shared" si="15"/>
        <v>1874734000</v>
      </c>
    </row>
    <row r="254" spans="1:15" x14ac:dyDescent="0.35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  <c r="L254" s="54">
        <f t="shared" si="12"/>
        <v>0.63077250875731472</v>
      </c>
      <c r="M254" s="54">
        <f t="shared" si="13"/>
        <v>0.2794973713926589</v>
      </c>
      <c r="N254" s="55">
        <f t="shared" si="14"/>
        <v>989073000</v>
      </c>
      <c r="O254" s="55">
        <f t="shared" si="15"/>
        <v>2232150000</v>
      </c>
    </row>
    <row r="255" spans="1:15" x14ac:dyDescent="0.35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  <c r="L255" s="54">
        <f t="shared" si="12"/>
        <v>0.6393341323105115</v>
      </c>
      <c r="M255" s="54">
        <f t="shared" si="13"/>
        <v>0.27166115652628886</v>
      </c>
      <c r="N255" s="55">
        <f t="shared" si="14"/>
        <v>995326000</v>
      </c>
      <c r="O255" s="55">
        <f t="shared" si="15"/>
        <v>2342425000</v>
      </c>
    </row>
    <row r="256" spans="1:15" x14ac:dyDescent="0.35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  <c r="L256" s="54">
        <f t="shared" si="12"/>
        <v>0.31127070393374745</v>
      </c>
      <c r="M256" s="54">
        <f t="shared" si="13"/>
        <v>8.6827122153209105E-2</v>
      </c>
      <c r="N256" s="55">
        <f t="shared" si="14"/>
        <v>1342000000</v>
      </c>
      <c r="O256" s="55">
        <f t="shared" si="15"/>
        <v>4811000000</v>
      </c>
    </row>
    <row r="257" spans="1:15" x14ac:dyDescent="0.35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  <c r="L257" s="54">
        <f t="shared" si="12"/>
        <v>0.34393099974817432</v>
      </c>
      <c r="M257" s="54">
        <f t="shared" si="13"/>
        <v>0.11155880130949383</v>
      </c>
      <c r="N257" s="55">
        <f t="shared" si="14"/>
        <v>1772000000</v>
      </c>
      <c r="O257" s="55">
        <f t="shared" si="15"/>
        <v>5463000000</v>
      </c>
    </row>
    <row r="258" spans="1:15" x14ac:dyDescent="0.35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  <c r="L258" s="54">
        <f t="shared" si="12"/>
        <v>0.39881634211531114</v>
      </c>
      <c r="M258" s="54">
        <f t="shared" si="13"/>
        <v>0.16380297823596793</v>
      </c>
      <c r="N258" s="55">
        <f t="shared" si="14"/>
        <v>2574000000</v>
      </c>
      <c r="O258" s="55">
        <f t="shared" si="15"/>
        <v>6267000000</v>
      </c>
    </row>
    <row r="259" spans="1:15" x14ac:dyDescent="0.35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  <c r="L259" s="54">
        <f t="shared" ref="L259:L322" si="16">1-(F259/E259)</f>
        <v>0.42748184758069441</v>
      </c>
      <c r="M259" s="54">
        <f t="shared" ref="M259:M322" si="17">N259/E259</f>
        <v>0.18738178046250534</v>
      </c>
      <c r="N259" s="55">
        <f t="shared" ref="N259:N322" si="18">O259-SUM(G259:I259)</f>
        <v>3071000000</v>
      </c>
      <c r="O259" s="55">
        <f t="shared" ref="O259:O322" si="19">E259-F259</f>
        <v>7006000000</v>
      </c>
    </row>
    <row r="260" spans="1:15" x14ac:dyDescent="0.35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  <c r="L260" s="54">
        <f t="shared" si="16"/>
        <v>0.94758157655646069</v>
      </c>
      <c r="M260" s="54">
        <f t="shared" si="17"/>
        <v>0.30490152296770817</v>
      </c>
      <c r="N260" s="55">
        <f t="shared" si="18"/>
        <v>1980000000</v>
      </c>
      <c r="O260" s="55">
        <f t="shared" si="19"/>
        <v>6153500000</v>
      </c>
    </row>
    <row r="261" spans="1:15" x14ac:dyDescent="0.35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  <c r="L261" s="54">
        <f t="shared" si="16"/>
        <v>0.94968971631205679</v>
      </c>
      <c r="M261" s="54">
        <f t="shared" si="17"/>
        <v>0.33475438047559447</v>
      </c>
      <c r="N261" s="55">
        <f t="shared" si="18"/>
        <v>2567700000</v>
      </c>
      <c r="O261" s="55">
        <f t="shared" si="19"/>
        <v>7284500000</v>
      </c>
    </row>
    <row r="262" spans="1:15" x14ac:dyDescent="0.35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  <c r="L262" s="54">
        <f t="shared" si="16"/>
        <v>0.95461322385479686</v>
      </c>
      <c r="M262" s="54">
        <f t="shared" si="17"/>
        <v>0.27595073465859982</v>
      </c>
      <c r="N262" s="55">
        <f t="shared" si="18"/>
        <v>2554200000</v>
      </c>
      <c r="O262" s="55">
        <f t="shared" si="19"/>
        <v>8835900000</v>
      </c>
    </row>
    <row r="263" spans="1:15" x14ac:dyDescent="0.35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  <c r="L263" s="54">
        <f t="shared" si="16"/>
        <v>0.96099454992341393</v>
      </c>
      <c r="M263" s="54">
        <f t="shared" si="17"/>
        <v>0.28536316033199161</v>
      </c>
      <c r="N263" s="55">
        <f t="shared" si="18"/>
        <v>3204400000</v>
      </c>
      <c r="O263" s="55">
        <f t="shared" si="19"/>
        <v>10791200000</v>
      </c>
    </row>
    <row r="264" spans="1:15" x14ac:dyDescent="0.35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  <c r="L264" s="54">
        <f t="shared" si="16"/>
        <v>0.82316504211288644</v>
      </c>
      <c r="M264" s="54">
        <f t="shared" si="17"/>
        <v>0.19789140111064235</v>
      </c>
      <c r="N264" s="55">
        <f t="shared" si="18"/>
        <v>576012000</v>
      </c>
      <c r="O264" s="55">
        <f t="shared" si="19"/>
        <v>2396026000</v>
      </c>
    </row>
    <row r="265" spans="1:15" x14ac:dyDescent="0.35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  <c r="L265" s="54">
        <f t="shared" si="16"/>
        <v>0.82238326412854723</v>
      </c>
      <c r="M265" s="54">
        <f t="shared" si="17"/>
        <v>0.22425818533089723</v>
      </c>
      <c r="N265" s="55">
        <f t="shared" si="18"/>
        <v>763084000</v>
      </c>
      <c r="O265" s="55">
        <f t="shared" si="19"/>
        <v>2798326000</v>
      </c>
    </row>
    <row r="266" spans="1:15" x14ac:dyDescent="0.35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  <c r="L266" s="54">
        <f t="shared" si="16"/>
        <v>0.83034221437938094</v>
      </c>
      <c r="M266" s="54">
        <f t="shared" si="17"/>
        <v>0.17651725873263693</v>
      </c>
      <c r="N266" s="55">
        <f t="shared" si="18"/>
        <v>781136000</v>
      </c>
      <c r="O266" s="55">
        <f t="shared" si="19"/>
        <v>3674486000</v>
      </c>
    </row>
    <row r="267" spans="1:15" x14ac:dyDescent="0.35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  <c r="L267" s="54">
        <f t="shared" si="16"/>
        <v>0.8375648106431538</v>
      </c>
      <c r="M267" s="54">
        <f t="shared" si="17"/>
        <v>0.18993393687403223</v>
      </c>
      <c r="N267" s="55">
        <f t="shared" si="18"/>
        <v>911013000</v>
      </c>
      <c r="O267" s="55">
        <f t="shared" si="19"/>
        <v>4017357000</v>
      </c>
    </row>
    <row r="268" spans="1:15" x14ac:dyDescent="0.35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  <c r="L268" s="54">
        <f t="shared" si="16"/>
        <v>0.51004259501965921</v>
      </c>
      <c r="M268" s="54">
        <f t="shared" si="17"/>
        <v>0.47712975098296201</v>
      </c>
      <c r="N268" s="55">
        <f t="shared" si="18"/>
        <v>2912400000</v>
      </c>
      <c r="O268" s="55">
        <f t="shared" si="19"/>
        <v>3113300000</v>
      </c>
    </row>
    <row r="269" spans="1:15" x14ac:dyDescent="0.35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  <c r="L269" s="54">
        <f t="shared" si="16"/>
        <v>0.46033572615851093</v>
      </c>
      <c r="M269" s="54">
        <f t="shared" si="17"/>
        <v>0.4329004329004329</v>
      </c>
      <c r="N269" s="55">
        <f t="shared" si="18"/>
        <v>2370000000</v>
      </c>
      <c r="O269" s="55">
        <f t="shared" si="19"/>
        <v>2520200000</v>
      </c>
    </row>
    <row r="270" spans="1:15" x14ac:dyDescent="0.35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  <c r="L270" s="54">
        <f t="shared" si="16"/>
        <v>0.37495783437341879</v>
      </c>
      <c r="M270" s="54">
        <f t="shared" si="17"/>
        <v>0.33169590150109629</v>
      </c>
      <c r="N270" s="55">
        <f t="shared" si="18"/>
        <v>1573300000</v>
      </c>
      <c r="O270" s="55">
        <f t="shared" si="19"/>
        <v>1778500000</v>
      </c>
    </row>
    <row r="271" spans="1:15" x14ac:dyDescent="0.35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  <c r="L271" s="54">
        <f t="shared" si="16"/>
        <v>0.35909755588050973</v>
      </c>
      <c r="M271" s="54">
        <f t="shared" si="17"/>
        <v>0.2850544298215073</v>
      </c>
      <c r="N271" s="55">
        <f t="shared" si="18"/>
        <v>1228100000</v>
      </c>
      <c r="O271" s="55">
        <f t="shared" si="19"/>
        <v>1547100000</v>
      </c>
    </row>
    <row r="272" spans="1:15" x14ac:dyDescent="0.35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  <c r="L272" s="54">
        <f t="shared" si="16"/>
        <v>0.93197895882459636</v>
      </c>
      <c r="M272" s="54">
        <f t="shared" si="17"/>
        <v>0.23000181389443133</v>
      </c>
      <c r="N272" s="55">
        <f t="shared" si="18"/>
        <v>1268000000</v>
      </c>
      <c r="O272" s="55">
        <f t="shared" si="19"/>
        <v>5138000000</v>
      </c>
    </row>
    <row r="273" spans="1:15" x14ac:dyDescent="0.35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  <c r="L273" s="54">
        <f t="shared" si="16"/>
        <v>0.95791934541203971</v>
      </c>
      <c r="M273" s="54">
        <f t="shared" si="17"/>
        <v>0.23261250730566921</v>
      </c>
      <c r="N273" s="55">
        <f t="shared" si="18"/>
        <v>1194000000</v>
      </c>
      <c r="O273" s="55">
        <f t="shared" si="19"/>
        <v>4917000000</v>
      </c>
    </row>
    <row r="274" spans="1:15" x14ac:dyDescent="0.35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  <c r="L274" s="54">
        <f t="shared" si="16"/>
        <v>0.97004867090977165</v>
      </c>
      <c r="M274" s="54">
        <f t="shared" si="17"/>
        <v>0.27536503182328714</v>
      </c>
      <c r="N274" s="55">
        <f t="shared" si="18"/>
        <v>1471000000</v>
      </c>
      <c r="O274" s="55">
        <f t="shared" si="19"/>
        <v>5182000000</v>
      </c>
    </row>
    <row r="275" spans="1:15" x14ac:dyDescent="0.35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  <c r="L275" s="54">
        <f t="shared" si="16"/>
        <v>0.95507960576194084</v>
      </c>
      <c r="M275" s="54">
        <f t="shared" si="17"/>
        <v>0.28013646702047007</v>
      </c>
      <c r="N275" s="55">
        <f t="shared" si="18"/>
        <v>1478000000</v>
      </c>
      <c r="O275" s="55">
        <f t="shared" si="19"/>
        <v>5039000000</v>
      </c>
    </row>
    <row r="276" spans="1:15" x14ac:dyDescent="0.35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  <c r="L276" s="54">
        <f t="shared" si="16"/>
        <v>0.44197268900373043</v>
      </c>
      <c r="M276" s="54">
        <f t="shared" si="17"/>
        <v>0.18655669256305829</v>
      </c>
      <c r="N276" s="55">
        <f t="shared" si="18"/>
        <v>545100000</v>
      </c>
      <c r="O276" s="55">
        <f t="shared" si="19"/>
        <v>1291400000</v>
      </c>
    </row>
    <row r="277" spans="1:15" x14ac:dyDescent="0.35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  <c r="L277" s="54">
        <f t="shared" si="16"/>
        <v>0.45017687756315938</v>
      </c>
      <c r="M277" s="54">
        <f t="shared" si="17"/>
        <v>0.19478445981905268</v>
      </c>
      <c r="N277" s="55">
        <f t="shared" si="18"/>
        <v>622200000</v>
      </c>
      <c r="O277" s="55">
        <f t="shared" si="19"/>
        <v>1438000000</v>
      </c>
    </row>
    <row r="278" spans="1:15" x14ac:dyDescent="0.35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  <c r="L278" s="54">
        <f t="shared" si="16"/>
        <v>0.44059315866084425</v>
      </c>
      <c r="M278" s="54">
        <f t="shared" si="17"/>
        <v>0.19444444444444445</v>
      </c>
      <c r="N278" s="55">
        <f t="shared" si="18"/>
        <v>641200000</v>
      </c>
      <c r="O278" s="55">
        <f t="shared" si="19"/>
        <v>1452900000</v>
      </c>
    </row>
    <row r="279" spans="1:15" x14ac:dyDescent="0.35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  <c r="L279" s="54">
        <f t="shared" si="16"/>
        <v>0.44532814893366324</v>
      </c>
      <c r="M279" s="54">
        <f t="shared" si="17"/>
        <v>0.19859785554377282</v>
      </c>
      <c r="N279" s="55">
        <f t="shared" si="18"/>
        <v>674200000</v>
      </c>
      <c r="O279" s="55">
        <f t="shared" si="19"/>
        <v>1511800000</v>
      </c>
    </row>
    <row r="280" spans="1:15" x14ac:dyDescent="0.35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  <c r="L280" s="54">
        <f t="shared" si="16"/>
        <v>0.42505683663527116</v>
      </c>
      <c r="M280" s="54">
        <f t="shared" si="17"/>
        <v>0.13811302370899642</v>
      </c>
      <c r="N280" s="55">
        <f t="shared" si="18"/>
        <v>1701000000</v>
      </c>
      <c r="O280" s="55">
        <f t="shared" si="19"/>
        <v>5235000000</v>
      </c>
    </row>
    <row r="281" spans="1:15" x14ac:dyDescent="0.35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  <c r="L281" s="54">
        <f t="shared" si="16"/>
        <v>0.32232704402515722</v>
      </c>
      <c r="M281" s="54">
        <f t="shared" si="17"/>
        <v>0.13422431865828091</v>
      </c>
      <c r="N281" s="55">
        <f t="shared" si="18"/>
        <v>2561000000</v>
      </c>
      <c r="O281" s="55">
        <f t="shared" si="19"/>
        <v>6150000000</v>
      </c>
    </row>
    <row r="282" spans="1:15" x14ac:dyDescent="0.35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  <c r="L282" s="54">
        <f t="shared" si="16"/>
        <v>0.30598918918918916</v>
      </c>
      <c r="M282" s="54">
        <f t="shared" si="17"/>
        <v>0.15597837837837839</v>
      </c>
      <c r="N282" s="55">
        <f t="shared" si="18"/>
        <v>3607000000</v>
      </c>
      <c r="O282" s="55">
        <f t="shared" si="19"/>
        <v>7076000000</v>
      </c>
    </row>
    <row r="283" spans="1:15" x14ac:dyDescent="0.35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  <c r="L283" s="54">
        <f t="shared" si="16"/>
        <v>0.19343465998119713</v>
      </c>
      <c r="M283" s="54">
        <f t="shared" si="17"/>
        <v>-7.3644625509244749E-3</v>
      </c>
      <c r="N283" s="55">
        <f t="shared" si="18"/>
        <v>-94000000</v>
      </c>
      <c r="O283" s="55">
        <f t="shared" si="19"/>
        <v>2469000000</v>
      </c>
    </row>
    <row r="284" spans="1:15" x14ac:dyDescent="0.35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  <c r="L284" s="54">
        <f t="shared" si="16"/>
        <v>0.15120643662933897</v>
      </c>
      <c r="M284" s="54">
        <f t="shared" si="17"/>
        <v>5.9451825155714184E-2</v>
      </c>
      <c r="N284" s="55">
        <f t="shared" si="18"/>
        <v>675320000</v>
      </c>
      <c r="O284" s="55">
        <f t="shared" si="19"/>
        <v>1717571000</v>
      </c>
    </row>
    <row r="285" spans="1:15" x14ac:dyDescent="0.35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  <c r="L285" s="54">
        <f t="shared" si="16"/>
        <v>0.14398400699619418</v>
      </c>
      <c r="M285" s="54">
        <f t="shared" si="17"/>
        <v>5.3532460126492348E-2</v>
      </c>
      <c r="N285" s="55">
        <f t="shared" si="18"/>
        <v>682650000</v>
      </c>
      <c r="O285" s="55">
        <f t="shared" si="19"/>
        <v>1836095000</v>
      </c>
    </row>
    <row r="286" spans="1:15" x14ac:dyDescent="0.35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  <c r="L286" s="54">
        <f t="shared" si="16"/>
        <v>0.14904543533450876</v>
      </c>
      <c r="M286" s="54">
        <f t="shared" si="17"/>
        <v>5.5561564764302955E-2</v>
      </c>
      <c r="N286" s="55">
        <f t="shared" si="18"/>
        <v>748418000</v>
      </c>
      <c r="O286" s="55">
        <f t="shared" si="19"/>
        <v>2007652000</v>
      </c>
    </row>
    <row r="287" spans="1:15" x14ac:dyDescent="0.35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  <c r="L287" s="54">
        <f t="shared" si="16"/>
        <v>0.16833376817775847</v>
      </c>
      <c r="M287" s="54">
        <f t="shared" si="17"/>
        <v>6.36913512857296E-2</v>
      </c>
      <c r="N287" s="55">
        <f t="shared" si="18"/>
        <v>858310000</v>
      </c>
      <c r="O287" s="55">
        <f t="shared" si="19"/>
        <v>2268480000</v>
      </c>
    </row>
    <row r="288" spans="1:15" x14ac:dyDescent="0.35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  <c r="L288" s="54">
        <f t="shared" si="16"/>
        <v>0.34457388105456777</v>
      </c>
      <c r="M288" s="54">
        <f t="shared" si="17"/>
        <v>0.1114653586756591</v>
      </c>
      <c r="N288" s="55">
        <f t="shared" si="18"/>
        <v>909000000</v>
      </c>
      <c r="O288" s="55">
        <f t="shared" si="19"/>
        <v>2810000000</v>
      </c>
    </row>
    <row r="289" spans="1:15" x14ac:dyDescent="0.35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  <c r="L289" s="54">
        <f t="shared" si="16"/>
        <v>0.34420289855072461</v>
      </c>
      <c r="M289" s="54">
        <f t="shared" si="17"/>
        <v>0.10660957400087835</v>
      </c>
      <c r="N289" s="55">
        <f t="shared" si="18"/>
        <v>971000000</v>
      </c>
      <c r="O289" s="55">
        <f t="shared" si="19"/>
        <v>3135000000</v>
      </c>
    </row>
    <row r="290" spans="1:15" x14ac:dyDescent="0.35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  <c r="L290" s="54">
        <f t="shared" si="16"/>
        <v>0.34119335657166294</v>
      </c>
      <c r="M290" s="54">
        <f t="shared" si="17"/>
        <v>0.11420955505433668</v>
      </c>
      <c r="N290" s="55">
        <f t="shared" si="18"/>
        <v>1114000000</v>
      </c>
      <c r="O290" s="55">
        <f t="shared" si="19"/>
        <v>3328000000</v>
      </c>
    </row>
    <row r="291" spans="1:15" x14ac:dyDescent="0.35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  <c r="L291" s="54">
        <f t="shared" si="16"/>
        <v>0.3567906768265352</v>
      </c>
      <c r="M291" s="54">
        <f t="shared" si="17"/>
        <v>0.11567768851498121</v>
      </c>
      <c r="N291" s="55">
        <f t="shared" si="18"/>
        <v>3355000000</v>
      </c>
      <c r="O291" s="55">
        <f t="shared" si="19"/>
        <v>10348000000</v>
      </c>
    </row>
    <row r="292" spans="1:15" x14ac:dyDescent="0.35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  <c r="L292" s="54">
        <f t="shared" si="16"/>
        <v>0.38528108794944882</v>
      </c>
      <c r="M292" s="54">
        <f t="shared" si="17"/>
        <v>8.5064734365877956E-2</v>
      </c>
      <c r="N292" s="55">
        <f t="shared" si="18"/>
        <v>2477000000</v>
      </c>
      <c r="O292" s="55">
        <f t="shared" si="19"/>
        <v>11219000000</v>
      </c>
    </row>
    <row r="293" spans="1:15" x14ac:dyDescent="0.35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  <c r="L293" s="54">
        <f t="shared" si="16"/>
        <v>0.35562075355157508</v>
      </c>
      <c r="M293" s="54">
        <f t="shared" si="17"/>
        <v>6.7201976528721438E-2</v>
      </c>
      <c r="N293" s="55">
        <f t="shared" si="18"/>
        <v>2176000000</v>
      </c>
      <c r="O293" s="55">
        <f t="shared" si="19"/>
        <v>11515000000</v>
      </c>
    </row>
    <row r="294" spans="1:15" x14ac:dyDescent="0.35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  <c r="L294" s="54">
        <f t="shared" si="16"/>
        <v>0.38895571976857424</v>
      </c>
      <c r="M294" s="54">
        <f t="shared" si="17"/>
        <v>9.4632525634415987E-2</v>
      </c>
      <c r="N294" s="55">
        <f t="shared" si="18"/>
        <v>3304000000</v>
      </c>
      <c r="O294" s="55">
        <f t="shared" si="19"/>
        <v>13580000000</v>
      </c>
    </row>
    <row r="295" spans="1:15" x14ac:dyDescent="0.35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  <c r="L295" s="54">
        <f t="shared" si="16"/>
        <v>0.38509874326750448</v>
      </c>
      <c r="M295" s="54">
        <f t="shared" si="17"/>
        <v>8.7839264969901784E-2</v>
      </c>
      <c r="N295" s="55">
        <f t="shared" si="18"/>
        <v>3327000000</v>
      </c>
      <c r="O295" s="55">
        <f t="shared" si="19"/>
        <v>14586000000</v>
      </c>
    </row>
    <row r="296" spans="1:15" x14ac:dyDescent="0.35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  <c r="L296" s="54">
        <f t="shared" si="16"/>
        <v>0.15422038433471175</v>
      </c>
      <c r="M296" s="54">
        <f t="shared" si="17"/>
        <v>0.15081488688883482</v>
      </c>
      <c r="N296" s="55">
        <f t="shared" si="18"/>
        <v>620000000</v>
      </c>
      <c r="O296" s="55">
        <f t="shared" si="19"/>
        <v>634000000</v>
      </c>
    </row>
    <row r="297" spans="1:15" x14ac:dyDescent="0.35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  <c r="L297" s="54">
        <f t="shared" si="16"/>
        <v>0.17280953431913482</v>
      </c>
      <c r="M297" s="54">
        <f t="shared" si="17"/>
        <v>0.16949900684175678</v>
      </c>
      <c r="N297" s="55">
        <f t="shared" si="18"/>
        <v>768000000</v>
      </c>
      <c r="O297" s="55">
        <f t="shared" si="19"/>
        <v>783000000</v>
      </c>
    </row>
    <row r="298" spans="1:15" x14ac:dyDescent="0.35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  <c r="L298" s="54">
        <f t="shared" si="16"/>
        <v>0.15935288169868556</v>
      </c>
      <c r="M298" s="54">
        <f t="shared" si="17"/>
        <v>0.15652173913043479</v>
      </c>
      <c r="N298" s="55">
        <f t="shared" si="18"/>
        <v>774000000</v>
      </c>
      <c r="O298" s="55">
        <f t="shared" si="19"/>
        <v>788000000</v>
      </c>
    </row>
    <row r="299" spans="1:15" x14ac:dyDescent="0.35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  <c r="L299" s="54">
        <f t="shared" si="16"/>
        <v>0.18416958381952553</v>
      </c>
      <c r="M299" s="54">
        <f t="shared" si="17"/>
        <v>0.18164138467522364</v>
      </c>
      <c r="N299" s="55">
        <f t="shared" si="18"/>
        <v>934000000</v>
      </c>
      <c r="O299" s="55">
        <f t="shared" si="19"/>
        <v>947000000</v>
      </c>
    </row>
    <row r="300" spans="1:15" x14ac:dyDescent="0.35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  <c r="L300" s="54">
        <f t="shared" si="16"/>
        <v>0.58132865086333041</v>
      </c>
      <c r="M300" s="54">
        <f t="shared" si="17"/>
        <v>0.2276265730172666</v>
      </c>
      <c r="N300" s="55">
        <f t="shared" si="18"/>
        <v>3889000000</v>
      </c>
      <c r="O300" s="55">
        <f t="shared" si="19"/>
        <v>9932000000</v>
      </c>
    </row>
    <row r="301" spans="1:15" x14ac:dyDescent="0.35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  <c r="L301" s="54">
        <f t="shared" si="16"/>
        <v>0.58559127439724457</v>
      </c>
      <c r="M301" s="54">
        <f t="shared" si="17"/>
        <v>0.20413318025258323</v>
      </c>
      <c r="N301" s="55">
        <f t="shared" si="18"/>
        <v>3556000000</v>
      </c>
      <c r="O301" s="55">
        <f t="shared" si="19"/>
        <v>10201000000</v>
      </c>
    </row>
    <row r="302" spans="1:15" x14ac:dyDescent="0.35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  <c r="L302" s="54">
        <f t="shared" si="16"/>
        <v>0.58511315621925108</v>
      </c>
      <c r="M302" s="54">
        <f t="shared" si="17"/>
        <v>0.20588065057591018</v>
      </c>
      <c r="N302" s="55">
        <f t="shared" si="18"/>
        <v>3557000000</v>
      </c>
      <c r="O302" s="55">
        <f t="shared" si="19"/>
        <v>10109000000</v>
      </c>
    </row>
    <row r="303" spans="1:15" x14ac:dyDescent="0.35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  <c r="L303" s="54">
        <f t="shared" si="16"/>
        <v>0.58619184233503807</v>
      </c>
      <c r="M303" s="54">
        <f t="shared" si="17"/>
        <v>0.17394287139827866</v>
      </c>
      <c r="N303" s="55">
        <f t="shared" si="18"/>
        <v>2789000000</v>
      </c>
      <c r="O303" s="55">
        <f t="shared" si="19"/>
        <v>9399000000</v>
      </c>
    </row>
    <row r="304" spans="1:15" x14ac:dyDescent="0.35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  <c r="L304" s="54">
        <f t="shared" si="16"/>
        <v>0.43213446593168259</v>
      </c>
      <c r="M304" s="54">
        <f t="shared" si="17"/>
        <v>0.17531176576902224</v>
      </c>
      <c r="N304" s="55">
        <f t="shared" si="18"/>
        <v>970000000</v>
      </c>
      <c r="O304" s="55">
        <f t="shared" si="19"/>
        <v>2391000000</v>
      </c>
    </row>
    <row r="305" spans="1:15" x14ac:dyDescent="0.35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  <c r="L305" s="54">
        <f t="shared" si="16"/>
        <v>0.42727602466449044</v>
      </c>
      <c r="M305" s="54">
        <f t="shared" si="17"/>
        <v>0.17718534639100472</v>
      </c>
      <c r="N305" s="55">
        <f t="shared" si="18"/>
        <v>977000000</v>
      </c>
      <c r="O305" s="55">
        <f t="shared" si="19"/>
        <v>2356000000</v>
      </c>
    </row>
    <row r="306" spans="1:15" x14ac:dyDescent="0.35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  <c r="L306" s="54">
        <f t="shared" si="16"/>
        <v>0.4358974358974359</v>
      </c>
      <c r="M306" s="54">
        <f t="shared" si="17"/>
        <v>0.17824933687002653</v>
      </c>
      <c r="N306" s="55">
        <f t="shared" si="18"/>
        <v>1008000000</v>
      </c>
      <c r="O306" s="55">
        <f t="shared" si="19"/>
        <v>2465000000</v>
      </c>
    </row>
    <row r="307" spans="1:15" x14ac:dyDescent="0.35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  <c r="L307" s="54">
        <f t="shared" si="16"/>
        <v>0.45096337441416423</v>
      </c>
      <c r="M307" s="54">
        <f t="shared" si="17"/>
        <v>0.18469015795868773</v>
      </c>
      <c r="N307" s="55">
        <f t="shared" si="18"/>
        <v>1064000000</v>
      </c>
      <c r="O307" s="55">
        <f t="shared" si="19"/>
        <v>2598000000</v>
      </c>
    </row>
    <row r="308" spans="1:15" x14ac:dyDescent="0.35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  <c r="L308" s="54">
        <f t="shared" si="16"/>
        <v>0.9793698424606152</v>
      </c>
      <c r="M308" s="54">
        <f t="shared" si="17"/>
        <v>0.33570892723180795</v>
      </c>
      <c r="N308" s="55">
        <f t="shared" si="18"/>
        <v>895000000</v>
      </c>
      <c r="O308" s="55">
        <f t="shared" si="19"/>
        <v>2611000000</v>
      </c>
    </row>
    <row r="309" spans="1:15" x14ac:dyDescent="0.35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  <c r="L309" s="54">
        <f t="shared" si="16"/>
        <v>0.98273878020713468</v>
      </c>
      <c r="M309" s="54">
        <f t="shared" si="17"/>
        <v>0.35443037974683544</v>
      </c>
      <c r="N309" s="55">
        <f t="shared" si="18"/>
        <v>924000000</v>
      </c>
      <c r="O309" s="55">
        <f t="shared" si="19"/>
        <v>2562000000</v>
      </c>
    </row>
    <row r="310" spans="1:15" x14ac:dyDescent="0.35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  <c r="L310" s="54">
        <f t="shared" si="16"/>
        <v>0.98474636395885062</v>
      </c>
      <c r="M310" s="54">
        <f t="shared" si="17"/>
        <v>0.27314650585313943</v>
      </c>
      <c r="N310" s="55">
        <f t="shared" si="18"/>
        <v>770000000</v>
      </c>
      <c r="O310" s="55">
        <f t="shared" si="19"/>
        <v>2776000000</v>
      </c>
    </row>
    <row r="311" spans="1:15" x14ac:dyDescent="0.35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  <c r="L311" s="54">
        <f t="shared" si="16"/>
        <v>0.98648648648648651</v>
      </c>
      <c r="M311" s="54">
        <f t="shared" si="17"/>
        <v>0.28243243243243243</v>
      </c>
      <c r="N311" s="55">
        <f t="shared" si="18"/>
        <v>836000000</v>
      </c>
      <c r="O311" s="55">
        <f t="shared" si="19"/>
        <v>2920000000</v>
      </c>
    </row>
    <row r="312" spans="1:15" x14ac:dyDescent="0.35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  <c r="L312" s="54">
        <f t="shared" si="16"/>
        <v>0.26590287846883165</v>
      </c>
      <c r="M312" s="54">
        <f t="shared" si="17"/>
        <v>0.1726446692596352</v>
      </c>
      <c r="N312" s="55">
        <f t="shared" si="18"/>
        <v>554982000</v>
      </c>
      <c r="O312" s="55">
        <f t="shared" si="19"/>
        <v>854769000</v>
      </c>
    </row>
    <row r="313" spans="1:15" x14ac:dyDescent="0.35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  <c r="L313" s="54">
        <f t="shared" si="16"/>
        <v>0.27207468644336585</v>
      </c>
      <c r="M313" s="54">
        <f t="shared" si="17"/>
        <v>0.17851435726336323</v>
      </c>
      <c r="N313" s="55">
        <f t="shared" si="18"/>
        <v>733385000</v>
      </c>
      <c r="O313" s="55">
        <f t="shared" si="19"/>
        <v>1117756000</v>
      </c>
    </row>
    <row r="314" spans="1:15" x14ac:dyDescent="0.35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  <c r="L314" s="54">
        <f t="shared" si="16"/>
        <v>0.26088176480036651</v>
      </c>
      <c r="M314" s="54">
        <f t="shared" si="17"/>
        <v>0.17633096605078219</v>
      </c>
      <c r="N314" s="55">
        <f t="shared" si="18"/>
        <v>793705000</v>
      </c>
      <c r="O314" s="55">
        <f t="shared" si="19"/>
        <v>1174287000</v>
      </c>
    </row>
    <row r="315" spans="1:15" x14ac:dyDescent="0.35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  <c r="L315" s="54">
        <f t="shared" si="16"/>
        <v>0.12760373979608564</v>
      </c>
      <c r="M315" s="54">
        <f t="shared" si="17"/>
        <v>1.9364386289873126E-2</v>
      </c>
      <c r="N315" s="55">
        <f t="shared" si="18"/>
        <v>75606000</v>
      </c>
      <c r="O315" s="55">
        <f t="shared" si="19"/>
        <v>498214000</v>
      </c>
    </row>
    <row r="316" spans="1:15" x14ac:dyDescent="0.35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  <c r="L316" s="54">
        <f t="shared" si="16"/>
        <v>0.24738454424599732</v>
      </c>
      <c r="M316" s="54">
        <f t="shared" si="17"/>
        <v>0.10057222125888678</v>
      </c>
      <c r="N316" s="55">
        <f t="shared" si="18"/>
        <v>1740000000</v>
      </c>
      <c r="O316" s="55">
        <f t="shared" si="19"/>
        <v>4280000000</v>
      </c>
    </row>
    <row r="317" spans="1:15" x14ac:dyDescent="0.35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  <c r="L317" s="54">
        <f t="shared" si="16"/>
        <v>0.25290047344050781</v>
      </c>
      <c r="M317" s="54">
        <f t="shared" si="17"/>
        <v>0.10379272670516622</v>
      </c>
      <c r="N317" s="55">
        <f t="shared" si="18"/>
        <v>1995000000</v>
      </c>
      <c r="O317" s="55">
        <f t="shared" si="19"/>
        <v>4861000000</v>
      </c>
    </row>
    <row r="318" spans="1:15" x14ac:dyDescent="0.35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  <c r="L318" s="54">
        <f t="shared" si="16"/>
        <v>0.25886970172684454</v>
      </c>
      <c r="M318" s="54">
        <f t="shared" si="17"/>
        <v>0.10690737833594977</v>
      </c>
      <c r="N318" s="55">
        <f t="shared" si="18"/>
        <v>2043000000</v>
      </c>
      <c r="O318" s="55">
        <f t="shared" si="19"/>
        <v>4947000000</v>
      </c>
    </row>
    <row r="319" spans="1:15" x14ac:dyDescent="0.35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  <c r="L319" s="54">
        <f t="shared" si="16"/>
        <v>0.2542692329659032</v>
      </c>
      <c r="M319" s="54">
        <f t="shared" si="17"/>
        <v>9.2923639271231942E-2</v>
      </c>
      <c r="N319" s="55">
        <f t="shared" si="18"/>
        <v>1627000000</v>
      </c>
      <c r="O319" s="55">
        <f t="shared" si="19"/>
        <v>4452000000</v>
      </c>
    </row>
    <row r="320" spans="1:15" x14ac:dyDescent="0.35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  <c r="L320" s="54">
        <f t="shared" si="16"/>
        <v>0.30520865062442892</v>
      </c>
      <c r="M320" s="54">
        <f t="shared" si="17"/>
        <v>0.17392628693268353</v>
      </c>
      <c r="N320" s="55">
        <f t="shared" si="18"/>
        <v>1142000000</v>
      </c>
      <c r="O320" s="55">
        <f t="shared" si="19"/>
        <v>2004000000</v>
      </c>
    </row>
    <row r="321" spans="1:15" x14ac:dyDescent="0.35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  <c r="L321" s="54">
        <f t="shared" si="16"/>
        <v>0.29098760273018531</v>
      </c>
      <c r="M321" s="54">
        <f t="shared" si="17"/>
        <v>0.16046803175929794</v>
      </c>
      <c r="N321" s="55">
        <f t="shared" si="18"/>
        <v>1152000000</v>
      </c>
      <c r="O321" s="55">
        <f t="shared" si="19"/>
        <v>2089000000</v>
      </c>
    </row>
    <row r="322" spans="1:15" x14ac:dyDescent="0.35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  <c r="L322" s="54">
        <f t="shared" si="16"/>
        <v>0.33689591078066916</v>
      </c>
      <c r="M322" s="54">
        <f t="shared" si="17"/>
        <v>0.18014250309789342</v>
      </c>
      <c r="N322" s="55">
        <f t="shared" si="18"/>
        <v>1163000000</v>
      </c>
      <c r="O322" s="55">
        <f t="shared" si="19"/>
        <v>2175000000</v>
      </c>
    </row>
    <row r="323" spans="1:15" x14ac:dyDescent="0.35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  <c r="L323" s="54">
        <f t="shared" ref="L323:L386" si="20">1-(F323/E323)</f>
        <v>0.37333958431004843</v>
      </c>
      <c r="M323" s="54">
        <f t="shared" ref="M323:M386" si="21">N323/E323</f>
        <v>0.20268791998749805</v>
      </c>
      <c r="N323" s="55">
        <f t="shared" ref="N323:N386" si="22">O323-SUM(G323:I323)</f>
        <v>1297000000</v>
      </c>
      <c r="O323" s="55">
        <f t="shared" ref="O323:O386" si="23">E323-F323</f>
        <v>2389000000</v>
      </c>
    </row>
    <row r="324" spans="1:15" x14ac:dyDescent="0.35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  <c r="L324" s="54">
        <f t="shared" si="20"/>
        <v>0.16387176325524044</v>
      </c>
      <c r="M324" s="54">
        <f t="shared" si="21"/>
        <v>1.6769420468557335E-2</v>
      </c>
      <c r="N324" s="55">
        <f t="shared" si="22"/>
        <v>136000000</v>
      </c>
      <c r="O324" s="55">
        <f t="shared" si="23"/>
        <v>1329000000</v>
      </c>
    </row>
    <row r="325" spans="1:15" x14ac:dyDescent="0.35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  <c r="L325" s="54">
        <f t="shared" si="20"/>
        <v>0.17195986375770966</v>
      </c>
      <c r="M325" s="54">
        <f t="shared" si="21"/>
        <v>2.5499401638589707E-2</v>
      </c>
      <c r="N325" s="55">
        <f t="shared" si="22"/>
        <v>277000000</v>
      </c>
      <c r="O325" s="55">
        <f t="shared" si="23"/>
        <v>1868000000</v>
      </c>
    </row>
    <row r="326" spans="1:15" x14ac:dyDescent="0.35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  <c r="L326" s="54">
        <f t="shared" si="20"/>
        <v>0.23442028985507246</v>
      </c>
      <c r="M326" s="54">
        <f t="shared" si="21"/>
        <v>2.8019323671497585E-2</v>
      </c>
      <c r="N326" s="55">
        <f t="shared" si="22"/>
        <v>464000000</v>
      </c>
      <c r="O326" s="55">
        <f t="shared" si="23"/>
        <v>3882000000</v>
      </c>
    </row>
    <row r="327" spans="1:15" x14ac:dyDescent="0.35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  <c r="L327" s="54">
        <f t="shared" si="20"/>
        <v>0.24244288224956068</v>
      </c>
      <c r="M327" s="54">
        <f t="shared" si="21"/>
        <v>3.0975395430579963E-2</v>
      </c>
      <c r="N327" s="55">
        <f t="shared" si="22"/>
        <v>705000000</v>
      </c>
      <c r="O327" s="55">
        <f t="shared" si="23"/>
        <v>5518000000</v>
      </c>
    </row>
    <row r="328" spans="1:15" x14ac:dyDescent="0.35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  <c r="L328" s="54">
        <f t="shared" si="20"/>
        <v>0.36298980139559844</v>
      </c>
      <c r="M328" s="54">
        <f t="shared" si="21"/>
        <v>0.17310789049919484</v>
      </c>
      <c r="N328" s="55">
        <f t="shared" si="22"/>
        <v>1290000000</v>
      </c>
      <c r="O328" s="55">
        <f t="shared" si="23"/>
        <v>2705000000</v>
      </c>
    </row>
    <row r="329" spans="1:15" x14ac:dyDescent="0.35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  <c r="L329" s="54">
        <f t="shared" si="20"/>
        <v>0.29003207500616823</v>
      </c>
      <c r="M329" s="54">
        <f t="shared" si="21"/>
        <v>0.12459906242289662</v>
      </c>
      <c r="N329" s="55">
        <f t="shared" si="22"/>
        <v>1010000000</v>
      </c>
      <c r="O329" s="55">
        <f t="shared" si="23"/>
        <v>2351000000</v>
      </c>
    </row>
    <row r="330" spans="1:15" x14ac:dyDescent="0.35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  <c r="L330" s="54">
        <f t="shared" si="20"/>
        <v>0.2531974853674398</v>
      </c>
      <c r="M330" s="54">
        <f t="shared" si="21"/>
        <v>0.10134402774766962</v>
      </c>
      <c r="N330" s="55">
        <f t="shared" si="22"/>
        <v>935000000</v>
      </c>
      <c r="O330" s="55">
        <f t="shared" si="23"/>
        <v>2336000000</v>
      </c>
    </row>
    <row r="331" spans="1:15" x14ac:dyDescent="0.35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  <c r="L331" s="54">
        <f t="shared" si="20"/>
        <v>0.3082859463850528</v>
      </c>
      <c r="M331" s="54">
        <f t="shared" si="21"/>
        <v>0.12632006498781478</v>
      </c>
      <c r="N331" s="55">
        <f t="shared" si="22"/>
        <v>933000000</v>
      </c>
      <c r="O331" s="55">
        <f t="shared" si="23"/>
        <v>2277000000</v>
      </c>
    </row>
    <row r="332" spans="1:15" x14ac:dyDescent="0.35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  <c r="L332" s="54">
        <f t="shared" si="20"/>
        <v>0.94097850321820709</v>
      </c>
      <c r="M332" s="54">
        <f t="shared" si="21"/>
        <v>0.25897101510243575</v>
      </c>
      <c r="N332" s="55">
        <f t="shared" si="22"/>
        <v>6156000000</v>
      </c>
      <c r="O332" s="55">
        <f t="shared" si="23"/>
        <v>22368000000</v>
      </c>
    </row>
    <row r="333" spans="1:15" x14ac:dyDescent="0.35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  <c r="L333" s="54">
        <f t="shared" si="20"/>
        <v>0.948668100595632</v>
      </c>
      <c r="M333" s="54">
        <f t="shared" si="21"/>
        <v>0.29487921906022502</v>
      </c>
      <c r="N333" s="55">
        <f t="shared" si="22"/>
        <v>7129000000</v>
      </c>
      <c r="O333" s="55">
        <f t="shared" si="23"/>
        <v>22935000000</v>
      </c>
    </row>
    <row r="334" spans="1:15" x14ac:dyDescent="0.35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  <c r="L334" s="54">
        <f t="shared" si="20"/>
        <v>0.95441786417529018</v>
      </c>
      <c r="M334" s="54">
        <f t="shared" si="21"/>
        <v>0.29578113871548872</v>
      </c>
      <c r="N334" s="55">
        <f t="shared" si="22"/>
        <v>7060000000</v>
      </c>
      <c r="O334" s="55">
        <f t="shared" si="23"/>
        <v>22781000000</v>
      </c>
    </row>
    <row r="335" spans="1:15" x14ac:dyDescent="0.35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  <c r="L335" s="54">
        <f t="shared" si="20"/>
        <v>0.95642623212716671</v>
      </c>
      <c r="M335" s="54">
        <f t="shared" si="21"/>
        <v>0.2562105599488777</v>
      </c>
      <c r="N335" s="55">
        <f t="shared" si="22"/>
        <v>6415000000</v>
      </c>
      <c r="O335" s="55">
        <f t="shared" si="23"/>
        <v>23947000000</v>
      </c>
    </row>
    <row r="336" spans="1:15" x14ac:dyDescent="0.35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  <c r="L336" s="54">
        <f t="shared" si="20"/>
        <v>0.75920056187144369</v>
      </c>
      <c r="M336" s="54">
        <f t="shared" si="21"/>
        <v>0.2432235879742243</v>
      </c>
      <c r="N336" s="55">
        <f t="shared" si="22"/>
        <v>292974000</v>
      </c>
      <c r="O336" s="55">
        <f t="shared" si="23"/>
        <v>914492000</v>
      </c>
    </row>
    <row r="337" spans="1:15" x14ac:dyDescent="0.35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  <c r="L337" s="54">
        <f t="shared" si="20"/>
        <v>0.77078048283263034</v>
      </c>
      <c r="M337" s="54">
        <f t="shared" si="21"/>
        <v>0.31340599835764982</v>
      </c>
      <c r="N337" s="55">
        <f t="shared" si="22"/>
        <v>547294000</v>
      </c>
      <c r="O337" s="55">
        <f t="shared" si="23"/>
        <v>1345997000</v>
      </c>
    </row>
    <row r="338" spans="1:15" x14ac:dyDescent="0.35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  <c r="L338" s="54">
        <f t="shared" si="20"/>
        <v>0.75845497330662381</v>
      </c>
      <c r="M338" s="54">
        <f t="shared" si="21"/>
        <v>0.40762287903742778</v>
      </c>
      <c r="N338" s="55">
        <f t="shared" si="22"/>
        <v>885769000</v>
      </c>
      <c r="O338" s="55">
        <f t="shared" si="23"/>
        <v>1648131000</v>
      </c>
    </row>
    <row r="339" spans="1:15" x14ac:dyDescent="0.35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  <c r="L339" s="54">
        <f t="shared" si="20"/>
        <v>0.57190141104520498</v>
      </c>
      <c r="M339" s="54">
        <f t="shared" si="21"/>
        <v>3.0720259367055962E-2</v>
      </c>
      <c r="N339" s="55">
        <f t="shared" si="22"/>
        <v>41692000</v>
      </c>
      <c r="O339" s="55">
        <f t="shared" si="23"/>
        <v>776156000</v>
      </c>
    </row>
    <row r="340" spans="1:15" x14ac:dyDescent="0.35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  <c r="L340" s="54">
        <f t="shared" si="20"/>
        <v>0.3064371926687528</v>
      </c>
      <c r="M340" s="54">
        <f t="shared" si="21"/>
        <v>0.19579794367456416</v>
      </c>
      <c r="N340" s="55">
        <f t="shared" si="22"/>
        <v>876000000</v>
      </c>
      <c r="O340" s="55">
        <f t="shared" si="23"/>
        <v>1371000000</v>
      </c>
    </row>
    <row r="341" spans="1:15" x14ac:dyDescent="0.35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  <c r="L341" s="54">
        <f t="shared" si="20"/>
        <v>0.30327374974894561</v>
      </c>
      <c r="M341" s="54">
        <f t="shared" si="21"/>
        <v>0.18397268527816832</v>
      </c>
      <c r="N341" s="55">
        <f t="shared" si="22"/>
        <v>916000000</v>
      </c>
      <c r="O341" s="55">
        <f t="shared" si="23"/>
        <v>1510000000</v>
      </c>
    </row>
    <row r="342" spans="1:15" x14ac:dyDescent="0.35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  <c r="L342" s="54">
        <f t="shared" si="20"/>
        <v>0.30778032036613268</v>
      </c>
      <c r="M342" s="54">
        <f t="shared" si="21"/>
        <v>0.19221967963386727</v>
      </c>
      <c r="N342" s="55">
        <f t="shared" si="22"/>
        <v>1008000000</v>
      </c>
      <c r="O342" s="55">
        <f t="shared" si="23"/>
        <v>1614000000</v>
      </c>
    </row>
    <row r="343" spans="1:15" x14ac:dyDescent="0.35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  <c r="L343" s="54">
        <f t="shared" si="20"/>
        <v>0.30747290359383916</v>
      </c>
      <c r="M343" s="54">
        <f t="shared" si="21"/>
        <v>0.18615706408062369</v>
      </c>
      <c r="N343" s="55">
        <f t="shared" si="22"/>
        <v>979000000</v>
      </c>
      <c r="O343" s="55">
        <f t="shared" si="23"/>
        <v>1617000000</v>
      </c>
    </row>
    <row r="344" spans="1:15" x14ac:dyDescent="0.35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  <c r="L344" s="54">
        <f t="shared" si="20"/>
        <v>0.64671652836605831</v>
      </c>
      <c r="M344" s="54">
        <f t="shared" si="21"/>
        <v>0.20595947031129447</v>
      </c>
      <c r="N344" s="55">
        <f t="shared" si="22"/>
        <v>327007000</v>
      </c>
      <c r="O344" s="55">
        <f t="shared" si="23"/>
        <v>1026808000</v>
      </c>
    </row>
    <row r="345" spans="1:15" x14ac:dyDescent="0.35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  <c r="L345" s="54">
        <f t="shared" si="20"/>
        <v>0.63545537951397624</v>
      </c>
      <c r="M345" s="54">
        <f t="shared" si="21"/>
        <v>0.17842023639869226</v>
      </c>
      <c r="N345" s="55">
        <f t="shared" si="22"/>
        <v>306486000</v>
      </c>
      <c r="O345" s="55">
        <f t="shared" si="23"/>
        <v>1091570000</v>
      </c>
    </row>
    <row r="346" spans="1:15" x14ac:dyDescent="0.35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  <c r="L346" s="54">
        <f t="shared" si="20"/>
        <v>0.59556275249574298</v>
      </c>
      <c r="M346" s="54">
        <f t="shared" si="21"/>
        <v>0.13169899725106562</v>
      </c>
      <c r="N346" s="55">
        <f t="shared" si="22"/>
        <v>236671000</v>
      </c>
      <c r="O346" s="55">
        <f t="shared" si="23"/>
        <v>1070262000</v>
      </c>
    </row>
    <row r="347" spans="1:15" x14ac:dyDescent="0.35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  <c r="L347" s="54">
        <f t="shared" si="20"/>
        <v>0.59643616529066801</v>
      </c>
      <c r="M347" s="54">
        <f t="shared" si="21"/>
        <v>0.16477409658462874</v>
      </c>
      <c r="N347" s="55">
        <f t="shared" si="22"/>
        <v>324080000</v>
      </c>
      <c r="O347" s="55">
        <f t="shared" si="23"/>
        <v>1173079000</v>
      </c>
    </row>
    <row r="348" spans="1:15" x14ac:dyDescent="0.35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  <c r="L348" s="54">
        <f t="shared" si="20"/>
        <v>0.12560386473429952</v>
      </c>
      <c r="M348" s="54">
        <f t="shared" si="21"/>
        <v>2.9518049374263E-2</v>
      </c>
      <c r="N348" s="55">
        <f t="shared" si="22"/>
        <v>3104000000</v>
      </c>
      <c r="O348" s="55">
        <f t="shared" si="23"/>
        <v>13208000000</v>
      </c>
    </row>
    <row r="349" spans="1:15" x14ac:dyDescent="0.35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  <c r="L349" s="54">
        <f t="shared" si="20"/>
        <v>0.12590553977272723</v>
      </c>
      <c r="M349" s="54">
        <f t="shared" si="21"/>
        <v>2.9145951704545453E-2</v>
      </c>
      <c r="N349" s="55">
        <f t="shared" si="22"/>
        <v>3283000000</v>
      </c>
      <c r="O349" s="55">
        <f t="shared" si="23"/>
        <v>14182000000</v>
      </c>
    </row>
    <row r="350" spans="1:15" x14ac:dyDescent="0.35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  <c r="L350" s="54">
        <f t="shared" si="20"/>
        <v>0.13024208469952414</v>
      </c>
      <c r="M350" s="54">
        <f t="shared" si="21"/>
        <v>3.1747261164037553E-2</v>
      </c>
      <c r="N350" s="55">
        <f t="shared" si="22"/>
        <v>3689000000</v>
      </c>
      <c r="O350" s="55">
        <f t="shared" si="23"/>
        <v>15134000000</v>
      </c>
    </row>
    <row r="351" spans="1:15" x14ac:dyDescent="0.35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  <c r="L351" s="54">
        <f t="shared" si="20"/>
        <v>0.13323899291604546</v>
      </c>
      <c r="M351" s="54">
        <f t="shared" si="21"/>
        <v>3.1587193288353167E-2</v>
      </c>
      <c r="N351" s="55">
        <f t="shared" si="22"/>
        <v>3750000000</v>
      </c>
      <c r="O351" s="55">
        <f t="shared" si="23"/>
        <v>15818000000</v>
      </c>
    </row>
    <row r="352" spans="1:15" x14ac:dyDescent="0.35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  <c r="L352" s="54">
        <f t="shared" si="20"/>
        <v>0.83639822447685486</v>
      </c>
      <c r="M352" s="54">
        <f t="shared" si="21"/>
        <v>-0.73303741280913126</v>
      </c>
      <c r="N352" s="55">
        <f t="shared" si="22"/>
        <v>-1156000</v>
      </c>
      <c r="O352" s="55">
        <f t="shared" si="23"/>
        <v>1319000</v>
      </c>
    </row>
    <row r="353" spans="1:15" x14ac:dyDescent="0.35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  <c r="L353" s="54">
        <f t="shared" si="20"/>
        <v>0.90620871862615582</v>
      </c>
      <c r="M353" s="54">
        <f t="shared" si="21"/>
        <v>-1.8236459709379129</v>
      </c>
      <c r="N353" s="55">
        <f t="shared" si="22"/>
        <v>-2761000</v>
      </c>
      <c r="O353" s="55">
        <f t="shared" si="23"/>
        <v>1372000</v>
      </c>
    </row>
    <row r="354" spans="1:15" x14ac:dyDescent="0.35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  <c r="L354" s="54">
        <f t="shared" si="20"/>
        <v>5.0953973002186959E-2</v>
      </c>
      <c r="M354" s="54">
        <f t="shared" si="21"/>
        <v>-0.14209044518740102</v>
      </c>
      <c r="N354" s="55">
        <f t="shared" si="22"/>
        <v>-11305000</v>
      </c>
      <c r="O354" s="55">
        <f t="shared" si="23"/>
        <v>4054000</v>
      </c>
    </row>
    <row r="355" spans="1:15" x14ac:dyDescent="0.35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  <c r="L355" s="54">
        <f t="shared" si="20"/>
        <v>0.15219485759017282</v>
      </c>
      <c r="M355" s="54">
        <f t="shared" si="21"/>
        <v>-0.10726400513839546</v>
      </c>
      <c r="N355" s="55">
        <f t="shared" si="22"/>
        <v>-10688000</v>
      </c>
      <c r="O355" s="55">
        <f t="shared" si="23"/>
        <v>15165000</v>
      </c>
    </row>
    <row r="356" spans="1:15" x14ac:dyDescent="0.35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  <c r="L356" s="54">
        <f t="shared" si="20"/>
        <v>0.36164927968206662</v>
      </c>
      <c r="M356" s="54">
        <f t="shared" si="21"/>
        <v>0.14046199701937406</v>
      </c>
      <c r="N356" s="55">
        <f t="shared" si="22"/>
        <v>1131000000</v>
      </c>
      <c r="O356" s="55">
        <f t="shared" si="23"/>
        <v>2912000000</v>
      </c>
    </row>
    <row r="357" spans="1:15" x14ac:dyDescent="0.35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  <c r="L357" s="54">
        <f t="shared" si="20"/>
        <v>0.35933720367682631</v>
      </c>
      <c r="M357" s="54">
        <f t="shared" si="21"/>
        <v>0.15989356555394291</v>
      </c>
      <c r="N357" s="55">
        <f t="shared" si="22"/>
        <v>1322000000</v>
      </c>
      <c r="O357" s="55">
        <f t="shared" si="23"/>
        <v>2971000000</v>
      </c>
    </row>
    <row r="358" spans="1:15" x14ac:dyDescent="0.35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  <c r="L358" s="54">
        <f t="shared" si="20"/>
        <v>0.34422172729522393</v>
      </c>
      <c r="M358" s="54">
        <f t="shared" si="21"/>
        <v>0.14303390249938133</v>
      </c>
      <c r="N358" s="55">
        <f t="shared" si="22"/>
        <v>1156000000</v>
      </c>
      <c r="O358" s="55">
        <f t="shared" si="23"/>
        <v>2782000000</v>
      </c>
    </row>
    <row r="359" spans="1:15" x14ac:dyDescent="0.35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  <c r="L359" s="54">
        <f t="shared" si="20"/>
        <v>0.34920236151237283</v>
      </c>
      <c r="M359" s="54">
        <f t="shared" si="21"/>
        <v>0.12448184901394298</v>
      </c>
      <c r="N359" s="55">
        <f t="shared" si="22"/>
        <v>991000000</v>
      </c>
      <c r="O359" s="55">
        <f t="shared" si="23"/>
        <v>2780000000</v>
      </c>
    </row>
    <row r="360" spans="1:15" x14ac:dyDescent="0.35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  <c r="L360" s="54">
        <f t="shared" si="20"/>
        <v>0.7758900660449578</v>
      </c>
      <c r="M360" s="54">
        <f t="shared" si="21"/>
        <v>-3.6296040089240193E-2</v>
      </c>
      <c r="N360" s="55">
        <f t="shared" si="22"/>
        <v>-110710000</v>
      </c>
      <c r="O360" s="55">
        <f t="shared" si="23"/>
        <v>2366616000</v>
      </c>
    </row>
    <row r="361" spans="1:15" x14ac:dyDescent="0.35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  <c r="L361" s="54">
        <f t="shared" si="20"/>
        <v>0.76211562605087735</v>
      </c>
      <c r="M361" s="54">
        <f t="shared" si="21"/>
        <v>-7.0271134656496204E-2</v>
      </c>
      <c r="N361" s="55">
        <f t="shared" si="22"/>
        <v>-286074000</v>
      </c>
      <c r="O361" s="55">
        <f t="shared" si="23"/>
        <v>3102575000</v>
      </c>
    </row>
    <row r="362" spans="1:15" x14ac:dyDescent="0.35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  <c r="L362" s="54">
        <f t="shared" si="20"/>
        <v>0.76007269633350982</v>
      </c>
      <c r="M362" s="54">
        <f t="shared" si="21"/>
        <v>-2.7101641250368003E-2</v>
      </c>
      <c r="N362" s="55">
        <f t="shared" si="22"/>
        <v>-145633000</v>
      </c>
      <c r="O362" s="55">
        <f t="shared" si="23"/>
        <v>4084316000</v>
      </c>
    </row>
    <row r="363" spans="1:15" x14ac:dyDescent="0.35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  <c r="L363" s="54">
        <f t="shared" si="20"/>
        <v>0.75183824852832126</v>
      </c>
      <c r="M363" s="54">
        <f t="shared" si="21"/>
        <v>1.7237029668755295E-2</v>
      </c>
      <c r="N363" s="55">
        <f t="shared" si="22"/>
        <v>114923000</v>
      </c>
      <c r="O363" s="55">
        <f t="shared" si="23"/>
        <v>5012668000</v>
      </c>
    </row>
    <row r="364" spans="1:15" x14ac:dyDescent="0.35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  <c r="L364" s="54">
        <f t="shared" si="20"/>
        <v>0.60567407986503996</v>
      </c>
      <c r="M364" s="54">
        <f t="shared" si="21"/>
        <v>0.2324973769210196</v>
      </c>
      <c r="N364" s="55">
        <f t="shared" si="22"/>
        <v>11301000000</v>
      </c>
      <c r="O364" s="55">
        <f t="shared" si="23"/>
        <v>29440000000</v>
      </c>
    </row>
    <row r="365" spans="1:15" x14ac:dyDescent="0.35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  <c r="L365" s="54">
        <f t="shared" si="20"/>
        <v>0.58905010394128376</v>
      </c>
      <c r="M365" s="54">
        <f t="shared" si="21"/>
        <v>0.20709770480675407</v>
      </c>
      <c r="N365" s="55">
        <f t="shared" si="22"/>
        <v>9763000000</v>
      </c>
      <c r="O365" s="55">
        <f t="shared" si="23"/>
        <v>27769000000</v>
      </c>
    </row>
    <row r="366" spans="1:15" x14ac:dyDescent="0.35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  <c r="L366" s="54">
        <f t="shared" si="20"/>
        <v>0.60375094078639568</v>
      </c>
      <c r="M366" s="54">
        <f t="shared" si="21"/>
        <v>0.22892129940399911</v>
      </c>
      <c r="N366" s="55">
        <f t="shared" si="22"/>
        <v>11254000000</v>
      </c>
      <c r="O366" s="55">
        <f t="shared" si="23"/>
        <v>29681000000</v>
      </c>
    </row>
    <row r="367" spans="1:15" x14ac:dyDescent="0.35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  <c r="L367" s="54">
        <f t="shared" si="20"/>
        <v>0.62866773610575266</v>
      </c>
      <c r="M367" s="54">
        <f t="shared" si="21"/>
        <v>0.26251345259609721</v>
      </c>
      <c r="N367" s="55">
        <f t="shared" si="22"/>
        <v>12928000000</v>
      </c>
      <c r="O367" s="55">
        <f t="shared" si="23"/>
        <v>30960000000</v>
      </c>
    </row>
    <row r="368" spans="1:15" x14ac:dyDescent="0.35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  <c r="L368" s="54">
        <f t="shared" si="20"/>
        <v>0.19348750511702695</v>
      </c>
      <c r="M368" s="54">
        <f t="shared" si="21"/>
        <v>0.11209053341412462</v>
      </c>
      <c r="N368" s="55">
        <f t="shared" si="22"/>
        <v>456180000</v>
      </c>
      <c r="O368" s="55">
        <f t="shared" si="23"/>
        <v>787445000</v>
      </c>
    </row>
    <row r="369" spans="1:15" x14ac:dyDescent="0.35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  <c r="L369" s="54">
        <f t="shared" si="20"/>
        <v>0.15876353710562674</v>
      </c>
      <c r="M369" s="54">
        <f t="shared" si="21"/>
        <v>7.1834797610698359E-2</v>
      </c>
      <c r="N369" s="55">
        <f t="shared" si="22"/>
        <v>305330000</v>
      </c>
      <c r="O369" s="55">
        <f t="shared" si="23"/>
        <v>674816000</v>
      </c>
    </row>
    <row r="370" spans="1:15" x14ac:dyDescent="0.35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  <c r="L370" s="54">
        <f t="shared" si="20"/>
        <v>0.67312489605853987</v>
      </c>
      <c r="M370" s="54">
        <f t="shared" si="21"/>
        <v>0.28879095293530682</v>
      </c>
      <c r="N370" s="55">
        <f t="shared" si="22"/>
        <v>3473000000</v>
      </c>
      <c r="O370" s="55">
        <f t="shared" si="23"/>
        <v>8095000000</v>
      </c>
    </row>
    <row r="371" spans="1:15" x14ac:dyDescent="0.35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  <c r="L371" s="54">
        <f t="shared" si="20"/>
        <v>0.67637540453074441</v>
      </c>
      <c r="M371" s="54">
        <f t="shared" si="21"/>
        <v>0.28518430815376117</v>
      </c>
      <c r="N371" s="55">
        <f t="shared" si="22"/>
        <v>3613000000</v>
      </c>
      <c r="O371" s="55">
        <f t="shared" si="23"/>
        <v>8569000000</v>
      </c>
    </row>
    <row r="372" spans="1:15" x14ac:dyDescent="0.35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  <c r="L372" s="54">
        <f t="shared" si="20"/>
        <v>0.72119210905088482</v>
      </c>
      <c r="M372" s="54">
        <f t="shared" si="21"/>
        <v>0.30344594022521376</v>
      </c>
      <c r="N372" s="55">
        <f t="shared" si="22"/>
        <v>3584000000</v>
      </c>
      <c r="O372" s="55">
        <f t="shared" si="23"/>
        <v>8518000000</v>
      </c>
    </row>
    <row r="373" spans="1:15" x14ac:dyDescent="0.35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  <c r="L373" s="54">
        <f t="shared" si="20"/>
        <v>0.74866744963411325</v>
      </c>
      <c r="M373" s="54">
        <f t="shared" si="21"/>
        <v>0.30617038576203814</v>
      </c>
      <c r="N373" s="55">
        <f t="shared" si="22"/>
        <v>3389000000</v>
      </c>
      <c r="O373" s="55">
        <f t="shared" si="23"/>
        <v>8287000000</v>
      </c>
    </row>
    <row r="374" spans="1:15" x14ac:dyDescent="0.35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  <c r="L374" s="54">
        <f t="shared" si="20"/>
        <v>0.41293543704091695</v>
      </c>
      <c r="M374" s="54">
        <f t="shared" si="21"/>
        <v>0.13329788005739096</v>
      </c>
      <c r="N374" s="55">
        <f t="shared" si="22"/>
        <v>565978000</v>
      </c>
      <c r="O374" s="55">
        <f t="shared" si="23"/>
        <v>1753309000</v>
      </c>
    </row>
    <row r="375" spans="1:15" x14ac:dyDescent="0.35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  <c r="L375" s="54">
        <f t="shared" si="20"/>
        <v>0.41722081221905249</v>
      </c>
      <c r="M375" s="54">
        <f t="shared" si="21"/>
        <v>0.14371540763080362</v>
      </c>
      <c r="N375" s="55">
        <f t="shared" si="22"/>
        <v>602720000</v>
      </c>
      <c r="O375" s="55">
        <f t="shared" si="23"/>
        <v>1749759000</v>
      </c>
    </row>
    <row r="376" spans="1:15" x14ac:dyDescent="0.35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  <c r="L376" s="54">
        <f t="shared" si="20"/>
        <v>0.42916817627252513</v>
      </c>
      <c r="M376" s="54">
        <f t="shared" si="21"/>
        <v>0.15555611646130815</v>
      </c>
      <c r="N376" s="55">
        <f t="shared" si="22"/>
        <v>696407000</v>
      </c>
      <c r="O376" s="55">
        <f t="shared" si="23"/>
        <v>1921337000</v>
      </c>
    </row>
    <row r="377" spans="1:15" x14ac:dyDescent="0.35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  <c r="L377" s="54">
        <f t="shared" si="20"/>
        <v>0.43418371944067202</v>
      </c>
      <c r="M377" s="54">
        <f t="shared" si="21"/>
        <v>0.15936289740937543</v>
      </c>
      <c r="N377" s="55">
        <f t="shared" si="22"/>
        <v>781748000</v>
      </c>
      <c r="O377" s="55">
        <f t="shared" si="23"/>
        <v>2129870000</v>
      </c>
    </row>
    <row r="378" spans="1:15" x14ac:dyDescent="0.35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  <c r="L378" s="54">
        <f t="shared" si="20"/>
        <v>0.58429473225946893</v>
      </c>
      <c r="M378" s="54">
        <f t="shared" si="21"/>
        <v>0.14763822377013497</v>
      </c>
      <c r="N378" s="55">
        <f t="shared" si="22"/>
        <v>2713000000</v>
      </c>
      <c r="O378" s="55">
        <f t="shared" si="23"/>
        <v>10737000000</v>
      </c>
    </row>
    <row r="379" spans="1:15" x14ac:dyDescent="0.35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  <c r="L379" s="54">
        <f t="shared" si="20"/>
        <v>0.58513401492124895</v>
      </c>
      <c r="M379" s="54">
        <f t="shared" si="21"/>
        <v>0.14064658745509809</v>
      </c>
      <c r="N379" s="55">
        <f t="shared" si="22"/>
        <v>2545000000</v>
      </c>
      <c r="O379" s="55">
        <f t="shared" si="23"/>
        <v>10588000000</v>
      </c>
    </row>
    <row r="380" spans="1:15" x14ac:dyDescent="0.35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  <c r="L380" s="54">
        <f t="shared" si="20"/>
        <v>0.56486051799678338</v>
      </c>
      <c r="M380" s="54">
        <f t="shared" si="21"/>
        <v>0.1336586989074372</v>
      </c>
      <c r="N380" s="55">
        <f t="shared" si="22"/>
        <v>2410000000</v>
      </c>
      <c r="O380" s="55">
        <f t="shared" si="23"/>
        <v>10185000000</v>
      </c>
    </row>
    <row r="381" spans="1:15" x14ac:dyDescent="0.35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  <c r="L381" s="54">
        <f t="shared" si="20"/>
        <v>0.56547486033519556</v>
      </c>
      <c r="M381" s="54">
        <f t="shared" si="21"/>
        <v>0.14553072625698324</v>
      </c>
      <c r="N381" s="55">
        <f t="shared" si="22"/>
        <v>2605000000</v>
      </c>
      <c r="O381" s="55">
        <f t="shared" si="23"/>
        <v>10122000000</v>
      </c>
    </row>
    <row r="382" spans="1:15" x14ac:dyDescent="0.35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  <c r="L382" s="54">
        <f t="shared" si="20"/>
        <v>0.4176468650530486</v>
      </c>
      <c r="M382" s="54">
        <f t="shared" si="21"/>
        <v>0.18532650774412535</v>
      </c>
      <c r="N382" s="55">
        <f t="shared" si="22"/>
        <v>1361496000</v>
      </c>
      <c r="O382" s="55">
        <f t="shared" si="23"/>
        <v>3068231000</v>
      </c>
    </row>
    <row r="383" spans="1:15" x14ac:dyDescent="0.35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  <c r="L383" s="54">
        <f t="shared" si="20"/>
        <v>0.40457074362221823</v>
      </c>
      <c r="M383" s="54">
        <f t="shared" si="21"/>
        <v>0.18973900850370906</v>
      </c>
      <c r="N383" s="55">
        <f t="shared" si="22"/>
        <v>1677900000</v>
      </c>
      <c r="O383" s="55">
        <f t="shared" si="23"/>
        <v>3577700000</v>
      </c>
    </row>
    <row r="384" spans="1:15" x14ac:dyDescent="0.35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  <c r="L384" s="54">
        <f t="shared" si="20"/>
        <v>0.4016097128435987</v>
      </c>
      <c r="M384" s="54">
        <f t="shared" si="21"/>
        <v>0.18366511736677482</v>
      </c>
      <c r="N384" s="55">
        <f t="shared" si="22"/>
        <v>1884900000</v>
      </c>
      <c r="O384" s="55">
        <f t="shared" si="23"/>
        <v>4121600000</v>
      </c>
    </row>
    <row r="385" spans="1:15" x14ac:dyDescent="0.35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  <c r="L385" s="54">
        <f t="shared" si="20"/>
        <v>0.40075708762886597</v>
      </c>
      <c r="M385" s="54">
        <f t="shared" si="21"/>
        <v>0.17251932989690721</v>
      </c>
      <c r="N385" s="55">
        <f t="shared" si="22"/>
        <v>2142000000</v>
      </c>
      <c r="O385" s="55">
        <f t="shared" si="23"/>
        <v>4975800000</v>
      </c>
    </row>
    <row r="386" spans="1:15" x14ac:dyDescent="0.35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  <c r="L386" s="54">
        <f t="shared" si="20"/>
        <v>0.82771753618550226</v>
      </c>
      <c r="M386" s="54">
        <f t="shared" si="21"/>
        <v>0.13045249609893525</v>
      </c>
      <c r="N386" s="55">
        <f t="shared" si="22"/>
        <v>380717000</v>
      </c>
      <c r="O386" s="55">
        <f t="shared" si="23"/>
        <v>2415639000</v>
      </c>
    </row>
    <row r="387" spans="1:15" x14ac:dyDescent="0.35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  <c r="L387" s="54">
        <f t="shared" ref="L387:L450" si="24">1-(F387/E387)</f>
        <v>0.80265751914818884</v>
      </c>
      <c r="M387" s="54">
        <f t="shared" ref="M387:M450" si="25">N387/E387</f>
        <v>0.10469967443624525</v>
      </c>
      <c r="N387" s="55">
        <f t="shared" ref="N387:N450" si="26">O387-SUM(G387:I387)</f>
        <v>329056000</v>
      </c>
      <c r="O387" s="55">
        <f t="shared" ref="O387:O450" si="27">E387-F387</f>
        <v>2522637000</v>
      </c>
    </row>
    <row r="388" spans="1:15" x14ac:dyDescent="0.35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  <c r="L388" s="54">
        <f t="shared" si="24"/>
        <v>0.81244195709236244</v>
      </c>
      <c r="M388" s="54">
        <f t="shared" si="25"/>
        <v>0.1580272158271141</v>
      </c>
      <c r="N388" s="55">
        <f t="shared" si="26"/>
        <v>517633000</v>
      </c>
      <c r="O388" s="55">
        <f t="shared" si="27"/>
        <v>2661230000</v>
      </c>
    </row>
    <row r="389" spans="1:15" x14ac:dyDescent="0.35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  <c r="L389" s="54">
        <f t="shared" si="24"/>
        <v>0.83630847813144971</v>
      </c>
      <c r="M389" s="54">
        <f t="shared" si="25"/>
        <v>0.21071508499194766</v>
      </c>
      <c r="N389" s="55">
        <f t="shared" si="26"/>
        <v>720280000</v>
      </c>
      <c r="O389" s="55">
        <f t="shared" si="27"/>
        <v>2858724000</v>
      </c>
    </row>
    <row r="390" spans="1:15" x14ac:dyDescent="0.35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  <c r="L390" s="54">
        <f t="shared" si="24"/>
        <v>0.18762079819502842</v>
      </c>
      <c r="M390" s="54">
        <f t="shared" si="25"/>
        <v>0.18762079819502844</v>
      </c>
      <c r="N390" s="55">
        <f t="shared" si="26"/>
        <v>23783000000</v>
      </c>
      <c r="O390" s="55">
        <f t="shared" si="27"/>
        <v>23783000000</v>
      </c>
    </row>
    <row r="391" spans="1:15" x14ac:dyDescent="0.35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  <c r="L391" s="54">
        <f t="shared" si="24"/>
        <v>0.18201582871124444</v>
      </c>
      <c r="M391" s="54">
        <f t="shared" si="25"/>
        <v>0.18201582871124442</v>
      </c>
      <c r="N391" s="55">
        <f t="shared" si="26"/>
        <v>25367000000</v>
      </c>
      <c r="O391" s="55">
        <f t="shared" si="27"/>
        <v>25367000000</v>
      </c>
    </row>
    <row r="392" spans="1:15" x14ac:dyDescent="0.35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  <c r="L392" s="54">
        <f t="shared" si="24"/>
        <v>0.17305760323569708</v>
      </c>
      <c r="M392" s="54">
        <f t="shared" si="25"/>
        <v>0.17305760323569705</v>
      </c>
      <c r="N392" s="55">
        <f t="shared" si="26"/>
        <v>26528000000</v>
      </c>
      <c r="O392" s="55">
        <f t="shared" si="27"/>
        <v>26528000000</v>
      </c>
    </row>
    <row r="393" spans="1:15" x14ac:dyDescent="0.35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  <c r="L393" s="54">
        <f t="shared" si="24"/>
        <v>0.16255083762378464</v>
      </c>
      <c r="M393" s="54">
        <f t="shared" si="25"/>
        <v>0.16255083762378469</v>
      </c>
      <c r="N393" s="55">
        <f t="shared" si="26"/>
        <v>28857000000</v>
      </c>
      <c r="O393" s="55">
        <f t="shared" si="27"/>
        <v>28857000000</v>
      </c>
    </row>
    <row r="394" spans="1:15" x14ac:dyDescent="0.35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  <c r="L394" s="54">
        <f t="shared" si="24"/>
        <v>0.29166052300620149</v>
      </c>
      <c r="M394" s="54">
        <f t="shared" si="25"/>
        <v>0.15933474998915825</v>
      </c>
      <c r="N394" s="55">
        <f t="shared" si="26"/>
        <v>36741000000</v>
      </c>
      <c r="O394" s="55">
        <f t="shared" si="27"/>
        <v>67254000000</v>
      </c>
    </row>
    <row r="395" spans="1:15" x14ac:dyDescent="0.35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  <c r="L395" s="54">
        <f t="shared" si="24"/>
        <v>0.2763177019931321</v>
      </c>
      <c r="M395" s="54">
        <f t="shared" si="25"/>
        <v>0.13206090226929995</v>
      </c>
      <c r="N395" s="55">
        <f t="shared" si="26"/>
        <v>29074000000</v>
      </c>
      <c r="O395" s="55">
        <f t="shared" si="27"/>
        <v>60833000000</v>
      </c>
    </row>
    <row r="396" spans="1:15" x14ac:dyDescent="0.35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  <c r="L396" s="54">
        <f t="shared" si="24"/>
        <v>0.27700579568465888</v>
      </c>
      <c r="M396" s="54">
        <f t="shared" si="25"/>
        <v>0.10828752980139056</v>
      </c>
      <c r="N396" s="55">
        <f t="shared" si="26"/>
        <v>21711000000</v>
      </c>
      <c r="O396" s="55">
        <f t="shared" si="27"/>
        <v>55538000000</v>
      </c>
    </row>
    <row r="397" spans="1:15" x14ac:dyDescent="0.35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  <c r="L397" s="54">
        <f t="shared" si="24"/>
        <v>0.28585722532230129</v>
      </c>
      <c r="M397" s="54">
        <f t="shared" si="25"/>
        <v>-2.8477968058495287E-3</v>
      </c>
      <c r="N397" s="55">
        <f t="shared" si="26"/>
        <v>-370000000</v>
      </c>
      <c r="O397" s="55">
        <f t="shared" si="27"/>
        <v>37140000000</v>
      </c>
    </row>
    <row r="398" spans="1:15" x14ac:dyDescent="0.35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  <c r="L398" s="54">
        <f t="shared" si="24"/>
        <v>0.81111091573094829</v>
      </c>
      <c r="M398" s="54">
        <f t="shared" si="25"/>
        <v>0.41925163780474267</v>
      </c>
      <c r="N398" s="55">
        <f t="shared" si="26"/>
        <v>762960000</v>
      </c>
      <c r="O398" s="55">
        <f t="shared" si="27"/>
        <v>1476071000</v>
      </c>
    </row>
    <row r="399" spans="1:15" x14ac:dyDescent="0.35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  <c r="L399" s="54">
        <f t="shared" si="24"/>
        <v>0.80368452519247435</v>
      </c>
      <c r="M399" s="54">
        <f t="shared" si="25"/>
        <v>0.39484697526077417</v>
      </c>
      <c r="N399" s="55">
        <f t="shared" si="26"/>
        <v>916013000</v>
      </c>
      <c r="O399" s="55">
        <f t="shared" si="27"/>
        <v>1864483000</v>
      </c>
    </row>
    <row r="400" spans="1:15" x14ac:dyDescent="0.35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  <c r="L400" s="54">
        <f t="shared" si="24"/>
        <v>0.79761494383581055</v>
      </c>
      <c r="M400" s="54">
        <f t="shared" si="25"/>
        <v>0.3499054751485538</v>
      </c>
      <c r="N400" s="55">
        <f t="shared" si="26"/>
        <v>930800000</v>
      </c>
      <c r="O400" s="55">
        <f t="shared" si="27"/>
        <v>2121773000</v>
      </c>
    </row>
    <row r="401" spans="1:15" x14ac:dyDescent="0.35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  <c r="L401" s="54">
        <f t="shared" si="24"/>
        <v>0.69984081598027914</v>
      </c>
      <c r="M401" s="54">
        <f t="shared" si="25"/>
        <v>-0.11054334922955711</v>
      </c>
      <c r="N401" s="55">
        <f t="shared" si="26"/>
        <v>-199373000</v>
      </c>
      <c r="O401" s="55">
        <f t="shared" si="27"/>
        <v>1262214000</v>
      </c>
    </row>
    <row r="402" spans="1:15" x14ac:dyDescent="0.35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  <c r="L402" s="54">
        <f t="shared" si="24"/>
        <v>0.35333073626801714</v>
      </c>
      <c r="M402" s="54">
        <f t="shared" si="25"/>
        <v>0.22267238021036229</v>
      </c>
      <c r="N402" s="55">
        <f t="shared" si="26"/>
        <v>2858000000</v>
      </c>
      <c r="O402" s="55">
        <f t="shared" si="27"/>
        <v>4535000000</v>
      </c>
    </row>
    <row r="403" spans="1:15" x14ac:dyDescent="0.35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  <c r="L403" s="54">
        <f t="shared" si="24"/>
        <v>0.38772865853658534</v>
      </c>
      <c r="M403" s="54">
        <f t="shared" si="25"/>
        <v>0.25274390243902439</v>
      </c>
      <c r="N403" s="55">
        <f t="shared" si="26"/>
        <v>3316000000</v>
      </c>
      <c r="O403" s="55">
        <f t="shared" si="27"/>
        <v>5087000000</v>
      </c>
    </row>
    <row r="404" spans="1:15" x14ac:dyDescent="0.35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  <c r="L404" s="54">
        <f t="shared" si="24"/>
        <v>0.36627532968800258</v>
      </c>
      <c r="M404" s="54">
        <f t="shared" si="25"/>
        <v>0.21880025731746541</v>
      </c>
      <c r="N404" s="55">
        <f t="shared" si="26"/>
        <v>2721000000</v>
      </c>
      <c r="O404" s="55">
        <f t="shared" si="27"/>
        <v>4555000000</v>
      </c>
    </row>
    <row r="405" spans="1:15" x14ac:dyDescent="0.35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  <c r="L405" s="54">
        <f t="shared" si="24"/>
        <v>0.46922879397415052</v>
      </c>
      <c r="M405" s="54">
        <f t="shared" si="25"/>
        <v>0.30266198750320977</v>
      </c>
      <c r="N405" s="55">
        <f t="shared" si="26"/>
        <v>3536000000</v>
      </c>
      <c r="O405" s="55">
        <f t="shared" si="27"/>
        <v>5482000000</v>
      </c>
    </row>
    <row r="406" spans="1:15" x14ac:dyDescent="0.35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  <c r="L406" s="54">
        <f t="shared" si="24"/>
        <v>0.44500039710904615</v>
      </c>
      <c r="M406" s="54">
        <f t="shared" si="25"/>
        <v>0.10065390622931723</v>
      </c>
      <c r="N406" s="55">
        <f t="shared" si="26"/>
        <v>3802000000</v>
      </c>
      <c r="O406" s="55">
        <f t="shared" si="27"/>
        <v>16809000000</v>
      </c>
    </row>
    <row r="407" spans="1:15" x14ac:dyDescent="0.35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  <c r="L407" s="54">
        <f t="shared" si="24"/>
        <v>0.43097467915365939</v>
      </c>
      <c r="M407" s="54">
        <f t="shared" si="25"/>
        <v>7.2394826817303401E-2</v>
      </c>
      <c r="N407" s="55">
        <f t="shared" si="26"/>
        <v>2922000000</v>
      </c>
      <c r="O407" s="55">
        <f t="shared" si="27"/>
        <v>17395000000</v>
      </c>
    </row>
    <row r="408" spans="1:15" x14ac:dyDescent="0.35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  <c r="L408" s="54">
        <f t="shared" si="24"/>
        <v>0.57999213836477992</v>
      </c>
      <c r="M408" s="54">
        <f t="shared" si="25"/>
        <v>0.19253636006289307</v>
      </c>
      <c r="N408" s="55">
        <f t="shared" si="26"/>
        <v>7837000000</v>
      </c>
      <c r="O408" s="55">
        <f t="shared" si="27"/>
        <v>23608000000</v>
      </c>
    </row>
    <row r="409" spans="1:15" x14ac:dyDescent="0.35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  <c r="L409" s="54">
        <f t="shared" si="24"/>
        <v>0.59787078382401171</v>
      </c>
      <c r="M409" s="54">
        <f t="shared" si="25"/>
        <v>0.17538283004112112</v>
      </c>
      <c r="N409" s="55">
        <f t="shared" si="26"/>
        <v>6952000000</v>
      </c>
      <c r="O409" s="55">
        <f t="shared" si="27"/>
        <v>23699000000</v>
      </c>
    </row>
    <row r="410" spans="1:15" x14ac:dyDescent="0.35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  <c r="L410" s="54">
        <f t="shared" si="24"/>
        <v>0.39161321470446242</v>
      </c>
      <c r="M410" s="54">
        <f t="shared" si="25"/>
        <v>9.5006552176012143E-2</v>
      </c>
      <c r="N410" s="55">
        <f t="shared" si="26"/>
        <v>2755000000</v>
      </c>
      <c r="O410" s="55">
        <f t="shared" si="27"/>
        <v>11356000000</v>
      </c>
    </row>
    <row r="411" spans="1:15" x14ac:dyDescent="0.35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  <c r="L411" s="54">
        <f t="shared" si="24"/>
        <v>0.40072519890164049</v>
      </c>
      <c r="M411" s="54">
        <f t="shared" si="25"/>
        <v>0.13690769555727664</v>
      </c>
      <c r="N411" s="55">
        <f t="shared" si="26"/>
        <v>3889000000</v>
      </c>
      <c r="O411" s="55">
        <f t="shared" si="27"/>
        <v>11383000000</v>
      </c>
    </row>
    <row r="412" spans="1:15" x14ac:dyDescent="0.35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  <c r="L412" s="54">
        <f t="shared" si="24"/>
        <v>0.39864703541583768</v>
      </c>
      <c r="M412" s="54">
        <f t="shared" si="25"/>
        <v>0.12120970951054516</v>
      </c>
      <c r="N412" s="55">
        <f t="shared" si="26"/>
        <v>3046000000</v>
      </c>
      <c r="O412" s="55">
        <f t="shared" si="27"/>
        <v>10018000000</v>
      </c>
    </row>
    <row r="413" spans="1:15" x14ac:dyDescent="0.35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  <c r="L413" s="54">
        <f t="shared" si="24"/>
        <v>0.41168577701878506</v>
      </c>
      <c r="M413" s="54">
        <f t="shared" si="25"/>
        <v>0.14145726599983735</v>
      </c>
      <c r="N413" s="55">
        <f t="shared" si="26"/>
        <v>3479000000</v>
      </c>
      <c r="O413" s="55">
        <f t="shared" si="27"/>
        <v>10125000000</v>
      </c>
    </row>
    <row r="414" spans="1:15" x14ac:dyDescent="0.35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  <c r="L414" s="54">
        <f t="shared" si="24"/>
        <v>0.32088825624282324</v>
      </c>
      <c r="M414" s="54">
        <f t="shared" si="25"/>
        <v>0.16469464538012563</v>
      </c>
      <c r="N414" s="55">
        <f t="shared" si="26"/>
        <v>6224700000</v>
      </c>
      <c r="O414" s="55">
        <f t="shared" si="27"/>
        <v>12128100000</v>
      </c>
    </row>
    <row r="415" spans="1:15" x14ac:dyDescent="0.35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  <c r="L415" s="54">
        <f t="shared" si="24"/>
        <v>0.31305989702469572</v>
      </c>
      <c r="M415" s="54">
        <f t="shared" si="25"/>
        <v>0.15142415899342609</v>
      </c>
      <c r="N415" s="55">
        <f t="shared" si="26"/>
        <v>5461400000</v>
      </c>
      <c r="O415" s="55">
        <f t="shared" si="27"/>
        <v>11291100000</v>
      </c>
    </row>
    <row r="416" spans="1:15" x14ac:dyDescent="0.35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  <c r="L416" s="54">
        <f t="shared" si="24"/>
        <v>0.30210513186523835</v>
      </c>
      <c r="M416" s="54">
        <f t="shared" si="25"/>
        <v>0.11988095403079396</v>
      </c>
      <c r="N416" s="55">
        <f t="shared" si="26"/>
        <v>3460100000</v>
      </c>
      <c r="O416" s="55">
        <f t="shared" si="27"/>
        <v>8719600000</v>
      </c>
    </row>
    <row r="417" spans="1:15" x14ac:dyDescent="0.35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  <c r="L417" s="54">
        <f t="shared" si="24"/>
        <v>0.31508407146074158</v>
      </c>
      <c r="M417" s="54">
        <f t="shared" si="25"/>
        <v>0.11213406395436121</v>
      </c>
      <c r="N417" s="55">
        <f t="shared" si="26"/>
        <v>2987700000</v>
      </c>
      <c r="O417" s="55">
        <f t="shared" si="27"/>
        <v>8395100000</v>
      </c>
    </row>
    <row r="418" spans="1:15" x14ac:dyDescent="0.35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  <c r="L418" s="54">
        <f t="shared" si="24"/>
        <v>0.90594390026714156</v>
      </c>
      <c r="M418" s="54">
        <f t="shared" si="25"/>
        <v>0.47183882457702581</v>
      </c>
      <c r="N418" s="55">
        <f t="shared" si="26"/>
        <v>4239000000</v>
      </c>
      <c r="O418" s="55">
        <f t="shared" si="27"/>
        <v>8139000000</v>
      </c>
    </row>
    <row r="419" spans="1:15" x14ac:dyDescent="0.35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  <c r="L419" s="54">
        <f t="shared" si="24"/>
        <v>0.92550693703308429</v>
      </c>
      <c r="M419" s="54">
        <f t="shared" si="25"/>
        <v>0.46872998932764143</v>
      </c>
      <c r="N419" s="55">
        <f t="shared" si="26"/>
        <v>4392000000</v>
      </c>
      <c r="O419" s="55">
        <f t="shared" si="27"/>
        <v>8672000000</v>
      </c>
    </row>
    <row r="420" spans="1:15" x14ac:dyDescent="0.35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  <c r="L420" s="54">
        <f t="shared" si="24"/>
        <v>0.93611486837998126</v>
      </c>
      <c r="M420" s="54">
        <f t="shared" si="25"/>
        <v>0.43845593590677351</v>
      </c>
      <c r="N420" s="55">
        <f t="shared" si="26"/>
        <v>4214000000</v>
      </c>
      <c r="O420" s="55">
        <f t="shared" si="27"/>
        <v>8997000000</v>
      </c>
    </row>
    <row r="421" spans="1:15" x14ac:dyDescent="0.35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  <c r="L421" s="54">
        <f t="shared" si="24"/>
        <v>0.9377124575084983</v>
      </c>
      <c r="M421" s="54">
        <f t="shared" si="25"/>
        <v>0.4251149770045991</v>
      </c>
      <c r="N421" s="55">
        <f t="shared" si="26"/>
        <v>4252000000</v>
      </c>
      <c r="O421" s="55">
        <f t="shared" si="27"/>
        <v>9379000000</v>
      </c>
    </row>
    <row r="422" spans="1:15" x14ac:dyDescent="0.35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  <c r="L422" s="54">
        <f t="shared" si="24"/>
        <v>0.31739860023587374</v>
      </c>
      <c r="M422" s="54">
        <f t="shared" si="25"/>
        <v>0.10331186968422672</v>
      </c>
      <c r="N422" s="55">
        <f t="shared" si="26"/>
        <v>1655276000</v>
      </c>
      <c r="O422" s="55">
        <f t="shared" si="27"/>
        <v>5085401000</v>
      </c>
    </row>
    <row r="423" spans="1:15" x14ac:dyDescent="0.35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  <c r="L423" s="54">
        <f t="shared" si="24"/>
        <v>0.31053988458862392</v>
      </c>
      <c r="M423" s="54">
        <f t="shared" si="25"/>
        <v>9.918695359796327E-2</v>
      </c>
      <c r="N423" s="55">
        <f t="shared" si="26"/>
        <v>1736185000</v>
      </c>
      <c r="O423" s="55">
        <f t="shared" si="27"/>
        <v>5435742000</v>
      </c>
    </row>
    <row r="424" spans="1:15" x14ac:dyDescent="0.35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  <c r="L424" s="54">
        <f t="shared" si="24"/>
        <v>0.30685528420820163</v>
      </c>
      <c r="M424" s="54">
        <f t="shared" si="25"/>
        <v>9.3555343458567156E-2</v>
      </c>
      <c r="N424" s="55">
        <f t="shared" si="26"/>
        <v>1769093000</v>
      </c>
      <c r="O424" s="55">
        <f t="shared" si="27"/>
        <v>5802507000</v>
      </c>
    </row>
    <row r="425" spans="1:15" x14ac:dyDescent="0.35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  <c r="L425" s="54">
        <f t="shared" si="24"/>
        <v>0.30959922453043076</v>
      </c>
      <c r="M425" s="54">
        <f t="shared" si="25"/>
        <v>9.5259252960518279E-2</v>
      </c>
      <c r="N425" s="55">
        <f t="shared" si="26"/>
        <v>1940294000</v>
      </c>
      <c r="O425" s="55">
        <f t="shared" si="27"/>
        <v>6306091000</v>
      </c>
    </row>
    <row r="426" spans="1:15" x14ac:dyDescent="0.35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  <c r="L426" s="54">
        <f t="shared" si="24"/>
        <v>0.40877691995123933</v>
      </c>
      <c r="M426" s="54">
        <f t="shared" si="25"/>
        <v>0.16267100094812406</v>
      </c>
      <c r="N426" s="55">
        <f t="shared" si="26"/>
        <v>1201000000</v>
      </c>
      <c r="O426" s="55">
        <f t="shared" si="27"/>
        <v>3018000000</v>
      </c>
    </row>
    <row r="427" spans="1:15" x14ac:dyDescent="0.35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  <c r="L427" s="54">
        <f t="shared" si="24"/>
        <v>0.39462636439966414</v>
      </c>
      <c r="M427" s="54">
        <f t="shared" si="25"/>
        <v>0.14007836551917158</v>
      </c>
      <c r="N427" s="55">
        <f t="shared" si="26"/>
        <v>1001000000</v>
      </c>
      <c r="O427" s="55">
        <f t="shared" si="27"/>
        <v>2820000000</v>
      </c>
    </row>
    <row r="428" spans="1:15" x14ac:dyDescent="0.35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  <c r="L428" s="54">
        <f t="shared" si="24"/>
        <v>0.37632817753866843</v>
      </c>
      <c r="M428" s="54">
        <f t="shared" si="25"/>
        <v>0.13221250840618695</v>
      </c>
      <c r="N428" s="55">
        <f t="shared" si="26"/>
        <v>983000000</v>
      </c>
      <c r="O428" s="55">
        <f t="shared" si="27"/>
        <v>2798000000</v>
      </c>
    </row>
    <row r="429" spans="1:15" x14ac:dyDescent="0.35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  <c r="L429" s="54">
        <f t="shared" si="24"/>
        <v>0.37848658748164954</v>
      </c>
      <c r="M429" s="54">
        <f t="shared" si="25"/>
        <v>0.18670759375417056</v>
      </c>
      <c r="N429" s="55">
        <f t="shared" si="26"/>
        <v>1399000000</v>
      </c>
      <c r="O429" s="55">
        <f t="shared" si="27"/>
        <v>2836000000</v>
      </c>
    </row>
    <row r="430" spans="1:15" x14ac:dyDescent="0.35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  <c r="L430" s="54">
        <f t="shared" si="24"/>
        <v>0.22459380441902455</v>
      </c>
      <c r="M430" s="54">
        <f t="shared" si="25"/>
        <v>0.12076430271755628</v>
      </c>
      <c r="N430" s="55">
        <f t="shared" si="26"/>
        <v>755900000</v>
      </c>
      <c r="O430" s="55">
        <f t="shared" si="27"/>
        <v>1405800000</v>
      </c>
    </row>
    <row r="431" spans="1:15" x14ac:dyDescent="0.35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  <c r="L431" s="54">
        <f t="shared" si="24"/>
        <v>0.21885630973594683</v>
      </c>
      <c r="M431" s="54">
        <f t="shared" si="25"/>
        <v>0.11581452728382909</v>
      </c>
      <c r="N431" s="55">
        <f t="shared" si="26"/>
        <v>929400000</v>
      </c>
      <c r="O431" s="55">
        <f t="shared" si="27"/>
        <v>1756300000</v>
      </c>
    </row>
    <row r="432" spans="1:15" x14ac:dyDescent="0.35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  <c r="L432" s="54">
        <f t="shared" si="24"/>
        <v>0.211409830007391</v>
      </c>
      <c r="M432" s="54">
        <f t="shared" si="25"/>
        <v>0.11874538063562454</v>
      </c>
      <c r="N432" s="55">
        <f t="shared" si="26"/>
        <v>1285300000</v>
      </c>
      <c r="O432" s="55">
        <f t="shared" si="27"/>
        <v>2288300000</v>
      </c>
    </row>
    <row r="433" spans="1:15" x14ac:dyDescent="0.35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  <c r="L433" s="54">
        <f t="shared" si="24"/>
        <v>0.21836905917383653</v>
      </c>
      <c r="M433" s="54">
        <f t="shared" si="25"/>
        <v>0.12786451050389064</v>
      </c>
      <c r="N433" s="55">
        <f t="shared" si="26"/>
        <v>1554500000</v>
      </c>
      <c r="O433" s="55">
        <f t="shared" si="27"/>
        <v>2654800000</v>
      </c>
    </row>
    <row r="434" spans="1:15" x14ac:dyDescent="0.35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  <c r="L434" s="54">
        <f t="shared" si="24"/>
        <v>0.51555825721232829</v>
      </c>
      <c r="M434" s="54">
        <f t="shared" si="25"/>
        <v>0.1695034062780662</v>
      </c>
      <c r="N434" s="55">
        <f t="shared" si="26"/>
        <v>3095200000</v>
      </c>
      <c r="O434" s="55">
        <f t="shared" si="27"/>
        <v>9414300000</v>
      </c>
    </row>
    <row r="435" spans="1:15" x14ac:dyDescent="0.35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  <c r="L435" s="54">
        <f t="shared" si="24"/>
        <v>0.5109636768381729</v>
      </c>
      <c r="M435" s="54">
        <f t="shared" si="25"/>
        <v>0.17067674519091403</v>
      </c>
      <c r="N435" s="55">
        <f t="shared" si="26"/>
        <v>3120500000</v>
      </c>
      <c r="O435" s="55">
        <f t="shared" si="27"/>
        <v>9342000000</v>
      </c>
    </row>
    <row r="436" spans="1:15" x14ac:dyDescent="0.35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  <c r="L436" s="54">
        <f t="shared" si="24"/>
        <v>0.51647697608854548</v>
      </c>
      <c r="M436" s="54">
        <f t="shared" si="25"/>
        <v>0.17472068497441787</v>
      </c>
      <c r="N436" s="55">
        <f t="shared" si="26"/>
        <v>3346600000</v>
      </c>
      <c r="O436" s="55">
        <f t="shared" si="27"/>
        <v>9892600000</v>
      </c>
    </row>
    <row r="437" spans="1:15" x14ac:dyDescent="0.35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  <c r="L437" s="54">
        <f t="shared" si="24"/>
        <v>0.52338898317860627</v>
      </c>
      <c r="M437" s="54">
        <f t="shared" si="25"/>
        <v>0.16870510769290623</v>
      </c>
      <c r="N437" s="55">
        <f t="shared" si="26"/>
        <v>3469100000</v>
      </c>
      <c r="O437" s="55">
        <f t="shared" si="27"/>
        <v>10762500000</v>
      </c>
    </row>
    <row r="438" spans="1:15" x14ac:dyDescent="0.35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  <c r="L438" s="54">
        <f t="shared" si="24"/>
        <v>0.4441952887369286</v>
      </c>
      <c r="M438" s="54">
        <f t="shared" si="25"/>
        <v>0.20980884083390688</v>
      </c>
      <c r="N438" s="55">
        <f t="shared" si="26"/>
        <v>9450000000</v>
      </c>
      <c r="O438" s="55">
        <f t="shared" si="27"/>
        <v>20007000000</v>
      </c>
    </row>
    <row r="439" spans="1:15" x14ac:dyDescent="0.35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  <c r="L439" s="54">
        <f t="shared" si="24"/>
        <v>0.45875074263003712</v>
      </c>
      <c r="M439" s="54">
        <f t="shared" si="25"/>
        <v>0.23641243111466209</v>
      </c>
      <c r="N439" s="55">
        <f t="shared" si="26"/>
        <v>11540000000</v>
      </c>
      <c r="O439" s="55">
        <f t="shared" si="27"/>
        <v>22393000000</v>
      </c>
    </row>
    <row r="440" spans="1:15" x14ac:dyDescent="0.35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  <c r="L440" s="54">
        <f t="shared" si="24"/>
        <v>0.4593729152768512</v>
      </c>
      <c r="M440" s="54">
        <f t="shared" si="25"/>
        <v>0.25205375011912706</v>
      </c>
      <c r="N440" s="55">
        <f t="shared" si="26"/>
        <v>13224000000</v>
      </c>
      <c r="O440" s="55">
        <f t="shared" si="27"/>
        <v>24101000000</v>
      </c>
    </row>
    <row r="441" spans="1:15" x14ac:dyDescent="0.35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  <c r="L441" s="54">
        <f t="shared" si="24"/>
        <v>0.46086784584411844</v>
      </c>
      <c r="M441" s="54">
        <f t="shared" si="25"/>
        <v>0.25808886971527178</v>
      </c>
      <c r="N441" s="55">
        <f t="shared" si="26"/>
        <v>14358000000</v>
      </c>
      <c r="O441" s="55">
        <f t="shared" si="27"/>
        <v>25639000000</v>
      </c>
    </row>
    <row r="442" spans="1:15" x14ac:dyDescent="0.35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  <c r="L442" s="54">
        <f t="shared" si="24"/>
        <v>0.69485094850948514</v>
      </c>
      <c r="M442" s="54">
        <f t="shared" si="25"/>
        <v>0.35627822944896115</v>
      </c>
      <c r="N442" s="55">
        <f t="shared" si="26"/>
        <v>1972000000</v>
      </c>
      <c r="O442" s="55">
        <f t="shared" si="27"/>
        <v>3846000000</v>
      </c>
    </row>
    <row r="443" spans="1:15" x14ac:dyDescent="0.35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  <c r="L443" s="54">
        <f t="shared" si="24"/>
        <v>0.66097366320830009</v>
      </c>
      <c r="M443" s="54">
        <f t="shared" si="25"/>
        <v>0.33838786911412611</v>
      </c>
      <c r="N443" s="55">
        <f t="shared" si="26"/>
        <v>2120000000</v>
      </c>
      <c r="O443" s="55">
        <f t="shared" si="27"/>
        <v>4141000000</v>
      </c>
    </row>
    <row r="444" spans="1:15" x14ac:dyDescent="0.35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  <c r="L444" s="54">
        <f t="shared" si="24"/>
        <v>0.633562715045355</v>
      </c>
      <c r="M444" s="54">
        <f t="shared" si="25"/>
        <v>0.32092586800125117</v>
      </c>
      <c r="N444" s="55">
        <f t="shared" si="26"/>
        <v>2052000000</v>
      </c>
      <c r="O444" s="55">
        <f t="shared" si="27"/>
        <v>4051000000</v>
      </c>
    </row>
    <row r="445" spans="1:15" x14ac:dyDescent="0.35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  <c r="L445" s="54">
        <f t="shared" si="24"/>
        <v>0.6256733877174081</v>
      </c>
      <c r="M445" s="54">
        <f t="shared" si="25"/>
        <v>0.3159919963059874</v>
      </c>
      <c r="N445" s="55">
        <f t="shared" si="26"/>
        <v>2053000000</v>
      </c>
      <c r="O445" s="55">
        <f t="shared" si="27"/>
        <v>4065000000</v>
      </c>
    </row>
    <row r="446" spans="1:15" x14ac:dyDescent="0.35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  <c r="L446" s="54">
        <f t="shared" si="24"/>
        <v>0.69485094850948514</v>
      </c>
      <c r="M446" s="54">
        <f t="shared" si="25"/>
        <v>0.35627822944896115</v>
      </c>
      <c r="N446" s="55">
        <f t="shared" si="26"/>
        <v>1972000000</v>
      </c>
      <c r="O446" s="55">
        <f t="shared" si="27"/>
        <v>3846000000</v>
      </c>
    </row>
    <row r="447" spans="1:15" x14ac:dyDescent="0.35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  <c r="L447" s="54">
        <f t="shared" si="24"/>
        <v>0.66097366320830009</v>
      </c>
      <c r="M447" s="54">
        <f t="shared" si="25"/>
        <v>0.33838786911412611</v>
      </c>
      <c r="N447" s="55">
        <f t="shared" si="26"/>
        <v>2120000000</v>
      </c>
      <c r="O447" s="55">
        <f t="shared" si="27"/>
        <v>4141000000</v>
      </c>
    </row>
    <row r="448" spans="1:15" x14ac:dyDescent="0.35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  <c r="L448" s="54">
        <f t="shared" si="24"/>
        <v>0.633562715045355</v>
      </c>
      <c r="M448" s="54">
        <f t="shared" si="25"/>
        <v>0.32092586800125117</v>
      </c>
      <c r="N448" s="55">
        <f t="shared" si="26"/>
        <v>2052000000</v>
      </c>
      <c r="O448" s="55">
        <f t="shared" si="27"/>
        <v>4051000000</v>
      </c>
    </row>
    <row r="449" spans="1:15" x14ac:dyDescent="0.35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  <c r="L449" s="54">
        <f t="shared" si="24"/>
        <v>0.6256733877174081</v>
      </c>
      <c r="M449" s="54">
        <f t="shared" si="25"/>
        <v>0.3159919963059874</v>
      </c>
      <c r="N449" s="55">
        <f t="shared" si="26"/>
        <v>2053000000</v>
      </c>
      <c r="O449" s="55">
        <f t="shared" si="27"/>
        <v>4065000000</v>
      </c>
    </row>
    <row r="450" spans="1:15" x14ac:dyDescent="0.35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  <c r="L450" s="54">
        <f t="shared" si="24"/>
        <v>0.18450601288950896</v>
      </c>
      <c r="M450" s="54">
        <f t="shared" si="25"/>
        <v>0.11720151484951166</v>
      </c>
      <c r="N450" s="55">
        <f t="shared" si="26"/>
        <v>1764000000</v>
      </c>
      <c r="O450" s="55">
        <f t="shared" si="27"/>
        <v>2777000000</v>
      </c>
    </row>
    <row r="451" spans="1:15" x14ac:dyDescent="0.35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  <c r="L451" s="54">
        <f t="shared" ref="L451:L514" si="28">1-(F451/E451)</f>
        <v>0.19536744306084264</v>
      </c>
      <c r="M451" s="54">
        <f t="shared" ref="M451:M514" si="29">N451/E451</f>
        <v>0.1224595135170011</v>
      </c>
      <c r="N451" s="55">
        <f t="shared" ref="N451:N514" si="30">O451-SUM(G451:I451)</f>
        <v>1898000000</v>
      </c>
      <c r="O451" s="55">
        <f t="shared" ref="O451:O514" si="31">E451-F451</f>
        <v>3028000000</v>
      </c>
    </row>
    <row r="452" spans="1:15" x14ac:dyDescent="0.35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  <c r="L452" s="54">
        <f t="shared" si="28"/>
        <v>0.19848334981866134</v>
      </c>
      <c r="M452" s="54">
        <f t="shared" si="29"/>
        <v>0.12528849324101549</v>
      </c>
      <c r="N452" s="55">
        <f t="shared" si="30"/>
        <v>1900000000</v>
      </c>
      <c r="O452" s="55">
        <f t="shared" si="31"/>
        <v>3010000000</v>
      </c>
    </row>
    <row r="453" spans="1:15" x14ac:dyDescent="0.35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  <c r="L453" s="54">
        <f t="shared" si="28"/>
        <v>0.21331252625892805</v>
      </c>
      <c r="M453" s="54">
        <f t="shared" si="29"/>
        <v>0.13654642578476683</v>
      </c>
      <c r="N453" s="55">
        <f t="shared" si="30"/>
        <v>2275000000</v>
      </c>
      <c r="O453" s="55">
        <f t="shared" si="31"/>
        <v>3554000000</v>
      </c>
    </row>
    <row r="454" spans="1:15" x14ac:dyDescent="0.35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  <c r="L454" s="54">
        <f t="shared" si="28"/>
        <v>0.63887896411994061</v>
      </c>
      <c r="M454" s="54">
        <f t="shared" si="29"/>
        <v>0.2862070556116294</v>
      </c>
      <c r="N454" s="55">
        <f t="shared" si="30"/>
        <v>366078000</v>
      </c>
      <c r="O454" s="55">
        <f t="shared" si="31"/>
        <v>817169000</v>
      </c>
    </row>
    <row r="455" spans="1:15" x14ac:dyDescent="0.35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  <c r="L455" s="54">
        <f t="shared" si="28"/>
        <v>0.62512624311945486</v>
      </c>
      <c r="M455" s="54">
        <f t="shared" si="29"/>
        <v>0.2575879114243867</v>
      </c>
      <c r="N455" s="55">
        <f t="shared" si="30"/>
        <v>381812000</v>
      </c>
      <c r="O455" s="55">
        <f t="shared" si="31"/>
        <v>926599000</v>
      </c>
    </row>
    <row r="456" spans="1:15" x14ac:dyDescent="0.35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  <c r="L456" s="54">
        <f t="shared" si="28"/>
        <v>0.62675896013333021</v>
      </c>
      <c r="M456" s="54">
        <f t="shared" si="29"/>
        <v>0.238262154193356</v>
      </c>
      <c r="N456" s="55">
        <f t="shared" si="30"/>
        <v>385136000</v>
      </c>
      <c r="O456" s="55">
        <f t="shared" si="31"/>
        <v>1013117000</v>
      </c>
    </row>
    <row r="457" spans="1:15" x14ac:dyDescent="0.35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  <c r="L457" s="54">
        <f t="shared" si="28"/>
        <v>0.630653488614762</v>
      </c>
      <c r="M457" s="54">
        <f t="shared" si="29"/>
        <v>0.22792649840983228</v>
      </c>
      <c r="N457" s="55">
        <f t="shared" si="30"/>
        <v>401911000</v>
      </c>
      <c r="O457" s="55">
        <f t="shared" si="31"/>
        <v>1112054000</v>
      </c>
    </row>
    <row r="458" spans="1:15" x14ac:dyDescent="0.35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  <c r="L458" s="54">
        <f t="shared" si="28"/>
        <v>0.35873960375955105</v>
      </c>
      <c r="M458" s="54">
        <f t="shared" si="29"/>
        <v>0.12443031983230779</v>
      </c>
      <c r="N458" s="55">
        <f t="shared" si="30"/>
        <v>920100000</v>
      </c>
      <c r="O458" s="55">
        <f t="shared" si="31"/>
        <v>2652700000</v>
      </c>
    </row>
    <row r="459" spans="1:15" x14ac:dyDescent="0.35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  <c r="L459" s="54">
        <f t="shared" si="28"/>
        <v>0.35582822085889576</v>
      </c>
      <c r="M459" s="54">
        <f t="shared" si="29"/>
        <v>0.12375801946354094</v>
      </c>
      <c r="N459" s="55">
        <f t="shared" si="30"/>
        <v>970300000</v>
      </c>
      <c r="O459" s="55">
        <f t="shared" si="31"/>
        <v>2789800000</v>
      </c>
    </row>
    <row r="460" spans="1:15" x14ac:dyDescent="0.35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  <c r="L460" s="54">
        <f t="shared" si="28"/>
        <v>0.35270047197228616</v>
      </c>
      <c r="M460" s="54">
        <f t="shared" si="29"/>
        <v>0.12092255469531051</v>
      </c>
      <c r="N460" s="55">
        <f t="shared" si="30"/>
        <v>1040200000</v>
      </c>
      <c r="O460" s="55">
        <f t="shared" si="31"/>
        <v>3034000000</v>
      </c>
    </row>
    <row r="461" spans="1:15" x14ac:dyDescent="0.35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  <c r="L461" s="54">
        <f t="shared" si="28"/>
        <v>0.30046327362824554</v>
      </c>
      <c r="M461" s="54">
        <f t="shared" si="29"/>
        <v>6.7729572084860371E-2</v>
      </c>
      <c r="N461" s="55">
        <f t="shared" si="30"/>
        <v>1049700000</v>
      </c>
      <c r="O461" s="55">
        <f t="shared" si="31"/>
        <v>4656700000</v>
      </c>
    </row>
    <row r="462" spans="1:15" x14ac:dyDescent="0.35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  <c r="L462" s="54" t="e">
        <f t="shared" si="28"/>
        <v>#VALUE!</v>
      </c>
      <c r="M462" s="54" t="e">
        <f t="shared" si="29"/>
        <v>#VALUE!</v>
      </c>
      <c r="N462" s="55" t="e">
        <f t="shared" si="30"/>
        <v>#VALUE!</v>
      </c>
      <c r="O462" s="55" t="e">
        <f t="shared" si="31"/>
        <v>#VALUE!</v>
      </c>
    </row>
    <row r="463" spans="1:15" x14ac:dyDescent="0.35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  <c r="L463" s="54" t="e">
        <f t="shared" si="28"/>
        <v>#VALUE!</v>
      </c>
      <c r="M463" s="54" t="e">
        <f t="shared" si="29"/>
        <v>#VALUE!</v>
      </c>
      <c r="N463" s="55" t="e">
        <f t="shared" si="30"/>
        <v>#VALUE!</v>
      </c>
      <c r="O463" s="55" t="e">
        <f t="shared" si="31"/>
        <v>#VALUE!</v>
      </c>
    </row>
    <row r="464" spans="1:15" x14ac:dyDescent="0.35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  <c r="L464" s="54" t="e">
        <f t="shared" si="28"/>
        <v>#VALUE!</v>
      </c>
      <c r="M464" s="54" t="e">
        <f t="shared" si="29"/>
        <v>#VALUE!</v>
      </c>
      <c r="N464" s="55" t="e">
        <f t="shared" si="30"/>
        <v>#VALUE!</v>
      </c>
      <c r="O464" s="55" t="e">
        <f t="shared" si="31"/>
        <v>#VALUE!</v>
      </c>
    </row>
    <row r="465" spans="1:15" x14ac:dyDescent="0.35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  <c r="L465" s="54" t="e">
        <f t="shared" si="28"/>
        <v>#VALUE!</v>
      </c>
      <c r="M465" s="54" t="e">
        <f t="shared" si="29"/>
        <v>#VALUE!</v>
      </c>
      <c r="N465" s="55" t="e">
        <f t="shared" si="30"/>
        <v>#VALUE!</v>
      </c>
      <c r="O465" s="55" t="e">
        <f t="shared" si="31"/>
        <v>#VALUE!</v>
      </c>
    </row>
    <row r="466" spans="1:15" x14ac:dyDescent="0.35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  <c r="L466" s="54">
        <f t="shared" si="28"/>
        <v>0.38833734725571811</v>
      </c>
      <c r="M466" s="54">
        <f t="shared" si="29"/>
        <v>0.16235561339777971</v>
      </c>
      <c r="N466" s="55">
        <f t="shared" si="30"/>
        <v>1161670000</v>
      </c>
      <c r="O466" s="55">
        <f t="shared" si="31"/>
        <v>2778591000</v>
      </c>
    </row>
    <row r="467" spans="1:15" x14ac:dyDescent="0.35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  <c r="L467" s="54">
        <f t="shared" si="28"/>
        <v>0.38363902357982893</v>
      </c>
      <c r="M467" s="54">
        <f t="shared" si="29"/>
        <v>0.15678145808804334</v>
      </c>
      <c r="N467" s="55">
        <f t="shared" si="30"/>
        <v>1215484000</v>
      </c>
      <c r="O467" s="55">
        <f t="shared" si="31"/>
        <v>2974249000</v>
      </c>
    </row>
    <row r="468" spans="1:15" x14ac:dyDescent="0.35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  <c r="L468" s="54">
        <f t="shared" si="28"/>
        <v>0.36918188390369555</v>
      </c>
      <c r="M468" s="54">
        <f t="shared" si="29"/>
        <v>0.13236354728821068</v>
      </c>
      <c r="N468" s="55">
        <f t="shared" si="30"/>
        <v>920762000</v>
      </c>
      <c r="O468" s="55">
        <f t="shared" si="31"/>
        <v>2568144000</v>
      </c>
    </row>
    <row r="469" spans="1:15" x14ac:dyDescent="0.35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  <c r="L469" s="54">
        <f t="shared" si="28"/>
        <v>0.36382757888843398</v>
      </c>
      <c r="M469" s="54">
        <f t="shared" si="29"/>
        <v>0.10515308178481449</v>
      </c>
      <c r="N469" s="55">
        <f t="shared" si="30"/>
        <v>714446000</v>
      </c>
      <c r="O469" s="55">
        <f t="shared" si="31"/>
        <v>2471969000</v>
      </c>
    </row>
    <row r="470" spans="1:15" x14ac:dyDescent="0.35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  <c r="L470" s="54">
        <f t="shared" si="28"/>
        <v>0.58329164582291138</v>
      </c>
      <c r="M470" s="54">
        <f t="shared" si="29"/>
        <v>0.1744205436051359</v>
      </c>
      <c r="N470" s="55">
        <f t="shared" si="30"/>
        <v>1046000000</v>
      </c>
      <c r="O470" s="55">
        <f t="shared" si="31"/>
        <v>3498000000</v>
      </c>
    </row>
    <row r="471" spans="1:15" x14ac:dyDescent="0.35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  <c r="L471" s="54">
        <f t="shared" si="28"/>
        <v>0.59304035288351575</v>
      </c>
      <c r="M471" s="54">
        <f t="shared" si="29"/>
        <v>0.19277895768665251</v>
      </c>
      <c r="N471" s="55">
        <f t="shared" si="30"/>
        <v>1180000000</v>
      </c>
      <c r="O471" s="55">
        <f t="shared" si="31"/>
        <v>3630000000</v>
      </c>
    </row>
    <row r="472" spans="1:15" x14ac:dyDescent="0.35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  <c r="L472" s="54">
        <f t="shared" si="28"/>
        <v>0.59264565425023874</v>
      </c>
      <c r="M472" s="54">
        <f t="shared" si="29"/>
        <v>0.20662209487424388</v>
      </c>
      <c r="N472" s="55">
        <f t="shared" si="30"/>
        <v>1298000000</v>
      </c>
      <c r="O472" s="55">
        <f t="shared" si="31"/>
        <v>3723000000</v>
      </c>
    </row>
    <row r="473" spans="1:15" x14ac:dyDescent="0.35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  <c r="L473" s="54">
        <f t="shared" si="28"/>
        <v>0.59906832298136647</v>
      </c>
      <c r="M473" s="54">
        <f t="shared" si="29"/>
        <v>0.22251552795031057</v>
      </c>
      <c r="N473" s="55">
        <f t="shared" si="30"/>
        <v>1433000000</v>
      </c>
      <c r="O473" s="55">
        <f t="shared" si="31"/>
        <v>3858000000</v>
      </c>
    </row>
    <row r="474" spans="1:15" x14ac:dyDescent="0.35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  <c r="L474" s="54">
        <f t="shared" si="28"/>
        <v>0.22030062489444346</v>
      </c>
      <c r="M474" s="54">
        <f t="shared" si="29"/>
        <v>6.7708157405843614E-2</v>
      </c>
      <c r="N474" s="55">
        <f t="shared" si="30"/>
        <v>400900000</v>
      </c>
      <c r="O474" s="55">
        <f t="shared" si="31"/>
        <v>1304400000</v>
      </c>
    </row>
    <row r="475" spans="1:15" x14ac:dyDescent="0.35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  <c r="L475" s="54">
        <f t="shared" si="28"/>
        <v>0.20604238258877439</v>
      </c>
      <c r="M475" s="54">
        <f t="shared" si="29"/>
        <v>5.175321369479445E-2</v>
      </c>
      <c r="N475" s="55">
        <f t="shared" si="30"/>
        <v>325300000</v>
      </c>
      <c r="O475" s="55">
        <f t="shared" si="31"/>
        <v>1295100000</v>
      </c>
    </row>
    <row r="476" spans="1:15" x14ac:dyDescent="0.35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  <c r="L476" s="54">
        <f t="shared" si="28"/>
        <v>0.21030455351862798</v>
      </c>
      <c r="M476" s="54">
        <f t="shared" si="29"/>
        <v>6.352749852158486E-2</v>
      </c>
      <c r="N476" s="55">
        <f t="shared" si="30"/>
        <v>429700000</v>
      </c>
      <c r="O476" s="55">
        <f t="shared" si="31"/>
        <v>1422500000</v>
      </c>
    </row>
    <row r="477" spans="1:15" x14ac:dyDescent="0.35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  <c r="L477" s="54">
        <f t="shared" si="28"/>
        <v>0.22226869546405137</v>
      </c>
      <c r="M477" s="54">
        <f t="shared" si="29"/>
        <v>9.0574745799379824E-2</v>
      </c>
      <c r="N477" s="55">
        <f t="shared" si="30"/>
        <v>628000000</v>
      </c>
      <c r="O477" s="55">
        <f t="shared" si="31"/>
        <v>1541100000</v>
      </c>
    </row>
    <row r="478" spans="1:15" x14ac:dyDescent="0.35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  <c r="L478" s="54">
        <f t="shared" si="28"/>
        <v>0.37276686020544891</v>
      </c>
      <c r="M478" s="54">
        <f t="shared" si="29"/>
        <v>0.19914024117909782</v>
      </c>
      <c r="N478" s="55">
        <f t="shared" si="30"/>
        <v>3567000000</v>
      </c>
      <c r="O478" s="55">
        <f t="shared" si="31"/>
        <v>6677000000</v>
      </c>
    </row>
    <row r="479" spans="1:15" x14ac:dyDescent="0.35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  <c r="L479" s="54">
        <f t="shared" si="28"/>
        <v>0.40477236772719283</v>
      </c>
      <c r="M479" s="54">
        <f t="shared" si="29"/>
        <v>0.23154332923185095</v>
      </c>
      <c r="N479" s="55">
        <f t="shared" si="30"/>
        <v>5269000000</v>
      </c>
      <c r="O479" s="55">
        <f t="shared" si="31"/>
        <v>9211000000</v>
      </c>
    </row>
    <row r="480" spans="1:15" x14ac:dyDescent="0.35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  <c r="L480" s="54">
        <f t="shared" si="28"/>
        <v>0.401337513061651</v>
      </c>
      <c r="M480" s="54">
        <f t="shared" si="29"/>
        <v>0.22248693834900732</v>
      </c>
      <c r="N480" s="55">
        <f t="shared" si="30"/>
        <v>5323000000</v>
      </c>
      <c r="O480" s="55">
        <f t="shared" si="31"/>
        <v>9602000000</v>
      </c>
    </row>
    <row r="481" spans="1:15" x14ac:dyDescent="0.35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  <c r="L481" s="54">
        <f t="shared" si="28"/>
        <v>0.41480881538002468</v>
      </c>
      <c r="M481" s="54">
        <f t="shared" si="29"/>
        <v>0.23240547337908693</v>
      </c>
      <c r="N481" s="55">
        <f t="shared" si="30"/>
        <v>5452000000</v>
      </c>
      <c r="O481" s="55">
        <f t="shared" si="31"/>
        <v>9731000000</v>
      </c>
    </row>
    <row r="482" spans="1:15" x14ac:dyDescent="0.35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  <c r="L482" s="54">
        <f t="shared" si="28"/>
        <v>0.31793818437678656</v>
      </c>
      <c r="M482" s="54">
        <f t="shared" si="29"/>
        <v>0.16746104457702399</v>
      </c>
      <c r="N482" s="55">
        <f t="shared" si="30"/>
        <v>1370883000</v>
      </c>
      <c r="O482" s="55">
        <f t="shared" si="31"/>
        <v>2602731000</v>
      </c>
    </row>
    <row r="483" spans="1:15" x14ac:dyDescent="0.35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  <c r="L483" s="54">
        <f t="shared" si="28"/>
        <v>0.30309910277497976</v>
      </c>
      <c r="M483" s="54">
        <f t="shared" si="29"/>
        <v>0.12924358532988214</v>
      </c>
      <c r="N483" s="55">
        <f t="shared" si="30"/>
        <v>1520428000</v>
      </c>
      <c r="O483" s="55">
        <f t="shared" si="31"/>
        <v>3565673000</v>
      </c>
    </row>
    <row r="484" spans="1:15" x14ac:dyDescent="0.35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  <c r="L484" s="54">
        <f t="shared" si="28"/>
        <v>0.28728179352324246</v>
      </c>
      <c r="M484" s="54">
        <f t="shared" si="29"/>
        <v>0.14117585270493266</v>
      </c>
      <c r="N484" s="55">
        <f t="shared" si="30"/>
        <v>1806360000</v>
      </c>
      <c r="O484" s="55">
        <f t="shared" si="31"/>
        <v>3675801000</v>
      </c>
    </row>
    <row r="485" spans="1:15" x14ac:dyDescent="0.35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  <c r="L485" s="54">
        <f t="shared" si="28"/>
        <v>0.28711723988609061</v>
      </c>
      <c r="M485" s="54">
        <f t="shared" si="29"/>
        <v>9.9539996010691467E-2</v>
      </c>
      <c r="N485" s="55">
        <f t="shared" si="30"/>
        <v>1371844000</v>
      </c>
      <c r="O485" s="55">
        <f t="shared" si="31"/>
        <v>3957003000</v>
      </c>
    </row>
    <row r="486" spans="1:15" x14ac:dyDescent="0.35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  <c r="L486" s="54">
        <f t="shared" si="28"/>
        <v>0.7818601519669135</v>
      </c>
      <c r="M486" s="54">
        <f t="shared" si="29"/>
        <v>0.2506492257381937</v>
      </c>
      <c r="N486" s="55">
        <f t="shared" si="30"/>
        <v>2606000000</v>
      </c>
      <c r="O486" s="55">
        <f t="shared" si="31"/>
        <v>8129000000</v>
      </c>
    </row>
    <row r="487" spans="1:15" x14ac:dyDescent="0.35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  <c r="L487" s="54">
        <f t="shared" si="28"/>
        <v>0.88700455470491324</v>
      </c>
      <c r="M487" s="54">
        <f t="shared" si="29"/>
        <v>0.32449849791646479</v>
      </c>
      <c r="N487" s="55">
        <f t="shared" si="30"/>
        <v>6697000000</v>
      </c>
      <c r="O487" s="55">
        <f t="shared" si="31"/>
        <v>18306000000</v>
      </c>
    </row>
    <row r="488" spans="1:15" x14ac:dyDescent="0.35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  <c r="L488" s="54">
        <f t="shared" si="28"/>
        <v>0.83993914035755046</v>
      </c>
      <c r="M488" s="54">
        <f t="shared" si="29"/>
        <v>1.300874857360213E-2</v>
      </c>
      <c r="N488" s="55">
        <f t="shared" si="30"/>
        <v>171000000</v>
      </c>
      <c r="O488" s="55">
        <f t="shared" si="31"/>
        <v>11041000000</v>
      </c>
    </row>
    <row r="489" spans="1:15" x14ac:dyDescent="0.35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  <c r="L489" s="54">
        <f t="shared" si="28"/>
        <v>0.87029597441993933</v>
      </c>
      <c r="M489" s="54">
        <f t="shared" si="29"/>
        <v>0.19242436664753629</v>
      </c>
      <c r="N489" s="55">
        <f t="shared" si="30"/>
        <v>2347000000</v>
      </c>
      <c r="O489" s="55">
        <f t="shared" si="31"/>
        <v>10615000000</v>
      </c>
    </row>
    <row r="490" spans="1:15" x14ac:dyDescent="0.35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  <c r="L490" s="54">
        <f t="shared" si="28"/>
        <v>0.63444824861732951</v>
      </c>
      <c r="M490" s="54">
        <f t="shared" si="29"/>
        <v>3.8978140637345275E-2</v>
      </c>
      <c r="N490" s="55">
        <f t="shared" si="30"/>
        <v>148000000</v>
      </c>
      <c r="O490" s="55">
        <f t="shared" si="31"/>
        <v>2409000000</v>
      </c>
    </row>
    <row r="491" spans="1:15" x14ac:dyDescent="0.35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  <c r="L491" s="54">
        <f t="shared" si="28"/>
        <v>0.6232167832167832</v>
      </c>
      <c r="M491" s="54">
        <f t="shared" si="29"/>
        <v>8.951048951048951E-3</v>
      </c>
      <c r="N491" s="55">
        <f t="shared" si="30"/>
        <v>32000000</v>
      </c>
      <c r="O491" s="55">
        <f t="shared" si="31"/>
        <v>2228000000</v>
      </c>
    </row>
    <row r="492" spans="1:15" x14ac:dyDescent="0.35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  <c r="L492" s="54">
        <f t="shared" si="28"/>
        <v>0.68349944629014403</v>
      </c>
      <c r="M492" s="54">
        <f t="shared" si="29"/>
        <v>0.20996677740863787</v>
      </c>
      <c r="N492" s="55">
        <f t="shared" si="30"/>
        <v>948000000</v>
      </c>
      <c r="O492" s="55">
        <f t="shared" si="31"/>
        <v>3086000000</v>
      </c>
    </row>
    <row r="493" spans="1:15" x14ac:dyDescent="0.35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  <c r="L493" s="54">
        <f t="shared" si="28"/>
        <v>0.69199272065514106</v>
      </c>
      <c r="M493" s="54">
        <f t="shared" si="29"/>
        <v>0.20427661510464057</v>
      </c>
      <c r="N493" s="55">
        <f t="shared" si="30"/>
        <v>898000000</v>
      </c>
      <c r="O493" s="55">
        <f t="shared" si="31"/>
        <v>3042000000</v>
      </c>
    </row>
    <row r="494" spans="1:15" x14ac:dyDescent="0.35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  <c r="L494" s="54">
        <f t="shared" si="28"/>
        <v>0.81930483226353401</v>
      </c>
      <c r="M494" s="54">
        <f t="shared" si="29"/>
        <v>0.29720237374349034</v>
      </c>
      <c r="N494" s="55">
        <f t="shared" si="30"/>
        <v>2454000000</v>
      </c>
      <c r="O494" s="55">
        <f t="shared" si="31"/>
        <v>6765000000</v>
      </c>
    </row>
    <row r="495" spans="1:15" x14ac:dyDescent="0.35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  <c r="L495" s="54">
        <f t="shared" si="28"/>
        <v>0.81080773606370871</v>
      </c>
      <c r="M495" s="54">
        <f t="shared" si="29"/>
        <v>0.28168373151308307</v>
      </c>
      <c r="N495" s="55">
        <f t="shared" si="30"/>
        <v>2476000000</v>
      </c>
      <c r="O495" s="55">
        <f t="shared" si="31"/>
        <v>7127000000</v>
      </c>
    </row>
    <row r="496" spans="1:15" x14ac:dyDescent="0.35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  <c r="L496" s="54">
        <f t="shared" si="28"/>
        <v>0.79387802607076352</v>
      </c>
      <c r="M496" s="54">
        <f t="shared" si="29"/>
        <v>0.25570297951582865</v>
      </c>
      <c r="N496" s="55">
        <f t="shared" si="30"/>
        <v>2197000000</v>
      </c>
      <c r="O496" s="55">
        <f t="shared" si="31"/>
        <v>6821000000</v>
      </c>
    </row>
    <row r="497" spans="1:15" x14ac:dyDescent="0.35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  <c r="L497" s="54">
        <f t="shared" si="28"/>
        <v>0.77647844971600399</v>
      </c>
      <c r="M497" s="54">
        <f t="shared" si="29"/>
        <v>0.25893752088205813</v>
      </c>
      <c r="N497" s="55">
        <f t="shared" si="30"/>
        <v>2325000000</v>
      </c>
      <c r="O497" s="55">
        <f t="shared" si="31"/>
        <v>6972000000</v>
      </c>
    </row>
    <row r="498" spans="1:15" x14ac:dyDescent="0.35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  <c r="L498" s="54">
        <f t="shared" si="28"/>
        <v>0.46063334656676835</v>
      </c>
      <c r="M498" s="54">
        <f t="shared" si="29"/>
        <v>0.12121263314384181</v>
      </c>
      <c r="N498" s="55">
        <f t="shared" si="30"/>
        <v>1435000000</v>
      </c>
      <c r="O498" s="55">
        <f t="shared" si="31"/>
        <v>5453300000</v>
      </c>
    </row>
    <row r="499" spans="1:15" x14ac:dyDescent="0.35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  <c r="L499" s="54">
        <f t="shared" si="28"/>
        <v>0.45967072600238434</v>
      </c>
      <c r="M499" s="54">
        <f t="shared" si="29"/>
        <v>0.13067590203268595</v>
      </c>
      <c r="N499" s="55">
        <f t="shared" si="30"/>
        <v>1731900000</v>
      </c>
      <c r="O499" s="55">
        <f t="shared" si="31"/>
        <v>6092200000</v>
      </c>
    </row>
    <row r="500" spans="1:15" x14ac:dyDescent="0.35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  <c r="L500" s="54">
        <f t="shared" si="28"/>
        <v>0.4622667273554848</v>
      </c>
      <c r="M500" s="54">
        <f t="shared" si="29"/>
        <v>0.14171772697034418</v>
      </c>
      <c r="N500" s="55">
        <f t="shared" si="30"/>
        <v>2023800000</v>
      </c>
      <c r="O500" s="55">
        <f t="shared" si="31"/>
        <v>6601400000</v>
      </c>
    </row>
    <row r="501" spans="1:15" x14ac:dyDescent="0.35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  <c r="L501" s="54">
        <f t="shared" si="28"/>
        <v>0.46670751784778264</v>
      </c>
      <c r="M501" s="54">
        <f t="shared" si="29"/>
        <v>0.14589039578888308</v>
      </c>
      <c r="N501" s="55">
        <f t="shared" si="30"/>
        <v>1976100000</v>
      </c>
      <c r="O501" s="55">
        <f t="shared" si="31"/>
        <v>6321600000</v>
      </c>
    </row>
    <row r="502" spans="1:15" x14ac:dyDescent="0.35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  <c r="L502" s="54">
        <f t="shared" si="28"/>
        <v>0.41792132102962598</v>
      </c>
      <c r="M502" s="54">
        <f t="shared" si="29"/>
        <v>0.18164157357940747</v>
      </c>
      <c r="N502" s="55">
        <f t="shared" si="30"/>
        <v>2244000000</v>
      </c>
      <c r="O502" s="55">
        <f t="shared" si="31"/>
        <v>5163000000</v>
      </c>
    </row>
    <row r="503" spans="1:15" x14ac:dyDescent="0.35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  <c r="L503" s="54">
        <f t="shared" si="28"/>
        <v>0.39569626132053559</v>
      </c>
      <c r="M503" s="54">
        <f t="shared" si="29"/>
        <v>0.16750522486260547</v>
      </c>
      <c r="N503" s="55">
        <f t="shared" si="30"/>
        <v>2164000000</v>
      </c>
      <c r="O503" s="55">
        <f t="shared" si="31"/>
        <v>5112000000</v>
      </c>
    </row>
    <row r="504" spans="1:15" x14ac:dyDescent="0.35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  <c r="L504" s="54">
        <f t="shared" si="28"/>
        <v>0.43762944081567623</v>
      </c>
      <c r="M504" s="54">
        <f t="shared" si="29"/>
        <v>0.19332483670543252</v>
      </c>
      <c r="N504" s="55">
        <f t="shared" si="30"/>
        <v>2427000000</v>
      </c>
      <c r="O504" s="55">
        <f t="shared" si="31"/>
        <v>5494000000</v>
      </c>
    </row>
    <row r="505" spans="1:15" x14ac:dyDescent="0.35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  <c r="L505" s="54">
        <f t="shared" si="28"/>
        <v>0.47354037267080751</v>
      </c>
      <c r="M505" s="54">
        <f t="shared" si="29"/>
        <v>0.2046376811594203</v>
      </c>
      <c r="N505" s="55">
        <f t="shared" si="30"/>
        <v>2471000000</v>
      </c>
      <c r="O505" s="55">
        <f t="shared" si="31"/>
        <v>5718000000</v>
      </c>
    </row>
    <row r="506" spans="1:15" x14ac:dyDescent="0.35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  <c r="L506" s="54">
        <f t="shared" si="28"/>
        <v>0.63362276893391223</v>
      </c>
      <c r="M506" s="54">
        <f t="shared" si="29"/>
        <v>0.23154848046309695</v>
      </c>
      <c r="N506" s="55">
        <f t="shared" si="30"/>
        <v>480000000</v>
      </c>
      <c r="O506" s="55">
        <f t="shared" si="31"/>
        <v>1313500000</v>
      </c>
    </row>
    <row r="507" spans="1:15" x14ac:dyDescent="0.35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  <c r="L507" s="54">
        <f t="shared" si="28"/>
        <v>0.6582750987456053</v>
      </c>
      <c r="M507" s="54">
        <f t="shared" si="29"/>
        <v>0.26528929206996832</v>
      </c>
      <c r="N507" s="55">
        <f t="shared" si="30"/>
        <v>611200000</v>
      </c>
      <c r="O507" s="55">
        <f t="shared" si="31"/>
        <v>1516600000</v>
      </c>
    </row>
    <row r="508" spans="1:15" x14ac:dyDescent="0.35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  <c r="L508" s="54">
        <f t="shared" si="28"/>
        <v>0.65329995074700375</v>
      </c>
      <c r="M508" s="54">
        <f t="shared" si="29"/>
        <v>0.26194385158430472</v>
      </c>
      <c r="N508" s="55">
        <f t="shared" si="30"/>
        <v>638200000</v>
      </c>
      <c r="O508" s="55">
        <f t="shared" si="31"/>
        <v>1591700000</v>
      </c>
    </row>
    <row r="509" spans="1:15" x14ac:dyDescent="0.35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  <c r="L509" s="54">
        <f t="shared" si="28"/>
        <v>0.66684186814837065</v>
      </c>
      <c r="M509" s="54">
        <f t="shared" si="29"/>
        <v>0.26051208890223759</v>
      </c>
      <c r="N509" s="55">
        <f t="shared" si="30"/>
        <v>693900000</v>
      </c>
      <c r="O509" s="55">
        <f t="shared" si="31"/>
        <v>1776200000</v>
      </c>
    </row>
    <row r="510" spans="1:15" x14ac:dyDescent="0.35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  <c r="L510" s="54">
        <f t="shared" si="28"/>
        <v>0.34690608666329459</v>
      </c>
      <c r="M510" s="54">
        <f t="shared" si="29"/>
        <v>0.19027145506659923</v>
      </c>
      <c r="N510" s="55">
        <f t="shared" si="30"/>
        <v>2257000000</v>
      </c>
      <c r="O510" s="55">
        <f t="shared" si="31"/>
        <v>4115000000</v>
      </c>
    </row>
    <row r="511" spans="1:15" x14ac:dyDescent="0.35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  <c r="L511" s="54">
        <f t="shared" si="28"/>
        <v>0.33518798187743426</v>
      </c>
      <c r="M511" s="54">
        <f t="shared" si="29"/>
        <v>0.18170256736348461</v>
      </c>
      <c r="N511" s="55">
        <f t="shared" si="30"/>
        <v>2286000000</v>
      </c>
      <c r="O511" s="55">
        <f t="shared" si="31"/>
        <v>4217000000</v>
      </c>
    </row>
    <row r="512" spans="1:15" x14ac:dyDescent="0.35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  <c r="L512" s="54">
        <f t="shared" si="28"/>
        <v>0.34824424066204429</v>
      </c>
      <c r="M512" s="54">
        <f t="shared" si="29"/>
        <v>0.19600387683590548</v>
      </c>
      <c r="N512" s="55">
        <f t="shared" si="30"/>
        <v>2629000000</v>
      </c>
      <c r="O512" s="55">
        <f t="shared" si="31"/>
        <v>4671000000</v>
      </c>
    </row>
    <row r="513" spans="1:15" x14ac:dyDescent="0.35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  <c r="L513" s="54">
        <f t="shared" si="28"/>
        <v>0.37035751475182233</v>
      </c>
      <c r="M513" s="54">
        <f t="shared" si="29"/>
        <v>0.17467893092676154</v>
      </c>
      <c r="N513" s="55">
        <f t="shared" si="30"/>
        <v>2013000000</v>
      </c>
      <c r="O513" s="55">
        <f t="shared" si="31"/>
        <v>4268000000</v>
      </c>
    </row>
    <row r="514" spans="1:15" x14ac:dyDescent="0.35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  <c r="L514" s="54">
        <f t="shared" si="28"/>
        <v>0.80102536904446209</v>
      </c>
      <c r="M514" s="54">
        <f t="shared" si="29"/>
        <v>0.1530982056041722</v>
      </c>
      <c r="N514" s="55">
        <f t="shared" si="30"/>
        <v>1558800000</v>
      </c>
      <c r="O514" s="55">
        <f t="shared" si="31"/>
        <v>8155800000</v>
      </c>
    </row>
    <row r="515" spans="1:15" x14ac:dyDescent="0.35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  <c r="L515" s="54">
        <f t="shared" ref="L515:L578" si="32">1-(F515/E515)</f>
        <v>0.80324192254394289</v>
      </c>
      <c r="M515" s="54">
        <f t="shared" ref="M515:M578" si="33">N515/E515</f>
        <v>0.16635365764714463</v>
      </c>
      <c r="N515" s="55">
        <f t="shared" ref="N515:N578" si="34">O515-SUM(G515:I515)</f>
        <v>1824700000</v>
      </c>
      <c r="O515" s="55">
        <f t="shared" ref="O515:O578" si="35">E515-F515</f>
        <v>8810600000</v>
      </c>
    </row>
    <row r="516" spans="1:15" x14ac:dyDescent="0.35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  <c r="L516" s="54">
        <f t="shared" si="32"/>
        <v>0.80514637675781975</v>
      </c>
      <c r="M516" s="54">
        <f t="shared" si="33"/>
        <v>0.1490018923231049</v>
      </c>
      <c r="N516" s="55">
        <f t="shared" si="34"/>
        <v>1606300000</v>
      </c>
      <c r="O516" s="55">
        <f t="shared" si="35"/>
        <v>8679800000</v>
      </c>
    </row>
    <row r="517" spans="1:15" x14ac:dyDescent="0.35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  <c r="L517" s="54">
        <f t="shared" si="32"/>
        <v>0.80633618355042924</v>
      </c>
      <c r="M517" s="54">
        <f t="shared" si="33"/>
        <v>0.15479964128108822</v>
      </c>
      <c r="N517" s="55">
        <f t="shared" si="34"/>
        <v>1743400000</v>
      </c>
      <c r="O517" s="55">
        <f t="shared" si="35"/>
        <v>9081200000</v>
      </c>
    </row>
    <row r="518" spans="1:15" x14ac:dyDescent="0.35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  <c r="L518" s="54">
        <f t="shared" si="32"/>
        <v>0.21747716613181933</v>
      </c>
      <c r="M518" s="54">
        <f t="shared" si="33"/>
        <v>0.11355220933102937</v>
      </c>
      <c r="N518" s="55">
        <f t="shared" si="34"/>
        <v>920000000</v>
      </c>
      <c r="O518" s="55">
        <f t="shared" si="35"/>
        <v>1762000000</v>
      </c>
    </row>
    <row r="519" spans="1:15" x14ac:dyDescent="0.35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  <c r="L519" s="54">
        <f t="shared" si="32"/>
        <v>0.29689839572192511</v>
      </c>
      <c r="M519" s="54">
        <f t="shared" si="33"/>
        <v>0.20727272727272728</v>
      </c>
      <c r="N519" s="55">
        <f t="shared" si="34"/>
        <v>1938000000</v>
      </c>
      <c r="O519" s="55">
        <f t="shared" si="35"/>
        <v>2776000000</v>
      </c>
    </row>
    <row r="520" spans="1:15" x14ac:dyDescent="0.35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  <c r="L520" s="54">
        <f t="shared" si="32"/>
        <v>0.23312690248766665</v>
      </c>
      <c r="M520" s="54">
        <f t="shared" si="33"/>
        <v>0.13005143277002204</v>
      </c>
      <c r="N520" s="55">
        <f t="shared" si="34"/>
        <v>1239000000</v>
      </c>
      <c r="O520" s="55">
        <f t="shared" si="35"/>
        <v>2221000000</v>
      </c>
    </row>
    <row r="521" spans="1:15" x14ac:dyDescent="0.35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  <c r="L521" s="54">
        <f t="shared" si="32"/>
        <v>0.26741293532338306</v>
      </c>
      <c r="M521" s="54">
        <f t="shared" si="33"/>
        <v>0.16241708126036483</v>
      </c>
      <c r="N521" s="55">
        <f t="shared" si="34"/>
        <v>1567000000</v>
      </c>
      <c r="O521" s="55">
        <f t="shared" si="35"/>
        <v>2580000000</v>
      </c>
    </row>
    <row r="522" spans="1:15" x14ac:dyDescent="0.35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  <c r="L522" s="54">
        <f t="shared" si="32"/>
        <v>0.40342129798532567</v>
      </c>
      <c r="M522" s="54">
        <f t="shared" si="33"/>
        <v>0.15979569500182414</v>
      </c>
      <c r="N522" s="55">
        <f t="shared" si="34"/>
        <v>3942000000</v>
      </c>
      <c r="O522" s="55">
        <f t="shared" si="35"/>
        <v>9952000000</v>
      </c>
    </row>
    <row r="523" spans="1:15" x14ac:dyDescent="0.35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  <c r="L523" s="54">
        <f t="shared" si="32"/>
        <v>0.43771499464275643</v>
      </c>
      <c r="M523" s="54">
        <f t="shared" si="33"/>
        <v>0.19099983082388766</v>
      </c>
      <c r="N523" s="55">
        <f t="shared" si="34"/>
        <v>3387000000</v>
      </c>
      <c r="O523" s="55">
        <f t="shared" si="35"/>
        <v>7762000000</v>
      </c>
    </row>
    <row r="524" spans="1:15" x14ac:dyDescent="0.35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  <c r="L524" s="54">
        <f t="shared" si="32"/>
        <v>0.43128807926641644</v>
      </c>
      <c r="M524" s="54">
        <f t="shared" si="33"/>
        <v>0.18111883808234353</v>
      </c>
      <c r="N524" s="55">
        <f t="shared" si="34"/>
        <v>2943000000</v>
      </c>
      <c r="O524" s="55">
        <f t="shared" si="35"/>
        <v>7008000000</v>
      </c>
    </row>
    <row r="525" spans="1:15" x14ac:dyDescent="0.35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  <c r="L525" s="54">
        <f t="shared" si="32"/>
        <v>0.43120782261396506</v>
      </c>
      <c r="M525" s="54">
        <f t="shared" si="33"/>
        <v>0.17242804021484645</v>
      </c>
      <c r="N525" s="55">
        <f t="shared" si="34"/>
        <v>2504000000</v>
      </c>
      <c r="O525" s="55">
        <f t="shared" si="35"/>
        <v>6262000000</v>
      </c>
    </row>
    <row r="526" spans="1:15" x14ac:dyDescent="0.35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  <c r="L526" s="54">
        <f t="shared" si="32"/>
        <v>0.85453385691379924</v>
      </c>
      <c r="M526" s="54">
        <f t="shared" si="33"/>
        <v>0.25260317962487233</v>
      </c>
      <c r="N526" s="55">
        <f t="shared" si="34"/>
        <v>2951071000</v>
      </c>
      <c r="O526" s="55">
        <f t="shared" si="35"/>
        <v>9983208000</v>
      </c>
    </row>
    <row r="527" spans="1:15" x14ac:dyDescent="0.35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  <c r="L527" s="54">
        <f t="shared" si="32"/>
        <v>0.85732890420303054</v>
      </c>
      <c r="M527" s="54">
        <f t="shared" si="33"/>
        <v>0.28978524230975411</v>
      </c>
      <c r="N527" s="55">
        <f t="shared" si="34"/>
        <v>4198153000</v>
      </c>
      <c r="O527" s="55">
        <f t="shared" si="35"/>
        <v>12420225000</v>
      </c>
    </row>
    <row r="528" spans="1:15" x14ac:dyDescent="0.35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  <c r="L528" s="54">
        <f t="shared" si="32"/>
        <v>0.85947650557183841</v>
      </c>
      <c r="M528" s="54">
        <f t="shared" si="33"/>
        <v>0.34478285410754661</v>
      </c>
      <c r="N528" s="55">
        <f t="shared" si="34"/>
        <v>6218276000</v>
      </c>
      <c r="O528" s="55">
        <f t="shared" si="35"/>
        <v>15500951000</v>
      </c>
    </row>
    <row r="529" spans="1:15" x14ac:dyDescent="0.35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  <c r="L529" s="54">
        <f t="shared" si="32"/>
        <v>0.75132458982249128</v>
      </c>
      <c r="M529" s="54">
        <f t="shared" si="33"/>
        <v>1.0471910245793628E-2</v>
      </c>
      <c r="N529" s="55">
        <f t="shared" si="34"/>
        <v>91707000</v>
      </c>
      <c r="O529" s="55">
        <f t="shared" si="35"/>
        <v>6579671000</v>
      </c>
    </row>
    <row r="530" spans="1:15" x14ac:dyDescent="0.35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  <c r="L530" s="54">
        <f t="shared" si="32"/>
        <v>0.49950778223311099</v>
      </c>
      <c r="M530" s="54">
        <f t="shared" si="33"/>
        <v>0.21806942548808506</v>
      </c>
      <c r="N530" s="55">
        <f t="shared" si="34"/>
        <v>411579000</v>
      </c>
      <c r="O530" s="55">
        <f t="shared" si="35"/>
        <v>942759000</v>
      </c>
    </row>
    <row r="531" spans="1:15" x14ac:dyDescent="0.35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  <c r="L531" s="54">
        <f t="shared" si="32"/>
        <v>0.505564933671379</v>
      </c>
      <c r="M531" s="54">
        <f t="shared" si="33"/>
        <v>0.2169069931427754</v>
      </c>
      <c r="N531" s="55">
        <f t="shared" si="34"/>
        <v>466950000</v>
      </c>
      <c r="O531" s="55">
        <f t="shared" si="35"/>
        <v>1088363000</v>
      </c>
    </row>
    <row r="532" spans="1:15" x14ac:dyDescent="0.35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  <c r="L532" s="54">
        <f t="shared" si="32"/>
        <v>0.50982209498742925</v>
      </c>
      <c r="M532" s="54">
        <f t="shared" si="33"/>
        <v>0.20941853917871359</v>
      </c>
      <c r="N532" s="55">
        <f t="shared" si="34"/>
        <v>511772000</v>
      </c>
      <c r="O532" s="55">
        <f t="shared" si="35"/>
        <v>1245891000</v>
      </c>
    </row>
    <row r="533" spans="1:15" x14ac:dyDescent="0.35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  <c r="L533" s="54">
        <f t="shared" si="32"/>
        <v>0.52620358953683355</v>
      </c>
      <c r="M533" s="54">
        <f t="shared" si="33"/>
        <v>0.22343900124254046</v>
      </c>
      <c r="N533" s="55">
        <f t="shared" si="34"/>
        <v>609065000</v>
      </c>
      <c r="O533" s="55">
        <f t="shared" si="35"/>
        <v>1434361000</v>
      </c>
    </row>
    <row r="534" spans="1:15" x14ac:dyDescent="0.35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  <c r="L534" s="54">
        <f t="shared" si="32"/>
        <v>0.64205648977798024</v>
      </c>
      <c r="M534" s="54">
        <f t="shared" si="33"/>
        <v>0.29418736001446638</v>
      </c>
      <c r="N534" s="55">
        <f t="shared" si="34"/>
        <v>514093000</v>
      </c>
      <c r="O534" s="55">
        <f t="shared" si="35"/>
        <v>1121995000</v>
      </c>
    </row>
    <row r="535" spans="1:15" x14ac:dyDescent="0.35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  <c r="L535" s="54">
        <f t="shared" si="32"/>
        <v>0.65061469144809525</v>
      </c>
      <c r="M535" s="54">
        <f t="shared" si="33"/>
        <v>0.21456697695106006</v>
      </c>
      <c r="N535" s="55">
        <f t="shared" si="34"/>
        <v>512322000</v>
      </c>
      <c r="O535" s="55">
        <f t="shared" si="35"/>
        <v>1553474000</v>
      </c>
    </row>
    <row r="536" spans="1:15" x14ac:dyDescent="0.35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  <c r="L536" s="54">
        <f t="shared" si="32"/>
        <v>0.66208445326280008</v>
      </c>
      <c r="M536" s="54">
        <f t="shared" si="33"/>
        <v>0.35237621369248584</v>
      </c>
      <c r="N536" s="55">
        <f t="shared" si="34"/>
        <v>921375000</v>
      </c>
      <c r="O536" s="55">
        <f t="shared" si="35"/>
        <v>1731184000</v>
      </c>
    </row>
    <row r="537" spans="1:15" x14ac:dyDescent="0.35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  <c r="L537" s="54">
        <f t="shared" si="32"/>
        <v>0.67024424719440867</v>
      </c>
      <c r="M537" s="54">
        <f t="shared" si="33"/>
        <v>0.36751652571162108</v>
      </c>
      <c r="N537" s="55">
        <f t="shared" si="34"/>
        <v>1008820000</v>
      </c>
      <c r="O537" s="55">
        <f t="shared" si="35"/>
        <v>1839797000</v>
      </c>
    </row>
    <row r="538" spans="1:15" x14ac:dyDescent="0.35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  <c r="L538" s="54">
        <f t="shared" si="32"/>
        <v>0.8092914230328796</v>
      </c>
      <c r="M538" s="54">
        <f t="shared" si="33"/>
        <v>0.34995861071861367</v>
      </c>
      <c r="N538" s="55">
        <f t="shared" si="34"/>
        <v>650635000</v>
      </c>
      <c r="O538" s="55">
        <f t="shared" si="35"/>
        <v>1504616000</v>
      </c>
    </row>
    <row r="539" spans="1:15" x14ac:dyDescent="0.35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  <c r="L539" s="54">
        <f t="shared" si="32"/>
        <v>0.81414101327546251</v>
      </c>
      <c r="M539" s="54">
        <f t="shared" si="33"/>
        <v>0.43008027569023027</v>
      </c>
      <c r="N539" s="55">
        <f t="shared" si="34"/>
        <v>1027362000</v>
      </c>
      <c r="O539" s="55">
        <f t="shared" si="35"/>
        <v>1944794000</v>
      </c>
    </row>
    <row r="540" spans="1:15" x14ac:dyDescent="0.35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  <c r="L540" s="54">
        <f t="shared" si="32"/>
        <v>0.73232190378710338</v>
      </c>
      <c r="M540" s="54">
        <f t="shared" si="33"/>
        <v>0.18516683725690891</v>
      </c>
      <c r="N540" s="55">
        <f t="shared" si="34"/>
        <v>361816000</v>
      </c>
      <c r="O540" s="55">
        <f t="shared" si="35"/>
        <v>1430957000</v>
      </c>
    </row>
    <row r="541" spans="1:15" x14ac:dyDescent="0.35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  <c r="L541" s="54">
        <f t="shared" si="32"/>
        <v>0.66946852459351791</v>
      </c>
      <c r="M541" s="54">
        <f t="shared" si="33"/>
        <v>2.3023799101833321E-2</v>
      </c>
      <c r="N541" s="55">
        <f t="shared" si="34"/>
        <v>42763000</v>
      </c>
      <c r="O541" s="55">
        <f t="shared" si="35"/>
        <v>1243430000</v>
      </c>
    </row>
    <row r="542" spans="1:15" x14ac:dyDescent="0.35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  <c r="L542" s="54">
        <f t="shared" si="32"/>
        <v>0.41543536623095434</v>
      </c>
      <c r="M542" s="54">
        <f t="shared" si="33"/>
        <v>0.17823461332047136</v>
      </c>
      <c r="N542" s="55">
        <f t="shared" si="34"/>
        <v>1118206000</v>
      </c>
      <c r="O542" s="55">
        <f t="shared" si="35"/>
        <v>2606353000</v>
      </c>
    </row>
    <row r="543" spans="1:15" x14ac:dyDescent="0.35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  <c r="L543" s="54">
        <f t="shared" si="32"/>
        <v>0.4524272982921721</v>
      </c>
      <c r="M543" s="54">
        <f t="shared" si="33"/>
        <v>0.20947709446277626</v>
      </c>
      <c r="N543" s="55">
        <f t="shared" si="34"/>
        <v>1529435000</v>
      </c>
      <c r="O543" s="55">
        <f t="shared" si="35"/>
        <v>3303264000</v>
      </c>
    </row>
    <row r="544" spans="1:15" x14ac:dyDescent="0.35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  <c r="L544" s="54">
        <f t="shared" si="32"/>
        <v>0.42531364572009611</v>
      </c>
      <c r="M544" s="54">
        <f t="shared" si="33"/>
        <v>0.2109118278614327</v>
      </c>
      <c r="N544" s="55">
        <f t="shared" si="34"/>
        <v>1632849000</v>
      </c>
      <c r="O544" s="55">
        <f t="shared" si="35"/>
        <v>3292717000</v>
      </c>
    </row>
    <row r="545" spans="1:15" x14ac:dyDescent="0.35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  <c r="L545" s="54">
        <f t="shared" si="32"/>
        <v>0.4448409751714274</v>
      </c>
      <c r="M545" s="54">
        <f t="shared" si="33"/>
        <v>0.22177276765415516</v>
      </c>
      <c r="N545" s="55">
        <f t="shared" si="34"/>
        <v>1764164000</v>
      </c>
      <c r="O545" s="55">
        <f t="shared" si="35"/>
        <v>3538633000</v>
      </c>
    </row>
    <row r="546" spans="1:15" x14ac:dyDescent="0.35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  <c r="L546" s="54">
        <f t="shared" si="32"/>
        <v>0.6782845279761115</v>
      </c>
      <c r="M546" s="54">
        <f t="shared" si="33"/>
        <v>0.31624600815094001</v>
      </c>
      <c r="N546" s="55">
        <f t="shared" si="34"/>
        <v>169240000</v>
      </c>
      <c r="O546" s="55">
        <f t="shared" si="35"/>
        <v>362986000</v>
      </c>
    </row>
    <row r="547" spans="1:15" x14ac:dyDescent="0.35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  <c r="L547" s="54">
        <f t="shared" si="32"/>
        <v>0.67681095334021191</v>
      </c>
      <c r="M547" s="54">
        <f t="shared" si="33"/>
        <v>0.31797114266529097</v>
      </c>
      <c r="N547" s="55">
        <f t="shared" si="34"/>
        <v>194150000</v>
      </c>
      <c r="O547" s="55">
        <f t="shared" si="35"/>
        <v>413254000</v>
      </c>
    </row>
    <row r="548" spans="1:15" x14ac:dyDescent="0.35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  <c r="L548" s="54">
        <f t="shared" si="32"/>
        <v>0.67809891053805704</v>
      </c>
      <c r="M548" s="54">
        <f t="shared" si="33"/>
        <v>0.2646121585518334</v>
      </c>
      <c r="N548" s="55">
        <f t="shared" si="34"/>
        <v>256922000</v>
      </c>
      <c r="O548" s="55">
        <f t="shared" si="35"/>
        <v>658392000</v>
      </c>
    </row>
    <row r="549" spans="1:15" x14ac:dyDescent="0.35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  <c r="L549" s="54">
        <f t="shared" si="32"/>
        <v>0.69565818016806669</v>
      </c>
      <c r="M549" s="54">
        <f t="shared" si="33"/>
        <v>0.28247155282914449</v>
      </c>
      <c r="N549" s="55">
        <f t="shared" si="34"/>
        <v>337386000</v>
      </c>
      <c r="O549" s="55">
        <f t="shared" si="35"/>
        <v>830899000</v>
      </c>
    </row>
    <row r="550" spans="1:15" x14ac:dyDescent="0.35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  <c r="L550" s="54" t="e">
        <f t="shared" si="32"/>
        <v>#VALUE!</v>
      </c>
      <c r="M550" s="54" t="e">
        <f t="shared" si="33"/>
        <v>#VALUE!</v>
      </c>
      <c r="N550" s="55" t="e">
        <f t="shared" si="34"/>
        <v>#VALUE!</v>
      </c>
      <c r="O550" s="55" t="e">
        <f t="shared" si="35"/>
        <v>#VALUE!</v>
      </c>
    </row>
    <row r="551" spans="1:15" x14ac:dyDescent="0.35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  <c r="L551" s="54" t="e">
        <f t="shared" si="32"/>
        <v>#VALUE!</v>
      </c>
      <c r="M551" s="54" t="e">
        <f t="shared" si="33"/>
        <v>#VALUE!</v>
      </c>
      <c r="N551" s="55" t="e">
        <f t="shared" si="34"/>
        <v>#VALUE!</v>
      </c>
      <c r="O551" s="55" t="e">
        <f t="shared" si="35"/>
        <v>#VALUE!</v>
      </c>
    </row>
    <row r="552" spans="1:15" x14ac:dyDescent="0.35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  <c r="L552" s="54" t="e">
        <f t="shared" si="32"/>
        <v>#VALUE!</v>
      </c>
      <c r="M552" s="54" t="e">
        <f t="shared" si="33"/>
        <v>#VALUE!</v>
      </c>
      <c r="N552" s="55" t="e">
        <f t="shared" si="34"/>
        <v>#VALUE!</v>
      </c>
      <c r="O552" s="55" t="e">
        <f t="shared" si="35"/>
        <v>#VALUE!</v>
      </c>
    </row>
    <row r="553" spans="1:15" x14ac:dyDescent="0.35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  <c r="L553" s="54" t="e">
        <f t="shared" si="32"/>
        <v>#VALUE!</v>
      </c>
      <c r="M553" s="54" t="e">
        <f t="shared" si="33"/>
        <v>#VALUE!</v>
      </c>
      <c r="N553" s="55" t="e">
        <f t="shared" si="34"/>
        <v>#VALUE!</v>
      </c>
      <c r="O553" s="55" t="e">
        <f t="shared" si="35"/>
        <v>#VALUE!</v>
      </c>
    </row>
    <row r="554" spans="1:15" x14ac:dyDescent="0.35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  <c r="L554" s="54">
        <f t="shared" si="32"/>
        <v>0.2981423579179695</v>
      </c>
      <c r="M554" s="54">
        <f t="shared" si="33"/>
        <v>9.3801728894610997E-2</v>
      </c>
      <c r="N554" s="55">
        <f t="shared" si="34"/>
        <v>1530000000</v>
      </c>
      <c r="O554" s="55">
        <f t="shared" si="35"/>
        <v>4863000000</v>
      </c>
    </row>
    <row r="555" spans="1:15" x14ac:dyDescent="0.35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  <c r="L555" s="54">
        <f t="shared" si="32"/>
        <v>0.3028667331942303</v>
      </c>
      <c r="M555" s="54">
        <f t="shared" si="33"/>
        <v>9.7387281139435719E-2</v>
      </c>
      <c r="N555" s="55">
        <f t="shared" si="34"/>
        <v>2147000000</v>
      </c>
      <c r="O555" s="55">
        <f t="shared" si="35"/>
        <v>6677000000</v>
      </c>
    </row>
    <row r="556" spans="1:15" x14ac:dyDescent="0.35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  <c r="L556" s="54">
        <f t="shared" si="32"/>
        <v>0.30622561191912023</v>
      </c>
      <c r="M556" s="54">
        <f t="shared" si="33"/>
        <v>0.10859347286271727</v>
      </c>
      <c r="N556" s="55">
        <f t="shared" si="34"/>
        <v>2449000000</v>
      </c>
      <c r="O556" s="55">
        <f t="shared" si="35"/>
        <v>6906000000</v>
      </c>
    </row>
    <row r="557" spans="1:15" x14ac:dyDescent="0.35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  <c r="L557" s="54">
        <f t="shared" si="32"/>
        <v>0.31469671541596744</v>
      </c>
      <c r="M557" s="54">
        <f t="shared" si="33"/>
        <v>0.11229920882282426</v>
      </c>
      <c r="N557" s="55">
        <f t="shared" si="34"/>
        <v>2342000000</v>
      </c>
      <c r="O557" s="55">
        <f t="shared" si="35"/>
        <v>6563000000</v>
      </c>
    </row>
    <row r="558" spans="1:15" x14ac:dyDescent="0.35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  <c r="L558" s="54">
        <f t="shared" si="32"/>
        <v>0.36094190308577523</v>
      </c>
      <c r="M558" s="54">
        <f t="shared" si="33"/>
        <v>0.16081268644901675</v>
      </c>
      <c r="N558" s="55">
        <f t="shared" si="34"/>
        <v>1656705000</v>
      </c>
      <c r="O558" s="55">
        <f t="shared" si="35"/>
        <v>3718452000</v>
      </c>
    </row>
    <row r="559" spans="1:15" x14ac:dyDescent="0.35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  <c r="L559" s="54">
        <f t="shared" si="32"/>
        <v>0.33377927225892634</v>
      </c>
      <c r="M559" s="54">
        <f t="shared" si="33"/>
        <v>0.14511234228374514</v>
      </c>
      <c r="N559" s="55">
        <f t="shared" si="34"/>
        <v>1652967000</v>
      </c>
      <c r="O559" s="55">
        <f t="shared" si="35"/>
        <v>3802062000</v>
      </c>
    </row>
    <row r="560" spans="1:15" x14ac:dyDescent="0.35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  <c r="L560" s="54">
        <f t="shared" si="32"/>
        <v>0.34964078604418547</v>
      </c>
      <c r="M560" s="54">
        <f t="shared" si="33"/>
        <v>0.17500238696987361</v>
      </c>
      <c r="N560" s="55">
        <f t="shared" si="34"/>
        <v>2186641000</v>
      </c>
      <c r="O560" s="55">
        <f t="shared" si="35"/>
        <v>4368734000</v>
      </c>
    </row>
    <row r="561" spans="1:15" x14ac:dyDescent="0.35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  <c r="L561" s="54">
        <f t="shared" si="32"/>
        <v>0.35298266319391458</v>
      </c>
      <c r="M561" s="54">
        <f t="shared" si="33"/>
        <v>0.14346113013604933</v>
      </c>
      <c r="N561" s="55">
        <f t="shared" si="34"/>
        <v>1651704000</v>
      </c>
      <c r="O561" s="55">
        <f t="shared" si="35"/>
        <v>4063978000</v>
      </c>
    </row>
    <row r="562" spans="1:15" x14ac:dyDescent="0.35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  <c r="L562" s="54">
        <f t="shared" si="32"/>
        <v>0.74152453148031161</v>
      </c>
      <c r="M562" s="54">
        <f t="shared" si="33"/>
        <v>0.22104653611286587</v>
      </c>
      <c r="N562" s="55">
        <f t="shared" si="34"/>
        <v>419900000</v>
      </c>
      <c r="O562" s="55">
        <f t="shared" si="35"/>
        <v>1408600000</v>
      </c>
    </row>
    <row r="563" spans="1:15" x14ac:dyDescent="0.35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  <c r="L563" s="54">
        <f t="shared" si="32"/>
        <v>0.74744561231972617</v>
      </c>
      <c r="M563" s="54">
        <f t="shared" si="33"/>
        <v>0.2230261549743339</v>
      </c>
      <c r="N563" s="55">
        <f t="shared" si="34"/>
        <v>456200000</v>
      </c>
      <c r="O563" s="55">
        <f t="shared" si="35"/>
        <v>1528900000</v>
      </c>
    </row>
    <row r="564" spans="1:15" x14ac:dyDescent="0.35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  <c r="L564" s="54">
        <f t="shared" si="32"/>
        <v>0.73068147574152997</v>
      </c>
      <c r="M564" s="54">
        <f t="shared" si="33"/>
        <v>0.18171251452925222</v>
      </c>
      <c r="N564" s="55">
        <f t="shared" si="34"/>
        <v>422100000</v>
      </c>
      <c r="O564" s="55">
        <f t="shared" si="35"/>
        <v>1697300000</v>
      </c>
    </row>
    <row r="565" spans="1:15" x14ac:dyDescent="0.35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  <c r="L565" s="54">
        <f t="shared" si="32"/>
        <v>0.75249629065244417</v>
      </c>
      <c r="M565" s="54">
        <f t="shared" si="33"/>
        <v>0.25772947828527892</v>
      </c>
      <c r="N565" s="55">
        <f t="shared" si="34"/>
        <v>642700000</v>
      </c>
      <c r="O565" s="55">
        <f t="shared" si="35"/>
        <v>1876500000</v>
      </c>
    </row>
    <row r="566" spans="1:15" x14ac:dyDescent="0.35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  <c r="L566" s="54">
        <f t="shared" si="32"/>
        <v>0.27700096432015431</v>
      </c>
      <c r="M566" s="54">
        <f t="shared" si="33"/>
        <v>0.14649630343940856</v>
      </c>
      <c r="N566" s="55">
        <f t="shared" si="34"/>
        <v>3646000000</v>
      </c>
      <c r="O566" s="55">
        <f t="shared" si="35"/>
        <v>6894000000</v>
      </c>
    </row>
    <row r="567" spans="1:15" x14ac:dyDescent="0.35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  <c r="L567" s="54">
        <f t="shared" si="32"/>
        <v>0.21356957964198475</v>
      </c>
      <c r="M567" s="54">
        <f t="shared" si="33"/>
        <v>8.7134055197054208E-2</v>
      </c>
      <c r="N567" s="55">
        <f t="shared" si="34"/>
        <v>2390000000</v>
      </c>
      <c r="O567" s="55">
        <f t="shared" si="35"/>
        <v>5858000000</v>
      </c>
    </row>
    <row r="568" spans="1:15" x14ac:dyDescent="0.35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  <c r="L568" s="54">
        <f t="shared" si="32"/>
        <v>0.27306686589465823</v>
      </c>
      <c r="M568" s="54">
        <f t="shared" si="33"/>
        <v>0.14911535979896084</v>
      </c>
      <c r="N568" s="55">
        <f t="shared" si="34"/>
        <v>4391000000</v>
      </c>
      <c r="O568" s="55">
        <f t="shared" si="35"/>
        <v>8041000000</v>
      </c>
    </row>
    <row r="569" spans="1:15" x14ac:dyDescent="0.35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  <c r="L569" s="54">
        <f t="shared" si="32"/>
        <v>0.27653061224489794</v>
      </c>
      <c r="M569" s="54">
        <f t="shared" si="33"/>
        <v>0.10076530612244898</v>
      </c>
      <c r="N569" s="55">
        <f t="shared" si="34"/>
        <v>3160000000</v>
      </c>
      <c r="O569" s="55">
        <f t="shared" si="35"/>
        <v>8672000000</v>
      </c>
    </row>
    <row r="570" spans="1:15" x14ac:dyDescent="0.35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  <c r="L570" s="54">
        <f t="shared" si="32"/>
        <v>0.30629241440769395</v>
      </c>
      <c r="M570" s="54">
        <f t="shared" si="33"/>
        <v>8.8581267527950855E-2</v>
      </c>
      <c r="N570" s="55">
        <f t="shared" si="34"/>
        <v>530798000</v>
      </c>
      <c r="O570" s="55">
        <f t="shared" si="35"/>
        <v>1835370000</v>
      </c>
    </row>
    <row r="571" spans="1:15" x14ac:dyDescent="0.35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  <c r="L571" s="54">
        <f t="shared" si="32"/>
        <v>0.309666680207761</v>
      </c>
      <c r="M571" s="54">
        <f t="shared" si="33"/>
        <v>9.0797642270713227E-2</v>
      </c>
      <c r="N571" s="55">
        <f t="shared" si="34"/>
        <v>552073000</v>
      </c>
      <c r="O571" s="55">
        <f t="shared" si="35"/>
        <v>1882853000</v>
      </c>
    </row>
    <row r="572" spans="1:15" x14ac:dyDescent="0.35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  <c r="L572" s="54">
        <f t="shared" si="32"/>
        <v>0.3018295827042764</v>
      </c>
      <c r="M572" s="54">
        <f t="shared" si="33"/>
        <v>9.058237204597118E-2</v>
      </c>
      <c r="N572" s="55">
        <f t="shared" si="34"/>
        <v>594648000</v>
      </c>
      <c r="O572" s="55">
        <f t="shared" si="35"/>
        <v>1981427000</v>
      </c>
    </row>
    <row r="573" spans="1:15" x14ac:dyDescent="0.35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  <c r="L573" s="54">
        <f t="shared" si="32"/>
        <v>0.33064813034788698</v>
      </c>
      <c r="M573" s="54">
        <f t="shared" si="33"/>
        <v>0.10904097432047</v>
      </c>
      <c r="N573" s="55">
        <f t="shared" si="34"/>
        <v>721484000</v>
      </c>
      <c r="O573" s="55">
        <f t="shared" si="35"/>
        <v>2187777000</v>
      </c>
    </row>
    <row r="574" spans="1:15" x14ac:dyDescent="0.35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  <c r="L574" s="54">
        <f t="shared" si="32"/>
        <v>0.78244023223220538</v>
      </c>
      <c r="M574" s="54">
        <f t="shared" si="33"/>
        <v>0.10698455061861031</v>
      </c>
      <c r="N574" s="55">
        <f t="shared" si="34"/>
        <v>510451000</v>
      </c>
      <c r="O574" s="55">
        <f t="shared" si="35"/>
        <v>3733225000</v>
      </c>
    </row>
    <row r="575" spans="1:15" x14ac:dyDescent="0.35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  <c r="L575" s="54">
        <f t="shared" si="32"/>
        <v>0.79542221416382619</v>
      </c>
      <c r="M575" s="54">
        <f t="shared" si="33"/>
        <v>0.10198256783872951</v>
      </c>
      <c r="N575" s="55">
        <f t="shared" si="34"/>
        <v>587775000</v>
      </c>
      <c r="O575" s="55">
        <f t="shared" si="35"/>
        <v>4584404000</v>
      </c>
    </row>
    <row r="576" spans="1:15" x14ac:dyDescent="0.35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  <c r="L576" s="54">
        <f t="shared" si="32"/>
        <v>0.80373249652257228</v>
      </c>
      <c r="M576" s="54">
        <f t="shared" si="33"/>
        <v>6.3105065301903365E-2</v>
      </c>
      <c r="N576" s="55">
        <f t="shared" si="34"/>
        <v>421057000</v>
      </c>
      <c r="O576" s="55">
        <f t="shared" si="35"/>
        <v>5362758000</v>
      </c>
    </row>
    <row r="577" spans="1:15" x14ac:dyDescent="0.35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  <c r="L577" s="54">
        <f t="shared" si="32"/>
        <v>0.81801033194719963</v>
      </c>
      <c r="M577" s="54">
        <f t="shared" si="33"/>
        <v>6.5993363700316082E-2</v>
      </c>
      <c r="N577" s="55">
        <f t="shared" si="34"/>
        <v>578997000</v>
      </c>
      <c r="O577" s="55">
        <f t="shared" si="35"/>
        <v>7176866000</v>
      </c>
    </row>
    <row r="578" spans="1:15" x14ac:dyDescent="0.35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  <c r="L578" s="54">
        <f t="shared" si="32"/>
        <v>0.72147260842802563</v>
      </c>
      <c r="M578" s="54">
        <f t="shared" si="33"/>
        <v>0.39715092477698855</v>
      </c>
      <c r="N578" s="55">
        <f t="shared" si="34"/>
        <v>162592000</v>
      </c>
      <c r="O578" s="55">
        <f t="shared" si="35"/>
        <v>295368000</v>
      </c>
    </row>
    <row r="579" spans="1:15" x14ac:dyDescent="0.35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  <c r="L579" s="54">
        <f t="shared" ref="L579:L642" si="36">1-(F579/E579)</f>
        <v>0.7310631889714625</v>
      </c>
      <c r="M579" s="54">
        <f t="shared" ref="M579:M642" si="37">N579/E579</f>
        <v>0.42661439495364117</v>
      </c>
      <c r="N579" s="55">
        <f t="shared" ref="N579:N642" si="38">O579-SUM(G579:I579)</f>
        <v>222101000</v>
      </c>
      <c r="O579" s="55">
        <f t="shared" ref="O579:O642" si="39">E579-F579</f>
        <v>380601000</v>
      </c>
    </row>
    <row r="580" spans="1:15" x14ac:dyDescent="0.35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  <c r="L580" s="54">
        <f t="shared" si="36"/>
        <v>0.73357850901252397</v>
      </c>
      <c r="M580" s="54">
        <f t="shared" si="37"/>
        <v>0.44547905833996493</v>
      </c>
      <c r="N580" s="55">
        <f t="shared" si="38"/>
        <v>288294000</v>
      </c>
      <c r="O580" s="55">
        <f t="shared" si="39"/>
        <v>474739000</v>
      </c>
    </row>
    <row r="581" spans="1:15" x14ac:dyDescent="0.35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  <c r="L581" s="54">
        <f t="shared" si="36"/>
        <v>0.73926521533485878</v>
      </c>
      <c r="M581" s="54">
        <f t="shared" si="37"/>
        <v>0.46538535288327559</v>
      </c>
      <c r="N581" s="55">
        <f t="shared" si="38"/>
        <v>364057000</v>
      </c>
      <c r="O581" s="55">
        <f t="shared" si="39"/>
        <v>578305000</v>
      </c>
    </row>
    <row r="582" spans="1:15" x14ac:dyDescent="0.35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  <c r="L582" s="54">
        <f t="shared" si="36"/>
        <v>0.16245226896819287</v>
      </c>
      <c r="M582" s="54">
        <f t="shared" si="37"/>
        <v>8.8601046849581741E-2</v>
      </c>
      <c r="N582" s="55">
        <f t="shared" si="38"/>
        <v>13017000000</v>
      </c>
      <c r="O582" s="55">
        <f t="shared" si="39"/>
        <v>23867000000</v>
      </c>
    </row>
    <row r="583" spans="1:15" x14ac:dyDescent="0.35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  <c r="L583" s="54">
        <f t="shared" si="36"/>
        <v>8.4496484518694848E-2</v>
      </c>
      <c r="M583" s="54">
        <f t="shared" si="37"/>
        <v>2.3043233826356741E-3</v>
      </c>
      <c r="N583" s="55">
        <f t="shared" si="38"/>
        <v>332000000</v>
      </c>
      <c r="O583" s="55">
        <f t="shared" si="39"/>
        <v>12174000000</v>
      </c>
    </row>
    <row r="584" spans="1:15" x14ac:dyDescent="0.35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  <c r="L584" s="54">
        <f t="shared" si="36"/>
        <v>0.1213509140266652</v>
      </c>
      <c r="M584" s="54">
        <f t="shared" si="37"/>
        <v>5.113066502627743E-2</v>
      </c>
      <c r="N584" s="55">
        <f t="shared" si="38"/>
        <v>7647000000</v>
      </c>
      <c r="O584" s="55">
        <f t="shared" si="39"/>
        <v>18149000000</v>
      </c>
    </row>
    <row r="585" spans="1:15" x14ac:dyDescent="0.35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  <c r="L585" s="54">
        <f t="shared" si="36"/>
        <v>0.10745718050065878</v>
      </c>
      <c r="M585" s="54">
        <f t="shared" si="37"/>
        <v>2.7114624505928855E-2</v>
      </c>
      <c r="N585" s="55">
        <f t="shared" si="38"/>
        <v>4116000000</v>
      </c>
      <c r="O585" s="55">
        <f t="shared" si="39"/>
        <v>16312000000</v>
      </c>
    </row>
    <row r="586" spans="1:15" x14ac:dyDescent="0.35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  <c r="L586" s="54">
        <f t="shared" si="36"/>
        <v>0.51695436044431542</v>
      </c>
      <c r="M586" s="54">
        <f t="shared" si="37"/>
        <v>0.21406834298125196</v>
      </c>
      <c r="N586" s="55">
        <f t="shared" si="38"/>
        <v>712014000</v>
      </c>
      <c r="O586" s="55">
        <f t="shared" si="39"/>
        <v>1719445000</v>
      </c>
    </row>
    <row r="587" spans="1:15" x14ac:dyDescent="0.35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  <c r="L587" s="54">
        <f t="shared" si="36"/>
        <v>0.50820903777601067</v>
      </c>
      <c r="M587" s="54">
        <f t="shared" si="37"/>
        <v>0.21069359184273659</v>
      </c>
      <c r="N587" s="55">
        <f t="shared" si="38"/>
        <v>786626000</v>
      </c>
      <c r="O587" s="55">
        <f t="shared" si="39"/>
        <v>1897402000</v>
      </c>
    </row>
    <row r="588" spans="1:15" x14ac:dyDescent="0.35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  <c r="L588" s="54">
        <f t="shared" si="36"/>
        <v>0.50370633417304456</v>
      </c>
      <c r="M588" s="54">
        <f t="shared" si="37"/>
        <v>0.21382889997304344</v>
      </c>
      <c r="N588" s="55">
        <f t="shared" si="38"/>
        <v>827344000</v>
      </c>
      <c r="O588" s="55">
        <f t="shared" si="39"/>
        <v>1948934000</v>
      </c>
    </row>
    <row r="589" spans="1:15" x14ac:dyDescent="0.35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  <c r="L589" s="54">
        <f t="shared" si="36"/>
        <v>0.49590084491912745</v>
      </c>
      <c r="M589" s="54">
        <f t="shared" si="37"/>
        <v>0.20073189642900771</v>
      </c>
      <c r="N589" s="55">
        <f t="shared" si="38"/>
        <v>795307000</v>
      </c>
      <c r="O589" s="55">
        <f t="shared" si="39"/>
        <v>1964777000</v>
      </c>
    </row>
    <row r="590" spans="1:15" x14ac:dyDescent="0.35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  <c r="L590" s="54">
        <f t="shared" si="36"/>
        <v>0.76181402439024393</v>
      </c>
      <c r="M590" s="54">
        <f t="shared" si="37"/>
        <v>0.35619918699186992</v>
      </c>
      <c r="N590" s="55">
        <f t="shared" si="38"/>
        <v>2804000000</v>
      </c>
      <c r="O590" s="55">
        <f t="shared" si="39"/>
        <v>5997000000</v>
      </c>
    </row>
    <row r="591" spans="1:15" x14ac:dyDescent="0.35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  <c r="L591" s="54">
        <f t="shared" si="36"/>
        <v>0.82729022942403341</v>
      </c>
      <c r="M591" s="54">
        <f t="shared" si="37"/>
        <v>0.40060965827049577</v>
      </c>
      <c r="N591" s="55">
        <f t="shared" si="38"/>
        <v>4994000000</v>
      </c>
      <c r="O591" s="55">
        <f t="shared" si="39"/>
        <v>10313000000</v>
      </c>
    </row>
    <row r="592" spans="1:15" x14ac:dyDescent="0.35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  <c r="L592" s="54">
        <f t="shared" si="36"/>
        <v>0.84008255243194996</v>
      </c>
      <c r="M592" s="54">
        <f t="shared" si="37"/>
        <v>0.34722222222222221</v>
      </c>
      <c r="N592" s="55">
        <f t="shared" si="38"/>
        <v>6225000000</v>
      </c>
      <c r="O592" s="55">
        <f t="shared" si="39"/>
        <v>15061000000</v>
      </c>
    </row>
    <row r="593" spans="1:15" x14ac:dyDescent="0.35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  <c r="L593" s="54">
        <f t="shared" si="36"/>
        <v>0.86290614371517482</v>
      </c>
      <c r="M593" s="54">
        <f t="shared" si="37"/>
        <v>0.44963456111151312</v>
      </c>
      <c r="N593" s="55">
        <f t="shared" si="38"/>
        <v>12427000000</v>
      </c>
      <c r="O593" s="55">
        <f t="shared" si="39"/>
        <v>23849000000</v>
      </c>
    </row>
    <row r="594" spans="1:15" x14ac:dyDescent="0.35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  <c r="L594" s="54">
        <f t="shared" si="36"/>
        <v>0.33227000127599848</v>
      </c>
      <c r="M594" s="54">
        <f t="shared" si="37"/>
        <v>5.1390838330994004E-2</v>
      </c>
      <c r="N594" s="55">
        <f t="shared" si="38"/>
        <v>161100000</v>
      </c>
      <c r="O594" s="55">
        <f t="shared" si="39"/>
        <v>1041600000</v>
      </c>
    </row>
    <row r="595" spans="1:15" x14ac:dyDescent="0.35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  <c r="L595" s="54">
        <f t="shared" si="36"/>
        <v>0.34968679123015445</v>
      </c>
      <c r="M595" s="54">
        <f t="shared" si="37"/>
        <v>9.3692623393455021E-2</v>
      </c>
      <c r="N595" s="55">
        <f t="shared" si="38"/>
        <v>347000000</v>
      </c>
      <c r="O595" s="55">
        <f t="shared" si="39"/>
        <v>1295100000</v>
      </c>
    </row>
    <row r="596" spans="1:15" x14ac:dyDescent="0.35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  <c r="L596" s="54">
        <f t="shared" si="36"/>
        <v>0.34056707195535185</v>
      </c>
      <c r="M596" s="54">
        <f t="shared" si="37"/>
        <v>0.10227725732509468</v>
      </c>
      <c r="N596" s="55">
        <f t="shared" si="38"/>
        <v>410500000</v>
      </c>
      <c r="O596" s="55">
        <f t="shared" si="39"/>
        <v>1366900000</v>
      </c>
    </row>
    <row r="597" spans="1:15" x14ac:dyDescent="0.35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  <c r="L597" s="54">
        <f t="shared" si="36"/>
        <v>0.34543826702188063</v>
      </c>
      <c r="M597" s="54">
        <f t="shared" si="37"/>
        <v>0.11195789841463948</v>
      </c>
      <c r="N597" s="55">
        <f t="shared" si="38"/>
        <v>512700000</v>
      </c>
      <c r="O597" s="55">
        <f t="shared" si="39"/>
        <v>1581900000</v>
      </c>
    </row>
    <row r="598" spans="1:15" x14ac:dyDescent="0.35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  <c r="L598" s="54">
        <f t="shared" si="36"/>
        <v>0.35807884508606325</v>
      </c>
      <c r="M598" s="54">
        <f t="shared" si="37"/>
        <v>0.3183231538034425</v>
      </c>
      <c r="N598" s="55">
        <f t="shared" si="38"/>
        <v>5733000000</v>
      </c>
      <c r="O598" s="55">
        <f t="shared" si="39"/>
        <v>6449000000</v>
      </c>
    </row>
    <row r="599" spans="1:15" x14ac:dyDescent="0.35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  <c r="L599" s="54">
        <f t="shared" si="36"/>
        <v>0.30036805124038046</v>
      </c>
      <c r="M599" s="54">
        <f t="shared" si="37"/>
        <v>0.25892643755078631</v>
      </c>
      <c r="N599" s="55">
        <f t="shared" si="38"/>
        <v>5417000000</v>
      </c>
      <c r="O599" s="55">
        <f t="shared" si="39"/>
        <v>6284000000</v>
      </c>
    </row>
    <row r="600" spans="1:15" x14ac:dyDescent="0.35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  <c r="L600" s="54">
        <f t="shared" si="36"/>
        <v>9.0213639332027196E-2</v>
      </c>
      <c r="M600" s="54">
        <f t="shared" si="37"/>
        <v>5.6721709114656217E-2</v>
      </c>
      <c r="N600" s="55">
        <f t="shared" si="38"/>
        <v>1216000000</v>
      </c>
      <c r="O600" s="55">
        <f t="shared" si="39"/>
        <v>1934000000</v>
      </c>
    </row>
    <row r="601" spans="1:15" x14ac:dyDescent="0.35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  <c r="L601" s="54">
        <f t="shared" si="36"/>
        <v>-0.79656106317314346</v>
      </c>
      <c r="M601" s="54">
        <f t="shared" si="37"/>
        <v>-0.8403980600869182</v>
      </c>
      <c r="N601" s="55">
        <f t="shared" si="38"/>
        <v>-13343000000</v>
      </c>
      <c r="O601" s="55">
        <f t="shared" si="39"/>
        <v>-12647000000</v>
      </c>
    </row>
    <row r="602" spans="1:15" x14ac:dyDescent="0.35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  <c r="L602" s="54">
        <f t="shared" si="36"/>
        <v>0.62860433084200773</v>
      </c>
      <c r="M602" s="54">
        <f t="shared" si="37"/>
        <v>0.11502246708966514</v>
      </c>
      <c r="N602" s="55">
        <f t="shared" si="38"/>
        <v>5094000000</v>
      </c>
      <c r="O602" s="55">
        <f t="shared" si="39"/>
        <v>27839000000</v>
      </c>
    </row>
    <row r="603" spans="1:15" x14ac:dyDescent="0.35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  <c r="L603" s="54">
        <f t="shared" si="36"/>
        <v>0.62578181578774106</v>
      </c>
      <c r="M603" s="54">
        <f t="shared" si="37"/>
        <v>8.3722869620558735E-2</v>
      </c>
      <c r="N603" s="55">
        <f t="shared" si="38"/>
        <v>3815000000</v>
      </c>
      <c r="O603" s="55">
        <f t="shared" si="39"/>
        <v>28515000000</v>
      </c>
    </row>
    <row r="604" spans="1:15" x14ac:dyDescent="0.35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  <c r="L604" s="54">
        <f t="shared" si="36"/>
        <v>0.6420879607190273</v>
      </c>
      <c r="M604" s="54">
        <f t="shared" si="37"/>
        <v>4.5160474574842478E-2</v>
      </c>
      <c r="N604" s="55">
        <f t="shared" si="38"/>
        <v>2143000000</v>
      </c>
      <c r="O604" s="55">
        <f t="shared" si="39"/>
        <v>30469000000</v>
      </c>
    </row>
    <row r="605" spans="1:15" x14ac:dyDescent="0.35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  <c r="L605" s="54">
        <f t="shared" si="36"/>
        <v>0.6559714087163705</v>
      </c>
      <c r="M605" s="54">
        <f t="shared" si="37"/>
        <v>6.1094013699990075E-2</v>
      </c>
      <c r="N605" s="55">
        <f t="shared" si="38"/>
        <v>3077000000</v>
      </c>
      <c r="O605" s="55">
        <f t="shared" si="39"/>
        <v>33038000000</v>
      </c>
    </row>
    <row r="606" spans="1:15" x14ac:dyDescent="0.35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  <c r="L606" s="54">
        <f t="shared" si="36"/>
        <v>0.55968534906587997</v>
      </c>
      <c r="M606" s="54">
        <f t="shared" si="37"/>
        <v>0.13988856112749917</v>
      </c>
      <c r="N606" s="55">
        <f t="shared" si="38"/>
        <v>2134000000</v>
      </c>
      <c r="O606" s="55">
        <f t="shared" si="39"/>
        <v>8538000000</v>
      </c>
    </row>
    <row r="607" spans="1:15" x14ac:dyDescent="0.35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  <c r="L607" s="54">
        <f t="shared" si="36"/>
        <v>0.56627719580983071</v>
      </c>
      <c r="M607" s="54">
        <f t="shared" si="37"/>
        <v>0.15961590115498253</v>
      </c>
      <c r="N607" s="55">
        <f t="shared" si="38"/>
        <v>2377000000</v>
      </c>
      <c r="O607" s="55">
        <f t="shared" si="39"/>
        <v>8433000000</v>
      </c>
    </row>
    <row r="608" spans="1:15" x14ac:dyDescent="0.35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  <c r="L608" s="54">
        <f t="shared" si="36"/>
        <v>0.53511861253239412</v>
      </c>
      <c r="M608" s="54">
        <f t="shared" si="37"/>
        <v>7.0569473054688026E-2</v>
      </c>
      <c r="N608" s="55">
        <f t="shared" si="38"/>
        <v>1062000000</v>
      </c>
      <c r="O608" s="55">
        <f t="shared" si="39"/>
        <v>8053000000</v>
      </c>
    </row>
    <row r="609" spans="1:15" x14ac:dyDescent="0.35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  <c r="L609" s="54">
        <f t="shared" si="36"/>
        <v>0.58917875682150944</v>
      </c>
      <c r="M609" s="54">
        <f t="shared" si="37"/>
        <v>0.15533076001597232</v>
      </c>
      <c r="N609" s="55">
        <f t="shared" si="38"/>
        <v>2334000000</v>
      </c>
      <c r="O609" s="55">
        <f t="shared" si="39"/>
        <v>8853000000</v>
      </c>
    </row>
    <row r="610" spans="1:15" x14ac:dyDescent="0.35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  <c r="L610" s="54">
        <f t="shared" si="36"/>
        <v>0.82917396311653035</v>
      </c>
      <c r="M610" s="54">
        <f t="shared" si="37"/>
        <v>0.29083502890001717</v>
      </c>
      <c r="N610" s="55">
        <f t="shared" si="38"/>
        <v>430818000</v>
      </c>
      <c r="O610" s="55">
        <f t="shared" si="39"/>
        <v>1228267000</v>
      </c>
    </row>
    <row r="611" spans="1:15" x14ac:dyDescent="0.35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  <c r="L611" s="54">
        <f t="shared" si="36"/>
        <v>0.82104459119446016</v>
      </c>
      <c r="M611" s="54">
        <f t="shared" si="37"/>
        <v>0.28495605774904359</v>
      </c>
      <c r="N611" s="55">
        <f t="shared" si="38"/>
        <v>493557000</v>
      </c>
      <c r="O611" s="55">
        <f t="shared" si="39"/>
        <v>1422087000</v>
      </c>
    </row>
    <row r="612" spans="1:15" x14ac:dyDescent="0.35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  <c r="L612" s="54">
        <f t="shared" si="36"/>
        <v>0.82693144107555749</v>
      </c>
      <c r="M612" s="54">
        <f t="shared" si="37"/>
        <v>0.28799477868532675</v>
      </c>
      <c r="N612" s="55">
        <f t="shared" si="38"/>
        <v>552899000</v>
      </c>
      <c r="O612" s="55">
        <f t="shared" si="39"/>
        <v>1587562000</v>
      </c>
    </row>
    <row r="613" spans="1:15" x14ac:dyDescent="0.35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  <c r="L613" s="54">
        <f t="shared" si="36"/>
        <v>0.83097781792190006</v>
      </c>
      <c r="M613" s="54">
        <f t="shared" si="37"/>
        <v>0.27890652490133</v>
      </c>
      <c r="N613" s="55">
        <f t="shared" si="38"/>
        <v>556428000</v>
      </c>
      <c r="O613" s="55">
        <f t="shared" si="39"/>
        <v>1657829000</v>
      </c>
    </row>
    <row r="614" spans="1:15" x14ac:dyDescent="0.35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  <c r="L614" s="54">
        <f t="shared" si="36"/>
        <v>0.31740225680665313</v>
      </c>
      <c r="M614" s="54">
        <f t="shared" si="37"/>
        <v>0.18570344042237483</v>
      </c>
      <c r="N614" s="55">
        <f t="shared" si="38"/>
        <v>1076300000</v>
      </c>
      <c r="O614" s="55">
        <f t="shared" si="39"/>
        <v>1839600000</v>
      </c>
    </row>
    <row r="615" spans="1:15" x14ac:dyDescent="0.35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  <c r="L615" s="54">
        <f t="shared" si="36"/>
        <v>0.32501566777715474</v>
      </c>
      <c r="M615" s="54">
        <f t="shared" si="37"/>
        <v>0.1752976877659399</v>
      </c>
      <c r="N615" s="55">
        <f t="shared" si="38"/>
        <v>1062900000</v>
      </c>
      <c r="O615" s="55">
        <f t="shared" si="39"/>
        <v>1970700000</v>
      </c>
    </row>
    <row r="616" spans="1:15" x14ac:dyDescent="0.35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  <c r="L616" s="54">
        <f t="shared" si="36"/>
        <v>0.32515825251800801</v>
      </c>
      <c r="M616" s="54">
        <f t="shared" si="37"/>
        <v>0.19810408806012036</v>
      </c>
      <c r="N616" s="55">
        <f t="shared" si="38"/>
        <v>1270600000</v>
      </c>
      <c r="O616" s="55">
        <f t="shared" si="39"/>
        <v>2085500000</v>
      </c>
    </row>
    <row r="617" spans="1:15" x14ac:dyDescent="0.35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  <c r="L617" s="54">
        <f t="shared" si="36"/>
        <v>0.33387918486171764</v>
      </c>
      <c r="M617" s="54">
        <f t="shared" si="37"/>
        <v>0.16666666666666666</v>
      </c>
      <c r="N617" s="55">
        <f t="shared" si="38"/>
        <v>1099200000</v>
      </c>
      <c r="O617" s="55">
        <f t="shared" si="39"/>
        <v>2202000000</v>
      </c>
    </row>
    <row r="618" spans="1:15" x14ac:dyDescent="0.35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  <c r="L618" s="54">
        <f t="shared" si="36"/>
        <v>0.42200180342651039</v>
      </c>
      <c r="M618" s="54">
        <f t="shared" si="37"/>
        <v>0.23624887285843102</v>
      </c>
      <c r="N618" s="55">
        <f t="shared" si="38"/>
        <v>1048000000</v>
      </c>
      <c r="O618" s="55">
        <f t="shared" si="39"/>
        <v>1872000000</v>
      </c>
    </row>
    <row r="619" spans="1:15" x14ac:dyDescent="0.35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  <c r="L619" s="54">
        <f t="shared" si="36"/>
        <v>0.42334856668051513</v>
      </c>
      <c r="M619" s="54">
        <f t="shared" si="37"/>
        <v>0.22039883672621521</v>
      </c>
      <c r="N619" s="55">
        <f t="shared" si="38"/>
        <v>1061000000</v>
      </c>
      <c r="O619" s="55">
        <f t="shared" si="39"/>
        <v>2038000000</v>
      </c>
    </row>
    <row r="620" spans="1:15" x14ac:dyDescent="0.35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  <c r="L620" s="54">
        <f t="shared" si="36"/>
        <v>0.43130675088827475</v>
      </c>
      <c r="M620" s="54">
        <f t="shared" si="37"/>
        <v>0.2388472167390446</v>
      </c>
      <c r="N620" s="55">
        <f t="shared" si="38"/>
        <v>1210000000</v>
      </c>
      <c r="O620" s="55">
        <f t="shared" si="39"/>
        <v>2185000000</v>
      </c>
    </row>
    <row r="621" spans="1:15" x14ac:dyDescent="0.35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  <c r="L621" s="54">
        <f t="shared" si="36"/>
        <v>0.44632660829843929</v>
      </c>
      <c r="M621" s="54">
        <f t="shared" si="37"/>
        <v>0.24952417205938332</v>
      </c>
      <c r="N621" s="55">
        <f t="shared" si="38"/>
        <v>1311000000</v>
      </c>
      <c r="O621" s="55">
        <f t="shared" si="39"/>
        <v>2345000000</v>
      </c>
    </row>
    <row r="622" spans="1:15" x14ac:dyDescent="0.35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  <c r="L622" s="54">
        <f t="shared" si="36"/>
        <v>0.32901973471368484</v>
      </c>
      <c r="M622" s="54">
        <f t="shared" si="37"/>
        <v>0.10061468780329991</v>
      </c>
      <c r="N622" s="55">
        <f t="shared" si="38"/>
        <v>622000000</v>
      </c>
      <c r="O622" s="55">
        <f t="shared" si="39"/>
        <v>2034000000</v>
      </c>
    </row>
    <row r="623" spans="1:15" x14ac:dyDescent="0.35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  <c r="L623" s="54">
        <f t="shared" si="36"/>
        <v>0.32790161414296692</v>
      </c>
      <c r="M623" s="54">
        <f t="shared" si="37"/>
        <v>0.10238278247501921</v>
      </c>
      <c r="N623" s="55">
        <f t="shared" si="38"/>
        <v>666000000</v>
      </c>
      <c r="O623" s="55">
        <f t="shared" si="39"/>
        <v>2133000000</v>
      </c>
    </row>
    <row r="624" spans="1:15" x14ac:dyDescent="0.35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  <c r="L624" s="54">
        <f t="shared" si="36"/>
        <v>0.33198154104321076</v>
      </c>
      <c r="M624" s="54">
        <f t="shared" si="37"/>
        <v>0.11313103062508741</v>
      </c>
      <c r="N624" s="55">
        <f t="shared" si="38"/>
        <v>809000000</v>
      </c>
      <c r="O624" s="55">
        <f t="shared" si="39"/>
        <v>2374000000</v>
      </c>
    </row>
    <row r="625" spans="1:15" x14ac:dyDescent="0.35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  <c r="L625" s="54">
        <f t="shared" si="36"/>
        <v>0.33796546141392336</v>
      </c>
      <c r="M625" s="54">
        <f t="shared" si="37"/>
        <v>0.1270912034538586</v>
      </c>
      <c r="N625" s="55">
        <f t="shared" si="38"/>
        <v>942000000</v>
      </c>
      <c r="O625" s="55">
        <f t="shared" si="39"/>
        <v>2505000000</v>
      </c>
    </row>
    <row r="626" spans="1:15" x14ac:dyDescent="0.35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  <c r="L626" s="54">
        <f t="shared" si="36"/>
        <v>0.52312933786266558</v>
      </c>
      <c r="M626" s="54">
        <f t="shared" si="37"/>
        <v>0.2172613668545666</v>
      </c>
      <c r="N626" s="55">
        <f t="shared" si="38"/>
        <v>305330000</v>
      </c>
      <c r="O626" s="55">
        <f t="shared" si="39"/>
        <v>735184000</v>
      </c>
    </row>
    <row r="627" spans="1:15" x14ac:dyDescent="0.35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  <c r="L627" s="54">
        <f t="shared" si="36"/>
        <v>0.49253126896253074</v>
      </c>
      <c r="M627" s="54">
        <f t="shared" si="37"/>
        <v>0.1781475461984052</v>
      </c>
      <c r="N627" s="55">
        <f t="shared" si="38"/>
        <v>266575000</v>
      </c>
      <c r="O627" s="55">
        <f t="shared" si="39"/>
        <v>737010000</v>
      </c>
    </row>
    <row r="628" spans="1:15" x14ac:dyDescent="0.35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  <c r="L628" s="54">
        <f t="shared" si="36"/>
        <v>0.49023031985020782</v>
      </c>
      <c r="M628" s="54">
        <f t="shared" si="37"/>
        <v>0.18007139431902963</v>
      </c>
      <c r="N628" s="55">
        <f t="shared" si="38"/>
        <v>275627000</v>
      </c>
      <c r="O628" s="55">
        <f t="shared" si="39"/>
        <v>750373000</v>
      </c>
    </row>
    <row r="629" spans="1:15" x14ac:dyDescent="0.35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  <c r="L629" s="54">
        <f t="shared" si="36"/>
        <v>0.48396183337004761</v>
      </c>
      <c r="M629" s="54">
        <f t="shared" si="37"/>
        <v>0.19724584748119381</v>
      </c>
      <c r="N629" s="55">
        <f t="shared" si="38"/>
        <v>307125000</v>
      </c>
      <c r="O629" s="55">
        <f t="shared" si="39"/>
        <v>753561000</v>
      </c>
    </row>
    <row r="630" spans="1:15" x14ac:dyDescent="0.35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  <c r="L630" s="54">
        <f t="shared" si="36"/>
        <v>4.9912705203463026E-2</v>
      </c>
      <c r="M630" s="54">
        <f t="shared" si="37"/>
        <v>4.3509124685443136E-2</v>
      </c>
      <c r="N630" s="55">
        <f t="shared" si="38"/>
        <v>1190043000</v>
      </c>
      <c r="O630" s="55">
        <f t="shared" si="39"/>
        <v>1365191000</v>
      </c>
    </row>
    <row r="631" spans="1:15" x14ac:dyDescent="0.35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  <c r="L631" s="54">
        <f t="shared" si="36"/>
        <v>6.497587241287528E-2</v>
      </c>
      <c r="M631" s="54">
        <f t="shared" si="37"/>
        <v>5.649014932812399E-2</v>
      </c>
      <c r="N631" s="55">
        <f t="shared" si="38"/>
        <v>1216322000</v>
      </c>
      <c r="O631" s="55">
        <f t="shared" si="39"/>
        <v>1399033000</v>
      </c>
    </row>
    <row r="632" spans="1:15" x14ac:dyDescent="0.35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  <c r="L632" s="54">
        <f t="shared" si="36"/>
        <v>6.0433537550524274E-2</v>
      </c>
      <c r="M632" s="54">
        <f t="shared" si="37"/>
        <v>3.7897161363379409E-2</v>
      </c>
      <c r="N632" s="55">
        <f t="shared" si="38"/>
        <v>686471000</v>
      </c>
      <c r="O632" s="55">
        <f t="shared" si="39"/>
        <v>1094696000</v>
      </c>
    </row>
    <row r="633" spans="1:15" x14ac:dyDescent="0.35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  <c r="L633" s="54">
        <f t="shared" si="36"/>
        <v>4.1515770341488234E-2</v>
      </c>
      <c r="M633" s="54">
        <f t="shared" si="37"/>
        <v>3.1478591812318685E-2</v>
      </c>
      <c r="N633" s="55">
        <f t="shared" si="38"/>
        <v>599243000</v>
      </c>
      <c r="O633" s="55">
        <f t="shared" si="39"/>
        <v>790316000</v>
      </c>
    </row>
    <row r="634" spans="1:15" x14ac:dyDescent="0.35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  <c r="L634" s="54">
        <f t="shared" si="36"/>
        <v>0.34071136448635098</v>
      </c>
      <c r="M634" s="54">
        <f t="shared" si="37"/>
        <v>0.14557446294054094</v>
      </c>
      <c r="N634" s="55">
        <f t="shared" si="38"/>
        <v>721266000</v>
      </c>
      <c r="O634" s="55">
        <f t="shared" si="39"/>
        <v>1688095000</v>
      </c>
    </row>
    <row r="635" spans="1:15" x14ac:dyDescent="0.35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  <c r="L635" s="54">
        <f t="shared" si="36"/>
        <v>0.35150828689073232</v>
      </c>
      <c r="M635" s="54">
        <f t="shared" si="37"/>
        <v>0.15943733810862701</v>
      </c>
      <c r="N635" s="55">
        <f t="shared" si="38"/>
        <v>777717000</v>
      </c>
      <c r="O635" s="55">
        <f t="shared" si="39"/>
        <v>1714617000</v>
      </c>
    </row>
    <row r="636" spans="1:15" x14ac:dyDescent="0.35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  <c r="L636" s="54">
        <f t="shared" si="36"/>
        <v>0.32609257119554136</v>
      </c>
      <c r="M636" s="54">
        <f t="shared" si="37"/>
        <v>0.11306810084564232</v>
      </c>
      <c r="N636" s="55">
        <f t="shared" si="38"/>
        <v>515707000</v>
      </c>
      <c r="O636" s="55">
        <f t="shared" si="39"/>
        <v>1487318000</v>
      </c>
    </row>
    <row r="637" spans="1:15" x14ac:dyDescent="0.35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  <c r="L637" s="54">
        <f t="shared" si="36"/>
        <v>0.30854709377165557</v>
      </c>
      <c r="M637" s="54">
        <f t="shared" si="37"/>
        <v>6.6700371943914288E-2</v>
      </c>
      <c r="N637" s="55">
        <f t="shared" si="38"/>
        <v>266232000</v>
      </c>
      <c r="O637" s="55">
        <f t="shared" si="39"/>
        <v>1231554000</v>
      </c>
    </row>
    <row r="638" spans="1:15" x14ac:dyDescent="0.35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  <c r="L638" s="54">
        <f t="shared" si="36"/>
        <v>0.37194639138977681</v>
      </c>
      <c r="M638" s="54">
        <f t="shared" si="37"/>
        <v>0.19548960380069796</v>
      </c>
      <c r="N638" s="55">
        <f t="shared" si="38"/>
        <v>666600000</v>
      </c>
      <c r="O638" s="55">
        <f t="shared" si="39"/>
        <v>1268300000</v>
      </c>
    </row>
    <row r="639" spans="1:15" x14ac:dyDescent="0.35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  <c r="L639" s="54">
        <f t="shared" si="36"/>
        <v>0.38358833487718402</v>
      </c>
      <c r="M639" s="54">
        <f t="shared" si="37"/>
        <v>0.18820072188328488</v>
      </c>
      <c r="N639" s="55">
        <f t="shared" si="38"/>
        <v>589200000</v>
      </c>
      <c r="O639" s="55">
        <f t="shared" si="39"/>
        <v>1200900000</v>
      </c>
    </row>
    <row r="640" spans="1:15" x14ac:dyDescent="0.35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  <c r="L640" s="54">
        <f t="shared" si="36"/>
        <v>0.37158989781201091</v>
      </c>
      <c r="M640" s="54">
        <f t="shared" si="37"/>
        <v>0.15183969067419523</v>
      </c>
      <c r="N640" s="55">
        <f t="shared" si="38"/>
        <v>494800000</v>
      </c>
      <c r="O640" s="55">
        <f t="shared" si="39"/>
        <v>1210900000</v>
      </c>
    </row>
    <row r="641" spans="1:15" x14ac:dyDescent="0.35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  <c r="L641" s="54">
        <f t="shared" si="36"/>
        <v>0.32821608423622772</v>
      </c>
      <c r="M641" s="54">
        <f t="shared" si="37"/>
        <v>5.9148481611475658E-2</v>
      </c>
      <c r="N641" s="55">
        <f t="shared" si="38"/>
        <v>193800000</v>
      </c>
      <c r="O641" s="55">
        <f t="shared" si="39"/>
        <v>1075400000</v>
      </c>
    </row>
    <row r="642" spans="1:15" x14ac:dyDescent="0.35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  <c r="L642" s="54">
        <f t="shared" si="36"/>
        <v>0.70120785111066142</v>
      </c>
      <c r="M642" s="54">
        <f t="shared" si="37"/>
        <v>0.39873833762411498</v>
      </c>
      <c r="N642" s="55">
        <f t="shared" si="38"/>
        <v>254161000</v>
      </c>
      <c r="O642" s="55">
        <f t="shared" si="39"/>
        <v>446959000</v>
      </c>
    </row>
    <row r="643" spans="1:15" x14ac:dyDescent="0.35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  <c r="L643" s="54">
        <f t="shared" ref="L643:L706" si="40">1-(F643/E643)</f>
        <v>0.69111486831173752</v>
      </c>
      <c r="M643" s="54">
        <f t="shared" ref="M643:M706" si="41">N643/E643</f>
        <v>0.39504583946712529</v>
      </c>
      <c r="N643" s="55">
        <f t="shared" ref="N643:N706" si="42">O643-SUM(G643:I643)</f>
        <v>271037000</v>
      </c>
      <c r="O643" s="55">
        <f t="shared" ref="O643:O706" si="43">E643-F643</f>
        <v>474167000</v>
      </c>
    </row>
    <row r="644" spans="1:15" x14ac:dyDescent="0.35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  <c r="L644" s="54">
        <f t="shared" si="40"/>
        <v>0.68627253323871118</v>
      </c>
      <c r="M644" s="54">
        <f t="shared" si="41"/>
        <v>0.40342628882329856</v>
      </c>
      <c r="N644" s="55">
        <f t="shared" si="42"/>
        <v>300154000</v>
      </c>
      <c r="O644" s="55">
        <f t="shared" si="43"/>
        <v>510595000</v>
      </c>
    </row>
    <row r="645" spans="1:15" x14ac:dyDescent="0.35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  <c r="L645" s="54">
        <f t="shared" si="40"/>
        <v>0.68361421223541674</v>
      </c>
      <c r="M645" s="54">
        <f t="shared" si="41"/>
        <v>0.40044736031217915</v>
      </c>
      <c r="N645" s="55">
        <f t="shared" si="42"/>
        <v>320995000</v>
      </c>
      <c r="O645" s="55">
        <f t="shared" si="43"/>
        <v>547979000</v>
      </c>
    </row>
    <row r="646" spans="1:15" x14ac:dyDescent="0.35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  <c r="L646" s="54">
        <f t="shared" si="40"/>
        <v>0.25315054422606798</v>
      </c>
      <c r="M646" s="54">
        <f t="shared" si="41"/>
        <v>0.13043049744028951</v>
      </c>
      <c r="N646" s="55">
        <f t="shared" si="42"/>
        <v>439361000</v>
      </c>
      <c r="O646" s="55">
        <f t="shared" si="43"/>
        <v>852749000</v>
      </c>
    </row>
    <row r="647" spans="1:15" x14ac:dyDescent="0.35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  <c r="L647" s="54">
        <f t="shared" si="40"/>
        <v>0.2612484348637425</v>
      </c>
      <c r="M647" s="54">
        <f t="shared" si="41"/>
        <v>0.13901038670347254</v>
      </c>
      <c r="N647" s="55">
        <f t="shared" si="42"/>
        <v>460071000</v>
      </c>
      <c r="O647" s="55">
        <f t="shared" si="43"/>
        <v>864632000</v>
      </c>
    </row>
    <row r="648" spans="1:15" x14ac:dyDescent="0.35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  <c r="L648" s="54">
        <f t="shared" si="40"/>
        <v>0.24326025076175395</v>
      </c>
      <c r="M648" s="54">
        <f t="shared" si="41"/>
        <v>0.12595737126852632</v>
      </c>
      <c r="N648" s="55">
        <f t="shared" si="42"/>
        <v>427145000</v>
      </c>
      <c r="O648" s="55">
        <f t="shared" si="43"/>
        <v>824941000</v>
      </c>
    </row>
    <row r="649" spans="1:15" x14ac:dyDescent="0.35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  <c r="L649" s="54">
        <f t="shared" si="40"/>
        <v>0.25685059632662244</v>
      </c>
      <c r="M649" s="54">
        <f t="shared" si="41"/>
        <v>0.1490591632567243</v>
      </c>
      <c r="N649" s="55">
        <f t="shared" si="42"/>
        <v>533482000</v>
      </c>
      <c r="O649" s="55">
        <f t="shared" si="43"/>
        <v>919267000</v>
      </c>
    </row>
    <row r="650" spans="1:15" x14ac:dyDescent="0.35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  <c r="L650" s="54" t="e">
        <f t="shared" si="40"/>
        <v>#VALUE!</v>
      </c>
      <c r="M650" s="54" t="e">
        <f t="shared" si="41"/>
        <v>#VALUE!</v>
      </c>
      <c r="N650" s="55" t="e">
        <f t="shared" si="42"/>
        <v>#VALUE!</v>
      </c>
      <c r="O650" s="55" t="e">
        <f t="shared" si="43"/>
        <v>#VALUE!</v>
      </c>
    </row>
    <row r="651" spans="1:15" x14ac:dyDescent="0.35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  <c r="L651" s="54" t="e">
        <f t="shared" si="40"/>
        <v>#VALUE!</v>
      </c>
      <c r="M651" s="54" t="e">
        <f t="shared" si="41"/>
        <v>#VALUE!</v>
      </c>
      <c r="N651" s="55" t="e">
        <f t="shared" si="42"/>
        <v>#VALUE!</v>
      </c>
      <c r="O651" s="55" t="e">
        <f t="shared" si="43"/>
        <v>#VALUE!</v>
      </c>
    </row>
    <row r="652" spans="1:15" x14ac:dyDescent="0.35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  <c r="L652" s="54" t="e">
        <f t="shared" si="40"/>
        <v>#VALUE!</v>
      </c>
      <c r="M652" s="54" t="e">
        <f t="shared" si="41"/>
        <v>#VALUE!</v>
      </c>
      <c r="N652" s="55" t="e">
        <f t="shared" si="42"/>
        <v>#VALUE!</v>
      </c>
      <c r="O652" s="55" t="e">
        <f t="shared" si="43"/>
        <v>#VALUE!</v>
      </c>
    </row>
    <row r="653" spans="1:15" x14ac:dyDescent="0.35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  <c r="L653" s="54" t="e">
        <f t="shared" si="40"/>
        <v>#VALUE!</v>
      </c>
      <c r="M653" s="54" t="e">
        <f t="shared" si="41"/>
        <v>#VALUE!</v>
      </c>
      <c r="N653" s="55" t="e">
        <f t="shared" si="42"/>
        <v>#VALUE!</v>
      </c>
      <c r="O653" s="55" t="e">
        <f t="shared" si="43"/>
        <v>#VALUE!</v>
      </c>
    </row>
    <row r="654" spans="1:15" x14ac:dyDescent="0.35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  <c r="L654" s="54">
        <f t="shared" si="40"/>
        <v>0.18519236986744259</v>
      </c>
      <c r="M654" s="54">
        <f t="shared" si="41"/>
        <v>0.11926931781441966</v>
      </c>
      <c r="N654" s="55">
        <f t="shared" si="42"/>
        <v>3689000000</v>
      </c>
      <c r="O654" s="55">
        <f t="shared" si="43"/>
        <v>5728000000</v>
      </c>
    </row>
    <row r="655" spans="1:15" x14ac:dyDescent="0.35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  <c r="L655" s="54">
        <f t="shared" si="40"/>
        <v>0.19036043044211071</v>
      </c>
      <c r="M655" s="54">
        <f t="shared" si="41"/>
        <v>0.12605341631012576</v>
      </c>
      <c r="N655" s="55">
        <f t="shared" si="42"/>
        <v>3889000000</v>
      </c>
      <c r="O655" s="55">
        <f t="shared" si="43"/>
        <v>5873000000</v>
      </c>
    </row>
    <row r="656" spans="1:15" x14ac:dyDescent="0.35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  <c r="L656" s="54">
        <f t="shared" si="40"/>
        <v>0.19479487749849056</v>
      </c>
      <c r="M656" s="54">
        <f t="shared" si="41"/>
        <v>0.13276557882360418</v>
      </c>
      <c r="N656" s="55">
        <f t="shared" si="42"/>
        <v>4178000000</v>
      </c>
      <c r="O656" s="55">
        <f t="shared" si="43"/>
        <v>6130000000</v>
      </c>
    </row>
    <row r="657" spans="1:15" x14ac:dyDescent="0.35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  <c r="L657" s="54">
        <f t="shared" si="40"/>
        <v>0.19931107071093679</v>
      </c>
      <c r="M657" s="54">
        <f t="shared" si="41"/>
        <v>0.13743501419321916</v>
      </c>
      <c r="N657" s="55">
        <f t="shared" si="42"/>
        <v>4309000000</v>
      </c>
      <c r="O657" s="55">
        <f t="shared" si="43"/>
        <v>6249000000</v>
      </c>
    </row>
    <row r="658" spans="1:15" x14ac:dyDescent="0.35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  <c r="L658" s="54">
        <f t="shared" si="40"/>
        <v>0.67014150346556345</v>
      </c>
      <c r="M658" s="54">
        <f t="shared" si="41"/>
        <v>0.32353034516327528</v>
      </c>
      <c r="N658" s="55">
        <f t="shared" si="42"/>
        <v>784982000</v>
      </c>
      <c r="O658" s="55">
        <f t="shared" si="43"/>
        <v>1625965000</v>
      </c>
    </row>
    <row r="659" spans="1:15" x14ac:dyDescent="0.35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  <c r="L659" s="54">
        <f t="shared" si="40"/>
        <v>0.67212814715265423</v>
      </c>
      <c r="M659" s="54">
        <f t="shared" si="41"/>
        <v>0.33963404111878559</v>
      </c>
      <c r="N659" s="55">
        <f t="shared" si="42"/>
        <v>844336000</v>
      </c>
      <c r="O659" s="55">
        <f t="shared" si="43"/>
        <v>1670922000</v>
      </c>
    </row>
    <row r="660" spans="1:15" x14ac:dyDescent="0.35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  <c r="L660" s="54">
        <f t="shared" si="40"/>
        <v>0.69095493340916148</v>
      </c>
      <c r="M660" s="54">
        <f t="shared" si="41"/>
        <v>0.37658204758792835</v>
      </c>
      <c r="N660" s="55">
        <f t="shared" si="42"/>
        <v>954846000</v>
      </c>
      <c r="O660" s="55">
        <f t="shared" si="43"/>
        <v>1751957000</v>
      </c>
    </row>
    <row r="661" spans="1:15" x14ac:dyDescent="0.35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  <c r="L661" s="54">
        <f t="shared" si="40"/>
        <v>0.68914092314757736</v>
      </c>
      <c r="M661" s="54">
        <f t="shared" si="41"/>
        <v>0.3912707069244804</v>
      </c>
      <c r="N661" s="55">
        <f t="shared" si="42"/>
        <v>940578000</v>
      </c>
      <c r="O661" s="55">
        <f t="shared" si="43"/>
        <v>1656630000</v>
      </c>
    </row>
    <row r="662" spans="1:15" x14ac:dyDescent="0.35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  <c r="L662" s="54">
        <f t="shared" si="40"/>
        <v>0.74531024531024537</v>
      </c>
      <c r="M662" s="54">
        <f t="shared" si="41"/>
        <v>0.41331684188827045</v>
      </c>
      <c r="N662" s="55">
        <f t="shared" si="42"/>
        <v>4010000000</v>
      </c>
      <c r="O662" s="55">
        <f t="shared" si="43"/>
        <v>7231000000</v>
      </c>
    </row>
    <row r="663" spans="1:15" x14ac:dyDescent="0.35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  <c r="L663" s="54">
        <f t="shared" si="40"/>
        <v>0.7447777182645956</v>
      </c>
      <c r="M663" s="54">
        <f t="shared" si="41"/>
        <v>0.40385645420460631</v>
      </c>
      <c r="N663" s="55">
        <f t="shared" si="42"/>
        <v>4524000000</v>
      </c>
      <c r="O663" s="55">
        <f t="shared" si="43"/>
        <v>8343000000</v>
      </c>
    </row>
    <row r="664" spans="1:15" x14ac:dyDescent="0.35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  <c r="L664" s="54">
        <f t="shared" si="40"/>
        <v>0.84781036560867817</v>
      </c>
      <c r="M664" s="54">
        <f t="shared" si="41"/>
        <v>0.6132985134592206</v>
      </c>
      <c r="N664" s="55">
        <f t="shared" si="42"/>
        <v>15265000000</v>
      </c>
      <c r="O664" s="55">
        <f t="shared" si="43"/>
        <v>21102000000</v>
      </c>
    </row>
    <row r="665" spans="1:15" x14ac:dyDescent="0.35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  <c r="L665" s="54">
        <f t="shared" si="40"/>
        <v>0.87726339655013941</v>
      </c>
      <c r="M665" s="54">
        <f t="shared" si="41"/>
        <v>0.67995342994577035</v>
      </c>
      <c r="N665" s="55">
        <f t="shared" si="42"/>
        <v>22193000000</v>
      </c>
      <c r="O665" s="55">
        <f t="shared" si="43"/>
        <v>28633000000</v>
      </c>
    </row>
    <row r="666" spans="1:15" x14ac:dyDescent="0.35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  <c r="L666" s="54">
        <f t="shared" si="40"/>
        <v>0.36141914358532923</v>
      </c>
      <c r="M666" s="54">
        <f t="shared" si="41"/>
        <v>0.16156092291592825</v>
      </c>
      <c r="N666" s="55">
        <f t="shared" si="42"/>
        <v>2871600000</v>
      </c>
      <c r="O666" s="55">
        <f t="shared" si="43"/>
        <v>6423900000</v>
      </c>
    </row>
    <row r="667" spans="1:15" x14ac:dyDescent="0.35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  <c r="L667" s="54">
        <f t="shared" si="40"/>
        <v>0.35566400142940102</v>
      </c>
      <c r="M667" s="54">
        <f t="shared" si="41"/>
        <v>0.16167306919194174</v>
      </c>
      <c r="N667" s="55">
        <f t="shared" si="42"/>
        <v>2895500000</v>
      </c>
      <c r="O667" s="55">
        <f t="shared" si="43"/>
        <v>6369800000</v>
      </c>
    </row>
    <row r="668" spans="1:15" x14ac:dyDescent="0.35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  <c r="L668" s="54">
        <f t="shared" si="40"/>
        <v>0.33744179055376256</v>
      </c>
      <c r="M668" s="54">
        <f t="shared" si="41"/>
        <v>0.14867585917426249</v>
      </c>
      <c r="N668" s="55">
        <f t="shared" si="42"/>
        <v>2621200000</v>
      </c>
      <c r="O668" s="55">
        <f t="shared" si="43"/>
        <v>5949200000</v>
      </c>
    </row>
    <row r="669" spans="1:15" x14ac:dyDescent="0.35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  <c r="L669" s="54">
        <f t="shared" si="40"/>
        <v>0.35195706117816106</v>
      </c>
      <c r="M669" s="54">
        <f t="shared" si="41"/>
        <v>0.16365293936521544</v>
      </c>
      <c r="N669" s="55">
        <f t="shared" si="42"/>
        <v>2710600000</v>
      </c>
      <c r="O669" s="55">
        <f t="shared" si="43"/>
        <v>5829500000</v>
      </c>
    </row>
    <row r="670" spans="1:15" x14ac:dyDescent="0.35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  <c r="L670" s="54">
        <f t="shared" si="40"/>
        <v>0.42511830157309116</v>
      </c>
      <c r="M670" s="54">
        <f t="shared" si="41"/>
        <v>0.18634096431768768</v>
      </c>
      <c r="N670" s="55">
        <f t="shared" si="42"/>
        <v>1457000000</v>
      </c>
      <c r="O670" s="55">
        <f t="shared" si="43"/>
        <v>3324000000</v>
      </c>
    </row>
    <row r="671" spans="1:15" x14ac:dyDescent="0.35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  <c r="L671" s="54">
        <f t="shared" si="40"/>
        <v>0.41708697889861035</v>
      </c>
      <c r="M671" s="54">
        <f t="shared" si="41"/>
        <v>0.20607308286155429</v>
      </c>
      <c r="N671" s="55">
        <f t="shared" si="42"/>
        <v>2002000000</v>
      </c>
      <c r="O671" s="55">
        <f t="shared" si="43"/>
        <v>4052000000</v>
      </c>
    </row>
    <row r="672" spans="1:15" x14ac:dyDescent="0.35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  <c r="L672" s="54">
        <f t="shared" si="40"/>
        <v>0.40094391395017015</v>
      </c>
      <c r="M672" s="54">
        <f t="shared" si="41"/>
        <v>0.14509933047963999</v>
      </c>
      <c r="N672" s="55">
        <f t="shared" si="42"/>
        <v>1322000000</v>
      </c>
      <c r="O672" s="55">
        <f t="shared" si="43"/>
        <v>3653000000</v>
      </c>
    </row>
    <row r="673" spans="1:15" x14ac:dyDescent="0.35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  <c r="L673" s="54">
        <f t="shared" si="40"/>
        <v>0.39893503727369539</v>
      </c>
      <c r="M673" s="54">
        <f t="shared" si="41"/>
        <v>0.15633652822151226</v>
      </c>
      <c r="N673" s="55">
        <f t="shared" si="42"/>
        <v>1468000000</v>
      </c>
      <c r="O673" s="55">
        <f t="shared" si="43"/>
        <v>3746000000</v>
      </c>
    </row>
    <row r="674" spans="1:15" x14ac:dyDescent="0.35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  <c r="L674" s="54">
        <f t="shared" si="40"/>
        <v>0.11615742438572452</v>
      </c>
      <c r="M674" s="54">
        <f t="shared" si="41"/>
        <v>3.6493016013948672E-2</v>
      </c>
      <c r="N674" s="55">
        <f t="shared" si="42"/>
        <v>5672000000</v>
      </c>
      <c r="O674" s="55">
        <f t="shared" si="43"/>
        <v>18054000000</v>
      </c>
    </row>
    <row r="675" spans="1:15" x14ac:dyDescent="0.35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  <c r="L675" s="54">
        <f t="shared" si="40"/>
        <v>8.8553123536994405E-2</v>
      </c>
      <c r="M675" s="54">
        <f t="shared" si="41"/>
        <v>1.0581739124858108E-2</v>
      </c>
      <c r="N675" s="55">
        <f t="shared" si="42"/>
        <v>1650000000</v>
      </c>
      <c r="O675" s="55">
        <f t="shared" si="43"/>
        <v>13808000000</v>
      </c>
    </row>
    <row r="676" spans="1:15" x14ac:dyDescent="0.35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  <c r="L676" s="54">
        <f t="shared" si="40"/>
        <v>0.12012654572186199</v>
      </c>
      <c r="M676" s="54">
        <f t="shared" si="41"/>
        <v>3.2141825723962299E-2</v>
      </c>
      <c r="N676" s="55">
        <f t="shared" si="42"/>
        <v>4897000000</v>
      </c>
      <c r="O676" s="55">
        <f t="shared" si="43"/>
        <v>18302000000</v>
      </c>
    </row>
    <row r="677" spans="1:15" x14ac:dyDescent="0.35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  <c r="L677" s="54">
        <f t="shared" si="40"/>
        <v>0.12774972953479991</v>
      </c>
      <c r="M677" s="54">
        <f t="shared" si="41"/>
        <v>5.7368674119485513E-2</v>
      </c>
      <c r="N677" s="55">
        <f t="shared" si="42"/>
        <v>9545000000</v>
      </c>
      <c r="O677" s="55">
        <f t="shared" si="43"/>
        <v>21255000000</v>
      </c>
    </row>
    <row r="678" spans="1:15" x14ac:dyDescent="0.35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  <c r="L678" s="54">
        <f t="shared" si="40"/>
        <v>0.29031268797255361</v>
      </c>
      <c r="M678" s="54">
        <f t="shared" si="41"/>
        <v>7.8622128332637153E-2</v>
      </c>
      <c r="N678" s="55">
        <f t="shared" si="42"/>
        <v>1023178000</v>
      </c>
      <c r="O678" s="55">
        <f t="shared" si="43"/>
        <v>3778091000</v>
      </c>
    </row>
    <row r="679" spans="1:15" x14ac:dyDescent="0.35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  <c r="L679" s="54">
        <f t="shared" si="40"/>
        <v>0.29975614872249956</v>
      </c>
      <c r="M679" s="54">
        <f t="shared" si="41"/>
        <v>7.5148941496222116E-2</v>
      </c>
      <c r="N679" s="55">
        <f t="shared" si="42"/>
        <v>1057935000</v>
      </c>
      <c r="O679" s="55">
        <f t="shared" si="43"/>
        <v>4219920000</v>
      </c>
    </row>
    <row r="680" spans="1:15" x14ac:dyDescent="0.35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  <c r="L680" s="54">
        <f t="shared" si="40"/>
        <v>0.29943075864019031</v>
      </c>
      <c r="M680" s="54">
        <f t="shared" si="41"/>
        <v>7.3748144511472588E-2</v>
      </c>
      <c r="N680" s="55">
        <f t="shared" si="42"/>
        <v>1131418000</v>
      </c>
      <c r="O680" s="55">
        <f t="shared" si="43"/>
        <v>4593761000</v>
      </c>
    </row>
    <row r="681" spans="1:15" x14ac:dyDescent="0.35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  <c r="L681" s="54">
        <f t="shared" si="40"/>
        <v>0.29815699483587876</v>
      </c>
      <c r="M681" s="54">
        <f t="shared" si="41"/>
        <v>7.4396840742081638E-2</v>
      </c>
      <c r="N681" s="55">
        <f t="shared" si="42"/>
        <v>1136787000</v>
      </c>
      <c r="O681" s="55">
        <f t="shared" si="43"/>
        <v>4555852000</v>
      </c>
    </row>
    <row r="682" spans="1:15" x14ac:dyDescent="0.35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  <c r="L682" s="54">
        <f t="shared" si="40"/>
        <v>0.63716206291197142</v>
      </c>
      <c r="M682" s="54">
        <f t="shared" si="41"/>
        <v>0.15034704407508157</v>
      </c>
      <c r="N682" s="55">
        <f t="shared" si="42"/>
        <v>357213000</v>
      </c>
      <c r="O682" s="55">
        <f t="shared" si="43"/>
        <v>1513848000</v>
      </c>
    </row>
    <row r="683" spans="1:15" x14ac:dyDescent="0.35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  <c r="L683" s="54">
        <f t="shared" si="40"/>
        <v>0.62719772174536725</v>
      </c>
      <c r="M683" s="54">
        <f t="shared" si="41"/>
        <v>0.15875549479374654</v>
      </c>
      <c r="N683" s="55">
        <f t="shared" si="42"/>
        <v>405499000</v>
      </c>
      <c r="O683" s="55">
        <f t="shared" si="43"/>
        <v>1602011000</v>
      </c>
    </row>
    <row r="684" spans="1:15" x14ac:dyDescent="0.35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  <c r="L684" s="54">
        <f t="shared" si="40"/>
        <v>0.63150291413907256</v>
      </c>
      <c r="M684" s="54">
        <f t="shared" si="41"/>
        <v>0.1646155088585069</v>
      </c>
      <c r="N684" s="55">
        <f t="shared" si="42"/>
        <v>456597000</v>
      </c>
      <c r="O684" s="55">
        <f t="shared" si="43"/>
        <v>1751611000</v>
      </c>
    </row>
    <row r="685" spans="1:15" x14ac:dyDescent="0.35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  <c r="L685" s="54">
        <f t="shared" si="40"/>
        <v>0.60400979935476085</v>
      </c>
      <c r="M685" s="54">
        <f t="shared" si="41"/>
        <v>0.14662595103773096</v>
      </c>
      <c r="N685" s="55">
        <f t="shared" si="42"/>
        <v>424944000</v>
      </c>
      <c r="O685" s="55">
        <f t="shared" si="43"/>
        <v>1750511000</v>
      </c>
    </row>
    <row r="686" spans="1:15" x14ac:dyDescent="0.35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  <c r="L686" s="54">
        <f t="shared" si="40"/>
        <v>0.3942879049262028</v>
      </c>
      <c r="M686" s="54">
        <f t="shared" si="41"/>
        <v>0.3942879049262028</v>
      </c>
      <c r="N686" s="55">
        <f t="shared" si="42"/>
        <v>6171000000</v>
      </c>
      <c r="O686" s="55">
        <f t="shared" si="43"/>
        <v>6171000000</v>
      </c>
    </row>
    <row r="687" spans="1:15" x14ac:dyDescent="0.35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  <c r="L687" s="54">
        <f t="shared" si="40"/>
        <v>0.38970770374040131</v>
      </c>
      <c r="M687" s="54">
        <f t="shared" si="41"/>
        <v>0.38970770374040131</v>
      </c>
      <c r="N687" s="55">
        <f t="shared" si="42"/>
        <v>6293000000</v>
      </c>
      <c r="O687" s="55">
        <f t="shared" si="43"/>
        <v>6293000000</v>
      </c>
    </row>
    <row r="688" spans="1:15" x14ac:dyDescent="0.35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  <c r="L688" s="54">
        <f t="shared" si="40"/>
        <v>0.38265895953757223</v>
      </c>
      <c r="M688" s="54">
        <f t="shared" si="41"/>
        <v>0.38265895953757223</v>
      </c>
      <c r="N688" s="55">
        <f t="shared" si="42"/>
        <v>6289000000</v>
      </c>
      <c r="O688" s="55">
        <f t="shared" si="43"/>
        <v>6289000000</v>
      </c>
    </row>
    <row r="689" spans="1:15" x14ac:dyDescent="0.35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  <c r="L689" s="54">
        <f t="shared" si="40"/>
        <v>0.36209406849401782</v>
      </c>
      <c r="M689" s="54">
        <f t="shared" si="41"/>
        <v>0.36209406849401787</v>
      </c>
      <c r="N689" s="55">
        <f t="shared" si="42"/>
        <v>5720000000</v>
      </c>
      <c r="O689" s="55">
        <f t="shared" si="43"/>
        <v>5720000000</v>
      </c>
    </row>
    <row r="690" spans="1:15" x14ac:dyDescent="0.35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  <c r="L690" s="54">
        <f t="shared" si="40"/>
        <v>0.52969519548546862</v>
      </c>
      <c r="M690" s="54">
        <f t="shared" si="41"/>
        <v>0.2224713929317757</v>
      </c>
      <c r="N690" s="55">
        <f t="shared" si="42"/>
        <v>604160000</v>
      </c>
      <c r="O690" s="55">
        <f t="shared" si="43"/>
        <v>1438480000</v>
      </c>
    </row>
    <row r="691" spans="1:15" x14ac:dyDescent="0.35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  <c r="L691" s="54">
        <f t="shared" si="40"/>
        <v>0.53471872077864591</v>
      </c>
      <c r="M691" s="54">
        <f t="shared" si="41"/>
        <v>0.21810961182832919</v>
      </c>
      <c r="N691" s="55">
        <f t="shared" si="42"/>
        <v>574032000</v>
      </c>
      <c r="O691" s="55">
        <f t="shared" si="43"/>
        <v>1407300000</v>
      </c>
    </row>
    <row r="692" spans="1:15" x14ac:dyDescent="0.35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  <c r="L692" s="54">
        <f t="shared" si="40"/>
        <v>0.55890043328045347</v>
      </c>
      <c r="M692" s="54">
        <f t="shared" si="41"/>
        <v>0.24058107932049028</v>
      </c>
      <c r="N692" s="55">
        <f t="shared" si="42"/>
        <v>690626000</v>
      </c>
      <c r="O692" s="55">
        <f t="shared" si="43"/>
        <v>1604412000</v>
      </c>
    </row>
    <row r="693" spans="1:15" x14ac:dyDescent="0.35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  <c r="L693" s="54">
        <f t="shared" si="40"/>
        <v>0.54558747921298312</v>
      </c>
      <c r="M693" s="54">
        <f t="shared" si="41"/>
        <v>0.19486822183691632</v>
      </c>
      <c r="N693" s="55">
        <f t="shared" si="42"/>
        <v>549581000</v>
      </c>
      <c r="O693" s="55">
        <f t="shared" si="43"/>
        <v>1538704000</v>
      </c>
    </row>
    <row r="694" spans="1:15" x14ac:dyDescent="0.35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  <c r="L694" s="54">
        <f t="shared" si="40"/>
        <v>0.21074718526100311</v>
      </c>
      <c r="M694" s="54">
        <f t="shared" si="41"/>
        <v>6.6632548618219031E-2</v>
      </c>
      <c r="N694" s="55">
        <f t="shared" si="42"/>
        <v>1302000000</v>
      </c>
      <c r="O694" s="55">
        <f t="shared" si="43"/>
        <v>4118000000</v>
      </c>
    </row>
    <row r="695" spans="1:15" x14ac:dyDescent="0.35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  <c r="L695" s="54">
        <f t="shared" si="40"/>
        <v>0.23332230675928989</v>
      </c>
      <c r="M695" s="54">
        <f t="shared" si="41"/>
        <v>7.8123277097805713E-2</v>
      </c>
      <c r="N695" s="55">
        <f t="shared" si="42"/>
        <v>1417000000</v>
      </c>
      <c r="O695" s="55">
        <f t="shared" si="43"/>
        <v>4232000000</v>
      </c>
    </row>
    <row r="696" spans="1:15" x14ac:dyDescent="0.35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  <c r="L696" s="54">
        <f t="shared" si="40"/>
        <v>0.26023231770358202</v>
      </c>
      <c r="M696" s="54">
        <f t="shared" si="41"/>
        <v>9.4325852946542596E-2</v>
      </c>
      <c r="N696" s="55">
        <f t="shared" si="42"/>
        <v>1551000000</v>
      </c>
      <c r="O696" s="55">
        <f t="shared" si="43"/>
        <v>4279000000</v>
      </c>
    </row>
    <row r="697" spans="1:15" x14ac:dyDescent="0.35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  <c r="L697" s="54">
        <f t="shared" si="40"/>
        <v>0.27615780445969129</v>
      </c>
      <c r="M697" s="54">
        <f t="shared" si="41"/>
        <v>0.10350969784932049</v>
      </c>
      <c r="N697" s="55">
        <f t="shared" si="42"/>
        <v>1569000000</v>
      </c>
      <c r="O697" s="55">
        <f t="shared" si="43"/>
        <v>4186000000</v>
      </c>
    </row>
    <row r="698" spans="1:15" x14ac:dyDescent="0.35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  <c r="L698" s="54">
        <f t="shared" si="40"/>
        <v>0.43755757652615157</v>
      </c>
      <c r="M698" s="54">
        <f t="shared" si="41"/>
        <v>0.12638204612379045</v>
      </c>
      <c r="N698" s="55">
        <f t="shared" si="42"/>
        <v>1131125000</v>
      </c>
      <c r="O698" s="55">
        <f t="shared" si="43"/>
        <v>3916160000</v>
      </c>
    </row>
    <row r="699" spans="1:15" x14ac:dyDescent="0.35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  <c r="L699" s="54">
        <f t="shared" si="40"/>
        <v>0.43829085255205735</v>
      </c>
      <c r="M699" s="54">
        <f t="shared" si="41"/>
        <v>0.13741123686367038</v>
      </c>
      <c r="N699" s="55">
        <f t="shared" si="42"/>
        <v>1296854000</v>
      </c>
      <c r="O699" s="55">
        <f t="shared" si="43"/>
        <v>4136483000</v>
      </c>
    </row>
    <row r="700" spans="1:15" x14ac:dyDescent="0.35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  <c r="L700" s="54">
        <f t="shared" si="40"/>
        <v>0.43294153018082471</v>
      </c>
      <c r="M700" s="54">
        <f t="shared" si="41"/>
        <v>0.13518548456776464</v>
      </c>
      <c r="N700" s="55">
        <f t="shared" si="42"/>
        <v>1347117000</v>
      </c>
      <c r="O700" s="55">
        <f t="shared" si="43"/>
        <v>4314242000</v>
      </c>
    </row>
    <row r="701" spans="1:15" x14ac:dyDescent="0.35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  <c r="L701" s="54">
        <f t="shared" si="40"/>
        <v>0.42427204246823347</v>
      </c>
      <c r="M701" s="54">
        <f t="shared" si="41"/>
        <v>0.13037901679109118</v>
      </c>
      <c r="N701" s="55">
        <f t="shared" si="42"/>
        <v>1300320000</v>
      </c>
      <c r="O701" s="55">
        <f t="shared" si="43"/>
        <v>4231428000</v>
      </c>
    </row>
    <row r="702" spans="1:15" x14ac:dyDescent="0.35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  <c r="L702" s="54">
        <f t="shared" si="40"/>
        <v>0.15206448540915585</v>
      </c>
      <c r="M702" s="54">
        <f t="shared" si="41"/>
        <v>0.10672743350792463</v>
      </c>
      <c r="N702" s="55">
        <f t="shared" si="42"/>
        <v>3138000000</v>
      </c>
      <c r="O702" s="55">
        <f t="shared" si="43"/>
        <v>4471000000</v>
      </c>
    </row>
    <row r="703" spans="1:15" x14ac:dyDescent="0.35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  <c r="L703" s="54">
        <f t="shared" si="40"/>
        <v>0.16842105263157892</v>
      </c>
      <c r="M703" s="54">
        <f t="shared" si="41"/>
        <v>0.15950714937633101</v>
      </c>
      <c r="N703" s="55">
        <f t="shared" si="42"/>
        <v>5243000000</v>
      </c>
      <c r="O703" s="55">
        <f t="shared" si="43"/>
        <v>5536000000</v>
      </c>
    </row>
    <row r="704" spans="1:15" x14ac:dyDescent="0.35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  <c r="L704" s="54">
        <f t="shared" si="40"/>
        <v>0.10663055896416029</v>
      </c>
      <c r="M704" s="54">
        <f t="shared" si="41"/>
        <v>9.8167816189226931E-2</v>
      </c>
      <c r="N704" s="55">
        <f t="shared" si="42"/>
        <v>2320000000</v>
      </c>
      <c r="O704" s="55">
        <f t="shared" si="43"/>
        <v>2520000000</v>
      </c>
    </row>
    <row r="705" spans="1:15" x14ac:dyDescent="0.35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  <c r="L705" s="54">
        <f t="shared" si="40"/>
        <v>5.4384087618807864E-2</v>
      </c>
      <c r="M705" s="54">
        <f t="shared" si="41"/>
        <v>4.0032731163844655E-2</v>
      </c>
      <c r="N705" s="55">
        <f t="shared" si="42"/>
        <v>636000000</v>
      </c>
      <c r="O705" s="55">
        <f t="shared" si="43"/>
        <v>864000000</v>
      </c>
    </row>
    <row r="706" spans="1:15" x14ac:dyDescent="0.35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  <c r="L706" s="54">
        <f t="shared" si="40"/>
        <v>0.25690102148938931</v>
      </c>
      <c r="M706" s="54">
        <f t="shared" si="41"/>
        <v>4.682605828692632E-2</v>
      </c>
      <c r="N706" s="55">
        <f t="shared" si="42"/>
        <v>201251000</v>
      </c>
      <c r="O706" s="55">
        <f t="shared" si="43"/>
        <v>1104120000</v>
      </c>
    </row>
    <row r="707" spans="1:15" x14ac:dyDescent="0.35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  <c r="L707" s="54">
        <f t="shared" ref="L707:L770" si="44">1-(F707/E707)</f>
        <v>0.27235143123760508</v>
      </c>
      <c r="M707" s="54">
        <f t="shared" ref="M707:M770" si="45">N707/E707</f>
        <v>6.1648695527311205E-2</v>
      </c>
      <c r="N707" s="55">
        <f t="shared" ref="N707:N770" si="46">O707-SUM(G707:I707)</f>
        <v>329727000</v>
      </c>
      <c r="O707" s="55">
        <f t="shared" ref="O707:O770" si="47">E707-F707</f>
        <v>1456667000</v>
      </c>
    </row>
    <row r="708" spans="1:15" x14ac:dyDescent="0.35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  <c r="L708" s="54">
        <f t="shared" si="44"/>
        <v>0.29520980059938617</v>
      </c>
      <c r="M708" s="54">
        <f t="shared" si="45"/>
        <v>7.6291038434051189E-2</v>
      </c>
      <c r="N708" s="55">
        <f t="shared" si="46"/>
        <v>469594000</v>
      </c>
      <c r="O708" s="55">
        <f t="shared" si="47"/>
        <v>1817104000</v>
      </c>
    </row>
    <row r="709" spans="1:15" x14ac:dyDescent="0.35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  <c r="L709" s="54">
        <f t="shared" si="44"/>
        <v>0.3028340738194325</v>
      </c>
      <c r="M709" s="54">
        <f t="shared" si="45"/>
        <v>8.3919877031272877E-2</v>
      </c>
      <c r="N709" s="55">
        <f t="shared" si="46"/>
        <v>580027000</v>
      </c>
      <c r="O709" s="55">
        <f t="shared" si="47"/>
        <v>2093091000</v>
      </c>
    </row>
    <row r="710" spans="1:15" x14ac:dyDescent="0.35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  <c r="L710" s="54">
        <f t="shared" si="44"/>
        <v>0.59110125916395351</v>
      </c>
      <c r="M710" s="54">
        <f t="shared" si="45"/>
        <v>0.20881744922881801</v>
      </c>
      <c r="N710" s="55">
        <f t="shared" si="46"/>
        <v>853851000</v>
      </c>
      <c r="O710" s="55">
        <f t="shared" si="47"/>
        <v>2417003000</v>
      </c>
    </row>
    <row r="711" spans="1:15" x14ac:dyDescent="0.35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  <c r="L711" s="54">
        <f t="shared" si="44"/>
        <v>0.59019190099743835</v>
      </c>
      <c r="M711" s="54">
        <f t="shared" si="45"/>
        <v>0.19744757489729081</v>
      </c>
      <c r="N711" s="55">
        <f t="shared" si="46"/>
        <v>806012000</v>
      </c>
      <c r="O711" s="55">
        <f t="shared" si="47"/>
        <v>2409256000</v>
      </c>
    </row>
    <row r="712" spans="1:15" x14ac:dyDescent="0.35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  <c r="L712" s="54">
        <f t="shared" si="44"/>
        <v>0.60292499287502332</v>
      </c>
      <c r="M712" s="54">
        <f t="shared" si="45"/>
        <v>0.21993137110268454</v>
      </c>
      <c r="N712" s="55">
        <f t="shared" si="46"/>
        <v>940692000</v>
      </c>
      <c r="O712" s="55">
        <f t="shared" si="47"/>
        <v>2578835000</v>
      </c>
    </row>
    <row r="713" spans="1:15" x14ac:dyDescent="0.35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  <c r="L713" s="54">
        <f t="shared" si="44"/>
        <v>0.62292757586325287</v>
      </c>
      <c r="M713" s="54">
        <f t="shared" si="45"/>
        <v>0.24084897860802529</v>
      </c>
      <c r="N713" s="55">
        <f t="shared" si="46"/>
        <v>1071178000</v>
      </c>
      <c r="O713" s="55">
        <f t="shared" si="47"/>
        <v>2770476000</v>
      </c>
    </row>
    <row r="714" spans="1:15" x14ac:dyDescent="0.3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  <c r="L714" s="54">
        <f t="shared" si="44"/>
        <v>0.94659558240443864</v>
      </c>
      <c r="M714" s="54">
        <f t="shared" si="45"/>
        <v>0.29347220429271842</v>
      </c>
      <c r="N714" s="55">
        <f t="shared" si="46"/>
        <v>891153000</v>
      </c>
      <c r="O714" s="55">
        <f t="shared" si="47"/>
        <v>2874417000</v>
      </c>
    </row>
    <row r="715" spans="1:15" x14ac:dyDescent="0.3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  <c r="L715" s="54">
        <f t="shared" si="44"/>
        <v>0.95953784992027036</v>
      </c>
      <c r="M715" s="54">
        <f t="shared" si="45"/>
        <v>0.31625367711941488</v>
      </c>
      <c r="N715" s="55">
        <f t="shared" si="46"/>
        <v>908544000</v>
      </c>
      <c r="O715" s="55">
        <f t="shared" si="47"/>
        <v>2756592000</v>
      </c>
    </row>
    <row r="716" spans="1:15" x14ac:dyDescent="0.3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  <c r="L716" s="54">
        <f t="shared" si="44"/>
        <v>0.97074983057820619</v>
      </c>
      <c r="M716" s="54">
        <f t="shared" si="45"/>
        <v>0.30648275619400328</v>
      </c>
      <c r="N716" s="55">
        <f t="shared" si="46"/>
        <v>905853000</v>
      </c>
      <c r="O716" s="55">
        <f t="shared" si="47"/>
        <v>2869188000</v>
      </c>
    </row>
    <row r="717" spans="1:15" x14ac:dyDescent="0.3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  <c r="L717" s="54">
        <f t="shared" si="44"/>
        <v>0.9739395944059005</v>
      </c>
      <c r="M717" s="54">
        <f t="shared" si="45"/>
        <v>0.31561521743749549</v>
      </c>
      <c r="N717" s="55">
        <f t="shared" si="46"/>
        <v>995214000</v>
      </c>
      <c r="O717" s="55">
        <f t="shared" si="47"/>
        <v>3071076000</v>
      </c>
    </row>
    <row r="718" spans="1:15" x14ac:dyDescent="0.35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  <c r="L718" s="54">
        <f t="shared" si="44"/>
        <v>0.34826317115555072</v>
      </c>
      <c r="M718" s="54">
        <f t="shared" si="45"/>
        <v>0.11132412320146799</v>
      </c>
      <c r="N718" s="55">
        <f t="shared" si="46"/>
        <v>515186000</v>
      </c>
      <c r="O718" s="55">
        <f t="shared" si="47"/>
        <v>1611693000</v>
      </c>
    </row>
    <row r="719" spans="1:15" x14ac:dyDescent="0.35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  <c r="L719" s="54">
        <f t="shared" si="44"/>
        <v>0.35765217721183318</v>
      </c>
      <c r="M719" s="54">
        <f t="shared" si="45"/>
        <v>0.10591190640830567</v>
      </c>
      <c r="N719" s="55">
        <f t="shared" si="46"/>
        <v>563954000</v>
      </c>
      <c r="O719" s="55">
        <f t="shared" si="47"/>
        <v>1904407000</v>
      </c>
    </row>
    <row r="720" spans="1:15" x14ac:dyDescent="0.35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  <c r="L720" s="54">
        <f t="shared" si="44"/>
        <v>0.37273204852649777</v>
      </c>
      <c r="M720" s="54">
        <f t="shared" si="45"/>
        <v>0.10383196584378848</v>
      </c>
      <c r="N720" s="55">
        <f t="shared" si="46"/>
        <v>595118000</v>
      </c>
      <c r="O720" s="55">
        <f t="shared" si="47"/>
        <v>2136332000</v>
      </c>
    </row>
    <row r="721" spans="1:15" x14ac:dyDescent="0.35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  <c r="L721" s="54">
        <f t="shared" si="44"/>
        <v>0.3775668321500335</v>
      </c>
      <c r="M721" s="54">
        <f t="shared" si="45"/>
        <v>0.12867010528351835</v>
      </c>
      <c r="N721" s="55">
        <f t="shared" si="46"/>
        <v>775649000</v>
      </c>
      <c r="O721" s="55">
        <f t="shared" si="47"/>
        <v>2276048000</v>
      </c>
    </row>
    <row r="722" spans="1:15" x14ac:dyDescent="0.35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  <c r="L722" s="54">
        <f t="shared" si="44"/>
        <v>0.8268257958985854</v>
      </c>
      <c r="M722" s="54">
        <f t="shared" si="45"/>
        <v>0.14588192530215369</v>
      </c>
      <c r="N722" s="55">
        <f t="shared" si="46"/>
        <v>4816000000</v>
      </c>
      <c r="O722" s="55">
        <f t="shared" si="47"/>
        <v>27296000000</v>
      </c>
    </row>
    <row r="723" spans="1:15" x14ac:dyDescent="0.35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  <c r="L723" s="54">
        <f t="shared" si="44"/>
        <v>0.82534667368790593</v>
      </c>
      <c r="M723" s="54">
        <f t="shared" si="45"/>
        <v>0.14019074366625708</v>
      </c>
      <c r="N723" s="55">
        <f t="shared" si="46"/>
        <v>4792000000</v>
      </c>
      <c r="O723" s="55">
        <f t="shared" si="47"/>
        <v>28212000000</v>
      </c>
    </row>
    <row r="724" spans="1:15" x14ac:dyDescent="0.35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  <c r="L724" s="54">
        <f t="shared" si="44"/>
        <v>0.83038084403272117</v>
      </c>
      <c r="M724" s="54">
        <f t="shared" si="45"/>
        <v>0.15073947667804324</v>
      </c>
      <c r="N724" s="55">
        <f t="shared" si="46"/>
        <v>5565000000</v>
      </c>
      <c r="O724" s="55">
        <f t="shared" si="47"/>
        <v>30656000000</v>
      </c>
    </row>
    <row r="725" spans="1:15" x14ac:dyDescent="0.35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  <c r="L725" s="54">
        <f t="shared" si="44"/>
        <v>0.83270326125308736</v>
      </c>
      <c r="M725" s="54">
        <f t="shared" si="45"/>
        <v>0.15033519834669087</v>
      </c>
      <c r="N725" s="55">
        <f t="shared" si="46"/>
        <v>5965000000</v>
      </c>
      <c r="O725" s="55">
        <f t="shared" si="47"/>
        <v>33040000000</v>
      </c>
    </row>
    <row r="726" spans="1:15" x14ac:dyDescent="0.35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  <c r="L726" s="54">
        <f t="shared" si="44"/>
        <v>0.67837160011529019</v>
      </c>
      <c r="M726" s="54">
        <f t="shared" si="45"/>
        <v>0.30171366703681074</v>
      </c>
      <c r="N726" s="55">
        <f t="shared" si="46"/>
        <v>532820000</v>
      </c>
      <c r="O726" s="55">
        <f t="shared" si="47"/>
        <v>1197990000</v>
      </c>
    </row>
    <row r="727" spans="1:15" x14ac:dyDescent="0.35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  <c r="L727" s="54">
        <f t="shared" si="44"/>
        <v>0.57625129698782807</v>
      </c>
      <c r="M727" s="54">
        <f t="shared" si="45"/>
        <v>0.18736773357631556</v>
      </c>
      <c r="N727" s="55">
        <f t="shared" si="46"/>
        <v>533613000</v>
      </c>
      <c r="O727" s="55">
        <f t="shared" si="47"/>
        <v>1641132000</v>
      </c>
    </row>
    <row r="728" spans="1:15" x14ac:dyDescent="0.35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  <c r="L728" s="54">
        <f t="shared" si="44"/>
        <v>0.57549625984496111</v>
      </c>
      <c r="M728" s="54">
        <f t="shared" si="45"/>
        <v>0.25588050863325607</v>
      </c>
      <c r="N728" s="55">
        <f t="shared" si="46"/>
        <v>845910000</v>
      </c>
      <c r="O728" s="55">
        <f t="shared" si="47"/>
        <v>1902521000</v>
      </c>
    </row>
    <row r="729" spans="1:15" x14ac:dyDescent="0.35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  <c r="L729" s="54">
        <f t="shared" si="44"/>
        <v>0.57034101096887058</v>
      </c>
      <c r="M729" s="54">
        <f t="shared" si="45"/>
        <v>0.28308664520477739</v>
      </c>
      <c r="N729" s="55">
        <f t="shared" si="46"/>
        <v>1068846000</v>
      </c>
      <c r="O729" s="55">
        <f t="shared" si="47"/>
        <v>2153428000</v>
      </c>
    </row>
    <row r="730" spans="1:15" x14ac:dyDescent="0.35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  <c r="L730" s="54" t="e">
        <f t="shared" si="44"/>
        <v>#VALUE!</v>
      </c>
      <c r="M730" s="54" t="e">
        <f t="shared" si="45"/>
        <v>#VALUE!</v>
      </c>
      <c r="N730" s="55" t="e">
        <f t="shared" si="46"/>
        <v>#VALUE!</v>
      </c>
      <c r="O730" s="55" t="e">
        <f t="shared" si="47"/>
        <v>#VALUE!</v>
      </c>
    </row>
    <row r="731" spans="1:15" x14ac:dyDescent="0.35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  <c r="L731" s="54" t="e">
        <f t="shared" si="44"/>
        <v>#VALUE!</v>
      </c>
      <c r="M731" s="54" t="e">
        <f t="shared" si="45"/>
        <v>#VALUE!</v>
      </c>
      <c r="N731" s="55" t="e">
        <f t="shared" si="46"/>
        <v>#VALUE!</v>
      </c>
      <c r="O731" s="55" t="e">
        <f t="shared" si="47"/>
        <v>#VALUE!</v>
      </c>
    </row>
    <row r="732" spans="1:15" x14ac:dyDescent="0.35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  <c r="L732" s="54" t="e">
        <f t="shared" si="44"/>
        <v>#VALUE!</v>
      </c>
      <c r="M732" s="54" t="e">
        <f t="shared" si="45"/>
        <v>#VALUE!</v>
      </c>
      <c r="N732" s="55" t="e">
        <f t="shared" si="46"/>
        <v>#VALUE!</v>
      </c>
      <c r="O732" s="55" t="e">
        <f t="shared" si="47"/>
        <v>#VALUE!</v>
      </c>
    </row>
    <row r="733" spans="1:15" x14ac:dyDescent="0.35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  <c r="L733" s="54" t="e">
        <f t="shared" si="44"/>
        <v>#VALUE!</v>
      </c>
      <c r="M733" s="54" t="e">
        <f t="shared" si="45"/>
        <v>#VALUE!</v>
      </c>
      <c r="N733" s="55" t="e">
        <f t="shared" si="46"/>
        <v>#VALUE!</v>
      </c>
      <c r="O733" s="55" t="e">
        <f t="shared" si="47"/>
        <v>#VALUE!</v>
      </c>
    </row>
    <row r="734" spans="1:15" x14ac:dyDescent="0.35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  <c r="L734" s="54">
        <f t="shared" si="44"/>
        <v>0.34569387591299461</v>
      </c>
      <c r="M734" s="54">
        <f t="shared" si="45"/>
        <v>0.10388741739572464</v>
      </c>
      <c r="N734" s="55">
        <f t="shared" si="46"/>
        <v>7766000000</v>
      </c>
      <c r="O734" s="55">
        <f t="shared" si="47"/>
        <v>25842000000</v>
      </c>
    </row>
    <row r="735" spans="1:15" x14ac:dyDescent="0.35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  <c r="L735" s="54">
        <f t="shared" si="44"/>
        <v>0.34150890727300409</v>
      </c>
      <c r="M735" s="54">
        <f t="shared" si="45"/>
        <v>0.11630208597675482</v>
      </c>
      <c r="N735" s="55">
        <f t="shared" si="46"/>
        <v>9166000000</v>
      </c>
      <c r="O735" s="55">
        <f t="shared" si="47"/>
        <v>26915000000</v>
      </c>
    </row>
    <row r="736" spans="1:15" x14ac:dyDescent="0.35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  <c r="L736" s="54">
        <f t="shared" si="44"/>
        <v>0.34131239780705969</v>
      </c>
      <c r="M736" s="54">
        <f t="shared" si="45"/>
        <v>0.12586563431759162</v>
      </c>
      <c r="N736" s="55">
        <f t="shared" si="46"/>
        <v>10469000000</v>
      </c>
      <c r="O736" s="55">
        <f t="shared" si="47"/>
        <v>28389000000</v>
      </c>
    </row>
    <row r="737" spans="1:15" x14ac:dyDescent="0.35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  <c r="L737" s="54">
        <f t="shared" si="44"/>
        <v>0.34190399801172633</v>
      </c>
      <c r="M737" s="54">
        <f t="shared" si="45"/>
        <v>0.13301099199042013</v>
      </c>
      <c r="N737" s="55">
        <f t="shared" si="46"/>
        <v>11774000000</v>
      </c>
      <c r="O737" s="55">
        <f t="shared" si="47"/>
        <v>30265000000</v>
      </c>
    </row>
    <row r="738" spans="1:15" x14ac:dyDescent="0.35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  <c r="L738" s="54">
        <f t="shared" si="44"/>
        <v>0.71131073907717435</v>
      </c>
      <c r="M738" s="54">
        <f t="shared" si="45"/>
        <v>0.38530012249897916</v>
      </c>
      <c r="N738" s="55">
        <f t="shared" si="46"/>
        <v>4718000000</v>
      </c>
      <c r="O738" s="55">
        <f t="shared" si="47"/>
        <v>8710000000</v>
      </c>
    </row>
    <row r="739" spans="1:15" x14ac:dyDescent="0.35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  <c r="L739" s="54">
        <f t="shared" si="44"/>
        <v>0.66661066778664424</v>
      </c>
      <c r="M739" s="54">
        <f t="shared" si="45"/>
        <v>0.35312893742125157</v>
      </c>
      <c r="N739" s="55">
        <f t="shared" si="46"/>
        <v>4204000000</v>
      </c>
      <c r="O739" s="55">
        <f t="shared" si="47"/>
        <v>7936000000</v>
      </c>
    </row>
    <row r="740" spans="1:15" x14ac:dyDescent="0.35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  <c r="L740" s="54">
        <f t="shared" si="44"/>
        <v>0.6504610226320201</v>
      </c>
      <c r="M740" s="54">
        <f t="shared" si="45"/>
        <v>0.26981465958833939</v>
      </c>
      <c r="N740" s="55">
        <f t="shared" si="46"/>
        <v>2897000000</v>
      </c>
      <c r="O740" s="55">
        <f t="shared" si="47"/>
        <v>6984000000</v>
      </c>
    </row>
    <row r="741" spans="1:15" x14ac:dyDescent="0.35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  <c r="L741" s="54">
        <f t="shared" si="44"/>
        <v>0.49924653405666064</v>
      </c>
      <c r="M741" s="54">
        <f t="shared" si="45"/>
        <v>-0.20268233875828812</v>
      </c>
      <c r="N741" s="55">
        <f t="shared" si="46"/>
        <v>-1345000000</v>
      </c>
      <c r="O741" s="55">
        <f t="shared" si="47"/>
        <v>3313000000</v>
      </c>
    </row>
    <row r="742" spans="1:15" x14ac:dyDescent="0.35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  <c r="L742" s="54">
        <f t="shared" si="44"/>
        <v>0.40256270940867522</v>
      </c>
      <c r="M742" s="54">
        <f t="shared" si="45"/>
        <v>8.199764556732772E-2</v>
      </c>
      <c r="N742" s="55">
        <f t="shared" si="46"/>
        <v>1811000000</v>
      </c>
      <c r="O742" s="55">
        <f t="shared" si="47"/>
        <v>8891000000</v>
      </c>
    </row>
    <row r="743" spans="1:15" x14ac:dyDescent="0.35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  <c r="L743" s="54">
        <f t="shared" si="44"/>
        <v>0.46558312775117305</v>
      </c>
      <c r="M743" s="54">
        <f t="shared" si="45"/>
        <v>0.17680065786291299</v>
      </c>
      <c r="N743" s="55">
        <f t="shared" si="46"/>
        <v>3655000000</v>
      </c>
      <c r="O743" s="55">
        <f t="shared" si="47"/>
        <v>9625000000</v>
      </c>
    </row>
    <row r="744" spans="1:15" x14ac:dyDescent="0.35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  <c r="L744" s="54">
        <f t="shared" si="44"/>
        <v>0.41952293972278931</v>
      </c>
      <c r="M744" s="54">
        <f t="shared" si="45"/>
        <v>0.11023960459868916</v>
      </c>
      <c r="N744" s="55">
        <f t="shared" si="46"/>
        <v>2052000000</v>
      </c>
      <c r="O744" s="55">
        <f t="shared" si="47"/>
        <v>7809000000</v>
      </c>
    </row>
    <row r="745" spans="1:15" x14ac:dyDescent="0.35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  <c r="L745" s="54">
        <f t="shared" si="44"/>
        <v>0.41366926048865427</v>
      </c>
      <c r="M745" s="54">
        <f t="shared" si="45"/>
        <v>0.12668008924198726</v>
      </c>
      <c r="N745" s="55">
        <f t="shared" si="46"/>
        <v>2328000000</v>
      </c>
      <c r="O745" s="55">
        <f t="shared" si="47"/>
        <v>7602000000</v>
      </c>
    </row>
    <row r="746" spans="1:15" x14ac:dyDescent="0.35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  <c r="L746" s="54">
        <f t="shared" si="44"/>
        <v>0.38345680481304023</v>
      </c>
      <c r="M746" s="54">
        <f t="shared" si="45"/>
        <v>0.18432934217793154</v>
      </c>
      <c r="N746" s="55">
        <f t="shared" si="46"/>
        <v>1028651000</v>
      </c>
      <c r="O746" s="55">
        <f t="shared" si="47"/>
        <v>2139883000</v>
      </c>
    </row>
    <row r="747" spans="1:15" x14ac:dyDescent="0.35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  <c r="L747" s="54">
        <f t="shared" si="44"/>
        <v>0.38618719185772166</v>
      </c>
      <c r="M747" s="54">
        <f t="shared" si="45"/>
        <v>0.19554695423900723</v>
      </c>
      <c r="N747" s="55">
        <f t="shared" si="46"/>
        <v>1153702000</v>
      </c>
      <c r="O747" s="55">
        <f t="shared" si="47"/>
        <v>2278455000</v>
      </c>
    </row>
    <row r="748" spans="1:15" x14ac:dyDescent="0.35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  <c r="L748" s="54">
        <f t="shared" si="44"/>
        <v>0.39182497638278702</v>
      </c>
      <c r="M748" s="54">
        <f t="shared" si="45"/>
        <v>0.2056645026385131</v>
      </c>
      <c r="N748" s="55">
        <f t="shared" si="46"/>
        <v>1280983000</v>
      </c>
      <c r="O748" s="55">
        <f t="shared" si="47"/>
        <v>2440485000</v>
      </c>
    </row>
    <row r="749" spans="1:15" x14ac:dyDescent="0.35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  <c r="L749" s="54">
        <f t="shared" si="44"/>
        <v>0.39626867389376064</v>
      </c>
      <c r="M749" s="54">
        <f t="shared" si="45"/>
        <v>0.19276355447057594</v>
      </c>
      <c r="N749" s="55">
        <f t="shared" si="46"/>
        <v>1155695000</v>
      </c>
      <c r="O749" s="55">
        <f t="shared" si="47"/>
        <v>2375790000</v>
      </c>
    </row>
    <row r="750" spans="1:15" x14ac:dyDescent="0.35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  <c r="L750" s="54">
        <f t="shared" si="44"/>
        <v>0.46599526541748582</v>
      </c>
      <c r="M750" s="54">
        <f t="shared" si="45"/>
        <v>7.627492677446536E-2</v>
      </c>
      <c r="N750" s="55">
        <f t="shared" si="46"/>
        <v>190100000</v>
      </c>
      <c r="O750" s="55">
        <f t="shared" si="47"/>
        <v>1161400000</v>
      </c>
    </row>
    <row r="751" spans="1:15" x14ac:dyDescent="0.35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  <c r="L751" s="54">
        <f t="shared" si="44"/>
        <v>0.49215632038566404</v>
      </c>
      <c r="M751" s="54">
        <f t="shared" si="45"/>
        <v>0.13316473702928044</v>
      </c>
      <c r="N751" s="55">
        <f t="shared" si="46"/>
        <v>337000000</v>
      </c>
      <c r="O751" s="55">
        <f t="shared" si="47"/>
        <v>1245500000</v>
      </c>
    </row>
    <row r="752" spans="1:15" x14ac:dyDescent="0.35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  <c r="L752" s="54">
        <f t="shared" si="44"/>
        <v>0.52964879852125701</v>
      </c>
      <c r="M752" s="54">
        <f t="shared" si="45"/>
        <v>0.17878003696857672</v>
      </c>
      <c r="N752" s="55">
        <f t="shared" si="46"/>
        <v>483600000</v>
      </c>
      <c r="O752" s="55">
        <f t="shared" si="47"/>
        <v>1432700000</v>
      </c>
    </row>
    <row r="753" spans="1:15" x14ac:dyDescent="0.35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  <c r="L753" s="54">
        <f t="shared" si="44"/>
        <v>0.55187630176157021</v>
      </c>
      <c r="M753" s="54">
        <f t="shared" si="45"/>
        <v>0.19737353055388851</v>
      </c>
      <c r="N753" s="55">
        <f t="shared" si="46"/>
        <v>559100000</v>
      </c>
      <c r="O753" s="55">
        <f t="shared" si="47"/>
        <v>1563300000</v>
      </c>
    </row>
    <row r="754" spans="1:15" x14ac:dyDescent="0.35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  <c r="L754" s="54">
        <f t="shared" si="44"/>
        <v>0.27374215849443095</v>
      </c>
      <c r="M754" s="54">
        <f t="shared" si="45"/>
        <v>0.14085264370759185</v>
      </c>
      <c r="N754" s="55">
        <f t="shared" si="46"/>
        <v>5501000000</v>
      </c>
      <c r="O754" s="55">
        <f t="shared" si="47"/>
        <v>10691000000</v>
      </c>
    </row>
    <row r="755" spans="1:15" x14ac:dyDescent="0.35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  <c r="L755" s="54">
        <f t="shared" si="44"/>
        <v>0.2815709819877934</v>
      </c>
      <c r="M755" s="54">
        <f t="shared" si="45"/>
        <v>0.14466828759986106</v>
      </c>
      <c r="N755" s="55">
        <f t="shared" si="46"/>
        <v>5831000000</v>
      </c>
      <c r="O755" s="55">
        <f t="shared" si="47"/>
        <v>11349000000</v>
      </c>
    </row>
    <row r="756" spans="1:15" x14ac:dyDescent="0.35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  <c r="L756" s="54">
        <f t="shared" si="44"/>
        <v>0.30673129260516829</v>
      </c>
      <c r="M756" s="54">
        <f t="shared" si="45"/>
        <v>0.17697830538347892</v>
      </c>
      <c r="N756" s="55">
        <f t="shared" si="46"/>
        <v>6828000000</v>
      </c>
      <c r="O756" s="55">
        <f t="shared" si="47"/>
        <v>11834000000</v>
      </c>
    </row>
    <row r="757" spans="1:15" x14ac:dyDescent="0.35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  <c r="L757" s="54">
        <f t="shared" si="44"/>
        <v>0.3091954607907994</v>
      </c>
      <c r="M757" s="54">
        <f t="shared" si="45"/>
        <v>0.17004223703628313</v>
      </c>
      <c r="N757" s="55">
        <f t="shared" si="46"/>
        <v>6683000000</v>
      </c>
      <c r="O757" s="55">
        <f t="shared" si="47"/>
        <v>12152000000</v>
      </c>
    </row>
    <row r="758" spans="1:15" x14ac:dyDescent="0.35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  <c r="L758" s="54">
        <f t="shared" si="44"/>
        <v>0.45307582268818114</v>
      </c>
      <c r="M758" s="54">
        <f t="shared" si="45"/>
        <v>0.27681371018067585</v>
      </c>
      <c r="N758" s="55">
        <f t="shared" si="46"/>
        <v>937738000</v>
      </c>
      <c r="O758" s="55">
        <f t="shared" si="47"/>
        <v>1534846000</v>
      </c>
    </row>
    <row r="759" spans="1:15" x14ac:dyDescent="0.35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  <c r="L759" s="54">
        <f t="shared" si="44"/>
        <v>0.45997516663222071</v>
      </c>
      <c r="M759" s="54">
        <f t="shared" si="45"/>
        <v>0.28341847938410664</v>
      </c>
      <c r="N759" s="55">
        <f t="shared" si="46"/>
        <v>1053174000</v>
      </c>
      <c r="O759" s="55">
        <f t="shared" si="47"/>
        <v>1709253000</v>
      </c>
    </row>
    <row r="760" spans="1:15" x14ac:dyDescent="0.35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  <c r="L760" s="54">
        <f t="shared" si="44"/>
        <v>0.46121550987411208</v>
      </c>
      <c r="M760" s="54">
        <f t="shared" si="45"/>
        <v>0.22494371702329949</v>
      </c>
      <c r="N760" s="55">
        <f t="shared" si="46"/>
        <v>711205000</v>
      </c>
      <c r="O760" s="55">
        <f t="shared" si="47"/>
        <v>1458226000</v>
      </c>
    </row>
    <row r="761" spans="1:15" x14ac:dyDescent="0.35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  <c r="L761" s="54">
        <f t="shared" si="44"/>
        <v>0.44662769850612472</v>
      </c>
      <c r="M761" s="54">
        <f t="shared" si="45"/>
        <v>-1.2138659994385039E-2</v>
      </c>
      <c r="N761" s="55">
        <f t="shared" si="46"/>
        <v>-19716000</v>
      </c>
      <c r="O761" s="55">
        <f t="shared" si="47"/>
        <v>725427000</v>
      </c>
    </row>
    <row r="762" spans="1:15" x14ac:dyDescent="0.35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  <c r="L762" s="54">
        <f t="shared" si="44"/>
        <v>0.28367469114525701</v>
      </c>
      <c r="M762" s="54">
        <f t="shared" si="45"/>
        <v>6.9245142680913599E-2</v>
      </c>
      <c r="N762" s="55">
        <f t="shared" si="46"/>
        <v>3817000000</v>
      </c>
      <c r="O762" s="55">
        <f t="shared" si="47"/>
        <v>15637000000</v>
      </c>
    </row>
    <row r="763" spans="1:15" x14ac:dyDescent="0.35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  <c r="L763" s="54">
        <f t="shared" si="44"/>
        <v>0.28669852419060782</v>
      </c>
      <c r="M763" s="54">
        <f t="shared" si="45"/>
        <v>5.1854837161993593E-2</v>
      </c>
      <c r="N763" s="55">
        <f t="shared" si="46"/>
        <v>2702000000</v>
      </c>
      <c r="O763" s="55">
        <f t="shared" si="47"/>
        <v>14939000000</v>
      </c>
    </row>
    <row r="764" spans="1:15" x14ac:dyDescent="0.35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  <c r="L764" s="54">
        <f t="shared" si="44"/>
        <v>0.29160265746264191</v>
      </c>
      <c r="M764" s="54">
        <f t="shared" si="45"/>
        <v>6.2725694790814593E-2</v>
      </c>
      <c r="N764" s="55">
        <f t="shared" si="46"/>
        <v>3144000000</v>
      </c>
      <c r="O764" s="55">
        <f t="shared" si="47"/>
        <v>14616000000</v>
      </c>
    </row>
    <row r="765" spans="1:15" x14ac:dyDescent="0.35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  <c r="L765" s="54">
        <f t="shared" si="44"/>
        <v>0.2307966303941299</v>
      </c>
      <c r="M765" s="54">
        <f t="shared" si="45"/>
        <v>7.2512422304938651E-2</v>
      </c>
      <c r="N765" s="55">
        <f t="shared" si="46"/>
        <v>8143000000</v>
      </c>
      <c r="O765" s="55">
        <f t="shared" si="47"/>
        <v>25918000000</v>
      </c>
    </row>
    <row r="766" spans="1:15" x14ac:dyDescent="0.35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  <c r="L766" s="54">
        <f t="shared" si="44"/>
        <v>0.19805475631498115</v>
      </c>
      <c r="M766" s="54">
        <f t="shared" si="45"/>
        <v>7.8233393938324125E-2</v>
      </c>
      <c r="N766" s="55">
        <f t="shared" si="46"/>
        <v>4432000000</v>
      </c>
      <c r="O766" s="55">
        <f t="shared" si="47"/>
        <v>11220000000</v>
      </c>
    </row>
    <row r="767" spans="1:15" x14ac:dyDescent="0.35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  <c r="L767" s="54">
        <f t="shared" si="44"/>
        <v>0.19312904416765442</v>
      </c>
      <c r="M767" s="54">
        <f t="shared" si="45"/>
        <v>7.7395410294774883E-2</v>
      </c>
      <c r="N767" s="55">
        <f t="shared" si="46"/>
        <v>3983000000</v>
      </c>
      <c r="O767" s="55">
        <f t="shared" si="47"/>
        <v>9939000000</v>
      </c>
    </row>
    <row r="768" spans="1:15" x14ac:dyDescent="0.35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  <c r="L768" s="54">
        <f t="shared" si="44"/>
        <v>0.18653343836809155</v>
      </c>
      <c r="M768" s="54">
        <f t="shared" si="45"/>
        <v>7.7822463617894605E-2</v>
      </c>
      <c r="N768" s="55">
        <f t="shared" si="46"/>
        <v>3754000000</v>
      </c>
      <c r="O768" s="55">
        <f t="shared" si="47"/>
        <v>8998000000</v>
      </c>
    </row>
    <row r="769" spans="1:15" x14ac:dyDescent="0.35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  <c r="L769" s="54">
        <f t="shared" si="44"/>
        <v>0.59966962510250743</v>
      </c>
      <c r="M769" s="54">
        <f t="shared" si="45"/>
        <v>0.27175205566998706</v>
      </c>
      <c r="N769" s="55">
        <f t="shared" si="46"/>
        <v>762839000</v>
      </c>
      <c r="O769" s="55">
        <f t="shared" si="47"/>
        <v>1683341000</v>
      </c>
    </row>
    <row r="770" spans="1:15" x14ac:dyDescent="0.35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  <c r="L770" s="54">
        <f t="shared" si="44"/>
        <v>0.61002316242297794</v>
      </c>
      <c r="M770" s="54">
        <f t="shared" si="45"/>
        <v>0.2970930415187672</v>
      </c>
      <c r="N770" s="55">
        <f t="shared" si="46"/>
        <v>898497000</v>
      </c>
      <c r="O770" s="55">
        <f t="shared" si="47"/>
        <v>1844890000</v>
      </c>
    </row>
    <row r="771" spans="1:15" x14ac:dyDescent="0.35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  <c r="L771" s="54">
        <f t="shared" ref="L771:L834" si="48">1-(F771/E771)</f>
        <v>0.60011667421324488</v>
      </c>
      <c r="M771" s="54">
        <f t="shared" ref="M771:M834" si="49">N771/E771</f>
        <v>0.28247989870911289</v>
      </c>
      <c r="N771" s="55">
        <f t="shared" ref="N771:N834" si="50">O771-SUM(G771:I771)</f>
        <v>869659000</v>
      </c>
      <c r="O771" s="55">
        <f t="shared" ref="O771:O834" si="51">E771-F771</f>
        <v>1847554000</v>
      </c>
    </row>
    <row r="772" spans="1:15" x14ac:dyDescent="0.35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  <c r="L772" s="54">
        <f t="shared" si="48"/>
        <v>0.58846048898788172</v>
      </c>
      <c r="M772" s="54">
        <f t="shared" si="49"/>
        <v>0.23322953123163975</v>
      </c>
      <c r="N772" s="55">
        <f t="shared" si="50"/>
        <v>708587000</v>
      </c>
      <c r="O772" s="55">
        <f t="shared" si="51"/>
        <v>1787833000</v>
      </c>
    </row>
    <row r="773" spans="1:15" x14ac:dyDescent="0.35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  <c r="L773" s="54">
        <f t="shared" si="48"/>
        <v>0.16143417004374261</v>
      </c>
      <c r="M773" s="54">
        <f t="shared" si="49"/>
        <v>8.9751720074856711E-2</v>
      </c>
      <c r="N773" s="55">
        <f t="shared" si="50"/>
        <v>785476000</v>
      </c>
      <c r="O773" s="55">
        <f t="shared" si="51"/>
        <v>1412816000</v>
      </c>
    </row>
    <row r="774" spans="1:15" x14ac:dyDescent="0.35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  <c r="L774" s="54">
        <f t="shared" si="48"/>
        <v>0.1679841129312033</v>
      </c>
      <c r="M774" s="54">
        <f t="shared" si="49"/>
        <v>9.8111838060267992E-2</v>
      </c>
      <c r="N774" s="55">
        <f t="shared" si="50"/>
        <v>914035000</v>
      </c>
      <c r="O774" s="55">
        <f t="shared" si="51"/>
        <v>1564983000</v>
      </c>
    </row>
    <row r="775" spans="1:15" x14ac:dyDescent="0.35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  <c r="L775" s="54">
        <f t="shared" si="48"/>
        <v>0.19522967902267119</v>
      </c>
      <c r="M775" s="54">
        <f t="shared" si="49"/>
        <v>0.11495960162623303</v>
      </c>
      <c r="N775" s="55">
        <f t="shared" si="50"/>
        <v>1064970000</v>
      </c>
      <c r="O775" s="55">
        <f t="shared" si="51"/>
        <v>1808581000</v>
      </c>
    </row>
    <row r="776" spans="1:15" x14ac:dyDescent="0.35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  <c r="L776" s="54">
        <f t="shared" si="48"/>
        <v>0.22662230773947978</v>
      </c>
      <c r="M776" s="54">
        <f t="shared" si="49"/>
        <v>0.13505940845243167</v>
      </c>
      <c r="N776" s="55">
        <f t="shared" si="50"/>
        <v>1286201000</v>
      </c>
      <c r="O776" s="55">
        <f t="shared" si="51"/>
        <v>2158175000</v>
      </c>
    </row>
    <row r="777" spans="1:15" x14ac:dyDescent="0.35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  <c r="L777" s="54">
        <f t="shared" si="48"/>
        <v>0.33783255086071984</v>
      </c>
      <c r="M777" s="54">
        <f t="shared" si="49"/>
        <v>0.159037558685446</v>
      </c>
      <c r="N777" s="55">
        <f t="shared" si="50"/>
        <v>813000000</v>
      </c>
      <c r="O777" s="55">
        <f t="shared" si="51"/>
        <v>1727000000</v>
      </c>
    </row>
    <row r="778" spans="1:15" x14ac:dyDescent="0.35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  <c r="L778" s="54">
        <f t="shared" si="48"/>
        <v>0.33958499600957703</v>
      </c>
      <c r="M778" s="54">
        <f t="shared" si="49"/>
        <v>0.17597765363128492</v>
      </c>
      <c r="N778" s="55">
        <f t="shared" si="50"/>
        <v>882000000</v>
      </c>
      <c r="O778" s="55">
        <f t="shared" si="51"/>
        <v>1702000000</v>
      </c>
    </row>
    <row r="779" spans="1:15" x14ac:dyDescent="0.35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  <c r="L779" s="54">
        <f t="shared" si="48"/>
        <v>0.34133385795789883</v>
      </c>
      <c r="M779" s="54">
        <f t="shared" si="49"/>
        <v>0.14932126696832579</v>
      </c>
      <c r="N779" s="55">
        <f t="shared" si="50"/>
        <v>759000000</v>
      </c>
      <c r="O779" s="55">
        <f t="shared" si="51"/>
        <v>1735000000</v>
      </c>
    </row>
    <row r="780" spans="1:15" x14ac:dyDescent="0.35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  <c r="L780" s="54">
        <f t="shared" si="48"/>
        <v>0.31270925405115846</v>
      </c>
      <c r="M780" s="54">
        <f t="shared" si="49"/>
        <v>0.1538770590598634</v>
      </c>
      <c r="N780" s="55">
        <f t="shared" si="50"/>
        <v>1149000000</v>
      </c>
      <c r="O780" s="55">
        <f t="shared" si="51"/>
        <v>2335000000</v>
      </c>
    </row>
    <row r="781" spans="1:15" x14ac:dyDescent="0.35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  <c r="L781" s="54">
        <f t="shared" si="48"/>
        <v>0.28048347382042904</v>
      </c>
      <c r="M781" s="54">
        <f t="shared" si="49"/>
        <v>7.0934601883877194E-2</v>
      </c>
      <c r="N781" s="55">
        <f t="shared" si="50"/>
        <v>634153000</v>
      </c>
      <c r="O781" s="55">
        <f t="shared" si="51"/>
        <v>2507513000</v>
      </c>
    </row>
    <row r="782" spans="1:15" x14ac:dyDescent="0.35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  <c r="L782" s="54">
        <f t="shared" si="48"/>
        <v>0.27780693084892683</v>
      </c>
      <c r="M782" s="54">
        <f t="shared" si="49"/>
        <v>7.0816755393228098E-2</v>
      </c>
      <c r="N782" s="55">
        <f t="shared" si="50"/>
        <v>677054000</v>
      </c>
      <c r="O782" s="55">
        <f t="shared" si="51"/>
        <v>2656014000</v>
      </c>
    </row>
    <row r="783" spans="1:15" x14ac:dyDescent="0.35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  <c r="L783" s="54">
        <f t="shared" si="48"/>
        <v>0.28070634697952734</v>
      </c>
      <c r="M783" s="54">
        <f t="shared" si="49"/>
        <v>6.8953341837497198E-2</v>
      </c>
      <c r="N783" s="55">
        <f t="shared" si="50"/>
        <v>715142000</v>
      </c>
      <c r="O783" s="55">
        <f t="shared" si="51"/>
        <v>2911315000</v>
      </c>
    </row>
    <row r="784" spans="1:15" x14ac:dyDescent="0.35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  <c r="L784" s="54">
        <f t="shared" si="48"/>
        <v>0.28338086829952891</v>
      </c>
      <c r="M784" s="54">
        <f t="shared" si="49"/>
        <v>7.2335214129366915E-2</v>
      </c>
      <c r="N784" s="55">
        <f t="shared" si="50"/>
        <v>768903000</v>
      </c>
      <c r="O784" s="55">
        <f t="shared" si="51"/>
        <v>3012259000</v>
      </c>
    </row>
    <row r="785" spans="1:15" x14ac:dyDescent="0.35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  <c r="L785" s="54">
        <f t="shared" si="48"/>
        <v>0.62739671871911451</v>
      </c>
      <c r="M785" s="54">
        <f t="shared" si="49"/>
        <v>6.938130065230283E-2</v>
      </c>
      <c r="N785" s="55">
        <f t="shared" si="50"/>
        <v>351000000</v>
      </c>
      <c r="O785" s="55">
        <f t="shared" si="51"/>
        <v>3174000000</v>
      </c>
    </row>
    <row r="786" spans="1:15" x14ac:dyDescent="0.35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  <c r="L786" s="54">
        <f t="shared" si="48"/>
        <v>0.61498257839721249</v>
      </c>
      <c r="M786" s="54">
        <f t="shared" si="49"/>
        <v>9.910956252419667E-2</v>
      </c>
      <c r="N786" s="55">
        <f t="shared" si="50"/>
        <v>512000000</v>
      </c>
      <c r="O786" s="55">
        <f t="shared" si="51"/>
        <v>3177000000</v>
      </c>
    </row>
    <row r="787" spans="1:15" x14ac:dyDescent="0.35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  <c r="L787" s="54">
        <f t="shared" si="48"/>
        <v>0.62028389988793431</v>
      </c>
      <c r="M787" s="54">
        <f t="shared" si="49"/>
        <v>0.13074336944340681</v>
      </c>
      <c r="N787" s="55">
        <f t="shared" si="50"/>
        <v>700000000</v>
      </c>
      <c r="O787" s="55">
        <f t="shared" si="51"/>
        <v>3321000000</v>
      </c>
    </row>
    <row r="788" spans="1:15" x14ac:dyDescent="0.35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  <c r="L788" s="54">
        <f t="shared" si="48"/>
        <v>0.62650826062743636</v>
      </c>
      <c r="M788" s="54">
        <f t="shared" si="49"/>
        <v>0.1202895860404678</v>
      </c>
      <c r="N788" s="55">
        <f t="shared" si="50"/>
        <v>648000000</v>
      </c>
      <c r="O788" s="55">
        <f t="shared" si="51"/>
        <v>3375000000</v>
      </c>
    </row>
    <row r="789" spans="1:15" x14ac:dyDescent="0.35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  <c r="L789" s="54">
        <f t="shared" si="48"/>
        <v>0.43042949003138353</v>
      </c>
      <c r="M789" s="54">
        <f t="shared" si="49"/>
        <v>0.17399791579247748</v>
      </c>
      <c r="N789" s="55">
        <f t="shared" si="50"/>
        <v>1156086000</v>
      </c>
      <c r="O789" s="55">
        <f t="shared" si="51"/>
        <v>2859882000</v>
      </c>
    </row>
    <row r="790" spans="1:15" x14ac:dyDescent="0.35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  <c r="L790" s="54">
        <f t="shared" si="48"/>
        <v>0.45911163310677083</v>
      </c>
      <c r="M790" s="54">
        <f t="shared" si="49"/>
        <v>0.18985460418223757</v>
      </c>
      <c r="N790" s="55">
        <f t="shared" si="50"/>
        <v>1356716000</v>
      </c>
      <c r="O790" s="55">
        <f t="shared" si="51"/>
        <v>3280848000</v>
      </c>
    </row>
    <row r="791" spans="1:15" x14ac:dyDescent="0.35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  <c r="L791" s="54">
        <f t="shared" si="48"/>
        <v>0.44951095210736847</v>
      </c>
      <c r="M791" s="54">
        <f t="shared" si="49"/>
        <v>0.19373847309697637</v>
      </c>
      <c r="N791" s="55">
        <f t="shared" si="50"/>
        <v>1437882000</v>
      </c>
      <c r="O791" s="55">
        <f t="shared" si="51"/>
        <v>3336166000</v>
      </c>
    </row>
    <row r="792" spans="1:15" x14ac:dyDescent="0.35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  <c r="L792" s="54">
        <f t="shared" si="48"/>
        <v>0.45794588760822597</v>
      </c>
      <c r="M792" s="54">
        <f t="shared" si="49"/>
        <v>0.19134135124751139</v>
      </c>
      <c r="N792" s="55">
        <f t="shared" si="50"/>
        <v>1413367000</v>
      </c>
      <c r="O792" s="55">
        <f t="shared" si="51"/>
        <v>3382675000</v>
      </c>
    </row>
    <row r="793" spans="1:15" x14ac:dyDescent="0.35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  <c r="L793" s="54">
        <f t="shared" si="48"/>
        <v>0.21177353375450825</v>
      </c>
      <c r="M793" s="54">
        <f t="shared" si="49"/>
        <v>4.9887444630019609E-2</v>
      </c>
      <c r="N793" s="55">
        <f t="shared" si="50"/>
        <v>2061000000</v>
      </c>
      <c r="O793" s="55">
        <f t="shared" si="51"/>
        <v>8749000000</v>
      </c>
    </row>
    <row r="794" spans="1:15" x14ac:dyDescent="0.35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  <c r="L794" s="54">
        <f t="shared" si="48"/>
        <v>0.2130721649484536</v>
      </c>
      <c r="M794" s="54">
        <f t="shared" si="49"/>
        <v>4.8701030927835051E-2</v>
      </c>
      <c r="N794" s="55">
        <f t="shared" si="50"/>
        <v>2362000000</v>
      </c>
      <c r="O794" s="55">
        <f t="shared" si="51"/>
        <v>10334000000</v>
      </c>
    </row>
    <row r="795" spans="1:15" x14ac:dyDescent="0.35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  <c r="L795" s="54">
        <f t="shared" si="48"/>
        <v>0.18456777616091657</v>
      </c>
      <c r="M795" s="54">
        <f t="shared" si="49"/>
        <v>4.3231593877212697E-2</v>
      </c>
      <c r="N795" s="55">
        <f t="shared" si="50"/>
        <v>2347000000</v>
      </c>
      <c r="O795" s="55">
        <f t="shared" si="51"/>
        <v>10020000000</v>
      </c>
    </row>
    <row r="796" spans="1:15" x14ac:dyDescent="0.35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  <c r="L796" s="54">
        <f t="shared" si="48"/>
        <v>0.17234594236745804</v>
      </c>
      <c r="M796" s="54">
        <f t="shared" si="49"/>
        <v>3.2016035601978708E-2</v>
      </c>
      <c r="N796" s="55">
        <f t="shared" si="50"/>
        <v>1741000000</v>
      </c>
      <c r="O796" s="55">
        <f t="shared" si="51"/>
        <v>9372000000</v>
      </c>
    </row>
    <row r="797" spans="1:15" x14ac:dyDescent="0.35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  <c r="L797" s="54">
        <f t="shared" si="48"/>
        <v>0.48954060306783054</v>
      </c>
      <c r="M797" s="54">
        <f t="shared" si="49"/>
        <v>0.21537025876314714</v>
      </c>
      <c r="N797" s="55">
        <f t="shared" si="50"/>
        <v>22156000000</v>
      </c>
      <c r="O797" s="55">
        <f t="shared" si="51"/>
        <v>50361000000</v>
      </c>
    </row>
    <row r="798" spans="1:15" x14ac:dyDescent="0.35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  <c r="L798" s="54">
        <f t="shared" si="48"/>
        <v>0.49492207752599959</v>
      </c>
      <c r="M798" s="54">
        <f t="shared" si="49"/>
        <v>0.20649201459839173</v>
      </c>
      <c r="N798" s="55">
        <f t="shared" si="50"/>
        <v>20312000000</v>
      </c>
      <c r="O798" s="55">
        <f t="shared" si="51"/>
        <v>48684000000</v>
      </c>
    </row>
    <row r="799" spans="1:15" x14ac:dyDescent="0.35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  <c r="L799" s="54">
        <f t="shared" si="48"/>
        <v>0.50011315508712939</v>
      </c>
      <c r="M799" s="54">
        <f t="shared" si="49"/>
        <v>0.1997133404459388</v>
      </c>
      <c r="N799" s="55">
        <f t="shared" si="50"/>
        <v>18532000000</v>
      </c>
      <c r="O799" s="55">
        <f t="shared" si="51"/>
        <v>46407000000</v>
      </c>
    </row>
    <row r="800" spans="1:15" x14ac:dyDescent="0.35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  <c r="L800" s="54">
        <f t="shared" si="48"/>
        <v>0.4977184032492874</v>
      </c>
      <c r="M800" s="54">
        <f t="shared" si="49"/>
        <v>0.19193550360284312</v>
      </c>
      <c r="N800" s="55">
        <f t="shared" si="50"/>
        <v>15689000000</v>
      </c>
      <c r="O800" s="55">
        <f t="shared" si="51"/>
        <v>40684000000</v>
      </c>
    </row>
    <row r="801" spans="1:15" x14ac:dyDescent="0.35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  <c r="L801" s="54">
        <f t="shared" si="48"/>
        <v>0.54057639998206186</v>
      </c>
      <c r="M801" s="54">
        <f t="shared" si="49"/>
        <v>0.2030118963488276</v>
      </c>
      <c r="N801" s="55">
        <f t="shared" si="50"/>
        <v>262563000</v>
      </c>
      <c r="O801" s="55">
        <f t="shared" si="51"/>
        <v>699148000</v>
      </c>
    </row>
    <row r="802" spans="1:15" x14ac:dyDescent="0.35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  <c r="L802" s="54">
        <f t="shared" si="48"/>
        <v>0.54908217373560153</v>
      </c>
      <c r="M802" s="54">
        <f t="shared" si="49"/>
        <v>0.19371878308684165</v>
      </c>
      <c r="N802" s="55">
        <f t="shared" si="50"/>
        <v>266762000</v>
      </c>
      <c r="O802" s="55">
        <f t="shared" si="51"/>
        <v>756118000</v>
      </c>
    </row>
    <row r="803" spans="1:15" x14ac:dyDescent="0.35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  <c r="L803" s="54">
        <f t="shared" si="48"/>
        <v>0.5492745693081269</v>
      </c>
      <c r="M803" s="54">
        <f t="shared" si="49"/>
        <v>0.17516070391376537</v>
      </c>
      <c r="N803" s="55">
        <f t="shared" si="50"/>
        <v>260255000</v>
      </c>
      <c r="O803" s="55">
        <f t="shared" si="51"/>
        <v>816116000</v>
      </c>
    </row>
    <row r="804" spans="1:15" x14ac:dyDescent="0.35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  <c r="L804" s="54">
        <f t="shared" si="48"/>
        <v>0.55576156195299053</v>
      </c>
      <c r="M804" s="54">
        <f t="shared" si="49"/>
        <v>0.19235004607052161</v>
      </c>
      <c r="N804" s="55">
        <f t="shared" si="50"/>
        <v>308124000</v>
      </c>
      <c r="O804" s="55">
        <f t="shared" si="51"/>
        <v>890270000</v>
      </c>
    </row>
    <row r="805" spans="1:15" x14ac:dyDescent="0.35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  <c r="L805" s="54">
        <f t="shared" si="48"/>
        <v>0.4166423883356265</v>
      </c>
      <c r="M805" s="54">
        <f t="shared" si="49"/>
        <v>0.17306232336185062</v>
      </c>
      <c r="N805" s="55">
        <f t="shared" si="50"/>
        <v>488286000</v>
      </c>
      <c r="O805" s="55">
        <f t="shared" si="51"/>
        <v>1175534000</v>
      </c>
    </row>
    <row r="806" spans="1:15" x14ac:dyDescent="0.35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  <c r="L806" s="54">
        <f t="shared" si="48"/>
        <v>0.43489679284336458</v>
      </c>
      <c r="M806" s="54">
        <f t="shared" si="49"/>
        <v>0.17558694921866533</v>
      </c>
      <c r="N806" s="55">
        <f t="shared" si="50"/>
        <v>518490000</v>
      </c>
      <c r="O806" s="55">
        <f t="shared" si="51"/>
        <v>1284205000</v>
      </c>
    </row>
    <row r="807" spans="1:15" x14ac:dyDescent="0.35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  <c r="L807" s="54">
        <f t="shared" si="48"/>
        <v>0.44103462711908858</v>
      </c>
      <c r="M807" s="54">
        <f t="shared" si="49"/>
        <v>0.19220095754197866</v>
      </c>
      <c r="N807" s="55">
        <f t="shared" si="50"/>
        <v>593619000</v>
      </c>
      <c r="O807" s="55">
        <f t="shared" si="51"/>
        <v>1362150000</v>
      </c>
    </row>
    <row r="808" spans="1:15" x14ac:dyDescent="0.35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  <c r="L808" s="54">
        <f t="shared" si="48"/>
        <v>0.44707724194550857</v>
      </c>
      <c r="M808" s="54">
        <f t="shared" si="49"/>
        <v>0.19712330257883315</v>
      </c>
      <c r="N808" s="55">
        <f t="shared" si="50"/>
        <v>595941000</v>
      </c>
      <c r="O808" s="55">
        <f t="shared" si="51"/>
        <v>1351599000</v>
      </c>
    </row>
    <row r="809" spans="1:15" x14ac:dyDescent="0.35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  <c r="L809" s="54">
        <f t="shared" si="48"/>
        <v>0.64164165220683123</v>
      </c>
      <c r="M809" s="54">
        <f t="shared" si="49"/>
        <v>0.16736749372703488</v>
      </c>
      <c r="N809" s="55">
        <f t="shared" si="50"/>
        <v>237859000</v>
      </c>
      <c r="O809" s="55">
        <f t="shared" si="51"/>
        <v>911887000</v>
      </c>
    </row>
    <row r="810" spans="1:15" x14ac:dyDescent="0.35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  <c r="L810" s="54">
        <f t="shared" si="48"/>
        <v>0.69718452871505643</v>
      </c>
      <c r="M810" s="54">
        <f t="shared" si="49"/>
        <v>0.23516916144019581</v>
      </c>
      <c r="N810" s="55">
        <f t="shared" si="50"/>
        <v>437734000</v>
      </c>
      <c r="O810" s="55">
        <f t="shared" si="51"/>
        <v>1297710000</v>
      </c>
    </row>
    <row r="811" spans="1:15" x14ac:dyDescent="0.35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  <c r="L811" s="54">
        <f t="shared" si="48"/>
        <v>0.69795320399213967</v>
      </c>
      <c r="M811" s="54">
        <f t="shared" si="49"/>
        <v>0.28188472457858094</v>
      </c>
      <c r="N811" s="55">
        <f t="shared" si="50"/>
        <v>625717000</v>
      </c>
      <c r="O811" s="55">
        <f t="shared" si="51"/>
        <v>1549290000</v>
      </c>
    </row>
    <row r="812" spans="1:15" x14ac:dyDescent="0.35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  <c r="L812" s="54">
        <f t="shared" si="48"/>
        <v>0.69482436635168932</v>
      </c>
      <c r="M812" s="54">
        <f t="shared" si="49"/>
        <v>0.24080574622879761</v>
      </c>
      <c r="N812" s="55">
        <f t="shared" si="50"/>
        <v>577542000</v>
      </c>
      <c r="O812" s="55">
        <f t="shared" si="51"/>
        <v>1666448000</v>
      </c>
    </row>
    <row r="813" spans="1:15" x14ac:dyDescent="0.35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  <c r="L813" s="54">
        <f t="shared" si="48"/>
        <v>0.5980306594824315</v>
      </c>
      <c r="M813" s="54">
        <f t="shared" si="49"/>
        <v>0.23774379600819609</v>
      </c>
      <c r="N813" s="55">
        <f t="shared" si="50"/>
        <v>12531000000</v>
      </c>
      <c r="O813" s="55">
        <f t="shared" si="51"/>
        <v>31521000000</v>
      </c>
    </row>
    <row r="814" spans="1:15" x14ac:dyDescent="0.35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  <c r="L814" s="54">
        <f t="shared" si="48"/>
        <v>0.6373545731161625</v>
      </c>
      <c r="M814" s="54">
        <f t="shared" si="49"/>
        <v>0.27997136209056739</v>
      </c>
      <c r="N814" s="55">
        <f t="shared" si="50"/>
        <v>15642000000</v>
      </c>
      <c r="O814" s="55">
        <f t="shared" si="51"/>
        <v>35609000000</v>
      </c>
    </row>
    <row r="815" spans="1:15" x14ac:dyDescent="0.35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  <c r="L815" s="54">
        <f t="shared" si="48"/>
        <v>0.62648360581699936</v>
      </c>
      <c r="M815" s="54">
        <f t="shared" si="49"/>
        <v>0.2593442326799747</v>
      </c>
      <c r="N815" s="55">
        <f t="shared" si="50"/>
        <v>14356000000</v>
      </c>
      <c r="O815" s="55">
        <f t="shared" si="51"/>
        <v>34679000000</v>
      </c>
    </row>
    <row r="816" spans="1:15" x14ac:dyDescent="0.35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  <c r="L816" s="54">
        <f t="shared" si="48"/>
        <v>0.60940946671830543</v>
      </c>
      <c r="M816" s="54">
        <f t="shared" si="49"/>
        <v>0.24853924259518076</v>
      </c>
      <c r="N816" s="55">
        <f t="shared" si="50"/>
        <v>14760000000</v>
      </c>
      <c r="O816" s="55">
        <f t="shared" si="51"/>
        <v>36191000000</v>
      </c>
    </row>
    <row r="817" spans="1:15" x14ac:dyDescent="0.35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  <c r="L817" s="54">
        <f t="shared" si="48"/>
        <v>0.86644703497212361</v>
      </c>
      <c r="M817" s="54">
        <f t="shared" si="49"/>
        <v>0.30613279270146987</v>
      </c>
      <c r="N817" s="55">
        <f t="shared" si="50"/>
        <v>1208000000</v>
      </c>
      <c r="O817" s="55">
        <f t="shared" si="51"/>
        <v>3419000000</v>
      </c>
    </row>
    <row r="818" spans="1:15" x14ac:dyDescent="0.35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  <c r="L818" s="54">
        <f t="shared" si="48"/>
        <v>0.8578835729436719</v>
      </c>
      <c r="M818" s="54">
        <f t="shared" si="49"/>
        <v>0.30638699033702571</v>
      </c>
      <c r="N818" s="55">
        <f t="shared" si="50"/>
        <v>1300000000</v>
      </c>
      <c r="O818" s="55">
        <f t="shared" si="51"/>
        <v>3640000000</v>
      </c>
    </row>
    <row r="819" spans="1:15" x14ac:dyDescent="0.35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  <c r="L819" s="54">
        <f t="shared" si="48"/>
        <v>0.83420801526717558</v>
      </c>
      <c r="M819" s="54">
        <f t="shared" si="49"/>
        <v>0.21135496183206107</v>
      </c>
      <c r="N819" s="55">
        <f t="shared" si="50"/>
        <v>886000000</v>
      </c>
      <c r="O819" s="55">
        <f t="shared" si="51"/>
        <v>3497000000</v>
      </c>
    </row>
    <row r="820" spans="1:15" x14ac:dyDescent="0.35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  <c r="L820" s="54">
        <f t="shared" si="48"/>
        <v>0.84448231785257777</v>
      </c>
      <c r="M820" s="54">
        <f t="shared" si="49"/>
        <v>0.26459309757136773</v>
      </c>
      <c r="N820" s="55">
        <f t="shared" si="50"/>
        <v>1242000000</v>
      </c>
      <c r="O820" s="55">
        <f t="shared" si="51"/>
        <v>3964000000</v>
      </c>
    </row>
    <row r="821" spans="1:15" x14ac:dyDescent="0.35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  <c r="L821" s="54">
        <f t="shared" si="48"/>
        <v>0.30043016657514188</v>
      </c>
      <c r="M821" s="54">
        <f t="shared" si="49"/>
        <v>8.1868936481786558E-2</v>
      </c>
      <c r="N821" s="55">
        <f t="shared" si="50"/>
        <v>1789000000</v>
      </c>
      <c r="O821" s="55">
        <f t="shared" si="51"/>
        <v>6565000000</v>
      </c>
    </row>
    <row r="822" spans="1:15" x14ac:dyDescent="0.35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  <c r="L822" s="54">
        <f t="shared" si="48"/>
        <v>0.30664736192138997</v>
      </c>
      <c r="M822" s="54">
        <f t="shared" si="49"/>
        <v>8.9979985521441042E-2</v>
      </c>
      <c r="N822" s="55">
        <f t="shared" si="50"/>
        <v>2113000000</v>
      </c>
      <c r="O822" s="55">
        <f t="shared" si="51"/>
        <v>7201000000</v>
      </c>
    </row>
    <row r="823" spans="1:15" x14ac:dyDescent="0.35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  <c r="L823" s="54">
        <f t="shared" si="48"/>
        <v>0.31176694753779055</v>
      </c>
      <c r="M823" s="54">
        <f t="shared" si="49"/>
        <v>0.10428928314349832</v>
      </c>
      <c r="N823" s="55">
        <f t="shared" si="50"/>
        <v>2463000000</v>
      </c>
      <c r="O823" s="55">
        <f t="shared" si="51"/>
        <v>7363000000</v>
      </c>
    </row>
    <row r="824" spans="1:15" x14ac:dyDescent="0.35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  <c r="L824" s="54">
        <f t="shared" si="48"/>
        <v>0.30838363514419853</v>
      </c>
      <c r="M824" s="54">
        <f t="shared" si="49"/>
        <v>0.10659512631343618</v>
      </c>
      <c r="N824" s="55">
        <f t="shared" si="50"/>
        <v>2384000000</v>
      </c>
      <c r="O824" s="55">
        <f t="shared" si="51"/>
        <v>6897000000</v>
      </c>
    </row>
    <row r="825" spans="1:15" x14ac:dyDescent="0.35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  <c r="L825" s="54" t="e">
        <f t="shared" si="48"/>
        <v>#VALUE!</v>
      </c>
      <c r="M825" s="54" t="e">
        <f t="shared" si="49"/>
        <v>#VALUE!</v>
      </c>
      <c r="N825" s="55" t="e">
        <f t="shared" si="50"/>
        <v>#VALUE!</v>
      </c>
      <c r="O825" s="55" t="e">
        <f t="shared" si="51"/>
        <v>#VALUE!</v>
      </c>
    </row>
    <row r="826" spans="1:15" x14ac:dyDescent="0.35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  <c r="L826" s="54" t="e">
        <f t="shared" si="48"/>
        <v>#VALUE!</v>
      </c>
      <c r="M826" s="54" t="e">
        <f t="shared" si="49"/>
        <v>#VALUE!</v>
      </c>
      <c r="N826" s="55" t="e">
        <f t="shared" si="50"/>
        <v>#VALUE!</v>
      </c>
      <c r="O826" s="55" t="e">
        <f t="shared" si="51"/>
        <v>#VALUE!</v>
      </c>
    </row>
    <row r="827" spans="1:15" x14ac:dyDescent="0.35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  <c r="L827" s="54" t="e">
        <f t="shared" si="48"/>
        <v>#VALUE!</v>
      </c>
      <c r="M827" s="54" t="e">
        <f t="shared" si="49"/>
        <v>#VALUE!</v>
      </c>
      <c r="N827" s="55" t="e">
        <f t="shared" si="50"/>
        <v>#VALUE!</v>
      </c>
      <c r="O827" s="55" t="e">
        <f t="shared" si="51"/>
        <v>#VALUE!</v>
      </c>
    </row>
    <row r="828" spans="1:15" x14ac:dyDescent="0.35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  <c r="L828" s="54" t="e">
        <f t="shared" si="48"/>
        <v>#VALUE!</v>
      </c>
      <c r="M828" s="54" t="e">
        <f t="shared" si="49"/>
        <v>#VALUE!</v>
      </c>
      <c r="N828" s="55" t="e">
        <f t="shared" si="50"/>
        <v>#VALUE!</v>
      </c>
      <c r="O828" s="55" t="e">
        <f t="shared" si="51"/>
        <v>#VALUE!</v>
      </c>
    </row>
    <row r="829" spans="1:15" x14ac:dyDescent="0.35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  <c r="L829" s="54">
        <f t="shared" si="48"/>
        <v>0.57485614797824869</v>
      </c>
      <c r="M829" s="54">
        <f t="shared" si="49"/>
        <v>0.18646317937519039</v>
      </c>
      <c r="N829" s="55">
        <f t="shared" si="50"/>
        <v>560127000</v>
      </c>
      <c r="O829" s="55">
        <f t="shared" si="51"/>
        <v>1726842000</v>
      </c>
    </row>
    <row r="830" spans="1:15" x14ac:dyDescent="0.35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  <c r="L830" s="54">
        <f t="shared" si="48"/>
        <v>0.57387152051677182</v>
      </c>
      <c r="M830" s="54">
        <f t="shared" si="49"/>
        <v>0.16189687111418513</v>
      </c>
      <c r="N830" s="55">
        <f t="shared" si="50"/>
        <v>489677000</v>
      </c>
      <c r="O830" s="55">
        <f t="shared" si="51"/>
        <v>1735745000</v>
      </c>
    </row>
    <row r="831" spans="1:15" x14ac:dyDescent="0.35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  <c r="L831" s="54">
        <f t="shared" si="48"/>
        <v>0.56870801583093655</v>
      </c>
      <c r="M831" s="54">
        <f t="shared" si="49"/>
        <v>0.1765221912484648</v>
      </c>
      <c r="N831" s="55">
        <f t="shared" si="50"/>
        <v>550342000</v>
      </c>
      <c r="O831" s="55">
        <f t="shared" si="51"/>
        <v>1773057000</v>
      </c>
    </row>
    <row r="832" spans="1:15" x14ac:dyDescent="0.35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  <c r="L832" s="54">
        <f t="shared" si="48"/>
        <v>0.57113188403098958</v>
      </c>
      <c r="M832" s="54">
        <f t="shared" si="49"/>
        <v>0.17537606683032045</v>
      </c>
      <c r="N832" s="55">
        <f t="shared" si="50"/>
        <v>527527000</v>
      </c>
      <c r="O832" s="55">
        <f t="shared" si="51"/>
        <v>1717951000</v>
      </c>
    </row>
    <row r="833" spans="1:15" x14ac:dyDescent="0.35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  <c r="L833" s="54">
        <f t="shared" si="48"/>
        <v>0.7038099863140701</v>
      </c>
      <c r="M833" s="54">
        <f t="shared" si="49"/>
        <v>0.37636307447794798</v>
      </c>
      <c r="N833" s="55">
        <f t="shared" si="50"/>
        <v>852500000</v>
      </c>
      <c r="O833" s="55">
        <f t="shared" si="51"/>
        <v>1594200000</v>
      </c>
    </row>
    <row r="834" spans="1:15" x14ac:dyDescent="0.35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  <c r="L834" s="54">
        <f t="shared" si="48"/>
        <v>0.66322653281418587</v>
      </c>
      <c r="M834" s="54">
        <f t="shared" si="49"/>
        <v>0.25557067129521038</v>
      </c>
      <c r="N834" s="55">
        <f t="shared" si="50"/>
        <v>544800000</v>
      </c>
      <c r="O834" s="55">
        <f t="shared" si="51"/>
        <v>1413800000</v>
      </c>
    </row>
    <row r="835" spans="1:15" x14ac:dyDescent="0.35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  <c r="L835" s="54">
        <f t="shared" ref="L835:L898" si="52">1-(F835/E835)</f>
        <v>0.66175977185036072</v>
      </c>
      <c r="M835" s="54">
        <f t="shared" ref="M835:M898" si="53">N835/E835</f>
        <v>0.31035061231337024</v>
      </c>
      <c r="N835" s="55">
        <f t="shared" ref="N835:N898" si="54">O835-SUM(G835:I835)</f>
        <v>740000000</v>
      </c>
      <c r="O835" s="55">
        <f t="shared" ref="O835:O898" si="55">E835-F835</f>
        <v>1577900000</v>
      </c>
    </row>
    <row r="836" spans="1:15" x14ac:dyDescent="0.35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  <c r="L836" s="54">
        <f t="shared" si="52"/>
        <v>0.69889809199822506</v>
      </c>
      <c r="M836" s="54">
        <f t="shared" si="53"/>
        <v>0.34950451116698711</v>
      </c>
      <c r="N836" s="55">
        <f t="shared" si="54"/>
        <v>945200000</v>
      </c>
      <c r="O836" s="55">
        <f t="shared" si="55"/>
        <v>1890100000</v>
      </c>
    </row>
    <row r="837" spans="1:15" x14ac:dyDescent="0.35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  <c r="L837" s="54">
        <f t="shared" si="52"/>
        <v>0.39483551467987266</v>
      </c>
      <c r="M837" s="54">
        <f t="shared" si="53"/>
        <v>0.17799787760877256</v>
      </c>
      <c r="N837" s="55">
        <f t="shared" si="54"/>
        <v>2516000000</v>
      </c>
      <c r="O837" s="55">
        <f t="shared" si="55"/>
        <v>5581000000</v>
      </c>
    </row>
    <row r="838" spans="1:15" x14ac:dyDescent="0.35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  <c r="L838" s="54">
        <f t="shared" si="52"/>
        <v>0.40120132560066279</v>
      </c>
      <c r="M838" s="54">
        <f t="shared" si="53"/>
        <v>0.19939243302954984</v>
      </c>
      <c r="N838" s="55">
        <f t="shared" si="54"/>
        <v>2888000000</v>
      </c>
      <c r="O838" s="55">
        <f t="shared" si="55"/>
        <v>5811000000</v>
      </c>
    </row>
    <row r="839" spans="1:15" x14ac:dyDescent="0.35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  <c r="L839" s="54">
        <f t="shared" si="52"/>
        <v>0.41156284968295409</v>
      </c>
      <c r="M839" s="54">
        <f t="shared" si="53"/>
        <v>0.21387541961954495</v>
      </c>
      <c r="N839" s="55">
        <f t="shared" si="54"/>
        <v>2867000000</v>
      </c>
      <c r="O839" s="55">
        <f t="shared" si="55"/>
        <v>5517000000</v>
      </c>
    </row>
    <row r="840" spans="1:15" x14ac:dyDescent="0.35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  <c r="L840" s="54">
        <f t="shared" si="52"/>
        <v>0.41936907125523937</v>
      </c>
      <c r="M840" s="54">
        <f t="shared" si="53"/>
        <v>0.22531068460916243</v>
      </c>
      <c r="N840" s="55">
        <f t="shared" si="54"/>
        <v>3064000000</v>
      </c>
      <c r="O840" s="55">
        <f t="shared" si="55"/>
        <v>5703000000</v>
      </c>
    </row>
    <row r="841" spans="1:15" x14ac:dyDescent="0.35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  <c r="L841" s="54" t="e">
        <f t="shared" si="52"/>
        <v>#VALUE!</v>
      </c>
      <c r="M841" s="54" t="e">
        <f t="shared" si="53"/>
        <v>#VALUE!</v>
      </c>
      <c r="N841" s="55" t="e">
        <f t="shared" si="54"/>
        <v>#VALUE!</v>
      </c>
      <c r="O841" s="55" t="e">
        <f t="shared" si="55"/>
        <v>#VALUE!</v>
      </c>
    </row>
    <row r="842" spans="1:15" x14ac:dyDescent="0.35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  <c r="L842" s="54" t="e">
        <f t="shared" si="52"/>
        <v>#VALUE!</v>
      </c>
      <c r="M842" s="54" t="e">
        <f t="shared" si="53"/>
        <v>#VALUE!</v>
      </c>
      <c r="N842" s="55" t="e">
        <f t="shared" si="54"/>
        <v>#VALUE!</v>
      </c>
      <c r="O842" s="55" t="e">
        <f t="shared" si="55"/>
        <v>#VALUE!</v>
      </c>
    </row>
    <row r="843" spans="1:15" x14ac:dyDescent="0.35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  <c r="L843" s="54" t="e">
        <f t="shared" si="52"/>
        <v>#VALUE!</v>
      </c>
      <c r="M843" s="54" t="e">
        <f t="shared" si="53"/>
        <v>#VALUE!</v>
      </c>
      <c r="N843" s="55" t="e">
        <f t="shared" si="54"/>
        <v>#VALUE!</v>
      </c>
      <c r="O843" s="55" t="e">
        <f t="shared" si="55"/>
        <v>#VALUE!</v>
      </c>
    </row>
    <row r="844" spans="1:15" x14ac:dyDescent="0.35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  <c r="L844" s="54" t="e">
        <f t="shared" si="52"/>
        <v>#VALUE!</v>
      </c>
      <c r="M844" s="54" t="e">
        <f t="shared" si="53"/>
        <v>#VALUE!</v>
      </c>
      <c r="N844" s="55" t="e">
        <f t="shared" si="54"/>
        <v>#VALUE!</v>
      </c>
      <c r="O844" s="55" t="e">
        <f t="shared" si="55"/>
        <v>#VALUE!</v>
      </c>
    </row>
    <row r="845" spans="1:15" x14ac:dyDescent="0.35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  <c r="L845" s="54">
        <f t="shared" si="52"/>
        <v>0.36085662059988366</v>
      </c>
      <c r="M845" s="54">
        <f t="shared" si="53"/>
        <v>0.10488666621826397</v>
      </c>
      <c r="N845" s="55">
        <f t="shared" si="54"/>
        <v>530200000</v>
      </c>
      <c r="O845" s="55">
        <f t="shared" si="55"/>
        <v>1824123000</v>
      </c>
    </row>
    <row r="846" spans="1:15" x14ac:dyDescent="0.35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  <c r="L846" s="54">
        <f t="shared" si="52"/>
        <v>0.36059529013061165</v>
      </c>
      <c r="M846" s="54">
        <f t="shared" si="53"/>
        <v>0.10326809346680345</v>
      </c>
      <c r="N846" s="55">
        <f t="shared" si="54"/>
        <v>576708000</v>
      </c>
      <c r="O846" s="55">
        <f t="shared" si="55"/>
        <v>2013770000</v>
      </c>
    </row>
    <row r="847" spans="1:15" x14ac:dyDescent="0.35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  <c r="L847" s="54">
        <f t="shared" si="52"/>
        <v>0.36770086681552872</v>
      </c>
      <c r="M847" s="54">
        <f t="shared" si="53"/>
        <v>0.10243257538268552</v>
      </c>
      <c r="N847" s="55">
        <f t="shared" si="54"/>
        <v>631542000</v>
      </c>
      <c r="O847" s="55">
        <f t="shared" si="55"/>
        <v>2267038000</v>
      </c>
    </row>
    <row r="848" spans="1:15" x14ac:dyDescent="0.35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  <c r="L848" s="54">
        <f t="shared" si="52"/>
        <v>0.40759733184477587</v>
      </c>
      <c r="M848" s="54">
        <f t="shared" si="53"/>
        <v>0.11566498794533495</v>
      </c>
      <c r="N848" s="55">
        <f t="shared" si="54"/>
        <v>715694000</v>
      </c>
      <c r="O848" s="55">
        <f t="shared" si="55"/>
        <v>2522068000</v>
      </c>
    </row>
    <row r="849" spans="1:15" x14ac:dyDescent="0.35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  <c r="L849" s="54">
        <f t="shared" si="52"/>
        <v>0.1558859694428405</v>
      </c>
      <c r="M849" s="54">
        <f t="shared" si="53"/>
        <v>5.6604985321164258E-2</v>
      </c>
      <c r="N849" s="55">
        <f t="shared" si="54"/>
        <v>668979000</v>
      </c>
      <c r="O849" s="55">
        <f t="shared" si="55"/>
        <v>1842319000</v>
      </c>
    </row>
    <row r="850" spans="1:15" x14ac:dyDescent="0.35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  <c r="L850" s="54">
        <f t="shared" si="52"/>
        <v>0.16335237130190672</v>
      </c>
      <c r="M850" s="54">
        <f t="shared" si="53"/>
        <v>4.1596019647492349E-2</v>
      </c>
      <c r="N850" s="55">
        <f t="shared" si="54"/>
        <v>528068000</v>
      </c>
      <c r="O850" s="55">
        <f t="shared" si="55"/>
        <v>2073784000</v>
      </c>
    </row>
    <row r="851" spans="1:15" x14ac:dyDescent="0.35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  <c r="L851" s="54">
        <f t="shared" si="52"/>
        <v>0.1624734045011933</v>
      </c>
      <c r="M851" s="54">
        <f t="shared" si="53"/>
        <v>3.6775334565101687E-2</v>
      </c>
      <c r="N851" s="55">
        <f t="shared" si="54"/>
        <v>445527000</v>
      </c>
      <c r="O851" s="55">
        <f t="shared" si="55"/>
        <v>1968338000</v>
      </c>
    </row>
    <row r="852" spans="1:15" x14ac:dyDescent="0.35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  <c r="L852" s="54">
        <f t="shared" si="52"/>
        <v>0.16123729348275473</v>
      </c>
      <c r="M852" s="54">
        <f t="shared" si="53"/>
        <v>3.0882264819812412E-2</v>
      </c>
      <c r="N852" s="55">
        <f t="shared" si="54"/>
        <v>338598000</v>
      </c>
      <c r="O852" s="55">
        <f t="shared" si="55"/>
        <v>1767831000</v>
      </c>
    </row>
    <row r="853" spans="1:15" x14ac:dyDescent="0.35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  <c r="L853" s="54">
        <f t="shared" si="52"/>
        <v>0.62051587483392123</v>
      </c>
      <c r="M853" s="54">
        <f t="shared" si="53"/>
        <v>8.1298391899940439E-2</v>
      </c>
      <c r="N853" s="55">
        <f t="shared" si="54"/>
        <v>354900000</v>
      </c>
      <c r="O853" s="55">
        <f t="shared" si="55"/>
        <v>2708800000</v>
      </c>
    </row>
    <row r="854" spans="1:15" x14ac:dyDescent="0.35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  <c r="L854" s="54">
        <f t="shared" si="52"/>
        <v>0.62997151485296954</v>
      </c>
      <c r="M854" s="54">
        <f t="shared" si="53"/>
        <v>0.12957529288299671</v>
      </c>
      <c r="N854" s="55">
        <f t="shared" si="54"/>
        <v>605000000</v>
      </c>
      <c r="O854" s="55">
        <f t="shared" si="55"/>
        <v>2941400000</v>
      </c>
    </row>
    <row r="855" spans="1:15" x14ac:dyDescent="0.35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  <c r="L855" s="54">
        <f t="shared" si="52"/>
        <v>0.61770871604244559</v>
      </c>
      <c r="M855" s="54">
        <f t="shared" si="53"/>
        <v>0.12908733331892547</v>
      </c>
      <c r="N855" s="55">
        <f t="shared" si="54"/>
        <v>597300000</v>
      </c>
      <c r="O855" s="55">
        <f t="shared" si="55"/>
        <v>2858200000</v>
      </c>
    </row>
    <row r="856" spans="1:15" x14ac:dyDescent="0.35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  <c r="L856" s="54">
        <f t="shared" si="52"/>
        <v>0.6337436699740624</v>
      </c>
      <c r="M856" s="54">
        <f t="shared" si="53"/>
        <v>0.18761579315739635</v>
      </c>
      <c r="N856" s="55">
        <f t="shared" si="54"/>
        <v>911400000</v>
      </c>
      <c r="O856" s="55">
        <f t="shared" si="55"/>
        <v>3078600000</v>
      </c>
    </row>
    <row r="857" spans="1:15" x14ac:dyDescent="0.35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  <c r="L857" s="54" t="e">
        <f t="shared" si="52"/>
        <v>#VALUE!</v>
      </c>
      <c r="M857" s="54" t="e">
        <f t="shared" si="53"/>
        <v>#VALUE!</v>
      </c>
      <c r="N857" s="55" t="e">
        <f t="shared" si="54"/>
        <v>#VALUE!</v>
      </c>
      <c r="O857" s="55" t="e">
        <f t="shared" si="55"/>
        <v>#VALUE!</v>
      </c>
    </row>
    <row r="858" spans="1:15" x14ac:dyDescent="0.35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  <c r="L858" s="54" t="e">
        <f t="shared" si="52"/>
        <v>#VALUE!</v>
      </c>
      <c r="M858" s="54" t="e">
        <f t="shared" si="53"/>
        <v>#VALUE!</v>
      </c>
      <c r="N858" s="55" t="e">
        <f t="shared" si="54"/>
        <v>#VALUE!</v>
      </c>
      <c r="O858" s="55" t="e">
        <f t="shared" si="55"/>
        <v>#VALUE!</v>
      </c>
    </row>
    <row r="859" spans="1:15" x14ac:dyDescent="0.35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  <c r="L859" s="54" t="e">
        <f t="shared" si="52"/>
        <v>#VALUE!</v>
      </c>
      <c r="M859" s="54" t="e">
        <f t="shared" si="53"/>
        <v>#VALUE!</v>
      </c>
      <c r="N859" s="55" t="e">
        <f t="shared" si="54"/>
        <v>#VALUE!</v>
      </c>
      <c r="O859" s="55" t="e">
        <f t="shared" si="55"/>
        <v>#VALUE!</v>
      </c>
    </row>
    <row r="860" spans="1:15" x14ac:dyDescent="0.35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  <c r="L860" s="54" t="e">
        <f t="shared" si="52"/>
        <v>#VALUE!</v>
      </c>
      <c r="M860" s="54" t="e">
        <f t="shared" si="53"/>
        <v>#VALUE!</v>
      </c>
      <c r="N860" s="55" t="e">
        <f t="shared" si="54"/>
        <v>#VALUE!</v>
      </c>
      <c r="O860" s="55" t="e">
        <f t="shared" si="55"/>
        <v>#VALUE!</v>
      </c>
    </row>
    <row r="861" spans="1:15" x14ac:dyDescent="0.35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  <c r="L861" s="54">
        <f t="shared" si="52"/>
        <v>0.38750618097906708</v>
      </c>
      <c r="M861" s="54">
        <f t="shared" si="53"/>
        <v>0.11084555793637713</v>
      </c>
      <c r="N861" s="55">
        <f t="shared" si="54"/>
        <v>1345000000</v>
      </c>
      <c r="O861" s="55">
        <f t="shared" si="55"/>
        <v>4702000000</v>
      </c>
    </row>
    <row r="862" spans="1:15" x14ac:dyDescent="0.35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  <c r="L862" s="54">
        <f t="shared" si="52"/>
        <v>0.3830143540669857</v>
      </c>
      <c r="M862" s="54">
        <f t="shared" si="53"/>
        <v>0.1076555023923445</v>
      </c>
      <c r="N862" s="55">
        <f t="shared" si="54"/>
        <v>1350000000</v>
      </c>
      <c r="O862" s="55">
        <f t="shared" si="55"/>
        <v>4803000000</v>
      </c>
    </row>
    <row r="863" spans="1:15" x14ac:dyDescent="0.35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  <c r="L863" s="54">
        <f t="shared" si="52"/>
        <v>0.3776099511328298</v>
      </c>
      <c r="M863" s="54">
        <f t="shared" si="53"/>
        <v>9.7956463793869394E-2</v>
      </c>
      <c r="N863" s="55">
        <f t="shared" si="54"/>
        <v>1323000000</v>
      </c>
      <c r="O863" s="55">
        <f t="shared" si="55"/>
        <v>5100000000</v>
      </c>
    </row>
    <row r="864" spans="1:15" x14ac:dyDescent="0.35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  <c r="L864" s="54">
        <f t="shared" si="52"/>
        <v>0.36496502043360812</v>
      </c>
      <c r="M864" s="54">
        <f t="shared" si="53"/>
        <v>7.6262381381173375E-2</v>
      </c>
      <c r="N864" s="55">
        <f t="shared" si="54"/>
        <v>1101000000</v>
      </c>
      <c r="O864" s="55">
        <f t="shared" si="55"/>
        <v>5269000000</v>
      </c>
    </row>
    <row r="865" spans="1:15" x14ac:dyDescent="0.35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  <c r="L865" s="54">
        <f t="shared" si="52"/>
        <v>0.38275692047615695</v>
      </c>
      <c r="M865" s="54">
        <f t="shared" si="53"/>
        <v>0.11002324434739734</v>
      </c>
      <c r="N865" s="55">
        <f t="shared" si="54"/>
        <v>1562000000</v>
      </c>
      <c r="O865" s="55">
        <f t="shared" si="55"/>
        <v>5434000000</v>
      </c>
    </row>
    <row r="866" spans="1:15" x14ac:dyDescent="0.35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  <c r="L866" s="54">
        <f t="shared" si="52"/>
        <v>0.41258788534342883</v>
      </c>
      <c r="M866" s="54">
        <f t="shared" si="53"/>
        <v>0.19179286100594917</v>
      </c>
      <c r="N866" s="55">
        <f t="shared" si="54"/>
        <v>2837000000</v>
      </c>
      <c r="O866" s="55">
        <f t="shared" si="55"/>
        <v>6103000000</v>
      </c>
    </row>
    <row r="867" spans="1:15" x14ac:dyDescent="0.35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  <c r="L867" s="54">
        <f t="shared" si="52"/>
        <v>0.34725651577503425</v>
      </c>
      <c r="M867" s="54">
        <f t="shared" si="53"/>
        <v>7.0233196159122088E-2</v>
      </c>
      <c r="N867" s="55">
        <f t="shared" si="54"/>
        <v>1024000000</v>
      </c>
      <c r="O867" s="55">
        <f t="shared" si="55"/>
        <v>5063000000</v>
      </c>
    </row>
    <row r="868" spans="1:15" x14ac:dyDescent="0.35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  <c r="L868" s="54">
        <f t="shared" si="52"/>
        <v>0.34609981515711641</v>
      </c>
      <c r="M868" s="54">
        <f t="shared" si="53"/>
        <v>8.0665434380776335E-2</v>
      </c>
      <c r="N868" s="55">
        <f t="shared" si="54"/>
        <v>1091000000</v>
      </c>
      <c r="O868" s="55">
        <f t="shared" si="55"/>
        <v>4681000000</v>
      </c>
    </row>
    <row r="869" spans="1:15" x14ac:dyDescent="0.3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  <c r="L869" s="54">
        <f t="shared" si="52"/>
        <v>0.16630461712192746</v>
      </c>
      <c r="M869" s="54">
        <f t="shared" si="53"/>
        <v>2.1172326004580695E-2</v>
      </c>
      <c r="N869" s="55">
        <f t="shared" si="54"/>
        <v>27261000</v>
      </c>
      <c r="O869" s="55">
        <f t="shared" si="55"/>
        <v>214130000</v>
      </c>
    </row>
    <row r="870" spans="1:15" x14ac:dyDescent="0.3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  <c r="L870" s="54">
        <f t="shared" si="52"/>
        <v>0.17998697880195413</v>
      </c>
      <c r="M870" s="54">
        <f t="shared" si="53"/>
        <v>3.8044989400635484E-2</v>
      </c>
      <c r="N870" s="55">
        <f t="shared" si="54"/>
        <v>55689000</v>
      </c>
      <c r="O870" s="55">
        <f t="shared" si="55"/>
        <v>263459000</v>
      </c>
    </row>
    <row r="871" spans="1:15" x14ac:dyDescent="0.3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  <c r="L871" s="54">
        <f t="shared" si="52"/>
        <v>0.16740925628589665</v>
      </c>
      <c r="M871" s="54">
        <f t="shared" si="53"/>
        <v>3.1698775909987202E-2</v>
      </c>
      <c r="N871" s="55">
        <f t="shared" si="54"/>
        <v>51587000</v>
      </c>
      <c r="O871" s="55">
        <f t="shared" si="55"/>
        <v>272444000</v>
      </c>
    </row>
    <row r="872" spans="1:15" x14ac:dyDescent="0.3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  <c r="L872" s="54">
        <f t="shared" si="52"/>
        <v>0.16311108964642174</v>
      </c>
      <c r="M872" s="54">
        <f t="shared" si="53"/>
        <v>3.2558336086545625E-2</v>
      </c>
      <c r="N872" s="55">
        <f t="shared" si="54"/>
        <v>59325000</v>
      </c>
      <c r="O872" s="55">
        <f t="shared" si="55"/>
        <v>297207000</v>
      </c>
    </row>
    <row r="873" spans="1:15" x14ac:dyDescent="0.35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  <c r="L873" s="54">
        <f t="shared" si="52"/>
        <v>0.7391214472889801</v>
      </c>
      <c r="M873" s="54">
        <f t="shared" si="53"/>
        <v>0.31264991372280126</v>
      </c>
      <c r="N873" s="55">
        <f t="shared" si="54"/>
        <v>248048000</v>
      </c>
      <c r="O873" s="55">
        <f t="shared" si="55"/>
        <v>586399000</v>
      </c>
    </row>
    <row r="874" spans="1:15" x14ac:dyDescent="0.35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  <c r="L874" s="54">
        <f t="shared" si="52"/>
        <v>0.74290068680377974</v>
      </c>
      <c r="M874" s="54">
        <f t="shared" si="53"/>
        <v>0.33411140916071114</v>
      </c>
      <c r="N874" s="55">
        <f t="shared" si="54"/>
        <v>287846000</v>
      </c>
      <c r="O874" s="55">
        <f t="shared" si="55"/>
        <v>640029000</v>
      </c>
    </row>
    <row r="875" spans="1:15" x14ac:dyDescent="0.35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  <c r="L875" s="54">
        <f t="shared" si="52"/>
        <v>0.73979496869393913</v>
      </c>
      <c r="M875" s="54">
        <f t="shared" si="53"/>
        <v>0.35718489944129017</v>
      </c>
      <c r="N875" s="55">
        <f t="shared" si="54"/>
        <v>355005000</v>
      </c>
      <c r="O875" s="55">
        <f t="shared" si="55"/>
        <v>735280000</v>
      </c>
    </row>
    <row r="876" spans="1:15" x14ac:dyDescent="0.35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  <c r="L876" s="54">
        <f t="shared" si="52"/>
        <v>0.73904260397730825</v>
      </c>
      <c r="M876" s="54">
        <f t="shared" si="53"/>
        <v>0.33856744565548108</v>
      </c>
      <c r="N876" s="55">
        <f t="shared" si="54"/>
        <v>395030000</v>
      </c>
      <c r="O876" s="55">
        <f t="shared" si="55"/>
        <v>862292000</v>
      </c>
    </row>
    <row r="877" spans="1:15" x14ac:dyDescent="0.35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  <c r="L877" s="54">
        <f t="shared" si="52"/>
        <v>0.56470371794380214</v>
      </c>
      <c r="M877" s="54">
        <f t="shared" si="53"/>
        <v>0.25667999047411671</v>
      </c>
      <c r="N877" s="55">
        <f t="shared" si="54"/>
        <v>729685000</v>
      </c>
      <c r="O877" s="55">
        <f t="shared" si="55"/>
        <v>1605329000</v>
      </c>
    </row>
    <row r="878" spans="1:15" x14ac:dyDescent="0.35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  <c r="L878" s="54">
        <f t="shared" si="52"/>
        <v>0.5791088165253867</v>
      </c>
      <c r="M878" s="54">
        <f t="shared" si="53"/>
        <v>0.26355837083806694</v>
      </c>
      <c r="N878" s="55">
        <f t="shared" si="54"/>
        <v>772070000</v>
      </c>
      <c r="O878" s="55">
        <f t="shared" si="55"/>
        <v>1696446000</v>
      </c>
    </row>
    <row r="879" spans="1:15" x14ac:dyDescent="0.35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  <c r="L879" s="54">
        <f t="shared" si="52"/>
        <v>0.56815641802967898</v>
      </c>
      <c r="M879" s="54">
        <f t="shared" si="53"/>
        <v>0.2350136760234097</v>
      </c>
      <c r="N879" s="55">
        <f t="shared" si="54"/>
        <v>661340000</v>
      </c>
      <c r="O879" s="55">
        <f t="shared" si="55"/>
        <v>1598820000</v>
      </c>
    </row>
    <row r="880" spans="1:15" x14ac:dyDescent="0.35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  <c r="L880" s="54">
        <f t="shared" si="52"/>
        <v>0.61018806209295851</v>
      </c>
      <c r="M880" s="54">
        <f t="shared" si="53"/>
        <v>0.32181177841596548</v>
      </c>
      <c r="N880" s="55">
        <f t="shared" si="54"/>
        <v>960445000</v>
      </c>
      <c r="O880" s="55">
        <f t="shared" si="55"/>
        <v>1821102000</v>
      </c>
    </row>
    <row r="881" spans="1:15" x14ac:dyDescent="0.35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  <c r="L881" s="54">
        <f t="shared" si="52"/>
        <v>0.33786616226164301</v>
      </c>
      <c r="M881" s="54">
        <f t="shared" si="53"/>
        <v>0.14840754562650171</v>
      </c>
      <c r="N881" s="55">
        <f t="shared" si="54"/>
        <v>2903000000</v>
      </c>
      <c r="O881" s="55">
        <f t="shared" si="55"/>
        <v>6609000000</v>
      </c>
    </row>
    <row r="882" spans="1:15" x14ac:dyDescent="0.35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  <c r="L882" s="54">
        <f t="shared" si="52"/>
        <v>0.33882579598458729</v>
      </c>
      <c r="M882" s="54">
        <f t="shared" si="53"/>
        <v>0.12781383086595011</v>
      </c>
      <c r="N882" s="55">
        <f t="shared" si="54"/>
        <v>2521000000</v>
      </c>
      <c r="O882" s="55">
        <f t="shared" si="55"/>
        <v>6683000000</v>
      </c>
    </row>
    <row r="883" spans="1:15" x14ac:dyDescent="0.35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  <c r="L883" s="54">
        <f t="shared" si="52"/>
        <v>0.35630143617879617</v>
      </c>
      <c r="M883" s="54">
        <f t="shared" si="53"/>
        <v>8.676241191974611E-2</v>
      </c>
      <c r="N883" s="55">
        <f t="shared" si="54"/>
        <v>1613000000</v>
      </c>
      <c r="O883" s="55">
        <f t="shared" si="55"/>
        <v>6624000000</v>
      </c>
    </row>
    <row r="884" spans="1:15" x14ac:dyDescent="0.35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  <c r="L884" s="54">
        <f t="shared" si="52"/>
        <v>0.36539940665860893</v>
      </c>
      <c r="M884" s="54">
        <f t="shared" si="53"/>
        <v>0.18223272167893639</v>
      </c>
      <c r="N884" s="55">
        <f t="shared" si="54"/>
        <v>3317000000</v>
      </c>
      <c r="O884" s="55">
        <f t="shared" si="55"/>
        <v>6651000000</v>
      </c>
    </row>
    <row r="885" spans="1:15" x14ac:dyDescent="0.35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  <c r="L885" s="54">
        <f t="shared" si="52"/>
        <v>0.47654584221748397</v>
      </c>
      <c r="M885" s="54">
        <f t="shared" si="53"/>
        <v>0.27661691542288558</v>
      </c>
      <c r="N885" s="55">
        <f t="shared" si="54"/>
        <v>3892000000</v>
      </c>
      <c r="O885" s="55">
        <f t="shared" si="55"/>
        <v>6705000000</v>
      </c>
    </row>
    <row r="886" spans="1:15" x14ac:dyDescent="0.35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  <c r="L886" s="54">
        <f t="shared" si="52"/>
        <v>0.4801553062985332</v>
      </c>
      <c r="M886" s="54">
        <f t="shared" si="53"/>
        <v>0.29101442129914951</v>
      </c>
      <c r="N886" s="55">
        <f t="shared" si="54"/>
        <v>4722000000</v>
      </c>
      <c r="O886" s="55">
        <f t="shared" si="55"/>
        <v>7791000000</v>
      </c>
    </row>
    <row r="887" spans="1:15" x14ac:dyDescent="0.35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  <c r="L887" s="54">
        <f t="shared" si="52"/>
        <v>0.55203776990904674</v>
      </c>
      <c r="M887" s="54">
        <f t="shared" si="53"/>
        <v>0.31354578907172115</v>
      </c>
      <c r="N887" s="55">
        <f t="shared" si="54"/>
        <v>4516000000</v>
      </c>
      <c r="O887" s="55">
        <f t="shared" si="55"/>
        <v>7951000000</v>
      </c>
    </row>
    <row r="888" spans="1:15" x14ac:dyDescent="0.35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  <c r="L888" s="54">
        <f t="shared" si="52"/>
        <v>0.5557512635931996</v>
      </c>
      <c r="M888" s="54">
        <f t="shared" si="53"/>
        <v>0.30318578649104</v>
      </c>
      <c r="N888" s="55">
        <f t="shared" si="54"/>
        <v>3959000000</v>
      </c>
      <c r="O888" s="55">
        <f t="shared" si="55"/>
        <v>7257000000</v>
      </c>
    </row>
    <row r="889" spans="1:15" x14ac:dyDescent="0.35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  <c r="L889" s="54">
        <f t="shared" si="52"/>
        <v>0.13357532707375053</v>
      </c>
      <c r="M889" s="54">
        <f t="shared" si="53"/>
        <v>6.6825427549741315E-2</v>
      </c>
      <c r="N889" s="55">
        <f t="shared" si="54"/>
        <v>732595000</v>
      </c>
      <c r="O889" s="55">
        <f t="shared" si="55"/>
        <v>1464362000</v>
      </c>
    </row>
    <row r="890" spans="1:15" x14ac:dyDescent="0.35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  <c r="L890" s="54">
        <f t="shared" si="52"/>
        <v>0.13111673263058243</v>
      </c>
      <c r="M890" s="54">
        <f t="shared" si="53"/>
        <v>6.5980059802936128E-2</v>
      </c>
      <c r="N890" s="55">
        <f t="shared" si="54"/>
        <v>829653000</v>
      </c>
      <c r="O890" s="55">
        <f t="shared" si="55"/>
        <v>1648701000</v>
      </c>
    </row>
    <row r="891" spans="1:15" x14ac:dyDescent="0.35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  <c r="L891" s="54">
        <f t="shared" si="52"/>
        <v>0.13228429243388118</v>
      </c>
      <c r="M891" s="54">
        <f t="shared" si="53"/>
        <v>6.9879868658118918E-2</v>
      </c>
      <c r="N891" s="55">
        <f t="shared" si="54"/>
        <v>997096000</v>
      </c>
      <c r="O891" s="55">
        <f t="shared" si="55"/>
        <v>1887527000</v>
      </c>
    </row>
    <row r="892" spans="1:15" x14ac:dyDescent="0.35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  <c r="L892" s="54">
        <f t="shared" si="52"/>
        <v>0.13325434374004719</v>
      </c>
      <c r="M892" s="54">
        <f t="shared" si="53"/>
        <v>6.9893314543051255E-2</v>
      </c>
      <c r="N892" s="55">
        <f t="shared" si="54"/>
        <v>1058861000</v>
      </c>
      <c r="O892" s="55">
        <f t="shared" si="55"/>
        <v>2018760000</v>
      </c>
    </row>
    <row r="893" spans="1:15" x14ac:dyDescent="0.35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  <c r="L893" s="54">
        <f t="shared" si="52"/>
        <v>0.60320303225940819</v>
      </c>
      <c r="M893" s="54">
        <f t="shared" si="53"/>
        <v>0.22448299560572296</v>
      </c>
      <c r="N893" s="55">
        <f t="shared" si="54"/>
        <v>10779000000</v>
      </c>
      <c r="O893" s="55">
        <f t="shared" si="55"/>
        <v>28964000000</v>
      </c>
    </row>
    <row r="894" spans="1:15" x14ac:dyDescent="0.35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  <c r="L894" s="54">
        <f t="shared" si="52"/>
        <v>0.60684253212105688</v>
      </c>
      <c r="M894" s="54">
        <f t="shared" si="53"/>
        <v>0.21829512955137234</v>
      </c>
      <c r="N894" s="55">
        <f t="shared" si="54"/>
        <v>10228000000</v>
      </c>
      <c r="O894" s="55">
        <f t="shared" si="55"/>
        <v>28433000000</v>
      </c>
    </row>
    <row r="895" spans="1:15" x14ac:dyDescent="0.35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  <c r="L895" s="54">
        <f t="shared" si="52"/>
        <v>0.61109178659941743</v>
      </c>
      <c r="M895" s="54">
        <f t="shared" si="53"/>
        <v>0.21105265446323754</v>
      </c>
      <c r="N895" s="55">
        <f t="shared" si="54"/>
        <v>9708000000</v>
      </c>
      <c r="O895" s="55">
        <f t="shared" si="55"/>
        <v>28109000000</v>
      </c>
    </row>
    <row r="896" spans="1:15" x14ac:dyDescent="0.35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  <c r="L896" s="54">
        <f t="shared" si="52"/>
        <v>0.60531900483135415</v>
      </c>
      <c r="M896" s="54">
        <f t="shared" si="53"/>
        <v>0.19704700410890866</v>
      </c>
      <c r="N896" s="55">
        <f t="shared" si="54"/>
        <v>8728000000</v>
      </c>
      <c r="O896" s="55">
        <f t="shared" si="55"/>
        <v>26812000000</v>
      </c>
    </row>
    <row r="897" spans="1:15" x14ac:dyDescent="0.35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  <c r="L897" s="54">
        <f t="shared" si="52"/>
        <v>0.59886640522300638</v>
      </c>
      <c r="M897" s="54">
        <f t="shared" si="53"/>
        <v>0.28910012778838096</v>
      </c>
      <c r="N897" s="55">
        <f t="shared" si="54"/>
        <v>630739000</v>
      </c>
      <c r="O897" s="55">
        <f t="shared" si="55"/>
        <v>1306566000</v>
      </c>
    </row>
    <row r="898" spans="1:15" x14ac:dyDescent="0.35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  <c r="L898" s="54">
        <f t="shared" si="52"/>
        <v>0.60894647819258185</v>
      </c>
      <c r="M898" s="54">
        <f t="shared" si="53"/>
        <v>0.30491119971003988</v>
      </c>
      <c r="N898" s="55">
        <f t="shared" si="54"/>
        <v>1009500000</v>
      </c>
      <c r="O898" s="55">
        <f t="shared" si="55"/>
        <v>2016100000</v>
      </c>
    </row>
    <row r="899" spans="1:15" x14ac:dyDescent="0.35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  <c r="L899" s="54">
        <f t="shared" ref="L899:L962" si="56">1-(F899/E899)</f>
        <v>0.60567310991650469</v>
      </c>
      <c r="M899" s="54">
        <f t="shared" ref="M899:M962" si="57">N899/E899</f>
        <v>0.28772732471691637</v>
      </c>
      <c r="N899" s="55">
        <f t="shared" ref="N899:N962" si="58">O899-SUM(G899:I899)</f>
        <v>1257800000</v>
      </c>
      <c r="O899" s="55">
        <f t="shared" ref="O899:O962" si="59">E899-F899</f>
        <v>2647700000</v>
      </c>
    </row>
    <row r="900" spans="1:15" x14ac:dyDescent="0.35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  <c r="L900" s="54">
        <f t="shared" si="56"/>
        <v>0.59362067867829627</v>
      </c>
      <c r="M900" s="54">
        <f t="shared" si="57"/>
        <v>0.25169245134865559</v>
      </c>
      <c r="N900" s="55">
        <f t="shared" si="58"/>
        <v>1186000000</v>
      </c>
      <c r="O900" s="55">
        <f t="shared" si="59"/>
        <v>2797200000</v>
      </c>
    </row>
    <row r="901" spans="1:15" x14ac:dyDescent="0.35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  <c r="L901" s="54">
        <f t="shared" si="56"/>
        <v>0.20589118082364755</v>
      </c>
      <c r="M901" s="54">
        <f t="shared" si="57"/>
        <v>2.8607209762055084E-2</v>
      </c>
      <c r="N901" s="55">
        <f t="shared" si="58"/>
        <v>2764000000</v>
      </c>
      <c r="O901" s="55">
        <f t="shared" si="59"/>
        <v>19893000000</v>
      </c>
    </row>
    <row r="902" spans="1:15" x14ac:dyDescent="0.35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  <c r="L902" s="54">
        <f t="shared" si="56"/>
        <v>0.20571283354510805</v>
      </c>
      <c r="M902" s="54">
        <f t="shared" si="57"/>
        <v>2.770012706480305E-2</v>
      </c>
      <c r="N902" s="55">
        <f t="shared" si="58"/>
        <v>2725000000</v>
      </c>
      <c r="O902" s="55">
        <f t="shared" si="59"/>
        <v>20237000000</v>
      </c>
    </row>
    <row r="903" spans="1:15" x14ac:dyDescent="0.35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  <c r="L903" s="54">
        <f t="shared" si="56"/>
        <v>0.21161665053242984</v>
      </c>
      <c r="M903" s="54">
        <f t="shared" si="57"/>
        <v>2.8921772000184393E-2</v>
      </c>
      <c r="N903" s="55">
        <f t="shared" si="58"/>
        <v>3137000000</v>
      </c>
      <c r="O903" s="55">
        <f t="shared" si="59"/>
        <v>22953000000</v>
      </c>
    </row>
    <row r="904" spans="1:15" x14ac:dyDescent="0.35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  <c r="L904" s="54">
        <f t="shared" si="56"/>
        <v>0.22156059364472369</v>
      </c>
      <c r="M904" s="54">
        <f t="shared" si="57"/>
        <v>3.2559409997268508E-2</v>
      </c>
      <c r="N904" s="55">
        <f t="shared" si="58"/>
        <v>3576000000</v>
      </c>
      <c r="O904" s="55">
        <f t="shared" si="59"/>
        <v>24334000000</v>
      </c>
    </row>
    <row r="905" spans="1:15" x14ac:dyDescent="0.35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  <c r="L905" s="54">
        <f t="shared" si="56"/>
        <v>0.36257067275273613</v>
      </c>
      <c r="M905" s="54">
        <f t="shared" si="57"/>
        <v>9.8034130400954406E-2</v>
      </c>
      <c r="N905" s="55">
        <f t="shared" si="58"/>
        <v>1890000000</v>
      </c>
      <c r="O905" s="55">
        <f t="shared" si="59"/>
        <v>6990000000</v>
      </c>
    </row>
    <row r="906" spans="1:15" x14ac:dyDescent="0.35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  <c r="L906" s="54">
        <f t="shared" si="56"/>
        <v>0.36487835636592925</v>
      </c>
      <c r="M906" s="54">
        <f t="shared" si="57"/>
        <v>9.1534864168987443E-2</v>
      </c>
      <c r="N906" s="55">
        <f t="shared" si="58"/>
        <v>1742000000</v>
      </c>
      <c r="O906" s="55">
        <f t="shared" si="59"/>
        <v>6944000000</v>
      </c>
    </row>
    <row r="907" spans="1:15" x14ac:dyDescent="0.35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  <c r="L907" s="54">
        <f t="shared" si="56"/>
        <v>0.36403301266887456</v>
      </c>
      <c r="M907" s="54">
        <f t="shared" si="57"/>
        <v>8.8787257530357988E-2</v>
      </c>
      <c r="N907" s="55">
        <f t="shared" si="58"/>
        <v>1689000000</v>
      </c>
      <c r="O907" s="55">
        <f t="shared" si="59"/>
        <v>6925000000</v>
      </c>
    </row>
    <row r="908" spans="1:15" x14ac:dyDescent="0.35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  <c r="L908" s="54">
        <f t="shared" si="56"/>
        <v>0.36133097271401793</v>
      </c>
      <c r="M908" s="54">
        <f t="shared" si="57"/>
        <v>8.0868569048114972E-2</v>
      </c>
      <c r="N908" s="55">
        <f t="shared" si="58"/>
        <v>1553000000</v>
      </c>
      <c r="O908" s="55">
        <f t="shared" si="59"/>
        <v>6939000000</v>
      </c>
    </row>
    <row r="909" spans="1:15" x14ac:dyDescent="0.35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  <c r="L909" s="54">
        <f t="shared" si="56"/>
        <v>0.66011058118431598</v>
      </c>
      <c r="M909" s="54">
        <f t="shared" si="57"/>
        <v>0.31173764402988224</v>
      </c>
      <c r="N909" s="55">
        <f t="shared" si="58"/>
        <v>738600000</v>
      </c>
      <c r="O909" s="55">
        <f t="shared" si="59"/>
        <v>1564000000</v>
      </c>
    </row>
    <row r="910" spans="1:15" x14ac:dyDescent="0.35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  <c r="L910" s="54">
        <f t="shared" si="56"/>
        <v>0.65934577626013735</v>
      </c>
      <c r="M910" s="54">
        <f t="shared" si="57"/>
        <v>0.31395754918319041</v>
      </c>
      <c r="N910" s="55">
        <f t="shared" si="58"/>
        <v>809100000</v>
      </c>
      <c r="O910" s="55">
        <f t="shared" si="59"/>
        <v>1699200000</v>
      </c>
    </row>
    <row r="911" spans="1:15" x14ac:dyDescent="0.35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  <c r="L911" s="54">
        <f t="shared" si="56"/>
        <v>0.68612535141392428</v>
      </c>
      <c r="M911" s="54">
        <f t="shared" si="57"/>
        <v>0.3323135439060691</v>
      </c>
      <c r="N911" s="55">
        <f t="shared" si="58"/>
        <v>803800000</v>
      </c>
      <c r="O911" s="55">
        <f t="shared" si="59"/>
        <v>1659600000</v>
      </c>
    </row>
    <row r="912" spans="1:15" x14ac:dyDescent="0.35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  <c r="L912" s="54">
        <f t="shared" si="56"/>
        <v>0.70392425670465264</v>
      </c>
      <c r="M912" s="54">
        <f t="shared" si="57"/>
        <v>0.35065547082512211</v>
      </c>
      <c r="N912" s="55">
        <f t="shared" si="58"/>
        <v>818500000</v>
      </c>
      <c r="O912" s="55">
        <f t="shared" si="59"/>
        <v>1643100000</v>
      </c>
    </row>
    <row r="913" spans="1:15" x14ac:dyDescent="0.35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  <c r="L913" s="54">
        <f t="shared" si="56"/>
        <v>0.41935175446983464</v>
      </c>
      <c r="M913" s="54">
        <f t="shared" si="57"/>
        <v>0.15928865092265035</v>
      </c>
      <c r="N913" s="55">
        <f t="shared" si="58"/>
        <v>1666000000</v>
      </c>
      <c r="O913" s="55">
        <f t="shared" si="59"/>
        <v>4386000000</v>
      </c>
    </row>
    <row r="914" spans="1:15" x14ac:dyDescent="0.35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  <c r="L914" s="54">
        <f t="shared" si="56"/>
        <v>0.41112039357653396</v>
      </c>
      <c r="M914" s="54">
        <f t="shared" si="57"/>
        <v>0.1617933723196881</v>
      </c>
      <c r="N914" s="55">
        <f t="shared" si="58"/>
        <v>1743000000</v>
      </c>
      <c r="O914" s="55">
        <f t="shared" si="59"/>
        <v>4429000000</v>
      </c>
    </row>
    <row r="915" spans="1:15" x14ac:dyDescent="0.35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  <c r="L915" s="54">
        <f t="shared" si="56"/>
        <v>0.4197660206041558</v>
      </c>
      <c r="M915" s="54">
        <f t="shared" si="57"/>
        <v>0.17050811943425878</v>
      </c>
      <c r="N915" s="55">
        <f t="shared" si="58"/>
        <v>1953000000</v>
      </c>
      <c r="O915" s="55">
        <f t="shared" si="59"/>
        <v>4808000000</v>
      </c>
    </row>
    <row r="916" spans="1:15" x14ac:dyDescent="0.35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  <c r="L916" s="54">
        <f t="shared" si="56"/>
        <v>0.42817179529373051</v>
      </c>
      <c r="M916" s="54">
        <f t="shared" si="57"/>
        <v>0.18035214744117162</v>
      </c>
      <c r="N916" s="55">
        <f t="shared" si="58"/>
        <v>2192000000</v>
      </c>
      <c r="O916" s="55">
        <f t="shared" si="59"/>
        <v>5204000000</v>
      </c>
    </row>
    <row r="917" spans="1:15" x14ac:dyDescent="0.35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  <c r="L917" s="54">
        <f t="shared" si="56"/>
        <v>0.20371943183482211</v>
      </c>
      <c r="M917" s="54">
        <f t="shared" si="57"/>
        <v>9.5006589544589251E-2</v>
      </c>
      <c r="N917" s="55">
        <f t="shared" si="58"/>
        <v>324400000</v>
      </c>
      <c r="O917" s="55">
        <f t="shared" si="59"/>
        <v>695600000</v>
      </c>
    </row>
    <row r="918" spans="1:15" x14ac:dyDescent="0.35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  <c r="L918" s="54">
        <f t="shared" si="56"/>
        <v>0.20415851834809617</v>
      </c>
      <c r="M918" s="54">
        <f t="shared" si="57"/>
        <v>9.7089612331761194E-2</v>
      </c>
      <c r="N918" s="55">
        <f t="shared" si="58"/>
        <v>337600000</v>
      </c>
      <c r="O918" s="55">
        <f t="shared" si="59"/>
        <v>709900000</v>
      </c>
    </row>
    <row r="919" spans="1:15" x14ac:dyDescent="0.35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  <c r="L919" s="54">
        <f t="shared" si="56"/>
        <v>0.20897337598815535</v>
      </c>
      <c r="M919" s="54">
        <f t="shared" si="57"/>
        <v>8.7645083679242786E-2</v>
      </c>
      <c r="N919" s="55">
        <f t="shared" si="58"/>
        <v>331500000</v>
      </c>
      <c r="O919" s="55">
        <f t="shared" si="59"/>
        <v>790400000</v>
      </c>
    </row>
    <row r="920" spans="1:15" x14ac:dyDescent="0.35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  <c r="L920" s="54">
        <f t="shared" si="56"/>
        <v>0.23567854590013271</v>
      </c>
      <c r="M920" s="54">
        <f t="shared" si="57"/>
        <v>0.12524252016746656</v>
      </c>
      <c r="N920" s="55">
        <f t="shared" si="58"/>
        <v>490600000</v>
      </c>
      <c r="O920" s="55">
        <f t="shared" si="59"/>
        <v>923200000</v>
      </c>
    </row>
    <row r="921" spans="1:15" x14ac:dyDescent="0.35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  <c r="L921" s="54">
        <f t="shared" si="56"/>
        <v>0.17092076874927864</v>
      </c>
      <c r="M921" s="54">
        <f t="shared" si="57"/>
        <v>0.11555602732559463</v>
      </c>
      <c r="N921" s="55">
        <f t="shared" si="58"/>
        <v>685836000</v>
      </c>
      <c r="O921" s="55">
        <f t="shared" si="59"/>
        <v>1014431000</v>
      </c>
    </row>
    <row r="922" spans="1:15" x14ac:dyDescent="0.35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  <c r="L922" s="54">
        <f t="shared" si="56"/>
        <v>0.18554947086124962</v>
      </c>
      <c r="M922" s="54">
        <f t="shared" si="57"/>
        <v>0.11851674564886658</v>
      </c>
      <c r="N922" s="55">
        <f t="shared" si="58"/>
        <v>922038000</v>
      </c>
      <c r="O922" s="55">
        <f t="shared" si="59"/>
        <v>1443540000</v>
      </c>
    </row>
    <row r="923" spans="1:15" x14ac:dyDescent="0.35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  <c r="L923" s="54">
        <f t="shared" si="56"/>
        <v>0.18117326901138353</v>
      </c>
      <c r="M923" s="54">
        <f t="shared" si="57"/>
        <v>0.1146311043858101</v>
      </c>
      <c r="N923" s="55">
        <f t="shared" si="58"/>
        <v>1086016000</v>
      </c>
      <c r="O923" s="55">
        <f t="shared" si="59"/>
        <v>1716437000</v>
      </c>
    </row>
    <row r="924" spans="1:15" x14ac:dyDescent="0.35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  <c r="L924" s="54">
        <f t="shared" si="56"/>
        <v>0.1850666835677337</v>
      </c>
      <c r="M924" s="54">
        <f t="shared" si="57"/>
        <v>0.11528430276568975</v>
      </c>
      <c r="N924" s="55">
        <f t="shared" si="58"/>
        <v>1262363000</v>
      </c>
      <c r="O924" s="55">
        <f t="shared" si="59"/>
        <v>2026480000</v>
      </c>
    </row>
    <row r="925" spans="1:15" x14ac:dyDescent="0.35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  <c r="L925" s="54">
        <f t="shared" si="56"/>
        <v>0.39667454244101985</v>
      </c>
      <c r="M925" s="54">
        <f t="shared" si="57"/>
        <v>0.18492788376767641</v>
      </c>
      <c r="N925" s="55">
        <f t="shared" si="58"/>
        <v>1048800000</v>
      </c>
      <c r="O925" s="55">
        <f t="shared" si="59"/>
        <v>2249700000</v>
      </c>
    </row>
    <row r="926" spans="1:15" x14ac:dyDescent="0.35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  <c r="L926" s="54">
        <f t="shared" si="56"/>
        <v>0.3827625983506362</v>
      </c>
      <c r="M926" s="54">
        <f t="shared" si="57"/>
        <v>0.17435394177298005</v>
      </c>
      <c r="N926" s="55">
        <f t="shared" si="58"/>
        <v>1012700000</v>
      </c>
      <c r="O926" s="55">
        <f t="shared" si="59"/>
        <v>2223200000</v>
      </c>
    </row>
    <row r="927" spans="1:15" x14ac:dyDescent="0.35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  <c r="L927" s="54">
        <f t="shared" si="56"/>
        <v>0.36647481535697646</v>
      </c>
      <c r="M927" s="54">
        <f t="shared" si="57"/>
        <v>0.15440149045179319</v>
      </c>
      <c r="N927" s="55">
        <f t="shared" si="58"/>
        <v>928200000</v>
      </c>
      <c r="O927" s="55">
        <f t="shared" si="59"/>
        <v>2203100000</v>
      </c>
    </row>
    <row r="928" spans="1:15" x14ac:dyDescent="0.35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  <c r="L928" s="54">
        <f t="shared" si="56"/>
        <v>0.33447771339039878</v>
      </c>
      <c r="M928" s="54">
        <f t="shared" si="57"/>
        <v>0.12866211218764761</v>
      </c>
      <c r="N928" s="55">
        <f t="shared" si="58"/>
        <v>1116800000</v>
      </c>
      <c r="O928" s="55">
        <f t="shared" si="59"/>
        <v>2903300000</v>
      </c>
    </row>
    <row r="929" spans="1:15" x14ac:dyDescent="0.35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  <c r="L929" s="54">
        <f t="shared" si="56"/>
        <v>0.41818318525902698</v>
      </c>
      <c r="M929" s="54">
        <f t="shared" si="57"/>
        <v>0.10689097316714084</v>
      </c>
      <c r="N929" s="55">
        <f t="shared" si="58"/>
        <v>440704000</v>
      </c>
      <c r="O929" s="55">
        <f t="shared" si="59"/>
        <v>1724140000</v>
      </c>
    </row>
    <row r="930" spans="1:15" x14ac:dyDescent="0.35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  <c r="L930" s="54">
        <f t="shared" si="56"/>
        <v>0.40995368321913483</v>
      </c>
      <c r="M930" s="54">
        <f t="shared" si="57"/>
        <v>0.10673580472048748</v>
      </c>
      <c r="N930" s="55">
        <f t="shared" si="58"/>
        <v>540353000</v>
      </c>
      <c r="O930" s="55">
        <f t="shared" si="59"/>
        <v>2075402000</v>
      </c>
    </row>
    <row r="931" spans="1:15" x14ac:dyDescent="0.35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  <c r="L931" s="54">
        <f t="shared" si="56"/>
        <v>0.39345516600435837</v>
      </c>
      <c r="M931" s="54">
        <f t="shared" si="57"/>
        <v>9.8615384067569686E-2</v>
      </c>
      <c r="N931" s="55">
        <f t="shared" si="58"/>
        <v>664674000</v>
      </c>
      <c r="O931" s="55">
        <f t="shared" si="59"/>
        <v>2651913000</v>
      </c>
    </row>
    <row r="932" spans="1:15" x14ac:dyDescent="0.35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  <c r="L932" s="54">
        <f t="shared" si="56"/>
        <v>0.39394878064819938</v>
      </c>
      <c r="M932" s="54">
        <f t="shared" si="57"/>
        <v>0.10067773512147776</v>
      </c>
      <c r="N932" s="55">
        <f t="shared" si="58"/>
        <v>724138000</v>
      </c>
      <c r="O932" s="55">
        <f t="shared" si="59"/>
        <v>2833529000</v>
      </c>
    </row>
    <row r="933" spans="1:15" x14ac:dyDescent="0.35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  <c r="L933" s="54">
        <f t="shared" si="56"/>
        <v>9.9794003204394577E-2</v>
      </c>
      <c r="M933" s="54">
        <f t="shared" si="57"/>
        <v>9.9794003204394605E-2</v>
      </c>
      <c r="N933" s="55">
        <f t="shared" si="58"/>
        <v>1308000000</v>
      </c>
      <c r="O933" s="55">
        <f t="shared" si="59"/>
        <v>1308000000</v>
      </c>
    </row>
    <row r="934" spans="1:15" x14ac:dyDescent="0.35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  <c r="L934" s="54">
        <f t="shared" si="56"/>
        <v>9.7810858143607682E-2</v>
      </c>
      <c r="M934" s="54">
        <f t="shared" si="57"/>
        <v>9.781085814360771E-2</v>
      </c>
      <c r="N934" s="55">
        <f t="shared" si="58"/>
        <v>1117000000</v>
      </c>
      <c r="O934" s="55">
        <f t="shared" si="59"/>
        <v>1117000000</v>
      </c>
    </row>
    <row r="935" spans="1:15" x14ac:dyDescent="0.35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  <c r="L935" s="54">
        <f t="shared" si="56"/>
        <v>9.2117240123793964E-2</v>
      </c>
      <c r="M935" s="54">
        <f t="shared" si="57"/>
        <v>9.2117240123793923E-2</v>
      </c>
      <c r="N935" s="55">
        <f t="shared" si="58"/>
        <v>1012000000</v>
      </c>
      <c r="O935" s="55">
        <f t="shared" si="59"/>
        <v>1012000000</v>
      </c>
    </row>
    <row r="936" spans="1:15" x14ac:dyDescent="0.35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  <c r="L936" s="54">
        <f t="shared" si="56"/>
        <v>8.503726351996943E-2</v>
      </c>
      <c r="M936" s="54">
        <f t="shared" si="57"/>
        <v>8.503726351996943E-2</v>
      </c>
      <c r="N936" s="55">
        <f t="shared" si="58"/>
        <v>890000000</v>
      </c>
      <c r="O936" s="55">
        <f t="shared" si="59"/>
        <v>890000000</v>
      </c>
    </row>
    <row r="937" spans="1:15" x14ac:dyDescent="0.35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  <c r="L937" s="54">
        <f t="shared" si="56"/>
        <v>0.74847375990067344</v>
      </c>
      <c r="M937" s="54">
        <f t="shared" si="57"/>
        <v>0.4469957168571152</v>
      </c>
      <c r="N937" s="55">
        <f t="shared" si="58"/>
        <v>573154000</v>
      </c>
      <c r="O937" s="55">
        <f t="shared" si="59"/>
        <v>959720000</v>
      </c>
    </row>
    <row r="938" spans="1:15" x14ac:dyDescent="0.35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  <c r="L938" s="54">
        <f t="shared" si="56"/>
        <v>0.75613410103530287</v>
      </c>
      <c r="M938" s="54">
        <f t="shared" si="57"/>
        <v>0.46077243648380206</v>
      </c>
      <c r="N938" s="55">
        <f t="shared" si="58"/>
        <v>639730000</v>
      </c>
      <c r="O938" s="55">
        <f t="shared" si="59"/>
        <v>1049806000</v>
      </c>
    </row>
    <row r="939" spans="1:15" x14ac:dyDescent="0.35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  <c r="L939" s="54">
        <f t="shared" si="56"/>
        <v>0.75885187768745865</v>
      </c>
      <c r="M939" s="54">
        <f t="shared" si="57"/>
        <v>0.46280316634567997</v>
      </c>
      <c r="N939" s="55">
        <f t="shared" si="58"/>
        <v>682699000</v>
      </c>
      <c r="O939" s="55">
        <f t="shared" si="59"/>
        <v>1119412000</v>
      </c>
    </row>
    <row r="940" spans="1:15" x14ac:dyDescent="0.35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  <c r="L940" s="54">
        <f t="shared" si="56"/>
        <v>0.75855586206121628</v>
      </c>
      <c r="M940" s="54">
        <f t="shared" si="57"/>
        <v>0.44493081149714592</v>
      </c>
      <c r="N940" s="55">
        <f t="shared" si="58"/>
        <v>633553000</v>
      </c>
      <c r="O940" s="55">
        <f t="shared" si="59"/>
        <v>1080135000</v>
      </c>
    </row>
    <row r="941" spans="1:15" x14ac:dyDescent="0.35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  <c r="L941" s="54">
        <f t="shared" si="56"/>
        <v>0.78779741100896328</v>
      </c>
      <c r="M941" s="54">
        <f t="shared" si="57"/>
        <v>0.25170107152021376</v>
      </c>
      <c r="N941" s="55">
        <f t="shared" si="58"/>
        <v>5689300000</v>
      </c>
      <c r="O941" s="55">
        <f t="shared" si="59"/>
        <v>17806900000</v>
      </c>
    </row>
    <row r="942" spans="1:15" x14ac:dyDescent="0.35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  <c r="L942" s="54">
        <f t="shared" si="56"/>
        <v>0.78764856293617036</v>
      </c>
      <c r="M942" s="54">
        <f t="shared" si="57"/>
        <v>0.26249183363547079</v>
      </c>
      <c r="N942" s="55">
        <f t="shared" si="58"/>
        <v>6067000000</v>
      </c>
      <c r="O942" s="55">
        <f t="shared" si="59"/>
        <v>18205000000</v>
      </c>
    </row>
    <row r="943" spans="1:15" x14ac:dyDescent="0.35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  <c r="L943" s="54">
        <f t="shared" si="56"/>
        <v>0.74854197679398027</v>
      </c>
      <c r="M943" s="54">
        <f t="shared" si="57"/>
        <v>0.18705520096249922</v>
      </c>
      <c r="N943" s="55">
        <f t="shared" si="58"/>
        <v>3669200000</v>
      </c>
      <c r="O943" s="55">
        <f t="shared" si="59"/>
        <v>14683100000</v>
      </c>
    </row>
    <row r="944" spans="1:15" x14ac:dyDescent="0.35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  <c r="L944" s="54">
        <f t="shared" si="56"/>
        <v>0.74761883288991771</v>
      </c>
      <c r="M944" s="54">
        <f t="shared" si="57"/>
        <v>0.18501706022937367</v>
      </c>
      <c r="N944" s="55">
        <f t="shared" si="58"/>
        <v>3692700000</v>
      </c>
      <c r="O944" s="55">
        <f t="shared" si="59"/>
        <v>14921500000</v>
      </c>
    </row>
    <row r="945" spans="1:15" x14ac:dyDescent="0.35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  <c r="L945" s="54">
        <f t="shared" si="56"/>
        <v>9.2310066581418937E-2</v>
      </c>
      <c r="M945" s="54">
        <f t="shared" si="57"/>
        <v>9.9320957714184935E-2</v>
      </c>
      <c r="N945" s="55">
        <f t="shared" si="58"/>
        <v>4505000000</v>
      </c>
      <c r="O945" s="55">
        <f t="shared" si="59"/>
        <v>4187000000</v>
      </c>
    </row>
    <row r="946" spans="1:15" x14ac:dyDescent="0.35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  <c r="L946" s="54">
        <f t="shared" si="56"/>
        <v>0.11723326490762531</v>
      </c>
      <c r="M946" s="54">
        <f t="shared" si="57"/>
        <v>0.12546938366795174</v>
      </c>
      <c r="N946" s="55">
        <f t="shared" si="58"/>
        <v>5012000000</v>
      </c>
      <c r="O946" s="55">
        <f t="shared" si="59"/>
        <v>4683000000</v>
      </c>
    </row>
    <row r="947" spans="1:15" x14ac:dyDescent="0.35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  <c r="L947" s="54">
        <f t="shared" si="56"/>
        <v>0.11081507795539769</v>
      </c>
      <c r="M947" s="54">
        <f t="shared" si="57"/>
        <v>0.11624235247681074</v>
      </c>
      <c r="N947" s="55">
        <f t="shared" si="58"/>
        <v>4712000000</v>
      </c>
      <c r="O947" s="55">
        <f t="shared" si="59"/>
        <v>4492000000</v>
      </c>
    </row>
    <row r="948" spans="1:15" x14ac:dyDescent="0.35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  <c r="L948" s="54">
        <f t="shared" si="56"/>
        <v>0.10713681002370468</v>
      </c>
      <c r="M948" s="54">
        <f t="shared" si="57"/>
        <v>0.11744412461903149</v>
      </c>
      <c r="N948" s="55">
        <f t="shared" si="58"/>
        <v>5549000000</v>
      </c>
      <c r="O948" s="55">
        <f t="shared" si="59"/>
        <v>5062000000</v>
      </c>
    </row>
    <row r="949" spans="1:15" x14ac:dyDescent="0.35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  <c r="L949" s="54">
        <f t="shared" si="56"/>
        <v>0.30709322992405885</v>
      </c>
      <c r="M949" s="54">
        <f t="shared" si="57"/>
        <v>0.16794312489901439</v>
      </c>
      <c r="N949" s="55">
        <f t="shared" si="58"/>
        <v>519700000</v>
      </c>
      <c r="O949" s="55">
        <f t="shared" si="59"/>
        <v>950300000</v>
      </c>
    </row>
    <row r="950" spans="1:15" x14ac:dyDescent="0.35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  <c r="L950" s="54">
        <f t="shared" si="56"/>
        <v>0.3065185546875</v>
      </c>
      <c r="M950" s="54">
        <f t="shared" si="57"/>
        <v>0.162933349609375</v>
      </c>
      <c r="N950" s="55">
        <f t="shared" si="58"/>
        <v>533900000</v>
      </c>
      <c r="O950" s="55">
        <f t="shared" si="59"/>
        <v>1004400000</v>
      </c>
    </row>
    <row r="951" spans="1:15" x14ac:dyDescent="0.35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  <c r="L951" s="54">
        <f t="shared" si="56"/>
        <v>0.30827090111333311</v>
      </c>
      <c r="M951" s="54">
        <f t="shared" si="57"/>
        <v>0.16225412649613469</v>
      </c>
      <c r="N951" s="55">
        <f t="shared" si="58"/>
        <v>543600000</v>
      </c>
      <c r="O951" s="55">
        <f t="shared" si="59"/>
        <v>1032800000</v>
      </c>
    </row>
    <row r="952" spans="1:15" x14ac:dyDescent="0.35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  <c r="L952" s="54">
        <f t="shared" si="56"/>
        <v>0.33255470863044012</v>
      </c>
      <c r="M952" s="54">
        <f t="shared" si="57"/>
        <v>0.17734202114580772</v>
      </c>
      <c r="N952" s="55">
        <f t="shared" si="58"/>
        <v>577000000</v>
      </c>
      <c r="O952" s="55">
        <f t="shared" si="59"/>
        <v>1082000000</v>
      </c>
    </row>
    <row r="953" spans="1:15" x14ac:dyDescent="0.35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  <c r="L953" s="54">
        <f t="shared" si="56"/>
        <v>0.34296629124522471</v>
      </c>
      <c r="M953" s="54">
        <f t="shared" si="57"/>
        <v>7.0465746917123567E-2</v>
      </c>
      <c r="N953" s="55">
        <f t="shared" si="58"/>
        <v>3560000000</v>
      </c>
      <c r="O953" s="55">
        <f t="shared" si="59"/>
        <v>17327000000</v>
      </c>
    </row>
    <row r="954" spans="1:15" x14ac:dyDescent="0.35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  <c r="L954" s="54">
        <f t="shared" si="56"/>
        <v>0.34588239698972234</v>
      </c>
      <c r="M954" s="54">
        <f t="shared" si="57"/>
        <v>7.7671902203418394E-2</v>
      </c>
      <c r="N954" s="55">
        <f t="shared" si="58"/>
        <v>4149000000</v>
      </c>
      <c r="O954" s="55">
        <f t="shared" si="59"/>
        <v>18476000000</v>
      </c>
    </row>
    <row r="955" spans="1:15" x14ac:dyDescent="0.35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  <c r="L955" s="54">
        <f t="shared" si="56"/>
        <v>0.34786475285915019</v>
      </c>
      <c r="M955" s="54">
        <f t="shared" si="57"/>
        <v>8.5232022481902425E-2</v>
      </c>
      <c r="N955" s="55">
        <f t="shared" si="58"/>
        <v>4792000000</v>
      </c>
      <c r="O955" s="55">
        <f t="shared" si="59"/>
        <v>19558000000</v>
      </c>
    </row>
    <row r="956" spans="1:15" x14ac:dyDescent="0.35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  <c r="L956" s="54">
        <f t="shared" si="56"/>
        <v>0.34820733317533936</v>
      </c>
      <c r="M956" s="54">
        <f t="shared" si="57"/>
        <v>8.4148694857297632E-2</v>
      </c>
      <c r="N956" s="55">
        <f t="shared" si="58"/>
        <v>4971000000</v>
      </c>
      <c r="O956" s="55">
        <f t="shared" si="59"/>
        <v>20570000000</v>
      </c>
    </row>
    <row r="957" spans="1:15" x14ac:dyDescent="0.35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  <c r="L957" s="54">
        <f t="shared" si="56"/>
        <v>0.38985600108477103</v>
      </c>
      <c r="M957" s="54">
        <f t="shared" si="57"/>
        <v>3.2807378666242837E-2</v>
      </c>
      <c r="N957" s="55">
        <f t="shared" si="58"/>
        <v>118071000</v>
      </c>
      <c r="O957" s="55">
        <f t="shared" si="59"/>
        <v>1403059000</v>
      </c>
    </row>
    <row r="958" spans="1:15" x14ac:dyDescent="0.35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  <c r="L958" s="54">
        <f t="shared" si="56"/>
        <v>0.43571659725883372</v>
      </c>
      <c r="M958" s="54">
        <f t="shared" si="57"/>
        <v>0.1470856415317488</v>
      </c>
      <c r="N958" s="55">
        <f t="shared" si="58"/>
        <v>677669000</v>
      </c>
      <c r="O958" s="55">
        <f t="shared" si="59"/>
        <v>2007481000</v>
      </c>
    </row>
    <row r="959" spans="1:15" x14ac:dyDescent="0.35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  <c r="L959" s="54">
        <f t="shared" si="56"/>
        <v>0.43434122181760659</v>
      </c>
      <c r="M959" s="54">
        <f t="shared" si="57"/>
        <v>0.16494229663499713</v>
      </c>
      <c r="N959" s="55">
        <f t="shared" si="58"/>
        <v>867483000</v>
      </c>
      <c r="O959" s="55">
        <f t="shared" si="59"/>
        <v>2284336000</v>
      </c>
    </row>
    <row r="960" spans="1:15" x14ac:dyDescent="0.35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  <c r="L960" s="54">
        <f t="shared" si="56"/>
        <v>0.44494896526321492</v>
      </c>
      <c r="M960" s="54">
        <f t="shared" si="57"/>
        <v>0.18251368144137176</v>
      </c>
      <c r="N960" s="55">
        <f t="shared" si="58"/>
        <v>1074256000</v>
      </c>
      <c r="O960" s="55">
        <f t="shared" si="59"/>
        <v>2618922000</v>
      </c>
    </row>
    <row r="961" spans="1:15" x14ac:dyDescent="0.35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  <c r="L961" s="54">
        <f t="shared" si="56"/>
        <v>4.2360839934396877E-2</v>
      </c>
      <c r="M961" s="54">
        <f t="shared" si="57"/>
        <v>-1.8706605502003044E-2</v>
      </c>
      <c r="N961" s="55">
        <f t="shared" si="58"/>
        <v>-146110000</v>
      </c>
      <c r="O961" s="55">
        <f t="shared" si="59"/>
        <v>330864000</v>
      </c>
    </row>
    <row r="962" spans="1:15" x14ac:dyDescent="0.35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  <c r="L962" s="54">
        <f t="shared" si="56"/>
        <v>0.20605505079954656</v>
      </c>
      <c r="M962" s="54">
        <f t="shared" si="57"/>
        <v>-3.9968408832014343E-2</v>
      </c>
      <c r="N962" s="55">
        <f t="shared" si="58"/>
        <v>-380970000</v>
      </c>
      <c r="O962" s="55">
        <f t="shared" si="59"/>
        <v>1964071000</v>
      </c>
    </row>
    <row r="963" spans="1:15" x14ac:dyDescent="0.35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  <c r="L963" s="54">
        <f t="shared" ref="L963:L1026" si="60">1-(F963/E963)</f>
        <v>0.24879578973659833</v>
      </c>
      <c r="M963" s="54">
        <f t="shared" ref="M963:M1026" si="61">N963/E963</f>
        <v>-3.6044534037353103E-2</v>
      </c>
      <c r="N963" s="55">
        <f t="shared" ref="N963:N1026" si="62">O963-SUM(G963:I963)</f>
        <v>-385024000</v>
      </c>
      <c r="O963" s="55">
        <f t="shared" ref="O963:O1026" si="63">E963-F963</f>
        <v>2657611000</v>
      </c>
    </row>
    <row r="964" spans="1:15" x14ac:dyDescent="0.35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  <c r="L964" s="54">
        <f t="shared" si="60"/>
        <v>0.24111782906779433</v>
      </c>
      <c r="M964" s="54">
        <f t="shared" si="61"/>
        <v>-4.0027274249538031E-2</v>
      </c>
      <c r="N964" s="55">
        <f t="shared" si="62"/>
        <v>-404936000</v>
      </c>
      <c r="O964" s="55">
        <f t="shared" si="63"/>
        <v>2439269000</v>
      </c>
    </row>
    <row r="965" spans="1:15" x14ac:dyDescent="0.35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  <c r="L965" s="54">
        <f t="shared" si="60"/>
        <v>0.53065144923442009</v>
      </c>
      <c r="M965" s="54">
        <f t="shared" si="61"/>
        <v>7.706650093225606E-2</v>
      </c>
      <c r="N965" s="55">
        <f t="shared" si="62"/>
        <v>1364000000</v>
      </c>
      <c r="O965" s="55">
        <f t="shared" si="63"/>
        <v>9392000000</v>
      </c>
    </row>
    <row r="966" spans="1:15" x14ac:dyDescent="0.35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  <c r="L966" s="54">
        <f t="shared" si="60"/>
        <v>0.58736898683149685</v>
      </c>
      <c r="M966" s="54">
        <f t="shared" si="61"/>
        <v>0.12636388067723731</v>
      </c>
      <c r="N966" s="55">
        <f t="shared" si="62"/>
        <v>2351000000</v>
      </c>
      <c r="O966" s="55">
        <f t="shared" si="63"/>
        <v>10928000000</v>
      </c>
    </row>
    <row r="967" spans="1:15" x14ac:dyDescent="0.35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  <c r="L967" s="54">
        <f t="shared" si="60"/>
        <v>0.69601412714429867</v>
      </c>
      <c r="M967" s="54">
        <f t="shared" si="61"/>
        <v>0.20963673057517659</v>
      </c>
      <c r="N967" s="55">
        <f t="shared" si="62"/>
        <v>4155000000</v>
      </c>
      <c r="O967" s="55">
        <f t="shared" si="63"/>
        <v>13795000000</v>
      </c>
    </row>
    <row r="968" spans="1:15" x14ac:dyDescent="0.35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  <c r="L968" s="54">
        <f t="shared" si="60"/>
        <v>0.6997796817625459</v>
      </c>
      <c r="M968" s="54">
        <f t="shared" si="61"/>
        <v>0.18408812729498164</v>
      </c>
      <c r="N968" s="55">
        <f t="shared" si="62"/>
        <v>3760000000</v>
      </c>
      <c r="O968" s="55">
        <f t="shared" si="63"/>
        <v>14293000000</v>
      </c>
    </row>
    <row r="969" spans="1:15" x14ac:dyDescent="0.35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  <c r="L969" s="54">
        <f t="shared" si="60"/>
        <v>0.39601631116687575</v>
      </c>
      <c r="M969" s="54">
        <f t="shared" si="61"/>
        <v>9.0181932245922206E-2</v>
      </c>
      <c r="N969" s="55">
        <f t="shared" si="62"/>
        <v>575000000</v>
      </c>
      <c r="O969" s="55">
        <f t="shared" si="63"/>
        <v>2525000000</v>
      </c>
    </row>
    <row r="970" spans="1:15" x14ac:dyDescent="0.35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  <c r="L970" s="54">
        <f t="shared" si="60"/>
        <v>0.4162838587042611</v>
      </c>
      <c r="M970" s="54">
        <f t="shared" si="61"/>
        <v>0.10549659432916204</v>
      </c>
      <c r="N970" s="55">
        <f t="shared" si="62"/>
        <v>666000000</v>
      </c>
      <c r="O970" s="55">
        <f t="shared" si="63"/>
        <v>2628000000</v>
      </c>
    </row>
    <row r="971" spans="1:15" x14ac:dyDescent="0.35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  <c r="L971" s="54">
        <f t="shared" si="60"/>
        <v>0.4429688652796222</v>
      </c>
      <c r="M971" s="54">
        <f t="shared" si="61"/>
        <v>0.14947616939648811</v>
      </c>
      <c r="N971" s="55">
        <f t="shared" si="62"/>
        <v>1013000000</v>
      </c>
      <c r="O971" s="55">
        <f t="shared" si="63"/>
        <v>3002000000</v>
      </c>
    </row>
    <row r="972" spans="1:15" x14ac:dyDescent="0.35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  <c r="L972" s="54">
        <f t="shared" si="60"/>
        <v>0.48171102199538218</v>
      </c>
      <c r="M972" s="54">
        <f t="shared" si="61"/>
        <v>0.16174504800097217</v>
      </c>
      <c r="N972" s="55">
        <f t="shared" si="62"/>
        <v>1331000000</v>
      </c>
      <c r="O972" s="55">
        <f t="shared" si="63"/>
        <v>3964000000</v>
      </c>
    </row>
    <row r="973" spans="1:15" x14ac:dyDescent="0.35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  <c r="L973" s="54">
        <f t="shared" si="60"/>
        <v>0.12694037749162113</v>
      </c>
      <c r="M973" s="54">
        <f t="shared" si="61"/>
        <v>0.10310460398659375</v>
      </c>
      <c r="N973" s="55">
        <f t="shared" si="62"/>
        <v>4676000000</v>
      </c>
      <c r="O973" s="55">
        <f t="shared" si="63"/>
        <v>5757000000</v>
      </c>
    </row>
    <row r="974" spans="1:15" x14ac:dyDescent="0.35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  <c r="L974" s="54">
        <f t="shared" si="60"/>
        <v>0.13894058372293583</v>
      </c>
      <c r="M974" s="54">
        <f t="shared" si="61"/>
        <v>0.11579138486677863</v>
      </c>
      <c r="N974" s="55">
        <f t="shared" si="62"/>
        <v>5102000000</v>
      </c>
      <c r="O974" s="55">
        <f t="shared" si="63"/>
        <v>6122000000</v>
      </c>
    </row>
    <row r="975" spans="1:15" x14ac:dyDescent="0.35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  <c r="L975" s="54">
        <f t="shared" si="60"/>
        <v>0.14622434660585859</v>
      </c>
      <c r="M975" s="54">
        <f t="shared" si="61"/>
        <v>0.12576740922645149</v>
      </c>
      <c r="N975" s="55">
        <f t="shared" si="62"/>
        <v>5736000000</v>
      </c>
      <c r="O975" s="55">
        <f t="shared" si="63"/>
        <v>6669000000</v>
      </c>
    </row>
    <row r="976" spans="1:15" x14ac:dyDescent="0.35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  <c r="L976" s="54">
        <f t="shared" si="60"/>
        <v>0.21542691308996487</v>
      </c>
      <c r="M976" s="54">
        <f t="shared" si="61"/>
        <v>0.18701695433022758</v>
      </c>
      <c r="N976" s="55">
        <f t="shared" si="62"/>
        <v>6122000000</v>
      </c>
      <c r="O976" s="55">
        <f t="shared" si="63"/>
        <v>7052000000</v>
      </c>
    </row>
    <row r="977" spans="1:15" x14ac:dyDescent="0.35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  <c r="L977" s="54">
        <f t="shared" si="60"/>
        <v>0.40265838329841797</v>
      </c>
      <c r="M977" s="54">
        <f t="shared" si="61"/>
        <v>9.6294155891064076E-2</v>
      </c>
      <c r="N977" s="55">
        <f t="shared" si="62"/>
        <v>2666000000</v>
      </c>
      <c r="O977" s="55">
        <f t="shared" si="63"/>
        <v>11148000000</v>
      </c>
    </row>
    <row r="978" spans="1:15" x14ac:dyDescent="0.35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  <c r="L978" s="54">
        <f t="shared" si="60"/>
        <v>0.40120296444810422</v>
      </c>
      <c r="M978" s="54">
        <f t="shared" si="61"/>
        <v>9.9029751888582582E-2</v>
      </c>
      <c r="N978" s="55">
        <f t="shared" si="62"/>
        <v>2766000000</v>
      </c>
      <c r="O978" s="55">
        <f t="shared" si="63"/>
        <v>11206000000</v>
      </c>
    </row>
    <row r="979" spans="1:15" x14ac:dyDescent="0.35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  <c r="L979" s="54">
        <f t="shared" si="60"/>
        <v>0.4</v>
      </c>
      <c r="M979" s="54">
        <f t="shared" si="61"/>
        <v>0.10272193559864792</v>
      </c>
      <c r="N979" s="55">
        <f t="shared" si="62"/>
        <v>2887000000</v>
      </c>
      <c r="O979" s="55">
        <f t="shared" si="63"/>
        <v>11242000000</v>
      </c>
    </row>
    <row r="980" spans="1:15" x14ac:dyDescent="0.35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  <c r="L980" s="54">
        <f t="shared" si="60"/>
        <v>0.39081945418959341</v>
      </c>
      <c r="M980" s="54">
        <f t="shared" si="61"/>
        <v>8.5933749399903989E-2</v>
      </c>
      <c r="N980" s="55">
        <f t="shared" si="62"/>
        <v>2327000000</v>
      </c>
      <c r="O980" s="55">
        <f t="shared" si="63"/>
        <v>10583000000</v>
      </c>
    </row>
    <row r="981" spans="1:15" x14ac:dyDescent="0.35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  <c r="L981" s="54" t="e">
        <f t="shared" si="60"/>
        <v>#VALUE!</v>
      </c>
      <c r="M981" s="54" t="e">
        <f t="shared" si="61"/>
        <v>#VALUE!</v>
      </c>
      <c r="N981" s="55" t="e">
        <f t="shared" si="62"/>
        <v>#VALUE!</v>
      </c>
      <c r="O981" s="55" t="e">
        <f t="shared" si="63"/>
        <v>#VALUE!</v>
      </c>
    </row>
    <row r="982" spans="1:15" x14ac:dyDescent="0.35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  <c r="L982" s="54" t="e">
        <f t="shared" si="60"/>
        <v>#VALUE!</v>
      </c>
      <c r="M982" s="54" t="e">
        <f t="shared" si="61"/>
        <v>#VALUE!</v>
      </c>
      <c r="N982" s="55" t="e">
        <f t="shared" si="62"/>
        <v>#VALUE!</v>
      </c>
      <c r="O982" s="55" t="e">
        <f t="shared" si="63"/>
        <v>#VALUE!</v>
      </c>
    </row>
    <row r="983" spans="1:15" x14ac:dyDescent="0.35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  <c r="L983" s="54" t="e">
        <f t="shared" si="60"/>
        <v>#VALUE!</v>
      </c>
      <c r="M983" s="54" t="e">
        <f t="shared" si="61"/>
        <v>#VALUE!</v>
      </c>
      <c r="N983" s="55" t="e">
        <f t="shared" si="62"/>
        <v>#VALUE!</v>
      </c>
      <c r="O983" s="55" t="e">
        <f t="shared" si="63"/>
        <v>#VALUE!</v>
      </c>
    </row>
    <row r="984" spans="1:15" x14ac:dyDescent="0.35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  <c r="L984" s="54" t="e">
        <f t="shared" si="60"/>
        <v>#VALUE!</v>
      </c>
      <c r="M984" s="54" t="e">
        <f t="shared" si="61"/>
        <v>#VALUE!</v>
      </c>
      <c r="N984" s="55" t="e">
        <f t="shared" si="62"/>
        <v>#VALUE!</v>
      </c>
      <c r="O984" s="55" t="e">
        <f t="shared" si="63"/>
        <v>#VALUE!</v>
      </c>
    </row>
    <row r="985" spans="1:15" x14ac:dyDescent="0.35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  <c r="L985" s="54">
        <f t="shared" si="60"/>
        <v>0.75356596510103224</v>
      </c>
      <c r="M985" s="54">
        <f t="shared" si="61"/>
        <v>0.39985668896883303</v>
      </c>
      <c r="N985" s="55">
        <f t="shared" si="62"/>
        <v>190287000</v>
      </c>
      <c r="O985" s="55">
        <f t="shared" si="63"/>
        <v>358613000</v>
      </c>
    </row>
    <row r="986" spans="1:15" x14ac:dyDescent="0.35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  <c r="L986" s="54">
        <f t="shared" si="60"/>
        <v>0.72926403247887461</v>
      </c>
      <c r="M986" s="54">
        <f t="shared" si="61"/>
        <v>0.36623865049017296</v>
      </c>
      <c r="N986" s="55">
        <f t="shared" si="62"/>
        <v>232741000</v>
      </c>
      <c r="O986" s="55">
        <f t="shared" si="63"/>
        <v>463440000</v>
      </c>
    </row>
    <row r="987" spans="1:15" x14ac:dyDescent="0.35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  <c r="L987" s="54">
        <f t="shared" si="60"/>
        <v>0.72249307691377485</v>
      </c>
      <c r="M987" s="54">
        <f t="shared" si="61"/>
        <v>0.36023931506794099</v>
      </c>
      <c r="N987" s="55">
        <f t="shared" si="62"/>
        <v>357477000</v>
      </c>
      <c r="O987" s="55">
        <f t="shared" si="63"/>
        <v>716953000</v>
      </c>
    </row>
    <row r="988" spans="1:15" x14ac:dyDescent="0.35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  <c r="L988" s="54">
        <f t="shared" si="60"/>
        <v>0.73062269186471918</v>
      </c>
      <c r="M988" s="54">
        <f t="shared" si="61"/>
        <v>0.39640805961761794</v>
      </c>
      <c r="N988" s="55">
        <f t="shared" si="62"/>
        <v>413366000</v>
      </c>
      <c r="O988" s="55">
        <f t="shared" si="63"/>
        <v>761878000</v>
      </c>
    </row>
    <row r="989" spans="1:15" x14ac:dyDescent="0.35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  <c r="L989" s="54">
        <f t="shared" si="60"/>
        <v>0.57677015035416179</v>
      </c>
      <c r="M989" s="54">
        <f t="shared" si="61"/>
        <v>0.20306902548785793</v>
      </c>
      <c r="N989" s="55">
        <f t="shared" si="62"/>
        <v>161951000</v>
      </c>
      <c r="O989" s="55">
        <f t="shared" si="63"/>
        <v>459984000</v>
      </c>
    </row>
    <row r="990" spans="1:15" x14ac:dyDescent="0.35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  <c r="L990" s="54">
        <f t="shared" si="60"/>
        <v>0.58886228417397213</v>
      </c>
      <c r="M990" s="54">
        <f t="shared" si="61"/>
        <v>0.21494645328929796</v>
      </c>
      <c r="N990" s="55">
        <f t="shared" si="62"/>
        <v>221282000</v>
      </c>
      <c r="O990" s="55">
        <f t="shared" si="63"/>
        <v>606219000</v>
      </c>
    </row>
    <row r="991" spans="1:15" x14ac:dyDescent="0.35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  <c r="L991" s="54">
        <f t="shared" si="60"/>
        <v>0.60015363081736472</v>
      </c>
      <c r="M991" s="54">
        <f t="shared" si="61"/>
        <v>0.23088956586174855</v>
      </c>
      <c r="N991" s="55">
        <f t="shared" si="62"/>
        <v>255190000</v>
      </c>
      <c r="O991" s="55">
        <f t="shared" si="63"/>
        <v>663318000</v>
      </c>
    </row>
    <row r="992" spans="1:15" x14ac:dyDescent="0.35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  <c r="L992" s="54">
        <f t="shared" si="60"/>
        <v>0.61389637378905704</v>
      </c>
      <c r="M992" s="54">
        <f t="shared" si="61"/>
        <v>0.23013486793841395</v>
      </c>
      <c r="N992" s="55">
        <f t="shared" si="62"/>
        <v>296448000</v>
      </c>
      <c r="O992" s="55">
        <f t="shared" si="63"/>
        <v>790790000</v>
      </c>
    </row>
    <row r="993" spans="1:15" x14ac:dyDescent="0.35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  <c r="L993" s="54">
        <f t="shared" si="60"/>
        <v>0.13746402573218219</v>
      </c>
      <c r="M993" s="54">
        <f t="shared" si="61"/>
        <v>7.9566615879465036E-2</v>
      </c>
      <c r="N993" s="55">
        <f t="shared" si="62"/>
        <v>940000000</v>
      </c>
      <c r="O993" s="55">
        <f t="shared" si="63"/>
        <v>1624000000</v>
      </c>
    </row>
    <row r="994" spans="1:15" x14ac:dyDescent="0.35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  <c r="L994" s="54">
        <f t="shared" si="60"/>
        <v>0.13798498122653313</v>
      </c>
      <c r="M994" s="54">
        <f t="shared" si="61"/>
        <v>7.7284105131414274E-2</v>
      </c>
      <c r="N994" s="55">
        <f t="shared" si="62"/>
        <v>988000000</v>
      </c>
      <c r="O994" s="55">
        <f t="shared" si="63"/>
        <v>1764000000</v>
      </c>
    </row>
    <row r="995" spans="1:15" x14ac:dyDescent="0.35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  <c r="L995" s="54">
        <f t="shared" si="60"/>
        <v>0.14250507393447376</v>
      </c>
      <c r="M995" s="54">
        <f t="shared" si="61"/>
        <v>8.400985792983473E-2</v>
      </c>
      <c r="N995" s="55">
        <f t="shared" si="62"/>
        <v>1159000000</v>
      </c>
      <c r="O995" s="55">
        <f t="shared" si="63"/>
        <v>1966000000</v>
      </c>
    </row>
    <row r="996" spans="1:15" x14ac:dyDescent="0.35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  <c r="L996" s="54">
        <f t="shared" si="60"/>
        <v>0.14655529476736162</v>
      </c>
      <c r="M996" s="54">
        <f t="shared" si="61"/>
        <v>9.319342813751208E-2</v>
      </c>
      <c r="N996" s="55">
        <f t="shared" si="62"/>
        <v>1350000000</v>
      </c>
      <c r="O996" s="55">
        <f t="shared" si="63"/>
        <v>2123000000</v>
      </c>
    </row>
    <row r="997" spans="1:15" x14ac:dyDescent="0.35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  <c r="L997" s="54">
        <f t="shared" si="60"/>
        <v>0.28975003697677859</v>
      </c>
      <c r="M997" s="54">
        <f t="shared" si="61"/>
        <v>9.0519153971306027E-2</v>
      </c>
      <c r="N997" s="55">
        <f t="shared" si="62"/>
        <v>612000000</v>
      </c>
      <c r="O997" s="55">
        <f t="shared" si="63"/>
        <v>1959000000</v>
      </c>
    </row>
    <row r="998" spans="1:15" x14ac:dyDescent="0.35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  <c r="L998" s="54">
        <f t="shared" si="60"/>
        <v>0.29403368541250352</v>
      </c>
      <c r="M998" s="54">
        <f t="shared" si="61"/>
        <v>0.10305452469312018</v>
      </c>
      <c r="N998" s="55">
        <f t="shared" si="62"/>
        <v>722000000</v>
      </c>
      <c r="O998" s="55">
        <f t="shared" si="63"/>
        <v>2060000000</v>
      </c>
    </row>
    <row r="999" spans="1:15" x14ac:dyDescent="0.35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  <c r="L999" s="54">
        <f t="shared" si="60"/>
        <v>0.31545785494259315</v>
      </c>
      <c r="M999" s="54">
        <f t="shared" si="61"/>
        <v>0.12797535704284513</v>
      </c>
      <c r="N999" s="55">
        <f t="shared" si="62"/>
        <v>914000000</v>
      </c>
      <c r="O999" s="55">
        <f t="shared" si="63"/>
        <v>2253000000</v>
      </c>
    </row>
    <row r="1000" spans="1:15" x14ac:dyDescent="0.35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  <c r="L1000" s="54">
        <f t="shared" si="60"/>
        <v>0.33383172488786195</v>
      </c>
      <c r="M1000" s="54">
        <f t="shared" si="61"/>
        <v>0.14312899279597663</v>
      </c>
      <c r="N1000" s="55">
        <f t="shared" si="62"/>
        <v>1053000000</v>
      </c>
      <c r="O1000" s="55">
        <f t="shared" si="63"/>
        <v>2456000000</v>
      </c>
    </row>
    <row r="1001" spans="1:15" x14ac:dyDescent="0.35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  <c r="L1001" s="54">
        <f t="shared" si="60"/>
        <v>0.53095470855167692</v>
      </c>
      <c r="M1001" s="54">
        <f t="shared" si="61"/>
        <v>0.15901478317383549</v>
      </c>
      <c r="N1001" s="55">
        <f t="shared" si="62"/>
        <v>1021015000</v>
      </c>
      <c r="O1001" s="55">
        <f t="shared" si="63"/>
        <v>3409197000</v>
      </c>
    </row>
    <row r="1002" spans="1:15" x14ac:dyDescent="0.35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  <c r="L1002" s="54">
        <f t="shared" si="60"/>
        <v>0.53645966656036825</v>
      </c>
      <c r="M1002" s="54">
        <f t="shared" si="61"/>
        <v>0.18012682400878843</v>
      </c>
      <c r="N1002" s="55">
        <f t="shared" si="62"/>
        <v>1168103000</v>
      </c>
      <c r="O1002" s="55">
        <f t="shared" si="63"/>
        <v>3478883000</v>
      </c>
    </row>
    <row r="1003" spans="1:15" x14ac:dyDescent="0.35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  <c r="L1003" s="54">
        <f t="shared" si="60"/>
        <v>0.49819259177608088</v>
      </c>
      <c r="M1003" s="54">
        <f t="shared" si="61"/>
        <v>0.10852152098195514</v>
      </c>
      <c r="N1003" s="55">
        <f t="shared" si="62"/>
        <v>653714000</v>
      </c>
      <c r="O1003" s="55">
        <f t="shared" si="63"/>
        <v>3001022000</v>
      </c>
    </row>
    <row r="1004" spans="1:15" x14ac:dyDescent="0.35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  <c r="L1004" s="54">
        <f t="shared" si="60"/>
        <v>0.49211791156089324</v>
      </c>
      <c r="M1004" s="54">
        <f t="shared" si="61"/>
        <v>9.4855112910520137E-2</v>
      </c>
      <c r="N1004" s="55">
        <f t="shared" si="62"/>
        <v>540922000</v>
      </c>
      <c r="O1004" s="55">
        <f t="shared" si="63"/>
        <v>2806358000</v>
      </c>
    </row>
    <row r="1005" spans="1:15" x14ac:dyDescent="0.35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  <c r="L1005" s="54">
        <f t="shared" si="60"/>
        <v>0.39236405847571376</v>
      </c>
      <c r="M1005" s="54">
        <f t="shared" si="61"/>
        <v>0.31213407334856896</v>
      </c>
      <c r="N1005" s="55">
        <f t="shared" si="62"/>
        <v>8604600000</v>
      </c>
      <c r="O1005" s="55">
        <f t="shared" si="63"/>
        <v>10816300000</v>
      </c>
    </row>
    <row r="1006" spans="1:15" x14ac:dyDescent="0.35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  <c r="L1006" s="54">
        <f t="shared" si="60"/>
        <v>0.38791775333829082</v>
      </c>
      <c r="M1006" s="54">
        <f t="shared" si="61"/>
        <v>0.31183354266216462</v>
      </c>
      <c r="N1006" s="55">
        <f t="shared" si="62"/>
        <v>8764300000</v>
      </c>
      <c r="O1006" s="55">
        <f t="shared" si="63"/>
        <v>10902700000</v>
      </c>
    </row>
    <row r="1007" spans="1:15" x14ac:dyDescent="0.35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  <c r="L1007" s="54">
        <f t="shared" si="60"/>
        <v>0.38102057847113657</v>
      </c>
      <c r="M1007" s="54">
        <f t="shared" si="61"/>
        <v>0.28968015363703614</v>
      </c>
      <c r="N1007" s="55">
        <f t="shared" si="62"/>
        <v>7949200000</v>
      </c>
      <c r="O1007" s="55">
        <f t="shared" si="63"/>
        <v>10455700000</v>
      </c>
    </row>
    <row r="1008" spans="1:15" x14ac:dyDescent="0.35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  <c r="L1008" s="54">
        <f t="shared" si="60"/>
        <v>0.3852044229331445</v>
      </c>
      <c r="M1008" s="54">
        <f t="shared" si="61"/>
        <v>0.28117498917876677</v>
      </c>
      <c r="N1008" s="55">
        <f t="shared" si="62"/>
        <v>7145500000</v>
      </c>
      <c r="O1008" s="55">
        <f t="shared" si="63"/>
        <v>9789200000</v>
      </c>
    </row>
    <row r="1009" spans="1:15" x14ac:dyDescent="0.35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  <c r="L1009" s="54">
        <f t="shared" si="60"/>
        <v>0.53012569999298187</v>
      </c>
      <c r="M1009" s="54">
        <f t="shared" si="61"/>
        <v>0.13323529058441866</v>
      </c>
      <c r="N1009" s="55">
        <f t="shared" si="62"/>
        <v>210728000</v>
      </c>
      <c r="O1009" s="55">
        <f t="shared" si="63"/>
        <v>838459000</v>
      </c>
    </row>
    <row r="1010" spans="1:15" x14ac:dyDescent="0.35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  <c r="L1010" s="54">
        <f t="shared" si="60"/>
        <v>0.58447238192290141</v>
      </c>
      <c r="M1010" s="54">
        <f t="shared" si="61"/>
        <v>0.23916939422136405</v>
      </c>
      <c r="N1010" s="55">
        <f t="shared" si="62"/>
        <v>461888000</v>
      </c>
      <c r="O1010" s="55">
        <f t="shared" si="63"/>
        <v>1128743000</v>
      </c>
    </row>
    <row r="1011" spans="1:15" x14ac:dyDescent="0.35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  <c r="L1011" s="54">
        <f t="shared" si="60"/>
        <v>0.57267973149961149</v>
      </c>
      <c r="M1011" s="54">
        <f t="shared" si="61"/>
        <v>0.19955883366650581</v>
      </c>
      <c r="N1011" s="55">
        <f t="shared" si="62"/>
        <v>428460000</v>
      </c>
      <c r="O1011" s="55">
        <f t="shared" si="63"/>
        <v>1229564000</v>
      </c>
    </row>
    <row r="1012" spans="1:15" x14ac:dyDescent="0.35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  <c r="L1012" s="54">
        <f t="shared" si="60"/>
        <v>0.5546611795517854</v>
      </c>
      <c r="M1012" s="54">
        <f t="shared" si="61"/>
        <v>0.16394258774767248</v>
      </c>
      <c r="N1012" s="55">
        <f t="shared" si="62"/>
        <v>356302000</v>
      </c>
      <c r="O1012" s="55">
        <f t="shared" si="63"/>
        <v>1205464000</v>
      </c>
    </row>
    <row r="1013" spans="1:15" x14ac:dyDescent="0.35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  <c r="L1013" s="54">
        <f t="shared" si="60"/>
        <v>5.6311172215129823E-2</v>
      </c>
      <c r="M1013" s="54">
        <f t="shared" si="61"/>
        <v>1.9133195849291303E-2</v>
      </c>
      <c r="N1013" s="55">
        <f t="shared" si="62"/>
        <v>2338000000</v>
      </c>
      <c r="O1013" s="55">
        <f t="shared" si="63"/>
        <v>6881000000</v>
      </c>
    </row>
    <row r="1014" spans="1:15" x14ac:dyDescent="0.35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  <c r="L1014" s="54">
        <f t="shared" si="60"/>
        <v>6.0789565622452524E-2</v>
      </c>
      <c r="M1014" s="54">
        <f t="shared" si="61"/>
        <v>1.8247059508559451E-2</v>
      </c>
      <c r="N1014" s="55">
        <f t="shared" si="62"/>
        <v>2507000000</v>
      </c>
      <c r="O1014" s="55">
        <f t="shared" si="63"/>
        <v>8352000000</v>
      </c>
    </row>
    <row r="1015" spans="1:15" x14ac:dyDescent="0.35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  <c r="L1015" s="54">
        <f t="shared" si="60"/>
        <v>6.3732581194671734E-2</v>
      </c>
      <c r="M1015" s="54">
        <f t="shared" si="61"/>
        <v>1.7414616437208524E-2</v>
      </c>
      <c r="N1015" s="55">
        <f t="shared" si="62"/>
        <v>3118000000</v>
      </c>
      <c r="O1015" s="55">
        <f t="shared" si="63"/>
        <v>11411000000</v>
      </c>
    </row>
    <row r="1016" spans="1:15" x14ac:dyDescent="0.35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  <c r="L1016" s="54">
        <f t="shared" si="60"/>
        <v>5.980595544938283E-2</v>
      </c>
      <c r="M1016" s="54">
        <f t="shared" si="61"/>
        <v>1.9634961547327173E-2</v>
      </c>
      <c r="N1016" s="55">
        <f t="shared" si="62"/>
        <v>3748000000</v>
      </c>
      <c r="O1016" s="55">
        <f t="shared" si="63"/>
        <v>11416000000</v>
      </c>
    </row>
    <row r="1017" spans="1:15" x14ac:dyDescent="0.35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  <c r="L1017" s="54">
        <f t="shared" si="60"/>
        <v>0.70882320624107242</v>
      </c>
      <c r="M1017" s="54">
        <f t="shared" si="61"/>
        <v>0.39907702450280191</v>
      </c>
      <c r="N1017" s="55">
        <f t="shared" si="62"/>
        <v>1089600000</v>
      </c>
      <c r="O1017" s="55">
        <f t="shared" si="63"/>
        <v>1935300000</v>
      </c>
    </row>
    <row r="1018" spans="1:15" x14ac:dyDescent="0.35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  <c r="L1018" s="54">
        <f t="shared" si="60"/>
        <v>0.72333052985702273</v>
      </c>
      <c r="M1018" s="54">
        <f t="shared" si="61"/>
        <v>0.41534062237174096</v>
      </c>
      <c r="N1018" s="55">
        <f t="shared" si="62"/>
        <v>1234600000</v>
      </c>
      <c r="O1018" s="55">
        <f t="shared" si="63"/>
        <v>2150100000</v>
      </c>
    </row>
    <row r="1019" spans="1:15" x14ac:dyDescent="0.35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  <c r="L1019" s="54">
        <f t="shared" si="60"/>
        <v>0.72099091263533577</v>
      </c>
      <c r="M1019" s="54">
        <f t="shared" si="61"/>
        <v>0.43160483459796661</v>
      </c>
      <c r="N1019" s="55">
        <f t="shared" si="62"/>
        <v>1439100000</v>
      </c>
      <c r="O1019" s="55">
        <f t="shared" si="63"/>
        <v>2404000000</v>
      </c>
    </row>
    <row r="1020" spans="1:15" x14ac:dyDescent="0.35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  <c r="L1020" s="54">
        <f t="shared" si="60"/>
        <v>0.71981632945903284</v>
      </c>
      <c r="M1020" s="54">
        <f t="shared" si="61"/>
        <v>0.42284402353278805</v>
      </c>
      <c r="N1020" s="55">
        <f t="shared" si="62"/>
        <v>1473400000</v>
      </c>
      <c r="O1020" s="55">
        <f t="shared" si="63"/>
        <v>2508200000</v>
      </c>
    </row>
    <row r="1021" spans="1:15" x14ac:dyDescent="0.35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  <c r="L1021" s="54">
        <f t="shared" si="60"/>
        <v>0.37343995430529775</v>
      </c>
      <c r="M1021" s="54">
        <f t="shared" si="61"/>
        <v>0.1051834927888048</v>
      </c>
      <c r="N1021" s="55">
        <f t="shared" si="62"/>
        <v>3683000000</v>
      </c>
      <c r="O1021" s="55">
        <f t="shared" si="63"/>
        <v>13076000000</v>
      </c>
    </row>
    <row r="1022" spans="1:15" x14ac:dyDescent="0.35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  <c r="L1022" s="54">
        <f t="shared" si="60"/>
        <v>0.37139862319045869</v>
      </c>
      <c r="M1022" s="54">
        <f t="shared" si="61"/>
        <v>0.11938015241224964</v>
      </c>
      <c r="N1022" s="55">
        <f t="shared" si="62"/>
        <v>4214000000</v>
      </c>
      <c r="O1022" s="55">
        <f t="shared" si="63"/>
        <v>13110000000</v>
      </c>
    </row>
    <row r="1023" spans="1:15" x14ac:dyDescent="0.35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  <c r="L1023" s="54">
        <f t="shared" si="60"/>
        <v>0.36786006307674335</v>
      </c>
      <c r="M1023" s="54">
        <f t="shared" si="61"/>
        <v>0.11488143908421913</v>
      </c>
      <c r="N1023" s="55">
        <f t="shared" si="62"/>
        <v>3934000000</v>
      </c>
      <c r="O1023" s="55">
        <f t="shared" si="63"/>
        <v>12597000000</v>
      </c>
    </row>
    <row r="1024" spans="1:15" x14ac:dyDescent="0.35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  <c r="L1024" s="54">
        <f t="shared" si="60"/>
        <v>0.38844648400593873</v>
      </c>
      <c r="M1024" s="54">
        <f t="shared" si="61"/>
        <v>0.12667026589283303</v>
      </c>
      <c r="N1024" s="55">
        <f t="shared" si="62"/>
        <v>3754000000</v>
      </c>
      <c r="O1024" s="55">
        <f t="shared" si="63"/>
        <v>11512000000</v>
      </c>
    </row>
    <row r="1025" spans="1:15" x14ac:dyDescent="0.35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  <c r="L1025" s="54">
        <f t="shared" si="60"/>
        <v>0.44259721203228175</v>
      </c>
      <c r="M1025" s="54">
        <f t="shared" si="61"/>
        <v>4.8569332355099047E-2</v>
      </c>
      <c r="N1025" s="55">
        <f t="shared" si="62"/>
        <v>3310000000</v>
      </c>
      <c r="O1025" s="55">
        <f t="shared" si="63"/>
        <v>30163000000</v>
      </c>
    </row>
    <row r="1026" spans="1:15" x14ac:dyDescent="0.35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  <c r="L1026" s="54">
        <f t="shared" si="60"/>
        <v>0.44123814132172023</v>
      </c>
      <c r="M1026" s="54">
        <f t="shared" si="61"/>
        <v>5.9414360914382909E-2</v>
      </c>
      <c r="N1026" s="55">
        <f t="shared" si="62"/>
        <v>4052000000</v>
      </c>
      <c r="O1026" s="55">
        <f t="shared" si="63"/>
        <v>30092000000</v>
      </c>
    </row>
    <row r="1027" spans="1:15" x14ac:dyDescent="0.35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  <c r="L1027" s="54">
        <f t="shared" ref="L1027:L1090" si="64">1-(F1027/E1027)</f>
        <v>0.46666484805499486</v>
      </c>
      <c r="M1027" s="54">
        <f t="shared" ref="M1027:M1090" si="65">N1027/E1027</f>
        <v>0.12008292869223634</v>
      </c>
      <c r="N1027" s="55">
        <f t="shared" ref="N1027:N1090" si="66">O1027-SUM(G1027:I1027)</f>
        <v>8804000000</v>
      </c>
      <c r="O1027" s="55">
        <f t="shared" ref="O1027:O1090" si="67">E1027-F1027</f>
        <v>34214000000</v>
      </c>
    </row>
    <row r="1028" spans="1:15" x14ac:dyDescent="0.35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  <c r="L1028" s="54">
        <f t="shared" si="64"/>
        <v>0.44655544595502561</v>
      </c>
      <c r="M1028" s="54">
        <f t="shared" si="65"/>
        <v>0.10678903804091436</v>
      </c>
      <c r="N1028" s="55">
        <f t="shared" si="66"/>
        <v>7470000000</v>
      </c>
      <c r="O1028" s="55">
        <f t="shared" si="67"/>
        <v>31237000000</v>
      </c>
    </row>
    <row r="1029" spans="1:15" x14ac:dyDescent="0.35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  <c r="L1029" s="54">
        <f t="shared" si="64"/>
        <v>0.25744007408456837</v>
      </c>
      <c r="M1029" s="54">
        <f t="shared" si="65"/>
        <v>6.5568298439179121E-2</v>
      </c>
      <c r="N1029" s="55">
        <f t="shared" si="66"/>
        <v>379508000</v>
      </c>
      <c r="O1029" s="55">
        <f t="shared" si="67"/>
        <v>1490058000</v>
      </c>
    </row>
    <row r="1030" spans="1:15" x14ac:dyDescent="0.35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  <c r="L1030" s="54">
        <f t="shared" si="64"/>
        <v>0.26137886776452168</v>
      </c>
      <c r="M1030" s="54">
        <f t="shared" si="65"/>
        <v>7.4424997761525294E-2</v>
      </c>
      <c r="N1030" s="55">
        <f t="shared" si="66"/>
        <v>546931000</v>
      </c>
      <c r="O1030" s="55">
        <f t="shared" si="67"/>
        <v>1920809000</v>
      </c>
    </row>
    <row r="1031" spans="1:15" x14ac:dyDescent="0.35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  <c r="L1031" s="54">
        <f t="shared" si="64"/>
        <v>0.27605650119190928</v>
      </c>
      <c r="M1031" s="54">
        <f t="shared" si="65"/>
        <v>9.9032658135905602E-2</v>
      </c>
      <c r="N1031" s="55">
        <f t="shared" si="66"/>
        <v>772796000</v>
      </c>
      <c r="O1031" s="55">
        <f t="shared" si="67"/>
        <v>2154192000</v>
      </c>
    </row>
    <row r="1032" spans="1:15" x14ac:dyDescent="0.35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  <c r="L1032" s="54">
        <f t="shared" si="64"/>
        <v>0.29866408773616704</v>
      </c>
      <c r="M1032" s="54">
        <f t="shared" si="65"/>
        <v>0.10376751070393678</v>
      </c>
      <c r="N1032" s="55">
        <f t="shared" si="66"/>
        <v>837566000</v>
      </c>
      <c r="O1032" s="55">
        <f t="shared" si="67"/>
        <v>2410686000</v>
      </c>
    </row>
    <row r="1033" spans="1:15" x14ac:dyDescent="0.35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  <c r="L1033" s="54">
        <f t="shared" si="64"/>
        <v>0.61453874349575788</v>
      </c>
      <c r="M1033" s="54">
        <f t="shared" si="65"/>
        <v>0.21533847691795044</v>
      </c>
      <c r="N1033" s="55">
        <f t="shared" si="66"/>
        <v>840100000</v>
      </c>
      <c r="O1033" s="55">
        <f t="shared" si="67"/>
        <v>2397500000</v>
      </c>
    </row>
    <row r="1034" spans="1:15" x14ac:dyDescent="0.35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  <c r="L1034" s="54">
        <f t="shared" si="64"/>
        <v>0.63613207322589094</v>
      </c>
      <c r="M1034" s="54">
        <f t="shared" si="65"/>
        <v>0.24362606232294617</v>
      </c>
      <c r="N1034" s="55">
        <f t="shared" si="66"/>
        <v>1023400000</v>
      </c>
      <c r="O1034" s="55">
        <f t="shared" si="67"/>
        <v>2672200000</v>
      </c>
    </row>
    <row r="1035" spans="1:15" x14ac:dyDescent="0.35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  <c r="L1035" s="54">
        <f t="shared" si="64"/>
        <v>0.61431519742362739</v>
      </c>
      <c r="M1035" s="54">
        <f t="shared" si="65"/>
        <v>0.22135032771641758</v>
      </c>
      <c r="N1035" s="55">
        <f t="shared" si="66"/>
        <v>976000000</v>
      </c>
      <c r="O1035" s="55">
        <f t="shared" si="67"/>
        <v>2708700000</v>
      </c>
    </row>
    <row r="1036" spans="1:15" x14ac:dyDescent="0.35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  <c r="L1036" s="54">
        <f t="shared" si="64"/>
        <v>0.64254660673494945</v>
      </c>
      <c r="M1036" s="54">
        <f t="shared" si="65"/>
        <v>0.23953037113452705</v>
      </c>
      <c r="N1036" s="55">
        <f t="shared" si="66"/>
        <v>975200000</v>
      </c>
      <c r="O1036" s="55">
        <f t="shared" si="67"/>
        <v>2616000000</v>
      </c>
    </row>
    <row r="1037" spans="1:15" x14ac:dyDescent="0.35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  <c r="L1037" s="54">
        <f t="shared" si="64"/>
        <v>0.40398700101857687</v>
      </c>
      <c r="M1037" s="54">
        <f t="shared" si="65"/>
        <v>0.13956928748120484</v>
      </c>
      <c r="N1037" s="55">
        <f t="shared" si="66"/>
        <v>575500000</v>
      </c>
      <c r="O1037" s="55">
        <f t="shared" si="67"/>
        <v>1665800000</v>
      </c>
    </row>
    <row r="1038" spans="1:15" x14ac:dyDescent="0.35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  <c r="L1038" s="54">
        <f t="shared" si="64"/>
        <v>0.40775829562594268</v>
      </c>
      <c r="M1038" s="54">
        <f t="shared" si="65"/>
        <v>0.14333521870286575</v>
      </c>
      <c r="N1038" s="55">
        <f t="shared" si="66"/>
        <v>608200000</v>
      </c>
      <c r="O1038" s="55">
        <f t="shared" si="67"/>
        <v>1730200000</v>
      </c>
    </row>
    <row r="1039" spans="1:15" x14ac:dyDescent="0.35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  <c r="L1039" s="54">
        <f t="shared" si="64"/>
        <v>0.40437120312827313</v>
      </c>
      <c r="M1039" s="54">
        <f t="shared" si="65"/>
        <v>0.14195936037986173</v>
      </c>
      <c r="N1039" s="55">
        <f t="shared" si="66"/>
        <v>609900000</v>
      </c>
      <c r="O1039" s="55">
        <f t="shared" si="67"/>
        <v>1737300000</v>
      </c>
    </row>
    <row r="1040" spans="1:15" x14ac:dyDescent="0.35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  <c r="L1040" s="54">
        <f t="shared" si="64"/>
        <v>0.4152102459480902</v>
      </c>
      <c r="M1040" s="54">
        <f t="shared" si="65"/>
        <v>0.14886093165589936</v>
      </c>
      <c r="N1040" s="55">
        <f t="shared" si="66"/>
        <v>656700000</v>
      </c>
      <c r="O1040" s="55">
        <f t="shared" si="67"/>
        <v>1831700000</v>
      </c>
    </row>
    <row r="1041" spans="1:15" x14ac:dyDescent="0.35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  <c r="L1041" s="54">
        <f t="shared" si="64"/>
        <v>0.16099898567892823</v>
      </c>
      <c r="M1041" s="54">
        <f t="shared" si="65"/>
        <v>9.4153209236079907E-2</v>
      </c>
      <c r="N1041" s="55">
        <f t="shared" si="66"/>
        <v>191310000</v>
      </c>
      <c r="O1041" s="55">
        <f t="shared" si="67"/>
        <v>327134000</v>
      </c>
    </row>
    <row r="1042" spans="1:15" x14ac:dyDescent="0.35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  <c r="L1042" s="54">
        <f t="shared" si="64"/>
        <v>0.16884638776813909</v>
      </c>
      <c r="M1042" s="54">
        <f t="shared" si="65"/>
        <v>0.10143995665145478</v>
      </c>
      <c r="N1042" s="55">
        <f t="shared" si="66"/>
        <v>218659000</v>
      </c>
      <c r="O1042" s="55">
        <f t="shared" si="67"/>
        <v>363957000</v>
      </c>
    </row>
    <row r="1043" spans="1:15" x14ac:dyDescent="0.35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  <c r="L1043" s="54">
        <f t="shared" si="64"/>
        <v>0.17659521743260786</v>
      </c>
      <c r="M1043" s="54">
        <f t="shared" si="65"/>
        <v>0.12094994136143566</v>
      </c>
      <c r="N1043" s="55">
        <f t="shared" si="66"/>
        <v>357764000</v>
      </c>
      <c r="O1043" s="55">
        <f t="shared" si="67"/>
        <v>522360000</v>
      </c>
    </row>
    <row r="1044" spans="1:15" x14ac:dyDescent="0.35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  <c r="L1044" s="54">
        <f t="shared" si="64"/>
        <v>0.20391375223544106</v>
      </c>
      <c r="M1044" s="54">
        <f t="shared" si="65"/>
        <v>0.13783595182465666</v>
      </c>
      <c r="N1044" s="55">
        <f t="shared" si="66"/>
        <v>487880000</v>
      </c>
      <c r="O1044" s="55">
        <f t="shared" si="67"/>
        <v>721767000</v>
      </c>
    </row>
    <row r="1045" spans="1:15" x14ac:dyDescent="0.35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  <c r="L1045" s="54" t="e">
        <f t="shared" si="64"/>
        <v>#VALUE!</v>
      </c>
      <c r="M1045" s="54" t="e">
        <f t="shared" si="65"/>
        <v>#VALUE!</v>
      </c>
      <c r="N1045" s="55" t="e">
        <f t="shared" si="66"/>
        <v>#VALUE!</v>
      </c>
      <c r="O1045" s="55" t="e">
        <f t="shared" si="67"/>
        <v>#VALUE!</v>
      </c>
    </row>
    <row r="1046" spans="1:15" x14ac:dyDescent="0.35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  <c r="L1046" s="54" t="e">
        <f t="shared" si="64"/>
        <v>#VALUE!</v>
      </c>
      <c r="M1046" s="54" t="e">
        <f t="shared" si="65"/>
        <v>#VALUE!</v>
      </c>
      <c r="N1046" s="55" t="e">
        <f t="shared" si="66"/>
        <v>#VALUE!</v>
      </c>
      <c r="O1046" s="55" t="e">
        <f t="shared" si="67"/>
        <v>#VALUE!</v>
      </c>
    </row>
    <row r="1047" spans="1:15" x14ac:dyDescent="0.35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  <c r="L1047" s="54" t="e">
        <f t="shared" si="64"/>
        <v>#VALUE!</v>
      </c>
      <c r="M1047" s="54" t="e">
        <f t="shared" si="65"/>
        <v>#VALUE!</v>
      </c>
      <c r="N1047" s="55" t="e">
        <f t="shared" si="66"/>
        <v>#VALUE!</v>
      </c>
      <c r="O1047" s="55" t="e">
        <f t="shared" si="67"/>
        <v>#VALUE!</v>
      </c>
    </row>
    <row r="1048" spans="1:15" x14ac:dyDescent="0.35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  <c r="L1048" s="54" t="e">
        <f t="shared" si="64"/>
        <v>#VALUE!</v>
      </c>
      <c r="M1048" s="54" t="e">
        <f t="shared" si="65"/>
        <v>#VALUE!</v>
      </c>
      <c r="N1048" s="55" t="e">
        <f t="shared" si="66"/>
        <v>#VALUE!</v>
      </c>
      <c r="O1048" s="55" t="e">
        <f t="shared" si="67"/>
        <v>#VALUE!</v>
      </c>
    </row>
    <row r="1049" spans="1:15" x14ac:dyDescent="0.35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  <c r="L1049" s="54">
        <f t="shared" si="64"/>
        <v>0.47828058695863429</v>
      </c>
      <c r="M1049" s="54">
        <f t="shared" si="65"/>
        <v>0.21593080884972951</v>
      </c>
      <c r="N1049" s="55">
        <f t="shared" si="66"/>
        <v>6666000000</v>
      </c>
      <c r="O1049" s="55">
        <f t="shared" si="67"/>
        <v>14765000000</v>
      </c>
    </row>
    <row r="1050" spans="1:15" x14ac:dyDescent="0.35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  <c r="L1050" s="54">
        <f t="shared" si="64"/>
        <v>0.48314006473712323</v>
      </c>
      <c r="M1050" s="54">
        <f t="shared" si="65"/>
        <v>0.2242229973916596</v>
      </c>
      <c r="N1050" s="55">
        <f t="shared" si="66"/>
        <v>7135000000</v>
      </c>
      <c r="O1050" s="55">
        <f t="shared" si="67"/>
        <v>15374000000</v>
      </c>
    </row>
    <row r="1051" spans="1:15" x14ac:dyDescent="0.35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  <c r="L1051" s="54">
        <f t="shared" si="64"/>
        <v>0.49187421549844756</v>
      </c>
      <c r="M1051" s="54">
        <f t="shared" si="65"/>
        <v>0.22943780141375439</v>
      </c>
      <c r="N1051" s="55">
        <f t="shared" si="66"/>
        <v>6946000000</v>
      </c>
      <c r="O1051" s="55">
        <f t="shared" si="67"/>
        <v>14891000000</v>
      </c>
    </row>
    <row r="1052" spans="1:15" x14ac:dyDescent="0.35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  <c r="L1052" s="54">
        <f t="shared" si="64"/>
        <v>0.50048158357966055</v>
      </c>
      <c r="M1052" s="54">
        <f t="shared" si="65"/>
        <v>0.23989504799229466</v>
      </c>
      <c r="N1052" s="55">
        <f t="shared" si="66"/>
        <v>7223000000</v>
      </c>
      <c r="O1052" s="55">
        <f t="shared" si="67"/>
        <v>15069000000</v>
      </c>
    </row>
    <row r="1053" spans="1:15" x14ac:dyDescent="0.35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  <c r="L1053" s="54">
        <f t="shared" si="64"/>
        <v>0.51713251115396597</v>
      </c>
      <c r="M1053" s="54">
        <f t="shared" si="65"/>
        <v>0.51713251115396597</v>
      </c>
      <c r="N1053" s="55">
        <f t="shared" si="66"/>
        <v>1065656000</v>
      </c>
      <c r="O1053" s="55">
        <f t="shared" si="67"/>
        <v>1065656000</v>
      </c>
    </row>
    <row r="1054" spans="1:15" x14ac:dyDescent="0.35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  <c r="L1054" s="54">
        <f t="shared" si="64"/>
        <v>0.52213157955652267</v>
      </c>
      <c r="M1054" s="54">
        <f t="shared" si="65"/>
        <v>0.52213157955652267</v>
      </c>
      <c r="N1054" s="55">
        <f t="shared" si="66"/>
        <v>1172931000</v>
      </c>
      <c r="O1054" s="55">
        <f t="shared" si="67"/>
        <v>1172931000</v>
      </c>
    </row>
    <row r="1055" spans="1:15" x14ac:dyDescent="0.35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  <c r="L1055" s="54">
        <f t="shared" si="64"/>
        <v>0.54356279669450724</v>
      </c>
      <c r="M1055" s="54">
        <f t="shared" si="65"/>
        <v>0.54356279669450724</v>
      </c>
      <c r="N1055" s="55">
        <f t="shared" si="66"/>
        <v>1339810000</v>
      </c>
      <c r="O1055" s="55">
        <f t="shared" si="67"/>
        <v>1339810000</v>
      </c>
    </row>
    <row r="1056" spans="1:15" x14ac:dyDescent="0.35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  <c r="L1056" s="54">
        <f t="shared" si="64"/>
        <v>0.59954550196065182</v>
      </c>
      <c r="M1056" s="54">
        <f t="shared" si="65"/>
        <v>0.59954550196065182</v>
      </c>
      <c r="N1056" s="55">
        <f t="shared" si="66"/>
        <v>1632301000</v>
      </c>
      <c r="O1056" s="55">
        <f t="shared" si="67"/>
        <v>1632301000</v>
      </c>
    </row>
    <row r="1057" spans="1:15" x14ac:dyDescent="0.35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  <c r="L1057" s="54">
        <f t="shared" si="64"/>
        <v>0.38845560159233083</v>
      </c>
      <c r="M1057" s="54">
        <f t="shared" si="65"/>
        <v>0.29709968315866442</v>
      </c>
      <c r="N1057" s="55">
        <f t="shared" si="66"/>
        <v>7314000000</v>
      </c>
      <c r="O1057" s="55">
        <f t="shared" si="67"/>
        <v>9563000000</v>
      </c>
    </row>
    <row r="1058" spans="1:15" x14ac:dyDescent="0.35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  <c r="L1058" s="54">
        <f t="shared" si="64"/>
        <v>0.42740946619798903</v>
      </c>
      <c r="M1058" s="54">
        <f t="shared" si="65"/>
        <v>0.33086732608517944</v>
      </c>
      <c r="N1058" s="55">
        <f t="shared" si="66"/>
        <v>8095000000</v>
      </c>
      <c r="O1058" s="55">
        <f t="shared" si="67"/>
        <v>10457000000</v>
      </c>
    </row>
    <row r="1059" spans="1:15" x14ac:dyDescent="0.35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  <c r="L1059" s="54">
        <f t="shared" si="64"/>
        <v>0.41432183345567242</v>
      </c>
      <c r="M1059" s="54">
        <f t="shared" si="65"/>
        <v>0.31070059538373707</v>
      </c>
      <c r="N1059" s="55">
        <f t="shared" si="66"/>
        <v>7619000000</v>
      </c>
      <c r="O1059" s="55">
        <f t="shared" si="67"/>
        <v>10160000000</v>
      </c>
    </row>
    <row r="1060" spans="1:15" x14ac:dyDescent="0.35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  <c r="L1060" s="54">
        <f t="shared" si="64"/>
        <v>0.43697412911850275</v>
      </c>
      <c r="M1060" s="54">
        <f t="shared" si="65"/>
        <v>0.32889046158685226</v>
      </c>
      <c r="N1060" s="55">
        <f t="shared" si="66"/>
        <v>8365000000</v>
      </c>
      <c r="O1060" s="55">
        <f t="shared" si="67"/>
        <v>11114000000</v>
      </c>
    </row>
    <row r="1061" spans="1:15" x14ac:dyDescent="0.35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  <c r="L1061" s="54">
        <f t="shared" si="64"/>
        <v>0.51497207455756677</v>
      </c>
      <c r="M1061" s="54">
        <f t="shared" si="65"/>
        <v>0.24022609514837495</v>
      </c>
      <c r="N1061" s="55">
        <f t="shared" si="66"/>
        <v>3570000000</v>
      </c>
      <c r="O1061" s="55">
        <f t="shared" si="67"/>
        <v>7653000000</v>
      </c>
    </row>
    <row r="1062" spans="1:15" x14ac:dyDescent="0.35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  <c r="L1062" s="54">
        <f t="shared" si="64"/>
        <v>0.54077578051087982</v>
      </c>
      <c r="M1062" s="54">
        <f t="shared" si="65"/>
        <v>0.25701671397035636</v>
      </c>
      <c r="N1062" s="55">
        <f t="shared" si="66"/>
        <v>4075000000</v>
      </c>
      <c r="O1062" s="55">
        <f t="shared" si="67"/>
        <v>8574000000</v>
      </c>
    </row>
    <row r="1063" spans="1:15" x14ac:dyDescent="0.35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  <c r="L1063" s="54">
        <f t="shared" si="64"/>
        <v>0.54543030464635689</v>
      </c>
      <c r="M1063" s="54">
        <f t="shared" si="65"/>
        <v>0.26104926338244117</v>
      </c>
      <c r="N1063" s="55">
        <f t="shared" si="66"/>
        <v>3916000000</v>
      </c>
      <c r="O1063" s="55">
        <f t="shared" si="67"/>
        <v>8182000000</v>
      </c>
    </row>
    <row r="1064" spans="1:15" x14ac:dyDescent="0.35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  <c r="L1064" s="54">
        <f t="shared" si="64"/>
        <v>0.51970078506887862</v>
      </c>
      <c r="M1064" s="54">
        <f t="shared" si="65"/>
        <v>0.19789660790993926</v>
      </c>
      <c r="N1064" s="55">
        <f t="shared" si="66"/>
        <v>2672000000</v>
      </c>
      <c r="O1064" s="55">
        <f t="shared" si="67"/>
        <v>7017000000</v>
      </c>
    </row>
    <row r="1065" spans="1:15" x14ac:dyDescent="0.35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  <c r="L1065" s="54">
        <f t="shared" si="64"/>
        <v>0.27673674817778049</v>
      </c>
      <c r="M1065" s="54">
        <f t="shared" si="65"/>
        <v>0.22153377247069911</v>
      </c>
      <c r="N1065" s="55">
        <f t="shared" si="66"/>
        <v>2209600000</v>
      </c>
      <c r="O1065" s="55">
        <f t="shared" si="67"/>
        <v>2760200000</v>
      </c>
    </row>
    <row r="1066" spans="1:15" x14ac:dyDescent="0.35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  <c r="L1066" s="54">
        <f t="shared" si="64"/>
        <v>0.21274763135228247</v>
      </c>
      <c r="M1066" s="54">
        <f t="shared" si="65"/>
        <v>0.15689392433578481</v>
      </c>
      <c r="N1066" s="55">
        <f t="shared" si="66"/>
        <v>1420800000</v>
      </c>
      <c r="O1066" s="55">
        <f t="shared" si="67"/>
        <v>1926600000</v>
      </c>
    </row>
    <row r="1067" spans="1:15" x14ac:dyDescent="0.35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  <c r="L1067" s="54">
        <f t="shared" si="64"/>
        <v>0.1931244589839578</v>
      </c>
      <c r="M1067" s="54">
        <f t="shared" si="65"/>
        <v>0.14376131215360921</v>
      </c>
      <c r="N1067" s="55">
        <f t="shared" si="66"/>
        <v>1278800000</v>
      </c>
      <c r="O1067" s="55">
        <f t="shared" si="67"/>
        <v>1717900000</v>
      </c>
    </row>
    <row r="1068" spans="1:15" x14ac:dyDescent="0.35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  <c r="L1068" s="54">
        <f t="shared" si="64"/>
        <v>0.11308426872172894</v>
      </c>
      <c r="M1068" s="54">
        <f t="shared" si="65"/>
        <v>4.4535656447199416E-2</v>
      </c>
      <c r="N1068" s="55">
        <f t="shared" si="66"/>
        <v>319000000</v>
      </c>
      <c r="O1068" s="55">
        <f t="shared" si="67"/>
        <v>810000000</v>
      </c>
    </row>
    <row r="1069" spans="1:15" x14ac:dyDescent="0.35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  <c r="L1069" s="54">
        <f t="shared" si="64"/>
        <v>0.16165509526646649</v>
      </c>
      <c r="M1069" s="54">
        <f t="shared" si="65"/>
        <v>6.198703841056382E-2</v>
      </c>
      <c r="N1069" s="55">
        <f t="shared" si="66"/>
        <v>5098000000</v>
      </c>
      <c r="O1069" s="55">
        <f t="shared" si="67"/>
        <v>13295000000</v>
      </c>
    </row>
    <row r="1070" spans="1:15" x14ac:dyDescent="0.35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  <c r="L1070" s="54">
        <f t="shared" si="64"/>
        <v>0.12382188498402558</v>
      </c>
      <c r="M1070" s="54">
        <f t="shared" si="65"/>
        <v>3.3256789137380192E-2</v>
      </c>
      <c r="N1070" s="55">
        <f t="shared" si="66"/>
        <v>3331000000</v>
      </c>
      <c r="O1070" s="55">
        <f t="shared" si="67"/>
        <v>12402000000</v>
      </c>
    </row>
    <row r="1071" spans="1:15" x14ac:dyDescent="0.35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  <c r="L1071" s="54">
        <f t="shared" si="64"/>
        <v>0.13844219307482342</v>
      </c>
      <c r="M1071" s="54">
        <f t="shared" si="65"/>
        <v>3.8500465154318778E-2</v>
      </c>
      <c r="N1071" s="55">
        <f t="shared" si="66"/>
        <v>3766000000</v>
      </c>
      <c r="O1071" s="55">
        <f t="shared" si="67"/>
        <v>13542000000</v>
      </c>
    </row>
    <row r="1072" spans="1:15" x14ac:dyDescent="0.35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  <c r="L1072" s="54">
        <f t="shared" si="64"/>
        <v>0.22428557549513539</v>
      </c>
      <c r="M1072" s="54">
        <f t="shared" si="65"/>
        <v>6.2247574634633804E-2</v>
      </c>
      <c r="N1072" s="55">
        <f t="shared" si="66"/>
        <v>4485000000</v>
      </c>
      <c r="O1072" s="55">
        <f t="shared" si="67"/>
        <v>16160000000</v>
      </c>
    </row>
    <row r="1073" spans="1:15" x14ac:dyDescent="0.35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  <c r="L1073" s="54">
        <f t="shared" si="64"/>
        <v>0.65206169208961851</v>
      </c>
      <c r="M1073" s="54">
        <f t="shared" si="65"/>
        <v>0.20896185499397044</v>
      </c>
      <c r="N1073" s="55">
        <f t="shared" si="66"/>
        <v>9877000000</v>
      </c>
      <c r="O1073" s="55">
        <f t="shared" si="67"/>
        <v>30821000000</v>
      </c>
    </row>
    <row r="1074" spans="1:15" x14ac:dyDescent="0.35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  <c r="L1074" s="54">
        <f t="shared" si="64"/>
        <v>0.6149705902391388</v>
      </c>
      <c r="M1074" s="54">
        <f t="shared" si="65"/>
        <v>0.17407398996207391</v>
      </c>
      <c r="N1074" s="55">
        <f t="shared" si="66"/>
        <v>7665000000</v>
      </c>
      <c r="O1074" s="55">
        <f t="shared" si="67"/>
        <v>27079000000</v>
      </c>
    </row>
    <row r="1075" spans="1:15" x14ac:dyDescent="0.35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  <c r="L1075" s="54">
        <f t="shared" si="64"/>
        <v>0.60300210715723179</v>
      </c>
      <c r="M1075" s="54">
        <f t="shared" si="65"/>
        <v>0.15822619977744631</v>
      </c>
      <c r="N1075" s="55">
        <f t="shared" si="66"/>
        <v>6683000000</v>
      </c>
      <c r="O1075" s="55">
        <f t="shared" si="67"/>
        <v>25469000000</v>
      </c>
    </row>
    <row r="1076" spans="1:15" x14ac:dyDescent="0.35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  <c r="L1076" s="54">
        <f t="shared" si="64"/>
        <v>0.62190490657754816</v>
      </c>
      <c r="M1076" s="54">
        <f t="shared" si="65"/>
        <v>0.19107296571978327</v>
      </c>
      <c r="N1076" s="55">
        <f t="shared" si="66"/>
        <v>7547000000</v>
      </c>
      <c r="O1076" s="55">
        <f t="shared" si="67"/>
        <v>24564000000</v>
      </c>
    </row>
    <row r="1077" spans="1:15" x14ac:dyDescent="0.35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  <c r="L1077" s="54">
        <f t="shared" si="64"/>
        <v>0.82625773023566773</v>
      </c>
      <c r="M1077" s="54">
        <f t="shared" si="65"/>
        <v>0.32274778539194382</v>
      </c>
      <c r="N1077" s="55">
        <f t="shared" si="66"/>
        <v>3862000000</v>
      </c>
      <c r="O1077" s="55">
        <f t="shared" si="67"/>
        <v>9887000000</v>
      </c>
    </row>
    <row r="1078" spans="1:15" x14ac:dyDescent="0.35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  <c r="L1078" s="54">
        <f t="shared" si="64"/>
        <v>0.80962472406181019</v>
      </c>
      <c r="M1078" s="54">
        <f t="shared" si="65"/>
        <v>0.282560706401766</v>
      </c>
      <c r="N1078" s="55">
        <f t="shared" si="66"/>
        <v>3200000000</v>
      </c>
      <c r="O1078" s="55">
        <f t="shared" si="67"/>
        <v>9169000000</v>
      </c>
    </row>
    <row r="1079" spans="1:15" x14ac:dyDescent="0.35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  <c r="L1079" s="54">
        <f t="shared" si="64"/>
        <v>0.79291904849714179</v>
      </c>
      <c r="M1079" s="54">
        <f t="shared" si="65"/>
        <v>0.1947261663286004</v>
      </c>
      <c r="N1079" s="55">
        <f t="shared" si="66"/>
        <v>2112000000</v>
      </c>
      <c r="O1079" s="55">
        <f t="shared" si="67"/>
        <v>8600000000</v>
      </c>
    </row>
    <row r="1080" spans="1:15" x14ac:dyDescent="0.35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  <c r="L1080" s="54">
        <f t="shared" si="64"/>
        <v>0.69322709163346619</v>
      </c>
      <c r="M1080" s="54">
        <f t="shared" si="65"/>
        <v>-0.17385005432814199</v>
      </c>
      <c r="N1080" s="55">
        <f t="shared" si="66"/>
        <v>-960000000</v>
      </c>
      <c r="O1080" s="55">
        <f t="shared" si="67"/>
        <v>3828000000</v>
      </c>
    </row>
    <row r="1081" spans="1:15" x14ac:dyDescent="0.35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  <c r="L1081" s="54">
        <f t="shared" si="64"/>
        <v>0.73814692545825888</v>
      </c>
      <c r="M1081" s="54">
        <f t="shared" si="65"/>
        <v>0.34379375457616668</v>
      </c>
      <c r="N1081" s="55">
        <f t="shared" si="66"/>
        <v>26764000000</v>
      </c>
      <c r="O1081" s="55">
        <f t="shared" si="67"/>
        <v>57464000000</v>
      </c>
    </row>
    <row r="1082" spans="1:15" x14ac:dyDescent="0.35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  <c r="L1082" s="54">
        <f t="shared" si="64"/>
        <v>0.68816003132449644</v>
      </c>
      <c r="M1082" s="54">
        <f t="shared" si="65"/>
        <v>0.32114518673776099</v>
      </c>
      <c r="N1082" s="55">
        <f t="shared" si="66"/>
        <v>27886000000</v>
      </c>
      <c r="O1082" s="55">
        <f t="shared" si="67"/>
        <v>59755000000</v>
      </c>
    </row>
    <row r="1083" spans="1:15" x14ac:dyDescent="0.35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  <c r="L1083" s="54">
        <f t="shared" si="64"/>
        <v>0.64695447745244716</v>
      </c>
      <c r="M1083" s="54">
        <f t="shared" si="65"/>
        <v>0.30104723231459712</v>
      </c>
      <c r="N1083" s="55">
        <f t="shared" si="66"/>
        <v>28172000000</v>
      </c>
      <c r="O1083" s="55">
        <f t="shared" si="67"/>
        <v>60542000000</v>
      </c>
    </row>
    <row r="1084" spans="1:15" x14ac:dyDescent="0.35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  <c r="L1084" s="54">
        <f t="shared" si="64"/>
        <v>0.61579934364744493</v>
      </c>
      <c r="M1084" s="54">
        <f t="shared" si="65"/>
        <v>0.24955461790904829</v>
      </c>
      <c r="N1084" s="55">
        <f t="shared" si="66"/>
        <v>21292000000</v>
      </c>
      <c r="O1084" s="55">
        <f t="shared" si="67"/>
        <v>52540000000</v>
      </c>
    </row>
    <row r="1085" spans="1:15" x14ac:dyDescent="0.3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  <c r="L1085" s="54">
        <f t="shared" si="64"/>
        <v>0.97470446120649912</v>
      </c>
      <c r="M1085" s="54">
        <f t="shared" si="65"/>
        <v>0.38601136266246905</v>
      </c>
      <c r="N1085" s="55">
        <f t="shared" si="66"/>
        <v>1779109000</v>
      </c>
      <c r="O1085" s="55">
        <f t="shared" si="67"/>
        <v>4492369000</v>
      </c>
    </row>
    <row r="1086" spans="1:15" x14ac:dyDescent="0.3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  <c r="L1086" s="54">
        <f t="shared" si="64"/>
        <v>0.98264565615747224</v>
      </c>
      <c r="M1086" s="54">
        <f t="shared" si="65"/>
        <v>0.40766513241261504</v>
      </c>
      <c r="N1086" s="55">
        <f t="shared" si="66"/>
        <v>1965981000</v>
      </c>
      <c r="O1086" s="55">
        <f t="shared" si="67"/>
        <v>4738847000</v>
      </c>
    </row>
    <row r="1087" spans="1:15" x14ac:dyDescent="0.3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  <c r="L1087" s="54">
        <f t="shared" si="64"/>
        <v>0.98668053165545855</v>
      </c>
      <c r="M1087" s="54">
        <f t="shared" si="65"/>
        <v>0.39263811323543385</v>
      </c>
      <c r="N1087" s="55">
        <f t="shared" si="66"/>
        <v>1859593000</v>
      </c>
      <c r="O1087" s="55">
        <f t="shared" si="67"/>
        <v>4673067000</v>
      </c>
    </row>
    <row r="1088" spans="1:15" x14ac:dyDescent="0.3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  <c r="L1088" s="54">
        <f t="shared" si="64"/>
        <v>0.98522502837837811</v>
      </c>
      <c r="M1088" s="54">
        <f t="shared" si="65"/>
        <v>0.38614510633860172</v>
      </c>
      <c r="N1088" s="55">
        <f t="shared" si="66"/>
        <v>1929135000</v>
      </c>
      <c r="O1088" s="55">
        <f t="shared" si="67"/>
        <v>4922067000</v>
      </c>
    </row>
    <row r="1089" spans="1:15" x14ac:dyDescent="0.35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  <c r="L1089" s="54">
        <f t="shared" si="64"/>
        <v>0.53885922154611321</v>
      </c>
      <c r="M1089" s="54">
        <f t="shared" si="65"/>
        <v>0.18846501766309146</v>
      </c>
      <c r="N1089" s="55">
        <f t="shared" si="66"/>
        <v>448353000</v>
      </c>
      <c r="O1089" s="55">
        <f t="shared" si="67"/>
        <v>1281931000</v>
      </c>
    </row>
    <row r="1090" spans="1:15" x14ac:dyDescent="0.35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  <c r="L1090" s="54">
        <f t="shared" si="64"/>
        <v>0.54656447771364491</v>
      </c>
      <c r="M1090" s="54">
        <f t="shared" si="65"/>
        <v>0.19215175646816571</v>
      </c>
      <c r="N1090" s="55">
        <f t="shared" si="66"/>
        <v>477686000</v>
      </c>
      <c r="O1090" s="55">
        <f t="shared" si="67"/>
        <v>1358750000</v>
      </c>
    </row>
    <row r="1091" spans="1:15" x14ac:dyDescent="0.35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  <c r="L1091" s="54">
        <f t="shared" ref="L1091:L1154" si="68">1-(F1091/E1091)</f>
        <v>0.56440113264872904</v>
      </c>
      <c r="M1091" s="54">
        <f t="shared" ref="M1091:M1154" si="69">N1091/E1091</f>
        <v>0.20921189239419616</v>
      </c>
      <c r="N1091" s="55">
        <f t="shared" ref="N1091:N1154" si="70">O1091-SUM(G1091:I1091)</f>
        <v>501156000</v>
      </c>
      <c r="O1091" s="55">
        <f t="shared" ref="O1091:O1154" si="71">E1091-F1091</f>
        <v>1351993000</v>
      </c>
    </row>
    <row r="1092" spans="1:15" x14ac:dyDescent="0.35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  <c r="L1092" s="54">
        <f t="shared" si="68"/>
        <v>0.57234446071514999</v>
      </c>
      <c r="M1092" s="54">
        <f t="shared" si="69"/>
        <v>0.21805779870244557</v>
      </c>
      <c r="N1092" s="55">
        <f t="shared" si="70"/>
        <v>546945000</v>
      </c>
      <c r="O1092" s="55">
        <f t="shared" si="71"/>
        <v>1435587000</v>
      </c>
    </row>
    <row r="1093" spans="1:15" x14ac:dyDescent="0.35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  <c r="L1093" s="54">
        <f t="shared" si="68"/>
        <v>0.20357103493882944</v>
      </c>
      <c r="M1093" s="54">
        <f t="shared" si="69"/>
        <v>3.9898600242477683E-2</v>
      </c>
      <c r="N1093" s="55">
        <f t="shared" si="70"/>
        <v>362000000</v>
      </c>
      <c r="O1093" s="55">
        <f t="shared" si="71"/>
        <v>1847000000</v>
      </c>
    </row>
    <row r="1094" spans="1:15" x14ac:dyDescent="0.35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  <c r="L1094" s="54">
        <f t="shared" si="68"/>
        <v>0.33237559603863553</v>
      </c>
      <c r="M1094" s="54">
        <f t="shared" si="69"/>
        <v>0.19116028854383177</v>
      </c>
      <c r="N1094" s="55">
        <f t="shared" si="70"/>
        <v>3127000000</v>
      </c>
      <c r="O1094" s="55">
        <f t="shared" si="71"/>
        <v>5437000000</v>
      </c>
    </row>
    <row r="1095" spans="1:15" x14ac:dyDescent="0.35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  <c r="L1095" s="54">
        <f t="shared" si="68"/>
        <v>0.32207262845849804</v>
      </c>
      <c r="M1095" s="54">
        <f t="shared" si="69"/>
        <v>0.18533843873517786</v>
      </c>
      <c r="N1095" s="55">
        <f t="shared" si="70"/>
        <v>3001000000</v>
      </c>
      <c r="O1095" s="55">
        <f t="shared" si="71"/>
        <v>5215000000</v>
      </c>
    </row>
    <row r="1096" spans="1:15" x14ac:dyDescent="0.35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  <c r="L1096" s="54">
        <f t="shared" si="68"/>
        <v>0.20203242196951365</v>
      </c>
      <c r="M1096" s="54">
        <f t="shared" si="69"/>
        <v>1.8953141382369545E-2</v>
      </c>
      <c r="N1096" s="55">
        <f t="shared" si="70"/>
        <v>235000000</v>
      </c>
      <c r="O1096" s="55">
        <f t="shared" si="71"/>
        <v>2505000000</v>
      </c>
    </row>
    <row r="1097" spans="1:15" x14ac:dyDescent="0.35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  <c r="L1097" s="54">
        <f t="shared" si="68"/>
        <v>0.76584110925683335</v>
      </c>
      <c r="M1097" s="54">
        <f t="shared" si="69"/>
        <v>0.42373880968970157</v>
      </c>
      <c r="N1097" s="55">
        <f t="shared" si="70"/>
        <v>1952827000</v>
      </c>
      <c r="O1097" s="55">
        <f t="shared" si="71"/>
        <v>3529427000</v>
      </c>
    </row>
    <row r="1098" spans="1:15" x14ac:dyDescent="0.35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  <c r="L1098" s="54">
        <f t="shared" si="68"/>
        <v>0.76418482101144314</v>
      </c>
      <c r="M1098" s="54">
        <f t="shared" si="69"/>
        <v>0.37476071426016894</v>
      </c>
      <c r="N1098" s="55">
        <f t="shared" si="70"/>
        <v>1990986000</v>
      </c>
      <c r="O1098" s="55">
        <f t="shared" si="71"/>
        <v>4059874000</v>
      </c>
    </row>
    <row r="1099" spans="1:15" x14ac:dyDescent="0.35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  <c r="L1099" s="54">
        <f t="shared" si="68"/>
        <v>0.79393045818504415</v>
      </c>
      <c r="M1099" s="54">
        <f t="shared" si="69"/>
        <v>0.33481252267706929</v>
      </c>
      <c r="N1099" s="55">
        <f t="shared" si="70"/>
        <v>1770801000</v>
      </c>
      <c r="O1099" s="55">
        <f t="shared" si="71"/>
        <v>4199045000</v>
      </c>
    </row>
    <row r="1100" spans="1:15" x14ac:dyDescent="0.35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  <c r="L1100" s="54">
        <f t="shared" si="68"/>
        <v>0.70137374978292977</v>
      </c>
      <c r="M1100" s="54">
        <f t="shared" si="69"/>
        <v>-3.0905064590063709E-2</v>
      </c>
      <c r="N1100" s="55">
        <f t="shared" si="70"/>
        <v>-86136000</v>
      </c>
      <c r="O1100" s="55">
        <f t="shared" si="71"/>
        <v>1954810000</v>
      </c>
    </row>
    <row r="1101" spans="1:15" x14ac:dyDescent="0.35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  <c r="L1101" s="54">
        <f t="shared" si="68"/>
        <v>0.45701849836779107</v>
      </c>
      <c r="M1101" s="54">
        <f t="shared" si="69"/>
        <v>0.18142131716669258</v>
      </c>
      <c r="N1101" s="55">
        <f t="shared" si="70"/>
        <v>1400500000</v>
      </c>
      <c r="O1101" s="55">
        <f t="shared" si="71"/>
        <v>3528000000</v>
      </c>
    </row>
    <row r="1102" spans="1:15" x14ac:dyDescent="0.35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  <c r="L1102" s="54">
        <f t="shared" si="68"/>
        <v>0.44712757044531404</v>
      </c>
      <c r="M1102" s="54">
        <f t="shared" si="69"/>
        <v>0.14460246253698578</v>
      </c>
      <c r="N1102" s="55">
        <f t="shared" si="70"/>
        <v>1363500000</v>
      </c>
      <c r="O1102" s="55">
        <f t="shared" si="71"/>
        <v>4216100000</v>
      </c>
    </row>
    <row r="1103" spans="1:15" x14ac:dyDescent="0.35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  <c r="L1103" s="54">
        <f t="shared" si="68"/>
        <v>0.83170488534396814</v>
      </c>
      <c r="M1103" s="54">
        <f t="shared" si="69"/>
        <v>0.43010967098703889</v>
      </c>
      <c r="N1103" s="55">
        <f t="shared" si="70"/>
        <v>2157000000</v>
      </c>
      <c r="O1103" s="55">
        <f t="shared" si="71"/>
        <v>4171000000</v>
      </c>
    </row>
    <row r="1104" spans="1:15" x14ac:dyDescent="0.35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  <c r="L1104" s="54">
        <f t="shared" si="68"/>
        <v>0.81524926686217003</v>
      </c>
      <c r="M1104" s="54">
        <f t="shared" si="69"/>
        <v>0.37458455522971651</v>
      </c>
      <c r="N1104" s="55">
        <f t="shared" si="70"/>
        <v>1916000000</v>
      </c>
      <c r="O1104" s="55">
        <f t="shared" si="71"/>
        <v>4170000000</v>
      </c>
    </row>
    <row r="1105" spans="1:15" x14ac:dyDescent="0.35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  <c r="L1105" s="54">
        <f t="shared" si="68"/>
        <v>0.69242852654728249</v>
      </c>
      <c r="M1105" s="54">
        <f t="shared" si="69"/>
        <v>-0.21112158341187559</v>
      </c>
      <c r="N1105" s="55">
        <f t="shared" si="70"/>
        <v>-672000000</v>
      </c>
      <c r="O1105" s="55">
        <f t="shared" si="71"/>
        <v>2204000000</v>
      </c>
    </row>
    <row r="1106" spans="1:15" x14ac:dyDescent="0.35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  <c r="L1106" s="54">
        <f t="shared" si="68"/>
        <v>0.68977370380979663</v>
      </c>
      <c r="M1106" s="54">
        <f t="shared" si="69"/>
        <v>-7.9919793755370949E-2</v>
      </c>
      <c r="N1106" s="55">
        <f t="shared" si="70"/>
        <v>-279000000</v>
      </c>
      <c r="O1106" s="55">
        <f t="shared" si="71"/>
        <v>2408000000</v>
      </c>
    </row>
    <row r="1107" spans="1:15" x14ac:dyDescent="0.35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  <c r="L1107" s="54">
        <f t="shared" si="68"/>
        <v>0.52166721799536886</v>
      </c>
      <c r="M1107" s="54">
        <f t="shared" si="69"/>
        <v>0.2120410188554416</v>
      </c>
      <c r="N1107" s="55">
        <f t="shared" si="70"/>
        <v>641000000</v>
      </c>
      <c r="O1107" s="55">
        <f t="shared" si="71"/>
        <v>1577000000</v>
      </c>
    </row>
    <row r="1108" spans="1:15" x14ac:dyDescent="0.35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  <c r="L1108" s="54">
        <f t="shared" si="68"/>
        <v>0.5754838709677419</v>
      </c>
      <c r="M1108" s="54">
        <f t="shared" si="69"/>
        <v>0.19612903225806452</v>
      </c>
      <c r="N1108" s="55">
        <f t="shared" si="70"/>
        <v>608000000</v>
      </c>
      <c r="O1108" s="55">
        <f t="shared" si="71"/>
        <v>1784000000</v>
      </c>
    </row>
    <row r="1109" spans="1:15" x14ac:dyDescent="0.35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  <c r="L1109" s="54">
        <f t="shared" si="68"/>
        <v>0.57641146911025709</v>
      </c>
      <c r="M1109" s="54">
        <f t="shared" si="69"/>
        <v>0.21223765888264853</v>
      </c>
      <c r="N1109" s="55">
        <f t="shared" si="70"/>
        <v>718000000</v>
      </c>
      <c r="O1109" s="55">
        <f t="shared" si="71"/>
        <v>1950000000</v>
      </c>
    </row>
    <row r="1110" spans="1:15" x14ac:dyDescent="0.35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  <c r="L1110" s="54">
        <f t="shared" si="68"/>
        <v>0.6011543134872418</v>
      </c>
      <c r="M1110" s="54">
        <f t="shared" si="69"/>
        <v>0.24027946537059539</v>
      </c>
      <c r="N1110" s="55">
        <f t="shared" si="70"/>
        <v>791000000</v>
      </c>
      <c r="O1110" s="55">
        <f t="shared" si="71"/>
        <v>1979000000</v>
      </c>
    </row>
    <row r="1111" spans="1:15" x14ac:dyDescent="0.35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  <c r="L1111" s="54">
        <f t="shared" si="68"/>
        <v>0.41947250280583614</v>
      </c>
      <c r="M1111" s="54">
        <f t="shared" si="69"/>
        <v>0.22979797979797981</v>
      </c>
      <c r="N1111" s="55">
        <f t="shared" si="70"/>
        <v>3276000000</v>
      </c>
      <c r="O1111" s="55">
        <f t="shared" si="71"/>
        <v>5980000000</v>
      </c>
    </row>
    <row r="1112" spans="1:15" x14ac:dyDescent="0.35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  <c r="L1112" s="54">
        <f t="shared" si="68"/>
        <v>0.46141649048625788</v>
      </c>
      <c r="M1112" s="54">
        <f t="shared" si="69"/>
        <v>0.23394556025369978</v>
      </c>
      <c r="N1112" s="55">
        <f t="shared" si="70"/>
        <v>3541000000</v>
      </c>
      <c r="O1112" s="55">
        <f t="shared" si="71"/>
        <v>6984000000</v>
      </c>
    </row>
    <row r="1113" spans="1:15" x14ac:dyDescent="0.35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  <c r="L1113" s="54">
        <f t="shared" si="68"/>
        <v>0.48587039539392518</v>
      </c>
      <c r="M1113" s="54">
        <f t="shared" si="69"/>
        <v>0.25821044591974618</v>
      </c>
      <c r="N1113" s="55">
        <f t="shared" si="70"/>
        <v>4395000000</v>
      </c>
      <c r="O1113" s="55">
        <f t="shared" si="71"/>
        <v>8270000000</v>
      </c>
    </row>
    <row r="1114" spans="1:15" x14ac:dyDescent="0.35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  <c r="L1114" s="54">
        <f t="shared" si="68"/>
        <v>0.50840672538030418</v>
      </c>
      <c r="M1114" s="54">
        <f t="shared" si="69"/>
        <v>0.26649891341644744</v>
      </c>
      <c r="N1114" s="55">
        <f t="shared" si="70"/>
        <v>4660000000</v>
      </c>
      <c r="O1114" s="55">
        <f t="shared" si="71"/>
        <v>8890000000</v>
      </c>
    </row>
    <row r="1115" spans="1:15" x14ac:dyDescent="0.35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  <c r="L1115" s="54">
        <f t="shared" si="68"/>
        <v>0.56503412284223198</v>
      </c>
      <c r="M1115" s="54">
        <f t="shared" si="69"/>
        <v>0.31483340024086715</v>
      </c>
      <c r="N1115" s="55">
        <f t="shared" si="70"/>
        <v>3137000000</v>
      </c>
      <c r="O1115" s="55">
        <f t="shared" si="71"/>
        <v>5630000000</v>
      </c>
    </row>
    <row r="1116" spans="1:15" x14ac:dyDescent="0.35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  <c r="L1116" s="54">
        <f t="shared" si="68"/>
        <v>0.37021630615640599</v>
      </c>
      <c r="M1116" s="54">
        <f t="shared" si="69"/>
        <v>8.3194675540765387E-2</v>
      </c>
      <c r="N1116" s="55">
        <f t="shared" si="70"/>
        <v>700000000</v>
      </c>
      <c r="O1116" s="55">
        <f t="shared" si="71"/>
        <v>3115000000</v>
      </c>
    </row>
    <row r="1117" spans="1:15" x14ac:dyDescent="0.35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  <c r="L1117" s="54">
        <f t="shared" si="68"/>
        <v>0.38878222709818977</v>
      </c>
      <c r="M1117" s="54">
        <f t="shared" si="69"/>
        <v>0.10093252879868349</v>
      </c>
      <c r="N1117" s="55">
        <f t="shared" si="70"/>
        <v>736000000</v>
      </c>
      <c r="O1117" s="55">
        <f t="shared" si="71"/>
        <v>2835000000</v>
      </c>
    </row>
    <row r="1118" spans="1:15" x14ac:dyDescent="0.35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  <c r="L1118" s="54">
        <f t="shared" si="68"/>
        <v>0.44210117738387888</v>
      </c>
      <c r="M1118" s="54">
        <f t="shared" si="69"/>
        <v>0.15771768663475222</v>
      </c>
      <c r="N1118" s="55">
        <f t="shared" si="70"/>
        <v>1219000000</v>
      </c>
      <c r="O1118" s="55">
        <f t="shared" si="71"/>
        <v>3417000000</v>
      </c>
    </row>
    <row r="1119" spans="1:15" x14ac:dyDescent="0.35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  <c r="L1119" s="54">
        <f t="shared" si="68"/>
        <v>0.28742511821754957</v>
      </c>
      <c r="M1119" s="54">
        <f t="shared" si="69"/>
        <v>5.2198825848164911E-2</v>
      </c>
      <c r="N1119" s="55">
        <f t="shared" si="70"/>
        <v>228347000</v>
      </c>
      <c r="O1119" s="55">
        <f t="shared" si="71"/>
        <v>1257359000</v>
      </c>
    </row>
    <row r="1120" spans="1:15" x14ac:dyDescent="0.35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  <c r="L1120" s="54">
        <f t="shared" si="68"/>
        <v>0.31825712633087333</v>
      </c>
      <c r="M1120" s="54">
        <f t="shared" si="69"/>
        <v>7.3146805177289914E-2</v>
      </c>
      <c r="N1120" s="55">
        <f t="shared" si="70"/>
        <v>402648000</v>
      </c>
      <c r="O1120" s="55">
        <f t="shared" si="71"/>
        <v>1751896000</v>
      </c>
    </row>
    <row r="1121" spans="1:15" x14ac:dyDescent="0.35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  <c r="L1121" s="54">
        <f t="shared" si="68"/>
        <v>0.32274230398033132</v>
      </c>
      <c r="M1121" s="54">
        <f t="shared" si="69"/>
        <v>4.5110333178897413E-2</v>
      </c>
      <c r="N1121" s="55">
        <f t="shared" si="70"/>
        <v>305826000</v>
      </c>
      <c r="O1121" s="55">
        <f t="shared" si="71"/>
        <v>2188035000</v>
      </c>
    </row>
    <row r="1122" spans="1:15" x14ac:dyDescent="0.35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  <c r="L1122" s="54">
        <f t="shared" si="68"/>
        <v>0.31716373923651764</v>
      </c>
      <c r="M1122" s="54">
        <f t="shared" si="69"/>
        <v>4.3008406271370835E-2</v>
      </c>
      <c r="N1122" s="55">
        <f t="shared" si="70"/>
        <v>379793000</v>
      </c>
      <c r="O1122" s="55">
        <f t="shared" si="71"/>
        <v>2800768000</v>
      </c>
    </row>
    <row r="1123" spans="1:15" x14ac:dyDescent="0.35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  <c r="L1123" s="54">
        <f t="shared" si="68"/>
        <v>0.73559539052496792</v>
      </c>
      <c r="M1123" s="54">
        <f t="shared" si="69"/>
        <v>8.5787451984635082E-2</v>
      </c>
      <c r="N1123" s="55">
        <f t="shared" si="70"/>
        <v>134000000</v>
      </c>
      <c r="O1123" s="55">
        <f t="shared" si="71"/>
        <v>1149000000</v>
      </c>
    </row>
    <row r="1124" spans="1:15" x14ac:dyDescent="0.35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  <c r="L1124" s="54">
        <f t="shared" si="68"/>
        <v>0.77867528271405495</v>
      </c>
      <c r="M1124" s="54">
        <f t="shared" si="69"/>
        <v>0.24232633279483037</v>
      </c>
      <c r="N1124" s="55">
        <f t="shared" si="70"/>
        <v>450000000</v>
      </c>
      <c r="O1124" s="55">
        <f t="shared" si="71"/>
        <v>1446000000</v>
      </c>
    </row>
    <row r="1125" spans="1:15" x14ac:dyDescent="0.35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  <c r="L1125" s="54">
        <f t="shared" si="68"/>
        <v>0.78802447552447552</v>
      </c>
      <c r="M1125" s="54">
        <f t="shared" si="69"/>
        <v>0.2513111888111888</v>
      </c>
      <c r="N1125" s="55">
        <f t="shared" si="70"/>
        <v>575000000</v>
      </c>
      <c r="O1125" s="55">
        <f t="shared" si="71"/>
        <v>1803000000</v>
      </c>
    </row>
    <row r="1126" spans="1:15" x14ac:dyDescent="0.35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  <c r="L1126" s="54">
        <f t="shared" si="68"/>
        <v>0.680796403339756</v>
      </c>
      <c r="M1126" s="54">
        <f t="shared" si="69"/>
        <v>-3.2504816955684008</v>
      </c>
      <c r="N1126" s="55">
        <f t="shared" si="70"/>
        <v>-5061000000</v>
      </c>
      <c r="O1126" s="55">
        <f t="shared" si="71"/>
        <v>1060000000</v>
      </c>
    </row>
    <row r="1127" spans="1:15" x14ac:dyDescent="0.35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  <c r="L1127" s="54">
        <f t="shared" si="68"/>
        <v>0.4359025006913444</v>
      </c>
      <c r="M1127" s="54">
        <f t="shared" si="69"/>
        <v>0.12791846086990874</v>
      </c>
      <c r="N1127" s="55">
        <f t="shared" si="70"/>
        <v>3238000000</v>
      </c>
      <c r="O1127" s="55">
        <f t="shared" si="71"/>
        <v>11034000000</v>
      </c>
    </row>
    <row r="1128" spans="1:15" x14ac:dyDescent="0.35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  <c r="L1128" s="54">
        <f t="shared" si="68"/>
        <v>0.44771394654483976</v>
      </c>
      <c r="M1128" s="54">
        <f t="shared" si="69"/>
        <v>0.13237886254901254</v>
      </c>
      <c r="N1128" s="55">
        <f t="shared" si="70"/>
        <v>3680000000</v>
      </c>
      <c r="O1128" s="55">
        <f t="shared" si="71"/>
        <v>12446000000</v>
      </c>
    </row>
    <row r="1129" spans="1:15" x14ac:dyDescent="0.35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  <c r="L1129" s="54">
        <f t="shared" si="68"/>
        <v>0.45969085977582436</v>
      </c>
      <c r="M1129" s="54">
        <f t="shared" si="69"/>
        <v>0.13643344988725858</v>
      </c>
      <c r="N1129" s="55">
        <f t="shared" si="70"/>
        <v>4175000000</v>
      </c>
      <c r="O1129" s="55">
        <f t="shared" si="71"/>
        <v>14067000000</v>
      </c>
    </row>
    <row r="1130" spans="1:15" x14ac:dyDescent="0.35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  <c r="L1130" s="54">
        <f t="shared" si="68"/>
        <v>0.46241042747714356</v>
      </c>
      <c r="M1130" s="54">
        <f t="shared" si="69"/>
        <v>0.13905361996540647</v>
      </c>
      <c r="N1130" s="55">
        <f t="shared" si="70"/>
        <v>4502000000</v>
      </c>
      <c r="O1130" s="55">
        <f t="shared" si="71"/>
        <v>14971000000</v>
      </c>
    </row>
    <row r="1131" spans="1:15" x14ac:dyDescent="0.35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  <c r="L1131" s="54">
        <f t="shared" si="68"/>
        <v>0.57951955111344899</v>
      </c>
      <c r="M1131" s="54">
        <f t="shared" si="69"/>
        <v>0.17183938278099245</v>
      </c>
      <c r="N1131" s="55">
        <f t="shared" si="70"/>
        <v>980000000</v>
      </c>
      <c r="O1131" s="55">
        <f t="shared" si="71"/>
        <v>3305000000</v>
      </c>
    </row>
    <row r="1132" spans="1:15" x14ac:dyDescent="0.35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  <c r="L1132" s="54">
        <f t="shared" si="68"/>
        <v>0.58333333333333326</v>
      </c>
      <c r="M1132" s="54">
        <f t="shared" si="69"/>
        <v>0.18734096692111959</v>
      </c>
      <c r="N1132" s="55">
        <f t="shared" si="70"/>
        <v>1178000000</v>
      </c>
      <c r="O1132" s="55">
        <f t="shared" si="71"/>
        <v>3668000000</v>
      </c>
    </row>
    <row r="1133" spans="1:15" x14ac:dyDescent="0.35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  <c r="L1133" s="54">
        <f t="shared" si="68"/>
        <v>0.58862605314322747</v>
      </c>
      <c r="M1133" s="54">
        <f t="shared" si="69"/>
        <v>0.18535320803629293</v>
      </c>
      <c r="N1133" s="55">
        <f t="shared" si="70"/>
        <v>1144000000</v>
      </c>
      <c r="O1133" s="55">
        <f t="shared" si="71"/>
        <v>3633000000</v>
      </c>
    </row>
    <row r="1134" spans="1:15" x14ac:dyDescent="0.35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  <c r="L1134" s="54">
        <f t="shared" si="68"/>
        <v>0.58678078934854971</v>
      </c>
      <c r="M1134" s="54">
        <f t="shared" si="69"/>
        <v>0.19781264859724204</v>
      </c>
      <c r="N1134" s="55">
        <f t="shared" si="70"/>
        <v>1248000000</v>
      </c>
      <c r="O1134" s="55">
        <f t="shared" si="71"/>
        <v>3702000000</v>
      </c>
    </row>
    <row r="1135" spans="1:15" x14ac:dyDescent="0.35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  <c r="L1135" s="54">
        <f t="shared" si="68"/>
        <v>0.29329998836803539</v>
      </c>
      <c r="M1135" s="54">
        <f t="shared" si="69"/>
        <v>0.19710364080493195</v>
      </c>
      <c r="N1135" s="55">
        <f t="shared" si="70"/>
        <v>3389000000</v>
      </c>
      <c r="O1135" s="55">
        <f t="shared" si="71"/>
        <v>5043000000</v>
      </c>
    </row>
    <row r="1136" spans="1:15" x14ac:dyDescent="0.35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  <c r="L1136" s="54">
        <f t="shared" si="68"/>
        <v>0.26554289579106183</v>
      </c>
      <c r="M1136" s="54">
        <f t="shared" si="69"/>
        <v>0.16643254773424901</v>
      </c>
      <c r="N1136" s="55">
        <f t="shared" si="70"/>
        <v>3199000000</v>
      </c>
      <c r="O1136" s="55">
        <f t="shared" si="71"/>
        <v>5104000000</v>
      </c>
    </row>
    <row r="1137" spans="1:15" x14ac:dyDescent="0.35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  <c r="L1137" s="54">
        <f t="shared" si="68"/>
        <v>0.27094216417910444</v>
      </c>
      <c r="M1137" s="54">
        <f t="shared" si="69"/>
        <v>0.17336753731343282</v>
      </c>
      <c r="N1137" s="55">
        <f t="shared" si="70"/>
        <v>3717000000</v>
      </c>
      <c r="O1137" s="55">
        <f t="shared" si="71"/>
        <v>5809000000</v>
      </c>
    </row>
    <row r="1138" spans="1:15" x14ac:dyDescent="0.35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  <c r="L1138" s="54">
        <f t="shared" si="68"/>
        <v>0.20756251270583448</v>
      </c>
      <c r="M1138" s="54">
        <f t="shared" si="69"/>
        <v>8.8026021549095348E-2</v>
      </c>
      <c r="N1138" s="55">
        <f t="shared" si="70"/>
        <v>1299000000</v>
      </c>
      <c r="O1138" s="55">
        <f t="shared" si="71"/>
        <v>3063000000</v>
      </c>
    </row>
    <row r="1139" spans="1:15" x14ac:dyDescent="0.35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  <c r="L1139" s="54">
        <f t="shared" si="68"/>
        <v>0.63806136060471319</v>
      </c>
      <c r="M1139" s="54">
        <f t="shared" si="69"/>
        <v>0.28963983992885728</v>
      </c>
      <c r="N1139" s="55">
        <f t="shared" si="70"/>
        <v>3257000000</v>
      </c>
      <c r="O1139" s="55">
        <f t="shared" si="71"/>
        <v>7175000000</v>
      </c>
    </row>
    <row r="1140" spans="1:15" x14ac:dyDescent="0.35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  <c r="L1140" s="54">
        <f t="shared" si="68"/>
        <v>0.63859256710254653</v>
      </c>
      <c r="M1140" s="54">
        <f t="shared" si="69"/>
        <v>0.30755333792154166</v>
      </c>
      <c r="N1140" s="55">
        <f t="shared" si="70"/>
        <v>3575000000</v>
      </c>
      <c r="O1140" s="55">
        <f t="shared" si="71"/>
        <v>7423000000</v>
      </c>
    </row>
    <row r="1141" spans="1:15" x14ac:dyDescent="0.35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  <c r="L1141" s="54">
        <f t="shared" si="68"/>
        <v>0.65160308248501564</v>
      </c>
      <c r="M1141" s="54">
        <f t="shared" si="69"/>
        <v>0.27437922176767199</v>
      </c>
      <c r="N1141" s="55">
        <f t="shared" si="70"/>
        <v>2884000000</v>
      </c>
      <c r="O1141" s="55">
        <f t="shared" si="71"/>
        <v>6849000000</v>
      </c>
    </row>
    <row r="1142" spans="1:15" x14ac:dyDescent="0.35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  <c r="L1142" s="54">
        <f t="shared" si="68"/>
        <v>0.69205097087378642</v>
      </c>
      <c r="M1142" s="54">
        <f t="shared" si="69"/>
        <v>0.31088187702265374</v>
      </c>
      <c r="N1142" s="55">
        <f t="shared" si="70"/>
        <v>3074000000</v>
      </c>
      <c r="O1142" s="55">
        <f t="shared" si="71"/>
        <v>6843000000</v>
      </c>
    </row>
    <row r="1143" spans="1:15" x14ac:dyDescent="0.35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  <c r="L1143" s="54">
        <f t="shared" si="68"/>
        <v>0.59394542353610014</v>
      </c>
      <c r="M1143" s="54">
        <f t="shared" si="69"/>
        <v>9.6251026467058298E-2</v>
      </c>
      <c r="N1143" s="55">
        <f t="shared" si="70"/>
        <v>609500000</v>
      </c>
      <c r="O1143" s="55">
        <f t="shared" si="71"/>
        <v>3761100000</v>
      </c>
    </row>
    <row r="1144" spans="1:15" x14ac:dyDescent="0.35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  <c r="L1144" s="54">
        <f t="shared" si="68"/>
        <v>0.61960474308300395</v>
      </c>
      <c r="M1144" s="54">
        <f t="shared" si="69"/>
        <v>0.12996047430830041</v>
      </c>
      <c r="N1144" s="55">
        <f t="shared" si="70"/>
        <v>822000000</v>
      </c>
      <c r="O1144" s="55">
        <f t="shared" si="71"/>
        <v>3919000000</v>
      </c>
    </row>
    <row r="1145" spans="1:15" x14ac:dyDescent="0.35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  <c r="L1145" s="54">
        <f t="shared" si="68"/>
        <v>0.62600032663726934</v>
      </c>
      <c r="M1145" s="54">
        <f t="shared" si="69"/>
        <v>0.11693614241384942</v>
      </c>
      <c r="N1145" s="55">
        <f t="shared" si="70"/>
        <v>716000000</v>
      </c>
      <c r="O1145" s="55">
        <f t="shared" si="71"/>
        <v>3833000000</v>
      </c>
    </row>
    <row r="1146" spans="1:15" x14ac:dyDescent="0.35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  <c r="L1146" s="54">
        <f t="shared" si="68"/>
        <v>0.60818608005769925</v>
      </c>
      <c r="M1146" s="54">
        <f t="shared" si="69"/>
        <v>7.4468085106382975E-2</v>
      </c>
      <c r="N1146" s="55">
        <f t="shared" si="70"/>
        <v>413000000</v>
      </c>
      <c r="O1146" s="55">
        <f t="shared" si="71"/>
        <v>3373000000</v>
      </c>
    </row>
    <row r="1147" spans="1:15" x14ac:dyDescent="0.35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  <c r="L1147" s="54">
        <f t="shared" si="68"/>
        <v>7.7899878188957494E-2</v>
      </c>
      <c r="M1147" s="54">
        <f t="shared" si="69"/>
        <v>5.448675305555694E-2</v>
      </c>
      <c r="N1147" s="55">
        <f t="shared" si="70"/>
        <v>1058638000</v>
      </c>
      <c r="O1147" s="55">
        <f t="shared" si="71"/>
        <v>1513538000</v>
      </c>
    </row>
    <row r="1148" spans="1:15" x14ac:dyDescent="0.35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  <c r="L1148" s="54">
        <f t="shared" si="68"/>
        <v>7.4040604352939354E-2</v>
      </c>
      <c r="M1148" s="54">
        <f t="shared" si="69"/>
        <v>4.9481352291507172E-2</v>
      </c>
      <c r="N1148" s="55">
        <f t="shared" si="70"/>
        <v>942721000</v>
      </c>
      <c r="O1148" s="55">
        <f t="shared" si="71"/>
        <v>1410625000</v>
      </c>
    </row>
    <row r="1149" spans="1:15" x14ac:dyDescent="0.35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  <c r="L1149" s="54">
        <f t="shared" si="68"/>
        <v>9.03346724857228E-2</v>
      </c>
      <c r="M1149" s="54">
        <f t="shared" si="69"/>
        <v>6.5657983521645272E-2</v>
      </c>
      <c r="N1149" s="55">
        <f t="shared" si="70"/>
        <v>1385721000</v>
      </c>
      <c r="O1149" s="55">
        <f t="shared" si="71"/>
        <v>1906526000</v>
      </c>
    </row>
    <row r="1150" spans="1:15" x14ac:dyDescent="0.35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  <c r="L1150" s="54">
        <f t="shared" si="68"/>
        <v>9.6188055970348074E-2</v>
      </c>
      <c r="M1150" s="54">
        <f t="shared" si="69"/>
        <v>6.8267787462172907E-2</v>
      </c>
      <c r="N1150" s="55">
        <f t="shared" si="70"/>
        <v>1122273000</v>
      </c>
      <c r="O1150" s="55">
        <f t="shared" si="71"/>
        <v>1581262000</v>
      </c>
    </row>
    <row r="1151" spans="1:15" x14ac:dyDescent="0.35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  <c r="L1151" s="54">
        <f t="shared" si="68"/>
        <v>0.52015427464260089</v>
      </c>
      <c r="M1151" s="54">
        <f t="shared" si="69"/>
        <v>0.15145208390622872</v>
      </c>
      <c r="N1151" s="55">
        <f t="shared" si="70"/>
        <v>648239000</v>
      </c>
      <c r="O1151" s="55">
        <f t="shared" si="71"/>
        <v>2226343000</v>
      </c>
    </row>
    <row r="1152" spans="1:15" x14ac:dyDescent="0.35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  <c r="L1152" s="54">
        <f t="shared" si="68"/>
        <v>0.54915254237288136</v>
      </c>
      <c r="M1152" s="54">
        <f t="shared" si="69"/>
        <v>0.12009685230024213</v>
      </c>
      <c r="N1152" s="55">
        <f t="shared" si="70"/>
        <v>496000000</v>
      </c>
      <c r="O1152" s="55">
        <f t="shared" si="71"/>
        <v>2268000000</v>
      </c>
    </row>
    <row r="1153" spans="1:15" x14ac:dyDescent="0.35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  <c r="L1153" s="54">
        <f t="shared" si="68"/>
        <v>0.55510465612985904</v>
      </c>
      <c r="M1153" s="54">
        <f t="shared" si="69"/>
        <v>0.16211020931225972</v>
      </c>
      <c r="N1153" s="55">
        <f t="shared" si="70"/>
        <v>759000000</v>
      </c>
      <c r="O1153" s="55">
        <f t="shared" si="71"/>
        <v>2599000000</v>
      </c>
    </row>
    <row r="1154" spans="1:15" x14ac:dyDescent="0.35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  <c r="L1154" s="54">
        <f t="shared" si="68"/>
        <v>0.56107784431137731</v>
      </c>
      <c r="M1154" s="54">
        <f t="shared" si="69"/>
        <v>0.17524950099800399</v>
      </c>
      <c r="N1154" s="55">
        <f t="shared" si="70"/>
        <v>878000000</v>
      </c>
      <c r="O1154" s="55">
        <f t="shared" si="71"/>
        <v>2811000000</v>
      </c>
    </row>
    <row r="1155" spans="1:15" x14ac:dyDescent="0.35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  <c r="L1155" s="54">
        <f t="shared" ref="L1155:L1218" si="72">1-(F1155/E1155)</f>
        <v>0.3801579377325951</v>
      </c>
      <c r="M1155" s="54">
        <f t="shared" ref="M1155:M1218" si="73">N1155/E1155</f>
        <v>0.12536988290823273</v>
      </c>
      <c r="N1155" s="55">
        <f t="shared" ref="N1155:N1218" si="74">O1155-SUM(G1155:I1155)</f>
        <v>690600000</v>
      </c>
      <c r="O1155" s="55">
        <f t="shared" ref="O1155:O1218" si="75">E1155-F1155</f>
        <v>2094100000</v>
      </c>
    </row>
    <row r="1156" spans="1:15" x14ac:dyDescent="0.35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  <c r="L1156" s="54">
        <f t="shared" si="72"/>
        <v>0.37897271268057786</v>
      </c>
      <c r="M1156" s="54">
        <f t="shared" si="73"/>
        <v>0.12937399678972714</v>
      </c>
      <c r="N1156" s="55">
        <f t="shared" si="74"/>
        <v>725400000</v>
      </c>
      <c r="O1156" s="55">
        <f t="shared" si="75"/>
        <v>2124900000</v>
      </c>
    </row>
    <row r="1157" spans="1:15" x14ac:dyDescent="0.35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  <c r="L1157" s="54">
        <f t="shared" si="72"/>
        <v>0.3847389558232932</v>
      </c>
      <c r="M1157" s="54">
        <f t="shared" si="73"/>
        <v>0.11480705430417322</v>
      </c>
      <c r="N1157" s="55">
        <f t="shared" si="74"/>
        <v>657500000</v>
      </c>
      <c r="O1157" s="55">
        <f t="shared" si="75"/>
        <v>2203400000</v>
      </c>
    </row>
    <row r="1158" spans="1:15" x14ac:dyDescent="0.35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  <c r="L1158" s="54">
        <f t="shared" si="72"/>
        <v>0.38957350778437039</v>
      </c>
      <c r="M1158" s="54">
        <f t="shared" si="73"/>
        <v>0.11471169937623611</v>
      </c>
      <c r="N1158" s="55">
        <f t="shared" si="74"/>
        <v>678600000</v>
      </c>
      <c r="O1158" s="55">
        <f t="shared" si="75"/>
        <v>2304600000</v>
      </c>
    </row>
    <row r="1159" spans="1:15" x14ac:dyDescent="0.35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  <c r="L1159" s="54">
        <f t="shared" si="72"/>
        <v>0.95603211846935809</v>
      </c>
      <c r="M1159" s="54">
        <f t="shared" si="73"/>
        <v>0.57294239765900845</v>
      </c>
      <c r="N1159" s="55">
        <f t="shared" si="74"/>
        <v>277637000</v>
      </c>
      <c r="O1159" s="55">
        <f t="shared" si="75"/>
        <v>463275000</v>
      </c>
    </row>
    <row r="1160" spans="1:15" x14ac:dyDescent="0.35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  <c r="L1160" s="54">
        <f t="shared" si="72"/>
        <v>0.95020436831669464</v>
      </c>
      <c r="M1160" s="54">
        <f t="shared" si="73"/>
        <v>0.48411130863653201</v>
      </c>
      <c r="N1160" s="55">
        <f t="shared" si="74"/>
        <v>377708000</v>
      </c>
      <c r="O1160" s="55">
        <f t="shared" si="75"/>
        <v>741358000</v>
      </c>
    </row>
    <row r="1161" spans="1:15" x14ac:dyDescent="0.35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  <c r="L1161" s="54">
        <f t="shared" si="72"/>
        <v>0.94229168563639187</v>
      </c>
      <c r="M1161" s="54">
        <f t="shared" si="73"/>
        <v>0.48621914183641224</v>
      </c>
      <c r="N1161" s="55">
        <f t="shared" si="74"/>
        <v>453888000</v>
      </c>
      <c r="O1161" s="55">
        <f t="shared" si="75"/>
        <v>879634000</v>
      </c>
    </row>
    <row r="1162" spans="1:15" x14ac:dyDescent="0.35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  <c r="L1162" s="54">
        <f t="shared" si="72"/>
        <v>0.94590754286440237</v>
      </c>
      <c r="M1162" s="54">
        <f t="shared" si="73"/>
        <v>0.4978280733129089</v>
      </c>
      <c r="N1162" s="55">
        <f t="shared" si="74"/>
        <v>509420000</v>
      </c>
      <c r="O1162" s="55">
        <f t="shared" si="75"/>
        <v>967933000</v>
      </c>
    </row>
    <row r="1163" spans="1:15" x14ac:dyDescent="0.35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  <c r="L1163" s="54">
        <f t="shared" si="72"/>
        <v>0.16140833362054519</v>
      </c>
      <c r="M1163" s="54">
        <f t="shared" si="73"/>
        <v>9.2962662167898433E-2</v>
      </c>
      <c r="N1163" s="55">
        <f t="shared" si="74"/>
        <v>946743000</v>
      </c>
      <c r="O1163" s="55">
        <f t="shared" si="75"/>
        <v>1643802000</v>
      </c>
    </row>
    <row r="1164" spans="1:15" x14ac:dyDescent="0.35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  <c r="L1164" s="54">
        <f t="shared" si="72"/>
        <v>0.13895576260506026</v>
      </c>
      <c r="M1164" s="54">
        <f t="shared" si="73"/>
        <v>7.3176032201810681E-2</v>
      </c>
      <c r="N1164" s="55">
        <f t="shared" si="74"/>
        <v>868737000</v>
      </c>
      <c r="O1164" s="55">
        <f t="shared" si="75"/>
        <v>1649666000</v>
      </c>
    </row>
    <row r="1165" spans="1:15" x14ac:dyDescent="0.35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  <c r="L1165" s="54">
        <f t="shared" si="72"/>
        <v>0.17273696440641562</v>
      </c>
      <c r="M1165" s="54">
        <f t="shared" si="73"/>
        <v>9.3231940622665294E-2</v>
      </c>
      <c r="N1165" s="55">
        <f t="shared" si="74"/>
        <v>1136972000</v>
      </c>
      <c r="O1165" s="55">
        <f t="shared" si="75"/>
        <v>2106543000</v>
      </c>
    </row>
    <row r="1166" spans="1:15" x14ac:dyDescent="0.35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  <c r="L1166" s="54">
        <f t="shared" si="72"/>
        <v>0.27336051626093649</v>
      </c>
      <c r="M1166" s="54">
        <f t="shared" si="73"/>
        <v>0.13837105443292372</v>
      </c>
      <c r="N1166" s="55">
        <f t="shared" si="74"/>
        <v>1074203000</v>
      </c>
      <c r="O1166" s="55">
        <f t="shared" si="75"/>
        <v>2122154000</v>
      </c>
    </row>
    <row r="1167" spans="1:15" x14ac:dyDescent="0.35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  <c r="L1167" s="54">
        <f t="shared" si="72"/>
        <v>0.17729047252216379</v>
      </c>
      <c r="M1167" s="54">
        <f t="shared" si="73"/>
        <v>0.12691770358667695</v>
      </c>
      <c r="N1167" s="55">
        <f t="shared" si="74"/>
        <v>1944100000</v>
      </c>
      <c r="O1167" s="55">
        <f t="shared" si="75"/>
        <v>2715700000</v>
      </c>
    </row>
    <row r="1168" spans="1:15" x14ac:dyDescent="0.35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  <c r="L1168" s="54">
        <f t="shared" si="72"/>
        <v>0.17463526799873141</v>
      </c>
      <c r="M1168" s="54">
        <f t="shared" si="73"/>
        <v>0.12686991225288086</v>
      </c>
      <c r="N1168" s="55">
        <f t="shared" si="74"/>
        <v>1920100000</v>
      </c>
      <c r="O1168" s="55">
        <f t="shared" si="75"/>
        <v>2643000000</v>
      </c>
    </row>
    <row r="1169" spans="1:15" x14ac:dyDescent="0.35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  <c r="L1169" s="54">
        <f t="shared" si="72"/>
        <v>0.17809676394087004</v>
      </c>
      <c r="M1169" s="54">
        <f t="shared" si="73"/>
        <v>0.1303050548424132</v>
      </c>
      <c r="N1169" s="55">
        <f t="shared" si="74"/>
        <v>2008900000</v>
      </c>
      <c r="O1169" s="55">
        <f t="shared" si="75"/>
        <v>2745700000</v>
      </c>
    </row>
    <row r="1170" spans="1:15" x14ac:dyDescent="0.35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  <c r="L1170" s="54">
        <f t="shared" si="72"/>
        <v>0.50102326297632027</v>
      </c>
      <c r="M1170" s="54">
        <f t="shared" si="73"/>
        <v>0.15809833547497129</v>
      </c>
      <c r="N1170" s="55">
        <f t="shared" si="74"/>
        <v>977393000</v>
      </c>
      <c r="O1170" s="55">
        <f t="shared" si="75"/>
        <v>3097418000</v>
      </c>
    </row>
    <row r="1171" spans="1:15" x14ac:dyDescent="0.35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  <c r="L1171" s="54">
        <f t="shared" si="72"/>
        <v>0.50667482599883262</v>
      </c>
      <c r="M1171" s="54">
        <f t="shared" si="73"/>
        <v>0.16595663532522603</v>
      </c>
      <c r="N1171" s="55">
        <f t="shared" si="74"/>
        <v>1103485000</v>
      </c>
      <c r="O1171" s="55">
        <f t="shared" si="75"/>
        <v>3369001000</v>
      </c>
    </row>
    <row r="1172" spans="1:15" x14ac:dyDescent="0.35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  <c r="L1172" s="54">
        <f t="shared" si="72"/>
        <v>0.51397718512306056</v>
      </c>
      <c r="M1172" s="54">
        <f t="shared" si="73"/>
        <v>0.17604763582892155</v>
      </c>
      <c r="N1172" s="55">
        <f t="shared" si="74"/>
        <v>1270374000</v>
      </c>
      <c r="O1172" s="55">
        <f t="shared" si="75"/>
        <v>3708901000</v>
      </c>
    </row>
    <row r="1173" spans="1:15" x14ac:dyDescent="0.35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  <c r="L1173" s="54">
        <f t="shared" si="72"/>
        <v>0.52250700857095445</v>
      </c>
      <c r="M1173" s="54">
        <f t="shared" si="73"/>
        <v>0.19004430205127007</v>
      </c>
      <c r="N1173" s="55">
        <f t="shared" si="74"/>
        <v>1514021000</v>
      </c>
      <c r="O1173" s="55">
        <f t="shared" si="75"/>
        <v>4162643000</v>
      </c>
    </row>
    <row r="1174" spans="1:15" x14ac:dyDescent="0.35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  <c r="L1174" s="54">
        <f t="shared" si="72"/>
        <v>0.67512437810945269</v>
      </c>
      <c r="M1174" s="54">
        <f t="shared" si="73"/>
        <v>0.40328358208955223</v>
      </c>
      <c r="N1174" s="55">
        <f t="shared" si="74"/>
        <v>8106000000</v>
      </c>
      <c r="O1174" s="55">
        <f t="shared" si="75"/>
        <v>13570000000</v>
      </c>
    </row>
    <row r="1175" spans="1:15" x14ac:dyDescent="0.35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  <c r="L1175" s="54">
        <f t="shared" si="72"/>
        <v>0.67788795240456123</v>
      </c>
      <c r="M1175" s="54">
        <f t="shared" si="73"/>
        <v>0.36499752107089739</v>
      </c>
      <c r="N1175" s="55">
        <f t="shared" si="74"/>
        <v>7362000000</v>
      </c>
      <c r="O1175" s="55">
        <f t="shared" si="75"/>
        <v>13673000000</v>
      </c>
    </row>
    <row r="1176" spans="1:15" x14ac:dyDescent="0.35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  <c r="L1176" s="54">
        <f t="shared" si="72"/>
        <v>0.64773198011598998</v>
      </c>
      <c r="M1176" s="54">
        <f t="shared" si="73"/>
        <v>0.32078500414250205</v>
      </c>
      <c r="N1176" s="55">
        <f t="shared" si="74"/>
        <v>6195000000</v>
      </c>
      <c r="O1176" s="55">
        <f t="shared" si="75"/>
        <v>12509000000</v>
      </c>
    </row>
    <row r="1177" spans="1:15" x14ac:dyDescent="0.35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  <c r="L1177" s="54">
        <f t="shared" si="72"/>
        <v>0.53493589743589742</v>
      </c>
      <c r="M1177" s="54">
        <f t="shared" si="73"/>
        <v>4.158653846153846E-2</v>
      </c>
      <c r="N1177" s="55">
        <f t="shared" si="74"/>
        <v>519000000</v>
      </c>
      <c r="O1177" s="55">
        <f t="shared" si="75"/>
        <v>6676000000</v>
      </c>
    </row>
    <row r="1178" spans="1:15" x14ac:dyDescent="0.35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  <c r="L1178" s="54">
        <f t="shared" si="72"/>
        <v>0.93300376300450083</v>
      </c>
      <c r="M1178" s="54">
        <f t="shared" si="73"/>
        <v>0.28384859440714233</v>
      </c>
      <c r="N1178" s="55">
        <f t="shared" si="74"/>
        <v>384700000</v>
      </c>
      <c r="O1178" s="55">
        <f t="shared" si="75"/>
        <v>1264500000</v>
      </c>
    </row>
    <row r="1179" spans="1:15" x14ac:dyDescent="0.35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  <c r="L1179" s="54">
        <f t="shared" si="72"/>
        <v>0.93975187578931729</v>
      </c>
      <c r="M1179" s="54">
        <f t="shared" si="73"/>
        <v>0.28400564594012334</v>
      </c>
      <c r="N1179" s="55">
        <f t="shared" si="74"/>
        <v>382300000</v>
      </c>
      <c r="O1179" s="55">
        <f t="shared" si="75"/>
        <v>1265000000</v>
      </c>
    </row>
    <row r="1180" spans="1:15" x14ac:dyDescent="0.35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  <c r="L1180" s="54">
        <f t="shared" si="72"/>
        <v>0.94143622412045747</v>
      </c>
      <c r="M1180" s="54">
        <f t="shared" si="73"/>
        <v>0.30288113508035325</v>
      </c>
      <c r="N1180" s="55">
        <f t="shared" si="74"/>
        <v>418400000</v>
      </c>
      <c r="O1180" s="55">
        <f t="shared" si="75"/>
        <v>1300500000</v>
      </c>
    </row>
    <row r="1181" spans="1:15" x14ac:dyDescent="0.35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  <c r="L1181" s="54">
        <f t="shared" si="72"/>
        <v>0.93280799268275527</v>
      </c>
      <c r="M1181" s="54">
        <f t="shared" si="73"/>
        <v>0.30380637444592978</v>
      </c>
      <c r="N1181" s="55">
        <f t="shared" si="74"/>
        <v>431800000</v>
      </c>
      <c r="O1181" s="55">
        <f t="shared" si="75"/>
        <v>1325800000</v>
      </c>
    </row>
    <row r="1182" spans="1:15" x14ac:dyDescent="0.35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  <c r="L1182" s="54">
        <f t="shared" si="72"/>
        <v>0.58616193213245871</v>
      </c>
      <c r="M1182" s="54">
        <f t="shared" si="73"/>
        <v>0.16667830456940674</v>
      </c>
      <c r="N1182" s="55">
        <f t="shared" si="74"/>
        <v>637330000</v>
      </c>
      <c r="O1182" s="55">
        <f t="shared" si="75"/>
        <v>2241315000</v>
      </c>
    </row>
    <row r="1183" spans="1:15" x14ac:dyDescent="0.35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  <c r="L1183" s="54">
        <f t="shared" si="72"/>
        <v>0.56463303823059685</v>
      </c>
      <c r="M1183" s="54">
        <f t="shared" si="73"/>
        <v>0.16094726527727041</v>
      </c>
      <c r="N1183" s="55">
        <f t="shared" si="74"/>
        <v>610205000</v>
      </c>
      <c r="O1183" s="55">
        <f t="shared" si="75"/>
        <v>2140713000</v>
      </c>
    </row>
    <row r="1184" spans="1:15" x14ac:dyDescent="0.35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  <c r="L1184" s="54">
        <f t="shared" si="72"/>
        <v>0.56017552251678926</v>
      </c>
      <c r="M1184" s="54">
        <f t="shared" si="73"/>
        <v>0.17071341545108942</v>
      </c>
      <c r="N1184" s="55">
        <f t="shared" si="74"/>
        <v>652382000</v>
      </c>
      <c r="O1184" s="55">
        <f t="shared" si="75"/>
        <v>2140713000</v>
      </c>
    </row>
    <row r="1185" spans="1:15" x14ac:dyDescent="0.35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  <c r="L1185" s="54">
        <f t="shared" si="72"/>
        <v>0.56440333588592706</v>
      </c>
      <c r="M1185" s="54">
        <f t="shared" si="73"/>
        <v>0.17589196380161318</v>
      </c>
      <c r="N1185" s="55">
        <f t="shared" si="74"/>
        <v>629352000</v>
      </c>
      <c r="O1185" s="55">
        <f t="shared" si="75"/>
        <v>2019469000</v>
      </c>
    </row>
    <row r="1186" spans="1:15" x14ac:dyDescent="0.35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  <c r="L1186" s="54">
        <f t="shared" si="72"/>
        <v>0.16198905813168807</v>
      </c>
      <c r="M1186" s="54">
        <f t="shared" si="73"/>
        <v>7.9545454545454544E-2</v>
      </c>
      <c r="N1186" s="55">
        <f t="shared" si="74"/>
        <v>1320200000</v>
      </c>
      <c r="O1186" s="55">
        <f t="shared" si="75"/>
        <v>2688500000</v>
      </c>
    </row>
    <row r="1187" spans="1:15" x14ac:dyDescent="0.35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  <c r="L1187" s="54">
        <f t="shared" si="72"/>
        <v>0.16567432927195247</v>
      </c>
      <c r="M1187" s="54">
        <f t="shared" si="73"/>
        <v>8.2690114638977255E-2</v>
      </c>
      <c r="N1187" s="55">
        <f t="shared" si="74"/>
        <v>1377700000</v>
      </c>
      <c r="O1187" s="55">
        <f t="shared" si="75"/>
        <v>2760300000</v>
      </c>
    </row>
    <row r="1188" spans="1:15" x14ac:dyDescent="0.35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  <c r="L1188" s="54">
        <f t="shared" si="72"/>
        <v>0.16470994475138123</v>
      </c>
      <c r="M1188" s="54">
        <f t="shared" si="73"/>
        <v>9.1036127417127077E-2</v>
      </c>
      <c r="N1188" s="55">
        <f t="shared" si="74"/>
        <v>1687300000</v>
      </c>
      <c r="O1188" s="55">
        <f t="shared" si="75"/>
        <v>3052800000</v>
      </c>
    </row>
    <row r="1189" spans="1:15" x14ac:dyDescent="0.35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  <c r="L1189" s="54">
        <f t="shared" si="72"/>
        <v>0.18098364870148298</v>
      </c>
      <c r="M1189" s="54">
        <f t="shared" si="73"/>
        <v>0.10787679486698837</v>
      </c>
      <c r="N1189" s="55">
        <f t="shared" si="74"/>
        <v>2014200000</v>
      </c>
      <c r="O1189" s="55">
        <f t="shared" si="75"/>
        <v>3379200000</v>
      </c>
    </row>
    <row r="1190" spans="1:15" x14ac:dyDescent="0.35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  <c r="L1190" s="54">
        <f t="shared" si="72"/>
        <v>0.24612129760225665</v>
      </c>
      <c r="M1190" s="54">
        <f t="shared" si="73"/>
        <v>0.11296320041030901</v>
      </c>
      <c r="N1190" s="55">
        <f t="shared" si="74"/>
        <v>1762000000</v>
      </c>
      <c r="O1190" s="55">
        <f t="shared" si="75"/>
        <v>3839000000</v>
      </c>
    </row>
    <row r="1191" spans="1:15" x14ac:dyDescent="0.35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  <c r="L1191" s="54">
        <f t="shared" si="72"/>
        <v>0.28572264482153309</v>
      </c>
      <c r="M1191" s="54">
        <f t="shared" si="73"/>
        <v>0.14335868929198362</v>
      </c>
      <c r="N1191" s="55">
        <f t="shared" si="74"/>
        <v>2450000000</v>
      </c>
      <c r="O1191" s="55">
        <f t="shared" si="75"/>
        <v>4883000000</v>
      </c>
    </row>
    <row r="1192" spans="1:15" x14ac:dyDescent="0.35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  <c r="L1192" s="54">
        <f t="shared" si="72"/>
        <v>0.24475732192716693</v>
      </c>
      <c r="M1192" s="54">
        <f t="shared" si="73"/>
        <v>8.958593239470089E-2</v>
      </c>
      <c r="N1192" s="55">
        <f t="shared" si="74"/>
        <v>1508000000</v>
      </c>
      <c r="O1192" s="55">
        <f t="shared" si="75"/>
        <v>4120000000</v>
      </c>
    </row>
    <row r="1193" spans="1:15" x14ac:dyDescent="0.35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  <c r="L1193" s="54">
        <f t="shared" si="72"/>
        <v>0.27918034642816714</v>
      </c>
      <c r="M1193" s="54">
        <f t="shared" si="73"/>
        <v>0.12323106532321974</v>
      </c>
      <c r="N1193" s="55">
        <f t="shared" si="74"/>
        <v>2177000000</v>
      </c>
      <c r="O1193" s="55">
        <f t="shared" si="75"/>
        <v>4932000000</v>
      </c>
    </row>
    <row r="1194" spans="1:15" x14ac:dyDescent="0.35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  <c r="L1194" s="54">
        <f t="shared" si="72"/>
        <v>0.77622413112749844</v>
      </c>
      <c r="M1194" s="54">
        <f t="shared" si="73"/>
        <v>0.3478061781927087</v>
      </c>
      <c r="N1194" s="55">
        <f t="shared" si="74"/>
        <v>1829793000</v>
      </c>
      <c r="O1194" s="55">
        <f t="shared" si="75"/>
        <v>4083681000</v>
      </c>
    </row>
    <row r="1195" spans="1:15" x14ac:dyDescent="0.35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  <c r="L1195" s="54">
        <f t="shared" si="72"/>
        <v>0.84139975440529247</v>
      </c>
      <c r="M1195" s="54">
        <f t="shared" si="73"/>
        <v>0.35511634541414738</v>
      </c>
      <c r="N1195" s="55">
        <f t="shared" si="74"/>
        <v>2412414000</v>
      </c>
      <c r="O1195" s="55">
        <f t="shared" si="75"/>
        <v>5715886000</v>
      </c>
    </row>
    <row r="1196" spans="1:15" x14ac:dyDescent="0.35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  <c r="L1196" s="54">
        <f t="shared" si="72"/>
        <v>0.89838380160273001</v>
      </c>
      <c r="M1196" s="54">
        <f t="shared" si="73"/>
        <v>0.36405147565657359</v>
      </c>
      <c r="N1196" s="55">
        <f t="shared" si="74"/>
        <v>3073312000</v>
      </c>
      <c r="O1196" s="55">
        <f t="shared" si="75"/>
        <v>7584130000</v>
      </c>
    </row>
    <row r="1197" spans="1:15" x14ac:dyDescent="0.35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  <c r="L1197" s="54">
        <f t="shared" si="72"/>
        <v>0.93146347669397189</v>
      </c>
      <c r="M1197" s="54">
        <f t="shared" si="73"/>
        <v>0.3533078483306622</v>
      </c>
      <c r="N1197" s="55">
        <f t="shared" si="74"/>
        <v>3258907000</v>
      </c>
      <c r="O1197" s="55">
        <f t="shared" si="75"/>
        <v>8591807000</v>
      </c>
    </row>
    <row r="1198" spans="1:15" x14ac:dyDescent="0.35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  <c r="L1198" s="54">
        <f t="shared" si="72"/>
        <v>0.32738509605708987</v>
      </c>
      <c r="M1198" s="54">
        <f t="shared" si="73"/>
        <v>0.32738509605708987</v>
      </c>
      <c r="N1198" s="55">
        <f t="shared" si="74"/>
        <v>1190769000</v>
      </c>
      <c r="O1198" s="55">
        <f t="shared" si="75"/>
        <v>1190769000</v>
      </c>
    </row>
    <row r="1199" spans="1:15" x14ac:dyDescent="0.35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  <c r="L1199" s="54">
        <f t="shared" si="72"/>
        <v>0.2841441940498296</v>
      </c>
      <c r="M1199" s="54">
        <f t="shared" si="73"/>
        <v>0.28414419404982955</v>
      </c>
      <c r="N1199" s="55">
        <f t="shared" si="74"/>
        <v>1018697000</v>
      </c>
      <c r="O1199" s="55">
        <f t="shared" si="75"/>
        <v>1018697000</v>
      </c>
    </row>
    <row r="1200" spans="1:15" x14ac:dyDescent="0.35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  <c r="L1200" s="54">
        <f t="shared" si="72"/>
        <v>0.27118016091069364</v>
      </c>
      <c r="M1200" s="54">
        <f t="shared" si="73"/>
        <v>0.27118016091069369</v>
      </c>
      <c r="N1200" s="55">
        <f t="shared" si="74"/>
        <v>1060549000</v>
      </c>
      <c r="O1200" s="55">
        <f t="shared" si="75"/>
        <v>1060549000</v>
      </c>
    </row>
    <row r="1201" spans="1:15" x14ac:dyDescent="0.35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  <c r="L1201" s="54">
        <f t="shared" si="72"/>
        <v>0.24555799716449933</v>
      </c>
      <c r="M1201" s="54">
        <f t="shared" si="73"/>
        <v>0.24555799716449933</v>
      </c>
      <c r="N1201" s="55">
        <f t="shared" si="74"/>
        <v>1322748000</v>
      </c>
      <c r="O1201" s="55">
        <f t="shared" si="75"/>
        <v>1322748000</v>
      </c>
    </row>
    <row r="1202" spans="1:15" x14ac:dyDescent="0.35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  <c r="L1202" s="54">
        <f t="shared" si="72"/>
        <v>0.35067988958184237</v>
      </c>
      <c r="M1202" s="54">
        <f t="shared" si="73"/>
        <v>0.2329005214190778</v>
      </c>
      <c r="N1202" s="55">
        <f t="shared" si="74"/>
        <v>2278000000</v>
      </c>
      <c r="O1202" s="55">
        <f t="shared" si="75"/>
        <v>3430000000</v>
      </c>
    </row>
    <row r="1203" spans="1:15" x14ac:dyDescent="0.35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  <c r="L1203" s="54">
        <f t="shared" si="72"/>
        <v>0.35563804173354741</v>
      </c>
      <c r="M1203" s="54">
        <f t="shared" si="73"/>
        <v>0.23063804173354735</v>
      </c>
      <c r="N1203" s="55">
        <f t="shared" si="74"/>
        <v>2299000000</v>
      </c>
      <c r="O1203" s="55">
        <f t="shared" si="75"/>
        <v>3545000000</v>
      </c>
    </row>
    <row r="1204" spans="1:15" x14ac:dyDescent="0.35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  <c r="L1204" s="54">
        <f t="shared" si="72"/>
        <v>0.35366525812970784</v>
      </c>
      <c r="M1204" s="54">
        <f t="shared" si="73"/>
        <v>0.24095168105823994</v>
      </c>
      <c r="N1204" s="55">
        <f t="shared" si="74"/>
        <v>2623000000</v>
      </c>
      <c r="O1204" s="55">
        <f t="shared" si="75"/>
        <v>3850000000</v>
      </c>
    </row>
    <row r="1205" spans="1:15" x14ac:dyDescent="0.35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  <c r="L1205" s="54">
        <f t="shared" si="72"/>
        <v>0.40096015362457993</v>
      </c>
      <c r="M1205" s="54">
        <f t="shared" si="73"/>
        <v>0.28439750360057608</v>
      </c>
      <c r="N1205" s="55">
        <f t="shared" si="74"/>
        <v>2962000000</v>
      </c>
      <c r="O1205" s="55">
        <f t="shared" si="75"/>
        <v>4176000000</v>
      </c>
    </row>
    <row r="1206" spans="1:15" x14ac:dyDescent="0.35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  <c r="L1206" s="54">
        <f t="shared" si="72"/>
        <v>0.52957916133403593</v>
      </c>
      <c r="M1206" s="54">
        <f t="shared" si="73"/>
        <v>0.14612662802077844</v>
      </c>
      <c r="N1206" s="55">
        <f t="shared" si="74"/>
        <v>9705000000</v>
      </c>
      <c r="O1206" s="55">
        <f t="shared" si="75"/>
        <v>35172000000</v>
      </c>
    </row>
    <row r="1207" spans="1:15" x14ac:dyDescent="0.35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  <c r="L1207" s="54">
        <f t="shared" si="72"/>
        <v>0.5315447715309749</v>
      </c>
      <c r="M1207" s="54">
        <f t="shared" si="73"/>
        <v>0.14367979844937989</v>
      </c>
      <c r="N1207" s="55">
        <f t="shared" si="74"/>
        <v>9581000000</v>
      </c>
      <c r="O1207" s="55">
        <f t="shared" si="75"/>
        <v>35445000000</v>
      </c>
    </row>
    <row r="1208" spans="1:15" x14ac:dyDescent="0.35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  <c r="L1208" s="54">
        <f t="shared" si="72"/>
        <v>0.54435739659984783</v>
      </c>
      <c r="M1208" s="54">
        <f t="shared" si="73"/>
        <v>0.15402182187262117</v>
      </c>
      <c r="N1208" s="55">
        <f t="shared" si="74"/>
        <v>9712000000</v>
      </c>
      <c r="O1208" s="55">
        <f t="shared" si="75"/>
        <v>34325000000</v>
      </c>
    </row>
    <row r="1209" spans="1:15" x14ac:dyDescent="0.35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  <c r="L1209" s="54">
        <f t="shared" si="72"/>
        <v>0.55080494912339373</v>
      </c>
      <c r="M1209" s="54">
        <f t="shared" si="73"/>
        <v>0.1558145830347617</v>
      </c>
      <c r="N1209" s="55">
        <f t="shared" si="74"/>
        <v>9785000000</v>
      </c>
      <c r="O1209" s="55">
        <f t="shared" si="75"/>
        <v>34590000000</v>
      </c>
    </row>
    <row r="1210" spans="1:15" x14ac:dyDescent="0.35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  <c r="L1210" s="54">
        <f t="shared" si="72"/>
        <v>0.8203157875477981</v>
      </c>
      <c r="M1210" s="54">
        <f t="shared" si="73"/>
        <v>0.31238450701648462</v>
      </c>
      <c r="N1210" s="55">
        <f t="shared" si="74"/>
        <v>17074000000</v>
      </c>
      <c r="O1210" s="55">
        <f t="shared" si="75"/>
        <v>44836000000</v>
      </c>
    </row>
    <row r="1211" spans="1:15" x14ac:dyDescent="0.35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  <c r="L1211" s="54">
        <f t="shared" si="72"/>
        <v>0.81416718362282881</v>
      </c>
      <c r="M1211" s="54">
        <f t="shared" si="73"/>
        <v>0.31726892059553352</v>
      </c>
      <c r="N1211" s="55">
        <f t="shared" si="74"/>
        <v>16366000000</v>
      </c>
      <c r="O1211" s="55">
        <f t="shared" si="75"/>
        <v>41998000000</v>
      </c>
    </row>
    <row r="1212" spans="1:15" x14ac:dyDescent="0.35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  <c r="L1212" s="54">
        <f t="shared" si="72"/>
        <v>0.80693478479991931</v>
      </c>
      <c r="M1212" s="54">
        <f t="shared" si="73"/>
        <v>0.27212982562241711</v>
      </c>
      <c r="N1212" s="55">
        <f t="shared" si="74"/>
        <v>13499000000</v>
      </c>
      <c r="O1212" s="55">
        <f t="shared" si="75"/>
        <v>40028000000</v>
      </c>
    </row>
    <row r="1213" spans="1:15" x14ac:dyDescent="0.35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  <c r="L1213" s="54">
        <f t="shared" si="72"/>
        <v>0.80250148410472666</v>
      </c>
      <c r="M1213" s="54">
        <f t="shared" si="73"/>
        <v>0.2656240404495302</v>
      </c>
      <c r="N1213" s="55">
        <f t="shared" si="74"/>
        <v>12976000000</v>
      </c>
      <c r="O1213" s="55">
        <f t="shared" si="75"/>
        <v>39203000000</v>
      </c>
    </row>
    <row r="1214" spans="1:15" x14ac:dyDescent="0.35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  <c r="L1214" s="54">
        <f t="shared" si="72"/>
        <v>0.49581785887292107</v>
      </c>
      <c r="M1214" s="54">
        <f t="shared" si="73"/>
        <v>0.12099682437160235</v>
      </c>
      <c r="N1214" s="55">
        <f t="shared" si="74"/>
        <v>1124000000</v>
      </c>
      <c r="O1214" s="55">
        <f t="shared" si="75"/>
        <v>4605900000</v>
      </c>
    </row>
    <row r="1215" spans="1:15" x14ac:dyDescent="0.35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  <c r="L1215" s="54">
        <f t="shared" si="72"/>
        <v>0.50074444529281514</v>
      </c>
      <c r="M1215" s="54">
        <f t="shared" si="73"/>
        <v>0.14267580361914942</v>
      </c>
      <c r="N1215" s="55">
        <f t="shared" si="74"/>
        <v>1494900000</v>
      </c>
      <c r="O1215" s="55">
        <f t="shared" si="75"/>
        <v>5246600000</v>
      </c>
    </row>
    <row r="1216" spans="1:15" x14ac:dyDescent="0.35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  <c r="L1216" s="54">
        <f t="shared" si="72"/>
        <v>0.44019758617231119</v>
      </c>
      <c r="M1216" s="54">
        <f t="shared" si="73"/>
        <v>0.11958811139714487</v>
      </c>
      <c r="N1216" s="55">
        <f t="shared" si="74"/>
        <v>1430800000</v>
      </c>
      <c r="O1216" s="55">
        <f t="shared" si="75"/>
        <v>5266700000</v>
      </c>
    </row>
    <row r="1217" spans="1:15" x14ac:dyDescent="0.35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  <c r="L1217" s="54">
        <f t="shared" si="72"/>
        <v>0.44221847491951816</v>
      </c>
      <c r="M1217" s="54">
        <f t="shared" si="73"/>
        <v>0.12842400819744879</v>
      </c>
      <c r="N1217" s="55">
        <f t="shared" si="74"/>
        <v>1591700000</v>
      </c>
      <c r="O1217" s="55">
        <f t="shared" si="75"/>
        <v>5480900000</v>
      </c>
    </row>
    <row r="1218" spans="1:15" x14ac:dyDescent="0.35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  <c r="L1218" s="54">
        <f t="shared" si="72"/>
        <v>0.92618820807271185</v>
      </c>
      <c r="M1218" s="54">
        <f t="shared" si="73"/>
        <v>0.35303564089711581</v>
      </c>
      <c r="N1218" s="55">
        <f t="shared" si="74"/>
        <v>743050000</v>
      </c>
      <c r="O1218" s="55">
        <f t="shared" si="75"/>
        <v>1949390000</v>
      </c>
    </row>
    <row r="1219" spans="1:15" x14ac:dyDescent="0.35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  <c r="L1219" s="54">
        <f t="shared" ref="L1219:L1282" si="76">1-(F1219/E1219)</f>
        <v>0.92728715894021652</v>
      </c>
      <c r="M1219" s="54">
        <f t="shared" ref="M1219:M1282" si="77">N1219/E1219</f>
        <v>0.29221576297269392</v>
      </c>
      <c r="N1219" s="55">
        <f t="shared" ref="N1219:N1282" si="78">O1219-SUM(G1219:I1219)</f>
        <v>823919000</v>
      </c>
      <c r="O1219" s="55">
        <f t="shared" ref="O1219:O1282" si="79">E1219-F1219</f>
        <v>2614539000</v>
      </c>
    </row>
    <row r="1220" spans="1:15" x14ac:dyDescent="0.35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  <c r="L1220" s="54">
        <f t="shared" si="76"/>
        <v>0.90430433011154732</v>
      </c>
      <c r="M1220" s="54">
        <f t="shared" si="77"/>
        <v>0.30506797721486412</v>
      </c>
      <c r="N1220" s="55">
        <f t="shared" si="78"/>
        <v>1251916000</v>
      </c>
      <c r="O1220" s="55">
        <f t="shared" si="79"/>
        <v>3711019000</v>
      </c>
    </row>
    <row r="1221" spans="1:15" x14ac:dyDescent="0.35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  <c r="L1221" s="54">
        <f t="shared" si="76"/>
        <v>0.93833998535519614</v>
      </c>
      <c r="M1221" s="54">
        <f t="shared" si="77"/>
        <v>0.27379096527938801</v>
      </c>
      <c r="N1221" s="55">
        <f t="shared" si="78"/>
        <v>1330741000</v>
      </c>
      <c r="O1221" s="55">
        <f t="shared" si="79"/>
        <v>4560733000</v>
      </c>
    </row>
    <row r="1222" spans="1:15" x14ac:dyDescent="0.35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  <c r="L1222" s="54">
        <f t="shared" si="76"/>
        <v>8.7392223087234155E-2</v>
      </c>
      <c r="M1222" s="54">
        <f t="shared" si="77"/>
        <v>8.4377688935196302E-2</v>
      </c>
      <c r="N1222" s="55">
        <f t="shared" si="78"/>
        <v>1441500000</v>
      </c>
      <c r="O1222" s="55">
        <f t="shared" si="79"/>
        <v>1493000000</v>
      </c>
    </row>
    <row r="1223" spans="1:15" x14ac:dyDescent="0.35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  <c r="L1223" s="54">
        <f t="shared" si="76"/>
        <v>0.10433165115651954</v>
      </c>
      <c r="M1223" s="54">
        <f t="shared" si="77"/>
        <v>0.10116174762945149</v>
      </c>
      <c r="N1223" s="55">
        <f t="shared" si="78"/>
        <v>1838200000</v>
      </c>
      <c r="O1223" s="55">
        <f t="shared" si="79"/>
        <v>1895800000</v>
      </c>
    </row>
    <row r="1224" spans="1:15" x14ac:dyDescent="0.35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  <c r="L1224" s="54">
        <f t="shared" si="76"/>
        <v>0.10799117134399783</v>
      </c>
      <c r="M1224" s="54">
        <f t="shared" si="77"/>
        <v>0.10439163753003909</v>
      </c>
      <c r="N1224" s="55">
        <f t="shared" si="78"/>
        <v>2024300000</v>
      </c>
      <c r="O1224" s="55">
        <f t="shared" si="79"/>
        <v>2094100000</v>
      </c>
    </row>
    <row r="1225" spans="1:15" x14ac:dyDescent="0.35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  <c r="L1225" s="54">
        <f t="shared" si="76"/>
        <v>0.10299801475030934</v>
      </c>
      <c r="M1225" s="54">
        <f t="shared" si="77"/>
        <v>9.8188339775005032E-2</v>
      </c>
      <c r="N1225" s="55">
        <f t="shared" si="78"/>
        <v>2047600000</v>
      </c>
      <c r="O1225" s="55">
        <f t="shared" si="79"/>
        <v>2147900000</v>
      </c>
    </row>
    <row r="1226" spans="1:15" x14ac:dyDescent="0.35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  <c r="L1226" s="54">
        <f t="shared" si="76"/>
        <v>0.22503807707981072</v>
      </c>
      <c r="M1226" s="54">
        <f t="shared" si="77"/>
        <v>0.1055690879264003</v>
      </c>
      <c r="N1226" s="55">
        <f t="shared" si="78"/>
        <v>1374056000</v>
      </c>
      <c r="O1226" s="55">
        <f t="shared" si="79"/>
        <v>2929029000</v>
      </c>
    </row>
    <row r="1227" spans="1:15" x14ac:dyDescent="0.35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  <c r="L1227" s="54">
        <f t="shared" si="76"/>
        <v>0.22909735501084261</v>
      </c>
      <c r="M1227" s="54">
        <f t="shared" si="77"/>
        <v>0.10545967451048432</v>
      </c>
      <c r="N1227" s="55">
        <f t="shared" si="78"/>
        <v>1393752000</v>
      </c>
      <c r="O1227" s="55">
        <f t="shared" si="79"/>
        <v>3027744000</v>
      </c>
    </row>
    <row r="1228" spans="1:15" x14ac:dyDescent="0.35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  <c r="L1228" s="54">
        <f t="shared" si="76"/>
        <v>0.24044686551271011</v>
      </c>
      <c r="M1228" s="54">
        <f t="shared" si="77"/>
        <v>0.11892569579752393</v>
      </c>
      <c r="N1228" s="55">
        <f t="shared" si="78"/>
        <v>1511753000</v>
      </c>
      <c r="O1228" s="55">
        <f t="shared" si="79"/>
        <v>3056499000</v>
      </c>
    </row>
    <row r="1229" spans="1:15" x14ac:dyDescent="0.35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  <c r="L1229" s="54">
        <f t="shared" si="76"/>
        <v>0.22334514270312888</v>
      </c>
      <c r="M1229" s="54">
        <f t="shared" si="77"/>
        <v>0.10369110216549907</v>
      </c>
      <c r="N1229" s="55">
        <f t="shared" si="78"/>
        <v>1178009000</v>
      </c>
      <c r="O1229" s="55">
        <f t="shared" si="79"/>
        <v>2537369000</v>
      </c>
    </row>
    <row r="1230" spans="1:15" x14ac:dyDescent="0.35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  <c r="L1230" s="54">
        <f t="shared" si="76"/>
        <v>0.20642299318877488</v>
      </c>
      <c r="M1230" s="54">
        <f t="shared" si="77"/>
        <v>0.10632782795252126</v>
      </c>
      <c r="N1230" s="55">
        <f t="shared" si="78"/>
        <v>603899000</v>
      </c>
      <c r="O1230" s="55">
        <f t="shared" si="79"/>
        <v>1172399000</v>
      </c>
    </row>
    <row r="1231" spans="1:15" x14ac:dyDescent="0.35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  <c r="L1231" s="54">
        <f t="shared" si="76"/>
        <v>0.27100405797439975</v>
      </c>
      <c r="M1231" s="54">
        <f t="shared" si="77"/>
        <v>0.12305897107411544</v>
      </c>
      <c r="N1231" s="55">
        <f t="shared" si="78"/>
        <v>716494000</v>
      </c>
      <c r="O1231" s="55">
        <f t="shared" si="79"/>
        <v>1577884000</v>
      </c>
    </row>
    <row r="1232" spans="1:15" x14ac:dyDescent="0.35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  <c r="L1232" s="54">
        <f t="shared" si="76"/>
        <v>0.27217047778956882</v>
      </c>
      <c r="M1232" s="54">
        <f t="shared" si="77"/>
        <v>0.13931645192114162</v>
      </c>
      <c r="N1232" s="55">
        <f t="shared" si="78"/>
        <v>833386000</v>
      </c>
      <c r="O1232" s="55">
        <f t="shared" si="79"/>
        <v>1628114000</v>
      </c>
    </row>
    <row r="1233" spans="1:15" x14ac:dyDescent="0.35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  <c r="L1233" s="54">
        <f t="shared" si="76"/>
        <v>0.25295951894483337</v>
      </c>
      <c r="M1233" s="54">
        <f t="shared" si="77"/>
        <v>0.12814332339307055</v>
      </c>
      <c r="N1233" s="55">
        <f t="shared" si="78"/>
        <v>982664000</v>
      </c>
      <c r="O1233" s="55">
        <f t="shared" si="79"/>
        <v>1939814000</v>
      </c>
    </row>
    <row r="1234" spans="1:15" x14ac:dyDescent="0.35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  <c r="L1234" s="54">
        <f t="shared" si="76"/>
        <v>0.4567425807101313</v>
      </c>
      <c r="M1234" s="54">
        <f t="shared" si="77"/>
        <v>9.6107331031717827E-2</v>
      </c>
      <c r="N1234" s="55">
        <f t="shared" si="78"/>
        <v>202324000</v>
      </c>
      <c r="O1234" s="55">
        <f t="shared" si="79"/>
        <v>961529000</v>
      </c>
    </row>
    <row r="1235" spans="1:15" x14ac:dyDescent="0.35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  <c r="L1235" s="54">
        <f t="shared" si="76"/>
        <v>0.45242321742910829</v>
      </c>
      <c r="M1235" s="54">
        <f t="shared" si="77"/>
        <v>0.12135970478117675</v>
      </c>
      <c r="N1235" s="55">
        <f t="shared" si="78"/>
        <v>261844000</v>
      </c>
      <c r="O1235" s="55">
        <f t="shared" si="79"/>
        <v>976142000</v>
      </c>
    </row>
    <row r="1236" spans="1:15" x14ac:dyDescent="0.35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  <c r="L1236" s="54">
        <f t="shared" si="76"/>
        <v>0.44904320944887377</v>
      </c>
      <c r="M1236" s="54">
        <f t="shared" si="77"/>
        <v>0.10018330793722027</v>
      </c>
      <c r="N1236" s="55">
        <f t="shared" si="78"/>
        <v>224132000</v>
      </c>
      <c r="O1236" s="55">
        <f t="shared" si="79"/>
        <v>1004608000</v>
      </c>
    </row>
    <row r="1237" spans="1:15" x14ac:dyDescent="0.35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  <c r="L1237" s="54">
        <f t="shared" si="76"/>
        <v>0.45284590111472145</v>
      </c>
      <c r="M1237" s="54">
        <f t="shared" si="77"/>
        <v>0.13248295252875428</v>
      </c>
      <c r="N1237" s="55">
        <f t="shared" si="78"/>
        <v>299724000</v>
      </c>
      <c r="O1237" s="55">
        <f t="shared" si="79"/>
        <v>1024500000</v>
      </c>
    </row>
    <row r="1238" spans="1:15" x14ac:dyDescent="0.35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  <c r="L1238" s="54">
        <f t="shared" si="76"/>
        <v>0.25999325244598837</v>
      </c>
      <c r="M1238" s="54">
        <f t="shared" si="77"/>
        <v>0.1727373826987717</v>
      </c>
      <c r="N1238" s="55">
        <f t="shared" si="78"/>
        <v>13824000000</v>
      </c>
      <c r="O1238" s="55">
        <f t="shared" si="79"/>
        <v>20807000000</v>
      </c>
    </row>
    <row r="1239" spans="1:15" x14ac:dyDescent="0.35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  <c r="L1239" s="54">
        <f t="shared" si="76"/>
        <v>0.24131775397598187</v>
      </c>
      <c r="M1239" s="54">
        <f t="shared" si="77"/>
        <v>0.15276009287693806</v>
      </c>
      <c r="N1239" s="55">
        <f t="shared" si="78"/>
        <v>12237000000</v>
      </c>
      <c r="O1239" s="55">
        <f t="shared" si="79"/>
        <v>19331000000</v>
      </c>
    </row>
    <row r="1240" spans="1:15" x14ac:dyDescent="0.35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  <c r="L1240" s="54">
        <f t="shared" si="76"/>
        <v>0.23582020890837252</v>
      </c>
      <c r="M1240" s="54">
        <f t="shared" si="77"/>
        <v>0.14465281160361532</v>
      </c>
      <c r="N1240" s="55">
        <f t="shared" si="78"/>
        <v>10691000000</v>
      </c>
      <c r="O1240" s="55">
        <f t="shared" si="79"/>
        <v>17429000000</v>
      </c>
    </row>
    <row r="1241" spans="1:15" x14ac:dyDescent="0.35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  <c r="L1241" s="54">
        <f t="shared" si="76"/>
        <v>0.23073125825517327</v>
      </c>
      <c r="M1241" s="54">
        <f t="shared" si="77"/>
        <v>0.14429042199778527</v>
      </c>
      <c r="N1241" s="55">
        <f t="shared" si="78"/>
        <v>10815000000</v>
      </c>
      <c r="O1241" s="55">
        <f t="shared" si="79"/>
        <v>17294000000</v>
      </c>
    </row>
    <row r="1242" spans="1:15" x14ac:dyDescent="0.3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  <c r="L1242" s="54">
        <f t="shared" si="76"/>
        <v>0.97675538961821029</v>
      </c>
      <c r="M1242" s="54">
        <f t="shared" si="77"/>
        <v>0.28586053233770925</v>
      </c>
      <c r="N1242" s="55">
        <f t="shared" si="78"/>
        <v>4747000000</v>
      </c>
      <c r="O1242" s="55">
        <f t="shared" si="79"/>
        <v>16220000000</v>
      </c>
    </row>
    <row r="1243" spans="1:15" x14ac:dyDescent="0.3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  <c r="L1243" s="54">
        <f t="shared" si="76"/>
        <v>0.97961119013750597</v>
      </c>
      <c r="M1243" s="54">
        <f t="shared" si="77"/>
        <v>0.36770981507823614</v>
      </c>
      <c r="N1243" s="55">
        <f t="shared" si="78"/>
        <v>6204000000</v>
      </c>
      <c r="O1243" s="55">
        <f t="shared" si="79"/>
        <v>16528000000</v>
      </c>
    </row>
    <row r="1244" spans="1:15" x14ac:dyDescent="0.3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  <c r="L1244" s="54">
        <f t="shared" si="76"/>
        <v>0.98003808119894353</v>
      </c>
      <c r="M1244" s="54">
        <f t="shared" si="77"/>
        <v>0.38050488299244517</v>
      </c>
      <c r="N1244" s="55">
        <f t="shared" si="78"/>
        <v>6195000000</v>
      </c>
      <c r="O1244" s="55">
        <f t="shared" si="79"/>
        <v>15956000000</v>
      </c>
    </row>
    <row r="1245" spans="1:15" x14ac:dyDescent="0.3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  <c r="L1245" s="54">
        <f t="shared" si="76"/>
        <v>0.97523048555623848</v>
      </c>
      <c r="M1245" s="54">
        <f t="shared" si="77"/>
        <v>0.37793484941610328</v>
      </c>
      <c r="N1245" s="55">
        <f t="shared" si="78"/>
        <v>6149000000</v>
      </c>
      <c r="O1245" s="55">
        <f t="shared" si="79"/>
        <v>15867000000</v>
      </c>
    </row>
    <row r="1246" spans="1:15" x14ac:dyDescent="0.35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  <c r="L1246" s="54">
        <f t="shared" si="76"/>
        <v>0.29393052846661094</v>
      </c>
      <c r="M1246" s="54">
        <f t="shared" si="77"/>
        <v>1.2979474319680506E-2</v>
      </c>
      <c r="N1246" s="55">
        <f t="shared" si="78"/>
        <v>55900000</v>
      </c>
      <c r="O1246" s="55">
        <f t="shared" si="79"/>
        <v>1265900000</v>
      </c>
    </row>
    <row r="1247" spans="1:15" x14ac:dyDescent="0.35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  <c r="L1247" s="54">
        <f t="shared" si="76"/>
        <v>0.33860022572395965</v>
      </c>
      <c r="M1247" s="54">
        <f t="shared" si="77"/>
        <v>0.10766175693243996</v>
      </c>
      <c r="N1247" s="55">
        <f t="shared" si="78"/>
        <v>753600000</v>
      </c>
      <c r="O1247" s="55">
        <f t="shared" si="79"/>
        <v>2370100000</v>
      </c>
    </row>
    <row r="1248" spans="1:15" x14ac:dyDescent="0.35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  <c r="L1248" s="54">
        <f t="shared" si="76"/>
        <v>0.34990765733769003</v>
      </c>
      <c r="M1248" s="54">
        <f t="shared" si="77"/>
        <v>0.12102571387981248</v>
      </c>
      <c r="N1248" s="55">
        <f t="shared" si="78"/>
        <v>851900000</v>
      </c>
      <c r="O1248" s="55">
        <f t="shared" si="79"/>
        <v>2463000000</v>
      </c>
    </row>
    <row r="1249" spans="1:15" x14ac:dyDescent="0.35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  <c r="L1249" s="54">
        <f t="shared" si="76"/>
        <v>0.33893626918902153</v>
      </c>
      <c r="M1249" s="54">
        <f t="shared" si="77"/>
        <v>0.11349046363777329</v>
      </c>
      <c r="N1249" s="55">
        <f t="shared" si="78"/>
        <v>731900000</v>
      </c>
      <c r="O1249" s="55">
        <f t="shared" si="79"/>
        <v>2185800000</v>
      </c>
    </row>
    <row r="1250" spans="1:15" x14ac:dyDescent="0.35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  <c r="L1250" s="54">
        <f t="shared" si="76"/>
        <v>0.43074785783771541</v>
      </c>
      <c r="M1250" s="54">
        <f t="shared" si="77"/>
        <v>0.25796655404136648</v>
      </c>
      <c r="N1250" s="55">
        <f t="shared" si="78"/>
        <v>851755000</v>
      </c>
      <c r="O1250" s="55">
        <f t="shared" si="79"/>
        <v>1422245000</v>
      </c>
    </row>
    <row r="1251" spans="1:15" x14ac:dyDescent="0.35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  <c r="L1251" s="54">
        <f t="shared" si="76"/>
        <v>0.4151509221832278</v>
      </c>
      <c r="M1251" s="54">
        <f t="shared" si="77"/>
        <v>0.24498238305253128</v>
      </c>
      <c r="N1251" s="55">
        <f t="shared" si="78"/>
        <v>846323000</v>
      </c>
      <c r="O1251" s="55">
        <f t="shared" si="79"/>
        <v>1434192000</v>
      </c>
    </row>
    <row r="1252" spans="1:15" x14ac:dyDescent="0.35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  <c r="L1252" s="54">
        <f t="shared" si="76"/>
        <v>0.40204065033199377</v>
      </c>
      <c r="M1252" s="54">
        <f t="shared" si="77"/>
        <v>0.23233891773245291</v>
      </c>
      <c r="N1252" s="55">
        <f t="shared" si="78"/>
        <v>811242000</v>
      </c>
      <c r="O1252" s="55">
        <f t="shared" si="79"/>
        <v>1403778000</v>
      </c>
    </row>
    <row r="1253" spans="1:15" x14ac:dyDescent="0.35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  <c r="L1253" s="54">
        <f t="shared" si="76"/>
        <v>0.43650203994171843</v>
      </c>
      <c r="M1253" s="54">
        <f t="shared" si="77"/>
        <v>0.24449032640497928</v>
      </c>
      <c r="N1253" s="55">
        <f t="shared" si="78"/>
        <v>854602000</v>
      </c>
      <c r="O1253" s="55">
        <f t="shared" si="79"/>
        <v>1525768000</v>
      </c>
    </row>
    <row r="1254" spans="1:15" x14ac:dyDescent="0.35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  <c r="L1254" s="54">
        <f t="shared" si="76"/>
        <v>0.41717490361023479</v>
      </c>
      <c r="M1254" s="54">
        <f t="shared" si="77"/>
        <v>0.10865755345250613</v>
      </c>
      <c r="N1254" s="55">
        <f t="shared" si="78"/>
        <v>1550000000</v>
      </c>
      <c r="O1254" s="55">
        <f t="shared" si="79"/>
        <v>5951000000</v>
      </c>
    </row>
    <row r="1255" spans="1:15" x14ac:dyDescent="0.35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  <c r="L1255" s="54">
        <f t="shared" si="76"/>
        <v>0.4356027313907106</v>
      </c>
      <c r="M1255" s="54">
        <f t="shared" si="77"/>
        <v>0.10121019538908796</v>
      </c>
      <c r="N1255" s="55">
        <f t="shared" si="78"/>
        <v>1497000000</v>
      </c>
      <c r="O1255" s="55">
        <f t="shared" si="79"/>
        <v>6443000000</v>
      </c>
    </row>
    <row r="1256" spans="1:15" x14ac:dyDescent="0.35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  <c r="L1256" s="54">
        <f t="shared" si="76"/>
        <v>0.44426384938371932</v>
      </c>
      <c r="M1256" s="54">
        <f t="shared" si="77"/>
        <v>0.13470134091832589</v>
      </c>
      <c r="N1256" s="55">
        <f t="shared" si="78"/>
        <v>1989000000</v>
      </c>
      <c r="O1256" s="55">
        <f t="shared" si="79"/>
        <v>6560000000</v>
      </c>
    </row>
    <row r="1257" spans="1:15" x14ac:dyDescent="0.35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  <c r="L1257" s="54">
        <f t="shared" si="76"/>
        <v>0.45339299030574198</v>
      </c>
      <c r="M1257" s="54">
        <f t="shared" si="77"/>
        <v>7.6604975933835001E-2</v>
      </c>
      <c r="N1257" s="55">
        <f t="shared" si="78"/>
        <v>1130000000</v>
      </c>
      <c r="O1257" s="55">
        <f t="shared" si="79"/>
        <v>6688000000</v>
      </c>
    </row>
    <row r="1258" spans="1:15" x14ac:dyDescent="0.35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  <c r="L1258" s="54">
        <f t="shared" si="76"/>
        <v>0.59808770194526872</v>
      </c>
      <c r="M1258" s="54">
        <f t="shared" si="77"/>
        <v>0.249423013517969</v>
      </c>
      <c r="N1258" s="55">
        <f t="shared" si="78"/>
        <v>3026000000</v>
      </c>
      <c r="O1258" s="55">
        <f t="shared" si="79"/>
        <v>7256000000</v>
      </c>
    </row>
    <row r="1259" spans="1:15" x14ac:dyDescent="0.35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  <c r="L1259" s="54">
        <f t="shared" si="76"/>
        <v>0.7589150488778742</v>
      </c>
      <c r="M1259" s="54">
        <f t="shared" si="77"/>
        <v>0.35260911469089906</v>
      </c>
      <c r="N1259" s="55">
        <f t="shared" si="78"/>
        <v>2561000000</v>
      </c>
      <c r="O1259" s="55">
        <f t="shared" si="79"/>
        <v>5512000000</v>
      </c>
    </row>
    <row r="1260" spans="1:15" x14ac:dyDescent="0.35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  <c r="L1260" s="54">
        <f t="shared" si="76"/>
        <v>0.75942435048395307</v>
      </c>
      <c r="M1260" s="54">
        <f t="shared" si="77"/>
        <v>0.36512990320937339</v>
      </c>
      <c r="N1260" s="55">
        <f t="shared" si="78"/>
        <v>2867000000</v>
      </c>
      <c r="O1260" s="55">
        <f t="shared" si="79"/>
        <v>5963000000</v>
      </c>
    </row>
    <row r="1261" spans="1:15" x14ac:dyDescent="0.35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  <c r="L1261" s="54">
        <f t="shared" si="76"/>
        <v>0.77598122310601125</v>
      </c>
      <c r="M1261" s="54">
        <f t="shared" si="77"/>
        <v>0.36914852001564741</v>
      </c>
      <c r="N1261" s="55">
        <f t="shared" si="78"/>
        <v>2831000000</v>
      </c>
      <c r="O1261" s="55">
        <f t="shared" si="79"/>
        <v>5951000000</v>
      </c>
    </row>
    <row r="1262" spans="1:15" x14ac:dyDescent="0.35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  <c r="L1262" s="54">
        <f t="shared" si="76"/>
        <v>0.21464518486216366</v>
      </c>
      <c r="M1262" s="54">
        <f t="shared" si="77"/>
        <v>8.3444317418411972E-3</v>
      </c>
      <c r="N1262" s="55">
        <f t="shared" si="78"/>
        <v>708000000</v>
      </c>
      <c r="O1262" s="55">
        <f t="shared" si="79"/>
        <v>18212000000</v>
      </c>
    </row>
    <row r="1263" spans="1:15" x14ac:dyDescent="0.35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  <c r="L1263" s="54">
        <f t="shared" si="76"/>
        <v>0.34943682014423194</v>
      </c>
      <c r="M1263" s="54">
        <f t="shared" si="77"/>
        <v>-4.0616482959890017E-2</v>
      </c>
      <c r="N1263" s="55">
        <f t="shared" si="78"/>
        <v>-1684000000</v>
      </c>
      <c r="O1263" s="55">
        <f t="shared" si="79"/>
        <v>14488000000</v>
      </c>
    </row>
    <row r="1264" spans="1:15" x14ac:dyDescent="0.35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  <c r="L1264" s="54">
        <f t="shared" si="76"/>
        <v>0.37972460955549392</v>
      </c>
      <c r="M1264" s="54">
        <f t="shared" si="77"/>
        <v>3.2510858515848812E-2</v>
      </c>
      <c r="N1264" s="55">
        <f t="shared" si="78"/>
        <v>1759000000</v>
      </c>
      <c r="O1264" s="55">
        <f t="shared" si="79"/>
        <v>20545000000</v>
      </c>
    </row>
    <row r="1265" spans="1:15" x14ac:dyDescent="0.35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  <c r="L1265" s="54">
        <f t="shared" si="76"/>
        <v>0.42668814229940999</v>
      </c>
      <c r="M1265" s="54">
        <f t="shared" si="77"/>
        <v>0.13601428596439014</v>
      </c>
      <c r="N1265" s="55">
        <f t="shared" si="78"/>
        <v>7769000000</v>
      </c>
      <c r="O1265" s="55">
        <f t="shared" si="79"/>
        <v>24372000000</v>
      </c>
    </row>
    <row r="1266" spans="1:15" x14ac:dyDescent="0.35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  <c r="L1266" s="54">
        <f t="shared" si="76"/>
        <v>0.1162585754922193</v>
      </c>
      <c r="M1266" s="54">
        <f t="shared" si="77"/>
        <v>2.4931674940041275E-2</v>
      </c>
      <c r="N1266" s="55">
        <f t="shared" si="78"/>
        <v>4470000000</v>
      </c>
      <c r="O1266" s="55">
        <f t="shared" si="79"/>
        <v>20844000000</v>
      </c>
    </row>
    <row r="1267" spans="1:15" x14ac:dyDescent="0.35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  <c r="L1267" s="54">
        <f t="shared" si="76"/>
        <v>0.11157019977155647</v>
      </c>
      <c r="M1267" s="54">
        <f t="shared" si="77"/>
        <v>1.5017832583510105E-2</v>
      </c>
      <c r="N1267" s="55">
        <f t="shared" si="78"/>
        <v>2577000000</v>
      </c>
      <c r="O1267" s="55">
        <f t="shared" si="79"/>
        <v>19145000000</v>
      </c>
    </row>
    <row r="1268" spans="1:15" x14ac:dyDescent="0.35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  <c r="L1268" s="54">
        <f t="shared" si="76"/>
        <v>0.13044314319033323</v>
      </c>
      <c r="M1268" s="54">
        <f t="shared" si="77"/>
        <v>2.051336128824157E-2</v>
      </c>
      <c r="N1268" s="55">
        <f t="shared" si="78"/>
        <v>3307000000</v>
      </c>
      <c r="O1268" s="55">
        <f t="shared" si="79"/>
        <v>21029000000</v>
      </c>
    </row>
    <row r="1269" spans="1:15" x14ac:dyDescent="0.35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  <c r="L1269" s="54">
        <f t="shared" si="76"/>
        <v>0.21502399595857535</v>
      </c>
      <c r="M1269" s="54">
        <f t="shared" si="77"/>
        <v>4.4819398838090427E-2</v>
      </c>
      <c r="N1269" s="55">
        <f t="shared" si="78"/>
        <v>4436000000</v>
      </c>
      <c r="O1269" s="55">
        <f t="shared" si="79"/>
        <v>21282000000</v>
      </c>
    </row>
    <row r="1270" spans="1:15" x14ac:dyDescent="0.35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  <c r="L1270" s="54">
        <f t="shared" si="76"/>
        <v>0.53767996028462683</v>
      </c>
      <c r="M1270" s="54">
        <f t="shared" si="77"/>
        <v>0.10837332450769485</v>
      </c>
      <c r="N1270" s="55">
        <f t="shared" si="78"/>
        <v>654900000</v>
      </c>
      <c r="O1270" s="55">
        <f t="shared" si="79"/>
        <v>3249200000</v>
      </c>
    </row>
    <row r="1271" spans="1:15" x14ac:dyDescent="0.35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  <c r="L1271" s="54">
        <f t="shared" si="76"/>
        <v>0.51540359620834553</v>
      </c>
      <c r="M1271" s="54">
        <f t="shared" si="77"/>
        <v>6.6671552819310073E-2</v>
      </c>
      <c r="N1271" s="55">
        <f t="shared" si="78"/>
        <v>545800000</v>
      </c>
      <c r="O1271" s="55">
        <f t="shared" si="79"/>
        <v>4219300000</v>
      </c>
    </row>
    <row r="1272" spans="1:15" x14ac:dyDescent="0.35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  <c r="L1272" s="54">
        <f t="shared" si="76"/>
        <v>0.52500849390865412</v>
      </c>
      <c r="M1272" s="54">
        <f t="shared" si="77"/>
        <v>7.439450565451633E-2</v>
      </c>
      <c r="N1272" s="55">
        <f t="shared" si="78"/>
        <v>613100000</v>
      </c>
      <c r="O1272" s="55">
        <f t="shared" si="79"/>
        <v>4326700000</v>
      </c>
    </row>
    <row r="1273" spans="1:15" x14ac:dyDescent="0.35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  <c r="L1273" s="54">
        <f t="shared" si="76"/>
        <v>0.51888333354113936</v>
      </c>
      <c r="M1273" s="54">
        <f t="shared" si="77"/>
        <v>9.2752141441093228E-2</v>
      </c>
      <c r="N1273" s="55">
        <f t="shared" si="78"/>
        <v>743900000</v>
      </c>
      <c r="O1273" s="55">
        <f t="shared" si="79"/>
        <v>4161600000</v>
      </c>
    </row>
    <row r="1274" spans="1:15" x14ac:dyDescent="0.35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  <c r="L1274" s="54">
        <f t="shared" si="76"/>
        <v>0.15838925562335093</v>
      </c>
      <c r="M1274" s="54">
        <f t="shared" si="77"/>
        <v>7.8564335505700841E-2</v>
      </c>
      <c r="N1274" s="55">
        <f t="shared" si="78"/>
        <v>465122000</v>
      </c>
      <c r="O1274" s="55">
        <f t="shared" si="79"/>
        <v>937707000</v>
      </c>
    </row>
    <row r="1275" spans="1:15" x14ac:dyDescent="0.35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  <c r="L1275" s="54">
        <f t="shared" si="76"/>
        <v>0.15392983660650106</v>
      </c>
      <c r="M1275" s="54">
        <f t="shared" si="77"/>
        <v>7.4240549555904894E-2</v>
      </c>
      <c r="N1275" s="55">
        <f t="shared" si="78"/>
        <v>475999000</v>
      </c>
      <c r="O1275" s="55">
        <f t="shared" si="79"/>
        <v>986933000</v>
      </c>
    </row>
    <row r="1276" spans="1:15" x14ac:dyDescent="0.35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  <c r="L1276" s="54">
        <f t="shared" si="76"/>
        <v>0.15086607095259474</v>
      </c>
      <c r="M1276" s="54">
        <f t="shared" si="77"/>
        <v>5.538238252670729E-2</v>
      </c>
      <c r="N1276" s="55">
        <f t="shared" si="78"/>
        <v>429060000</v>
      </c>
      <c r="O1276" s="55">
        <f t="shared" si="79"/>
        <v>1168794000</v>
      </c>
    </row>
    <row r="1277" spans="1:15" x14ac:dyDescent="0.35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  <c r="L1277" s="54">
        <f t="shared" si="76"/>
        <v>0.12197726068599324</v>
      </c>
      <c r="M1277" s="54">
        <f t="shared" si="77"/>
        <v>3.9083063891196965E-2</v>
      </c>
      <c r="N1277" s="55">
        <f t="shared" si="78"/>
        <v>295954000</v>
      </c>
      <c r="O1277" s="55">
        <f t="shared" si="79"/>
        <v>923665000</v>
      </c>
    </row>
    <row r="1278" spans="1:15" x14ac:dyDescent="0.35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  <c r="L1278" s="54">
        <f t="shared" si="76"/>
        <v>0.43014967925873127</v>
      </c>
      <c r="M1278" s="54">
        <f t="shared" si="77"/>
        <v>0.22291518175338559</v>
      </c>
      <c r="N1278" s="55">
        <f t="shared" si="78"/>
        <v>2502000000</v>
      </c>
      <c r="O1278" s="55">
        <f t="shared" si="79"/>
        <v>4828000000</v>
      </c>
    </row>
    <row r="1279" spans="1:15" x14ac:dyDescent="0.35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  <c r="L1279" s="54">
        <f t="shared" si="76"/>
        <v>0.43446540880503148</v>
      </c>
      <c r="M1279" s="54">
        <f t="shared" si="77"/>
        <v>0.22012578616352202</v>
      </c>
      <c r="N1279" s="55">
        <f t="shared" si="78"/>
        <v>2625000000</v>
      </c>
      <c r="O1279" s="55">
        <f t="shared" si="79"/>
        <v>5181000000</v>
      </c>
    </row>
    <row r="1280" spans="1:15" x14ac:dyDescent="0.35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  <c r="L1280" s="54">
        <f t="shared" si="76"/>
        <v>0.43273853173633181</v>
      </c>
      <c r="M1280" s="54">
        <f t="shared" si="77"/>
        <v>0.21249898150411473</v>
      </c>
      <c r="N1280" s="55">
        <f t="shared" si="78"/>
        <v>2608000000</v>
      </c>
      <c r="O1280" s="55">
        <f t="shared" si="79"/>
        <v>5311000000</v>
      </c>
    </row>
    <row r="1281" spans="1:15" x14ac:dyDescent="0.35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  <c r="L1281" s="54">
        <f t="shared" si="76"/>
        <v>0.44691907943578324</v>
      </c>
      <c r="M1281" s="54">
        <f t="shared" si="77"/>
        <v>0.21538604305864886</v>
      </c>
      <c r="N1281" s="55">
        <f t="shared" si="78"/>
        <v>2321000000</v>
      </c>
      <c r="O1281" s="55">
        <f t="shared" si="79"/>
        <v>4816000000</v>
      </c>
    </row>
    <row r="1282" spans="1:15" x14ac:dyDescent="0.35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  <c r="L1282" s="54">
        <f t="shared" si="76"/>
        <v>0.60508324619963005</v>
      </c>
      <c r="M1282" s="54">
        <f t="shared" si="77"/>
        <v>0.2907584653744068</v>
      </c>
      <c r="N1282" s="55">
        <f t="shared" si="78"/>
        <v>7230000000</v>
      </c>
      <c r="O1282" s="55">
        <f t="shared" si="79"/>
        <v>15046000000</v>
      </c>
    </row>
    <row r="1283" spans="1:15" x14ac:dyDescent="0.35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  <c r="L1283" s="54">
        <f t="shared" ref="L1283:L1346" si="80">1-(F1283/E1283)</f>
        <v>0.59655680144976775</v>
      </c>
      <c r="M1283" s="54">
        <f t="shared" ref="M1283:M1346" si="81">N1283/E1283</f>
        <v>0.28504549401593232</v>
      </c>
      <c r="N1283" s="55">
        <f t="shared" ref="N1283:N1346" si="82">O1283-SUM(G1283:I1283)</f>
        <v>7550000000</v>
      </c>
      <c r="O1283" s="55">
        <f t="shared" ref="O1283:O1346" si="83">E1283-F1283</f>
        <v>15801000000</v>
      </c>
    </row>
    <row r="1284" spans="1:15" x14ac:dyDescent="0.35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  <c r="L1284" s="54">
        <f t="shared" si="80"/>
        <v>0.58949408646809864</v>
      </c>
      <c r="M1284" s="54">
        <f t="shared" si="81"/>
        <v>0.2284719750009889</v>
      </c>
      <c r="N1284" s="55">
        <f t="shared" si="82"/>
        <v>5776000000</v>
      </c>
      <c r="O1284" s="55">
        <f t="shared" si="83"/>
        <v>14903000000</v>
      </c>
    </row>
    <row r="1285" spans="1:15" x14ac:dyDescent="0.35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  <c r="L1285" s="54">
        <f t="shared" si="80"/>
        <v>0.58610002547338036</v>
      </c>
      <c r="M1285" s="54">
        <f t="shared" si="81"/>
        <v>0.27574934193767514</v>
      </c>
      <c r="N1285" s="55">
        <f t="shared" si="82"/>
        <v>6495000000</v>
      </c>
      <c r="O1285" s="55">
        <f t="shared" si="83"/>
        <v>13805000000</v>
      </c>
    </row>
    <row r="1286" spans="1:15" x14ac:dyDescent="0.35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  <c r="L1286" s="54">
        <f t="shared" si="80"/>
        <v>0.35265290694990814</v>
      </c>
      <c r="M1286" s="54">
        <f t="shared" si="81"/>
        <v>2.3811410770132491E-2</v>
      </c>
      <c r="N1286" s="55">
        <f t="shared" si="82"/>
        <v>27341000</v>
      </c>
      <c r="O1286" s="55">
        <f t="shared" si="83"/>
        <v>404927000</v>
      </c>
    </row>
    <row r="1287" spans="1:15" x14ac:dyDescent="0.35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  <c r="L1287" s="54">
        <f t="shared" si="80"/>
        <v>0.40287650368271488</v>
      </c>
      <c r="M1287" s="54">
        <f t="shared" si="81"/>
        <v>7.1577109071717382E-2</v>
      </c>
      <c r="N1287" s="55">
        <f t="shared" si="82"/>
        <v>122466000</v>
      </c>
      <c r="O1287" s="55">
        <f t="shared" si="83"/>
        <v>689308000</v>
      </c>
    </row>
    <row r="1288" spans="1:15" x14ac:dyDescent="0.35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  <c r="L1288" s="54">
        <f t="shared" si="80"/>
        <v>0.40201576113311011</v>
      </c>
      <c r="M1288" s="54">
        <f t="shared" si="81"/>
        <v>4.5841654773423179E-3</v>
      </c>
      <c r="N1288" s="55">
        <f t="shared" si="82"/>
        <v>11968000</v>
      </c>
      <c r="O1288" s="55">
        <f t="shared" si="83"/>
        <v>1049553000</v>
      </c>
    </row>
    <row r="1289" spans="1:15" x14ac:dyDescent="0.35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  <c r="L1289" s="54">
        <f t="shared" si="80"/>
        <v>0.20559937750076529</v>
      </c>
      <c r="M1289" s="54">
        <f t="shared" si="81"/>
        <v>6.1916708792334352E-2</v>
      </c>
      <c r="N1289" s="55">
        <f t="shared" si="82"/>
        <v>397461000</v>
      </c>
      <c r="O1289" s="55">
        <f t="shared" si="83"/>
        <v>1319801000</v>
      </c>
    </row>
    <row r="1290" spans="1:15" x14ac:dyDescent="0.35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  <c r="L1290" s="54">
        <f t="shared" si="80"/>
        <v>0.20873341975491255</v>
      </c>
      <c r="M1290" s="54">
        <f t="shared" si="81"/>
        <v>5.3582182493333859E-2</v>
      </c>
      <c r="N1290" s="55">
        <f t="shared" si="82"/>
        <v>355720000</v>
      </c>
      <c r="O1290" s="55">
        <f t="shared" si="83"/>
        <v>1385734000</v>
      </c>
    </row>
    <row r="1291" spans="1:15" x14ac:dyDescent="0.35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  <c r="L1291" s="54">
        <f t="shared" si="80"/>
        <v>0.22602985167287415</v>
      </c>
      <c r="M1291" s="54">
        <f t="shared" si="81"/>
        <v>7.9712953330189643E-2</v>
      </c>
      <c r="N1291" s="55">
        <f t="shared" si="82"/>
        <v>523865000</v>
      </c>
      <c r="O1291" s="55">
        <f t="shared" si="83"/>
        <v>1485444000</v>
      </c>
    </row>
    <row r="1292" spans="1:15" x14ac:dyDescent="0.35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  <c r="L1292" s="54">
        <f t="shared" si="80"/>
        <v>0.22121991152476561</v>
      </c>
      <c r="M1292" s="54">
        <f t="shared" si="81"/>
        <v>8.0338777872468833E-2</v>
      </c>
      <c r="N1292" s="55">
        <f t="shared" si="82"/>
        <v>545258000</v>
      </c>
      <c r="O1292" s="55">
        <f t="shared" si="83"/>
        <v>1501416000</v>
      </c>
    </row>
    <row r="1293" spans="1:15" x14ac:dyDescent="0.35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  <c r="L1293" s="54">
        <f t="shared" si="80"/>
        <v>0.32916000262226031</v>
      </c>
      <c r="M1293" s="54">
        <f t="shared" si="81"/>
        <v>0.10256913870196034</v>
      </c>
      <c r="N1293" s="55">
        <f t="shared" si="82"/>
        <v>788554000</v>
      </c>
      <c r="O1293" s="55">
        <f t="shared" si="83"/>
        <v>2530590000</v>
      </c>
    </row>
    <row r="1294" spans="1:15" x14ac:dyDescent="0.35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  <c r="L1294" s="54">
        <f t="shared" si="80"/>
        <v>0.33349991846625093</v>
      </c>
      <c r="M1294" s="54">
        <f t="shared" si="81"/>
        <v>0.1074252998846467</v>
      </c>
      <c r="N1294" s="55">
        <f t="shared" si="82"/>
        <v>855094000</v>
      </c>
      <c r="O1294" s="55">
        <f t="shared" si="83"/>
        <v>2654624000</v>
      </c>
    </row>
    <row r="1295" spans="1:15" x14ac:dyDescent="0.35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  <c r="L1295" s="54">
        <f t="shared" si="80"/>
        <v>0.34278222732511299</v>
      </c>
      <c r="M1295" s="54">
        <f t="shared" si="81"/>
        <v>0.11719023935901747</v>
      </c>
      <c r="N1295" s="55">
        <f t="shared" si="82"/>
        <v>946177000</v>
      </c>
      <c r="O1295" s="55">
        <f t="shared" si="83"/>
        <v>2767574000</v>
      </c>
    </row>
    <row r="1296" spans="1:15" x14ac:dyDescent="0.35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  <c r="L1296" s="54">
        <f t="shared" si="80"/>
        <v>0.38554674895054553</v>
      </c>
      <c r="M1296" s="54">
        <f t="shared" si="81"/>
        <v>0.15497741073281188</v>
      </c>
      <c r="N1296" s="55">
        <f t="shared" si="82"/>
        <v>1286169000</v>
      </c>
      <c r="O1296" s="55">
        <f t="shared" si="83"/>
        <v>3199681000</v>
      </c>
    </row>
    <row r="1297" spans="1:15" x14ac:dyDescent="0.35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  <c r="L1297" s="54">
        <f t="shared" si="80"/>
        <v>0.92618820807271185</v>
      </c>
      <c r="M1297" s="54">
        <f t="shared" si="81"/>
        <v>0.35303564089711581</v>
      </c>
      <c r="N1297" s="55">
        <f t="shared" si="82"/>
        <v>743050000</v>
      </c>
      <c r="O1297" s="55">
        <f t="shared" si="83"/>
        <v>1949390000</v>
      </c>
    </row>
    <row r="1298" spans="1:15" x14ac:dyDescent="0.35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  <c r="L1298" s="54">
        <f t="shared" si="80"/>
        <v>0.92728715894021652</v>
      </c>
      <c r="M1298" s="54">
        <f t="shared" si="81"/>
        <v>0.29221576297269392</v>
      </c>
      <c r="N1298" s="55">
        <f t="shared" si="82"/>
        <v>823919000</v>
      </c>
      <c r="O1298" s="55">
        <f t="shared" si="83"/>
        <v>2614539000</v>
      </c>
    </row>
    <row r="1299" spans="1:15" x14ac:dyDescent="0.35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  <c r="L1299" s="54">
        <f t="shared" si="80"/>
        <v>0.90430433011154732</v>
      </c>
      <c r="M1299" s="54">
        <f t="shared" si="81"/>
        <v>0.30506797721486412</v>
      </c>
      <c r="N1299" s="55">
        <f t="shared" si="82"/>
        <v>1251916000</v>
      </c>
      <c r="O1299" s="55">
        <f t="shared" si="83"/>
        <v>3711019000</v>
      </c>
    </row>
    <row r="1300" spans="1:15" x14ac:dyDescent="0.35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  <c r="L1300" s="54">
        <f t="shared" si="80"/>
        <v>0.93833998535519614</v>
      </c>
      <c r="M1300" s="54">
        <f t="shared" si="81"/>
        <v>0.27379096527938801</v>
      </c>
      <c r="N1300" s="55">
        <f t="shared" si="82"/>
        <v>1330741000</v>
      </c>
      <c r="O1300" s="55">
        <f t="shared" si="83"/>
        <v>4560733000</v>
      </c>
    </row>
    <row r="1301" spans="1:15" x14ac:dyDescent="0.35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  <c r="L1301" s="54">
        <f t="shared" si="80"/>
        <v>0.40582539134858497</v>
      </c>
      <c r="M1301" s="54">
        <f t="shared" si="81"/>
        <v>9.3402451073330825E-2</v>
      </c>
      <c r="N1301" s="55">
        <f t="shared" si="82"/>
        <v>396577000</v>
      </c>
      <c r="O1301" s="55">
        <f t="shared" si="83"/>
        <v>1723092000</v>
      </c>
    </row>
    <row r="1302" spans="1:15" x14ac:dyDescent="0.35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  <c r="L1302" s="54">
        <f t="shared" si="80"/>
        <v>0.40956555188120847</v>
      </c>
      <c r="M1302" s="54">
        <f t="shared" si="81"/>
        <v>0.10577710737390772</v>
      </c>
      <c r="N1302" s="55">
        <f t="shared" si="82"/>
        <v>496625000</v>
      </c>
      <c r="O1302" s="55">
        <f t="shared" si="83"/>
        <v>1922916000</v>
      </c>
    </row>
    <row r="1303" spans="1:15" x14ac:dyDescent="0.35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  <c r="L1303" s="54">
        <f t="shared" si="80"/>
        <v>0.41501448596085566</v>
      </c>
      <c r="M1303" s="54">
        <f t="shared" si="81"/>
        <v>0.11393280343431406</v>
      </c>
      <c r="N1303" s="55">
        <f t="shared" si="82"/>
        <v>580480000</v>
      </c>
      <c r="O1303" s="55">
        <f t="shared" si="83"/>
        <v>2114471000</v>
      </c>
    </row>
    <row r="1304" spans="1:15" x14ac:dyDescent="0.35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  <c r="L1304" s="54">
        <f t="shared" si="80"/>
        <v>0.41152605735297454</v>
      </c>
      <c r="M1304" s="54">
        <f t="shared" si="81"/>
        <v>0.10536761110917475</v>
      </c>
      <c r="N1304" s="55">
        <f t="shared" si="82"/>
        <v>553222000</v>
      </c>
      <c r="O1304" s="55">
        <f t="shared" si="83"/>
        <v>2160676000</v>
      </c>
    </row>
    <row r="1305" spans="1:15" x14ac:dyDescent="0.35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  <c r="L1305" s="54">
        <f t="shared" si="80"/>
        <v>0.84903865618817342</v>
      </c>
      <c r="M1305" s="54">
        <f t="shared" si="81"/>
        <v>0.1536554694890267</v>
      </c>
      <c r="N1305" s="55">
        <f t="shared" si="82"/>
        <v>204180000</v>
      </c>
      <c r="O1305" s="55">
        <f t="shared" si="83"/>
        <v>1128217000</v>
      </c>
    </row>
    <row r="1306" spans="1:15" x14ac:dyDescent="0.35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  <c r="L1306" s="54">
        <f t="shared" si="80"/>
        <v>0.84843103970702749</v>
      </c>
      <c r="M1306" s="54">
        <f t="shared" si="81"/>
        <v>0.15278099067192749</v>
      </c>
      <c r="N1306" s="55">
        <f t="shared" si="82"/>
        <v>234460000</v>
      </c>
      <c r="O1306" s="55">
        <f t="shared" si="83"/>
        <v>1302015000</v>
      </c>
    </row>
    <row r="1307" spans="1:15" x14ac:dyDescent="0.35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  <c r="L1307" s="54">
        <f t="shared" si="80"/>
        <v>0.84733127725289181</v>
      </c>
      <c r="M1307" s="54">
        <f t="shared" si="81"/>
        <v>0.13970133373270247</v>
      </c>
      <c r="N1307" s="55">
        <f t="shared" si="82"/>
        <v>249994000</v>
      </c>
      <c r="O1307" s="55">
        <f t="shared" si="83"/>
        <v>1516290000</v>
      </c>
    </row>
    <row r="1308" spans="1:15" x14ac:dyDescent="0.35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  <c r="L1308" s="54">
        <f t="shared" si="80"/>
        <v>0.84912558533887528</v>
      </c>
      <c r="M1308" s="54">
        <f t="shared" si="81"/>
        <v>0.14035853681117613</v>
      </c>
      <c r="N1308" s="55">
        <f t="shared" si="82"/>
        <v>288048000</v>
      </c>
      <c r="O1308" s="55">
        <f t="shared" si="83"/>
        <v>1742601000</v>
      </c>
    </row>
    <row r="1309" spans="1:15" x14ac:dyDescent="0.35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  <c r="L1309" s="54">
        <f t="shared" si="80"/>
        <v>0.59841612670986322</v>
      </c>
      <c r="M1309" s="54">
        <f t="shared" si="81"/>
        <v>0.16673866090712744</v>
      </c>
      <c r="N1309" s="55">
        <f t="shared" si="82"/>
        <v>1158000000</v>
      </c>
      <c r="O1309" s="55">
        <f t="shared" si="83"/>
        <v>4156000000</v>
      </c>
    </row>
    <row r="1310" spans="1:15" x14ac:dyDescent="0.35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  <c r="L1310" s="54">
        <f t="shared" si="80"/>
        <v>0.57852348993288594</v>
      </c>
      <c r="M1310" s="54">
        <f t="shared" si="81"/>
        <v>0.15208053691275167</v>
      </c>
      <c r="N1310" s="55">
        <f t="shared" si="82"/>
        <v>1133000000</v>
      </c>
      <c r="O1310" s="55">
        <f t="shared" si="83"/>
        <v>4310000000</v>
      </c>
    </row>
    <row r="1311" spans="1:15" x14ac:dyDescent="0.35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  <c r="L1311" s="54">
        <f t="shared" si="80"/>
        <v>0.57454068241469813</v>
      </c>
      <c r="M1311" s="54">
        <f t="shared" si="81"/>
        <v>0.13805774278215224</v>
      </c>
      <c r="N1311" s="55">
        <f t="shared" si="82"/>
        <v>1052000000</v>
      </c>
      <c r="O1311" s="55">
        <f t="shared" si="83"/>
        <v>4378000000</v>
      </c>
    </row>
    <row r="1312" spans="1:15" x14ac:dyDescent="0.35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  <c r="L1312" s="54">
        <f t="shared" si="80"/>
        <v>0.56542876434841327</v>
      </c>
      <c r="M1312" s="54">
        <f t="shared" si="81"/>
        <v>0.10452397029034437</v>
      </c>
      <c r="N1312" s="55">
        <f t="shared" si="82"/>
        <v>774000000</v>
      </c>
      <c r="O1312" s="55">
        <f t="shared" si="83"/>
        <v>4187000000</v>
      </c>
    </row>
    <row r="1313" spans="1:15" x14ac:dyDescent="0.35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  <c r="L1313" s="54">
        <f t="shared" si="80"/>
        <v>0.40520159322407467</v>
      </c>
      <c r="M1313" s="54">
        <f t="shared" si="81"/>
        <v>0.16311654780459389</v>
      </c>
      <c r="N1313" s="55">
        <f t="shared" si="82"/>
        <v>1036100000</v>
      </c>
      <c r="O1313" s="55">
        <f t="shared" si="83"/>
        <v>2573800000</v>
      </c>
    </row>
    <row r="1314" spans="1:15" x14ac:dyDescent="0.35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  <c r="L1314" s="54">
        <f t="shared" si="80"/>
        <v>0.41577715709217178</v>
      </c>
      <c r="M1314" s="54">
        <f t="shared" si="81"/>
        <v>0.1787272590020382</v>
      </c>
      <c r="N1314" s="55">
        <f t="shared" si="82"/>
        <v>1183800000</v>
      </c>
      <c r="O1314" s="55">
        <f t="shared" si="83"/>
        <v>2753900000</v>
      </c>
    </row>
    <row r="1315" spans="1:15" x14ac:dyDescent="0.35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  <c r="L1315" s="54">
        <f t="shared" si="80"/>
        <v>0.42852613389559124</v>
      </c>
      <c r="M1315" s="54">
        <f t="shared" si="81"/>
        <v>0.18971448501085938</v>
      </c>
      <c r="N1315" s="55">
        <f t="shared" si="82"/>
        <v>1196700000</v>
      </c>
      <c r="O1315" s="55">
        <f t="shared" si="83"/>
        <v>2703100000</v>
      </c>
    </row>
    <row r="1316" spans="1:15" x14ac:dyDescent="0.35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  <c r="L1316" s="54">
        <f t="shared" si="80"/>
        <v>0.42103920401394679</v>
      </c>
      <c r="M1316" s="54">
        <f t="shared" si="81"/>
        <v>0.1714601581767157</v>
      </c>
      <c r="N1316" s="55">
        <f t="shared" si="82"/>
        <v>1008100000</v>
      </c>
      <c r="O1316" s="55">
        <f t="shared" si="83"/>
        <v>2475500000</v>
      </c>
    </row>
    <row r="1317" spans="1:15" x14ac:dyDescent="0.35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  <c r="L1317" s="54">
        <f t="shared" si="80"/>
        <v>0.55845102487431886</v>
      </c>
      <c r="M1317" s="54">
        <f t="shared" si="81"/>
        <v>0.25307826419271962</v>
      </c>
      <c r="N1317" s="55">
        <f t="shared" si="82"/>
        <v>757587000</v>
      </c>
      <c r="O1317" s="55">
        <f t="shared" si="83"/>
        <v>1671717000</v>
      </c>
    </row>
    <row r="1318" spans="1:15" x14ac:dyDescent="0.35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  <c r="L1318" s="54">
        <f t="shared" si="80"/>
        <v>0.58148658731217551</v>
      </c>
      <c r="M1318" s="54">
        <f t="shared" si="81"/>
        <v>0.26013826507167104</v>
      </c>
      <c r="N1318" s="55">
        <f t="shared" si="82"/>
        <v>842361000</v>
      </c>
      <c r="O1318" s="55">
        <f t="shared" si="83"/>
        <v>1882928000</v>
      </c>
    </row>
    <row r="1319" spans="1:15" x14ac:dyDescent="0.35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  <c r="L1319" s="54">
        <f t="shared" si="80"/>
        <v>0.59216863023292898</v>
      </c>
      <c r="M1319" s="54">
        <f t="shared" si="81"/>
        <v>0.28158182546582694</v>
      </c>
      <c r="N1319" s="55">
        <f t="shared" si="82"/>
        <v>999473000</v>
      </c>
      <c r="O1319" s="55">
        <f t="shared" si="83"/>
        <v>2101899000</v>
      </c>
    </row>
    <row r="1320" spans="1:15" x14ac:dyDescent="0.35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  <c r="L1320" s="54">
        <f t="shared" si="80"/>
        <v>0.60424548381739029</v>
      </c>
      <c r="M1320" s="54">
        <f t="shared" si="81"/>
        <v>0.28693597439701651</v>
      </c>
      <c r="N1320" s="55">
        <f t="shared" si="82"/>
        <v>1027918000</v>
      </c>
      <c r="O1320" s="55">
        <f t="shared" si="83"/>
        <v>2164646000</v>
      </c>
    </row>
    <row r="1321" spans="1:15" x14ac:dyDescent="0.35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  <c r="L1321" s="54">
        <f t="shared" si="80"/>
        <v>0.27873869786900918</v>
      </c>
      <c r="M1321" s="54">
        <f t="shared" si="81"/>
        <v>0.13082424610883683</v>
      </c>
      <c r="N1321" s="55">
        <f t="shared" si="82"/>
        <v>1271751000</v>
      </c>
      <c r="O1321" s="55">
        <f t="shared" si="83"/>
        <v>2709637000</v>
      </c>
    </row>
    <row r="1322" spans="1:15" x14ac:dyDescent="0.35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  <c r="L1322" s="54">
        <f t="shared" si="80"/>
        <v>0.28048191494467489</v>
      </c>
      <c r="M1322" s="54">
        <f t="shared" si="81"/>
        <v>0.13128217569814063</v>
      </c>
      <c r="N1322" s="55">
        <f t="shared" si="82"/>
        <v>1343063000</v>
      </c>
      <c r="O1322" s="55">
        <f t="shared" si="83"/>
        <v>2869429000</v>
      </c>
    </row>
    <row r="1323" spans="1:15" x14ac:dyDescent="0.35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  <c r="L1323" s="54">
        <f t="shared" si="80"/>
        <v>0.28109145014837877</v>
      </c>
      <c r="M1323" s="54">
        <f t="shared" si="81"/>
        <v>0.13479383611746656</v>
      </c>
      <c r="N1323" s="55">
        <f t="shared" si="82"/>
        <v>1488350000</v>
      </c>
      <c r="O1323" s="55">
        <f t="shared" si="83"/>
        <v>3103721000</v>
      </c>
    </row>
    <row r="1324" spans="1:15" x14ac:dyDescent="0.35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  <c r="L1324" s="54">
        <f t="shared" si="80"/>
        <v>0.28166886781146294</v>
      </c>
      <c r="M1324" s="54">
        <f t="shared" si="81"/>
        <v>0.1360444837558194</v>
      </c>
      <c r="N1324" s="55">
        <f t="shared" si="82"/>
        <v>1624371000</v>
      </c>
      <c r="O1324" s="55">
        <f t="shared" si="83"/>
        <v>3363126000</v>
      </c>
    </row>
    <row r="1325" spans="1:15" x14ac:dyDescent="0.35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  <c r="L1325" s="54">
        <f t="shared" si="80"/>
        <v>0.75950875370757098</v>
      </c>
      <c r="M1325" s="54">
        <f t="shared" si="81"/>
        <v>0.25234303854410867</v>
      </c>
      <c r="N1325" s="55">
        <f t="shared" si="82"/>
        <v>344987000</v>
      </c>
      <c r="O1325" s="55">
        <f t="shared" si="83"/>
        <v>1038351000</v>
      </c>
    </row>
    <row r="1326" spans="1:15" x14ac:dyDescent="0.35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  <c r="L1326" s="54">
        <f t="shared" si="80"/>
        <v>0.71831455590467042</v>
      </c>
      <c r="M1326" s="54">
        <f t="shared" si="81"/>
        <v>0.23579167287487043</v>
      </c>
      <c r="N1326" s="55">
        <f t="shared" si="82"/>
        <v>432030000</v>
      </c>
      <c r="O1326" s="55">
        <f t="shared" si="83"/>
        <v>1316134000</v>
      </c>
    </row>
    <row r="1327" spans="1:15" x14ac:dyDescent="0.35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  <c r="L1327" s="54">
        <f t="shared" si="80"/>
        <v>0.70343156574397425</v>
      </c>
      <c r="M1327" s="54">
        <f t="shared" si="81"/>
        <v>0.33974953697289206</v>
      </c>
      <c r="N1327" s="55">
        <f t="shared" si="82"/>
        <v>693951000</v>
      </c>
      <c r="O1327" s="55">
        <f t="shared" si="83"/>
        <v>1436785000</v>
      </c>
    </row>
    <row r="1328" spans="1:15" x14ac:dyDescent="0.35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  <c r="L1328" s="54">
        <f t="shared" si="80"/>
        <v>0.45082017154888199</v>
      </c>
      <c r="M1328" s="54">
        <f t="shared" si="81"/>
        <v>-0.18087185961966787</v>
      </c>
      <c r="N1328" s="55">
        <f t="shared" si="82"/>
        <v>-213737000</v>
      </c>
      <c r="O1328" s="55">
        <f t="shared" si="83"/>
        <v>532736000</v>
      </c>
    </row>
    <row r="1329" spans="1:15" x14ac:dyDescent="0.35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  <c r="L1329" s="54">
        <f t="shared" si="80"/>
        <v>0.37809485339542837</v>
      </c>
      <c r="M1329" s="54">
        <f t="shared" si="81"/>
        <v>0.14458489759064772</v>
      </c>
      <c r="N1329" s="55">
        <f t="shared" si="82"/>
        <v>1217000000</v>
      </c>
      <c r="O1329" s="55">
        <f t="shared" si="83"/>
        <v>3182500000</v>
      </c>
    </row>
    <row r="1330" spans="1:15" x14ac:dyDescent="0.35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  <c r="L1330" s="54">
        <f t="shared" si="80"/>
        <v>0.35897901923142461</v>
      </c>
      <c r="M1330" s="54">
        <f t="shared" si="81"/>
        <v>0.14254881692092738</v>
      </c>
      <c r="N1330" s="55">
        <f t="shared" si="82"/>
        <v>1254900000</v>
      </c>
      <c r="O1330" s="55">
        <f t="shared" si="83"/>
        <v>3160200000</v>
      </c>
    </row>
    <row r="1331" spans="1:15" x14ac:dyDescent="0.35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  <c r="L1331" s="54">
        <f t="shared" si="80"/>
        <v>0.39455842018650578</v>
      </c>
      <c r="M1331" s="54">
        <f t="shared" si="81"/>
        <v>0.17101481075150851</v>
      </c>
      <c r="N1331" s="55">
        <f t="shared" si="82"/>
        <v>1558800000</v>
      </c>
      <c r="O1331" s="55">
        <f t="shared" si="83"/>
        <v>3596400000</v>
      </c>
    </row>
    <row r="1332" spans="1:15" x14ac:dyDescent="0.35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  <c r="L1332" s="54">
        <f t="shared" si="80"/>
        <v>0.38600509176901687</v>
      </c>
      <c r="M1332" s="54">
        <f t="shared" si="81"/>
        <v>0.16810294321292754</v>
      </c>
      <c r="N1332" s="55">
        <f t="shared" si="82"/>
        <v>1578100000</v>
      </c>
      <c r="O1332" s="55">
        <f t="shared" si="83"/>
        <v>3623700000</v>
      </c>
    </row>
    <row r="1333" spans="1:15" x14ac:dyDescent="0.35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  <c r="L1333" s="54">
        <f t="shared" si="80"/>
        <v>0.57070115963085533</v>
      </c>
      <c r="M1333" s="54">
        <f t="shared" si="81"/>
        <v>0.14847176258508893</v>
      </c>
      <c r="N1333" s="55">
        <f t="shared" si="82"/>
        <v>2207300000</v>
      </c>
      <c r="O1333" s="55">
        <f t="shared" si="83"/>
        <v>8484500000</v>
      </c>
    </row>
    <row r="1334" spans="1:15" x14ac:dyDescent="0.35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  <c r="L1334" s="54">
        <f t="shared" si="80"/>
        <v>0.58299590218752662</v>
      </c>
      <c r="M1334" s="54">
        <f t="shared" si="81"/>
        <v>0.1697856248252046</v>
      </c>
      <c r="N1334" s="55">
        <f t="shared" si="82"/>
        <v>2792600000</v>
      </c>
      <c r="O1334" s="55">
        <f t="shared" si="83"/>
        <v>9589000000</v>
      </c>
    </row>
    <row r="1335" spans="1:15" x14ac:dyDescent="0.35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  <c r="L1335" s="54">
        <f t="shared" si="80"/>
        <v>0.59361154743329492</v>
      </c>
      <c r="M1335" s="54">
        <f t="shared" si="81"/>
        <v>0.17487619176838337</v>
      </c>
      <c r="N1335" s="55">
        <f t="shared" si="82"/>
        <v>3351100000</v>
      </c>
      <c r="O1335" s="55">
        <f t="shared" si="83"/>
        <v>11375200000</v>
      </c>
    </row>
    <row r="1336" spans="1:15" x14ac:dyDescent="0.35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  <c r="L1336" s="54">
        <f t="shared" si="80"/>
        <v>0.60071589752250665</v>
      </c>
      <c r="M1336" s="54">
        <f t="shared" si="81"/>
        <v>0.18078992676828096</v>
      </c>
      <c r="N1336" s="55">
        <f t="shared" si="82"/>
        <v>3853700000</v>
      </c>
      <c r="O1336" s="55">
        <f t="shared" si="83"/>
        <v>12804800000</v>
      </c>
    </row>
    <row r="1337" spans="1:15" x14ac:dyDescent="0.35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  <c r="L1337" s="54">
        <f t="shared" si="80"/>
        <v>0.34051724137931039</v>
      </c>
      <c r="M1337" s="54">
        <f t="shared" si="81"/>
        <v>0.20569923371647508</v>
      </c>
      <c r="N1337" s="55">
        <f t="shared" si="82"/>
        <v>859000000</v>
      </c>
      <c r="O1337" s="55">
        <f t="shared" si="83"/>
        <v>1422000000</v>
      </c>
    </row>
    <row r="1338" spans="1:15" x14ac:dyDescent="0.35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  <c r="L1338" s="54">
        <f t="shared" si="80"/>
        <v>0.3354838709677419</v>
      </c>
      <c r="M1338" s="54">
        <f t="shared" si="81"/>
        <v>0.20244716351501668</v>
      </c>
      <c r="N1338" s="55">
        <f t="shared" si="82"/>
        <v>910000000</v>
      </c>
      <c r="O1338" s="55">
        <f t="shared" si="83"/>
        <v>1508000000</v>
      </c>
    </row>
    <row r="1339" spans="1:15" x14ac:dyDescent="0.35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  <c r="L1339" s="54">
        <f t="shared" si="80"/>
        <v>0.32720662492425767</v>
      </c>
      <c r="M1339" s="54">
        <f t="shared" si="81"/>
        <v>0.20339325388810342</v>
      </c>
      <c r="N1339" s="55">
        <f t="shared" si="82"/>
        <v>1007000000</v>
      </c>
      <c r="O1339" s="55">
        <f t="shared" si="83"/>
        <v>1620000000</v>
      </c>
    </row>
    <row r="1340" spans="1:15" x14ac:dyDescent="0.35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  <c r="L1340" s="54">
        <f t="shared" si="80"/>
        <v>0.38036529680365294</v>
      </c>
      <c r="M1340" s="54">
        <f t="shared" si="81"/>
        <v>0.24520547945205479</v>
      </c>
      <c r="N1340" s="55">
        <f t="shared" si="82"/>
        <v>1074000000</v>
      </c>
      <c r="O1340" s="55">
        <f t="shared" si="83"/>
        <v>1666000000</v>
      </c>
    </row>
    <row r="1341" spans="1:15" x14ac:dyDescent="0.35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  <c r="L1341" s="54">
        <f t="shared" si="80"/>
        <v>0.52374384236453198</v>
      </c>
      <c r="M1341" s="54">
        <f t="shared" si="81"/>
        <v>0.31034482758620691</v>
      </c>
      <c r="N1341" s="55">
        <f t="shared" si="82"/>
        <v>1575000000</v>
      </c>
      <c r="O1341" s="55">
        <f t="shared" si="83"/>
        <v>2658000000</v>
      </c>
    </row>
    <row r="1342" spans="1:15" x14ac:dyDescent="0.35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  <c r="L1342" s="54">
        <f t="shared" si="80"/>
        <v>0.50942370424066685</v>
      </c>
      <c r="M1342" s="54">
        <f t="shared" si="81"/>
        <v>0.30192098586444366</v>
      </c>
      <c r="N1342" s="55">
        <f t="shared" si="82"/>
        <v>1666000000</v>
      </c>
      <c r="O1342" s="55">
        <f t="shared" si="83"/>
        <v>2811000000</v>
      </c>
    </row>
    <row r="1343" spans="1:15" x14ac:dyDescent="0.35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  <c r="L1343" s="54">
        <f t="shared" si="80"/>
        <v>0.52735897001524656</v>
      </c>
      <c r="M1343" s="54">
        <f t="shared" si="81"/>
        <v>0.32593596476367948</v>
      </c>
      <c r="N1343" s="55">
        <f t="shared" si="82"/>
        <v>1924000000</v>
      </c>
      <c r="O1343" s="55">
        <f t="shared" si="83"/>
        <v>3113000000</v>
      </c>
    </row>
    <row r="1344" spans="1:15" x14ac:dyDescent="0.35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  <c r="L1344" s="54">
        <f t="shared" si="80"/>
        <v>0.55387848681696594</v>
      </c>
      <c r="M1344" s="54">
        <f t="shared" si="81"/>
        <v>0.34046618265189149</v>
      </c>
      <c r="N1344" s="55">
        <f t="shared" si="82"/>
        <v>1782000000</v>
      </c>
      <c r="O1344" s="55">
        <f t="shared" si="83"/>
        <v>2899000000</v>
      </c>
    </row>
    <row r="1345" spans="1:15" x14ac:dyDescent="0.35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  <c r="L1345" s="54">
        <f t="shared" si="80"/>
        <v>0.33675300358870341</v>
      </c>
      <c r="M1345" s="54">
        <f t="shared" si="81"/>
        <v>8.8209289020648049E-2</v>
      </c>
      <c r="N1345" s="55">
        <f t="shared" si="82"/>
        <v>678400000</v>
      </c>
      <c r="O1345" s="55">
        <f t="shared" si="83"/>
        <v>2589900000</v>
      </c>
    </row>
    <row r="1346" spans="1:15" x14ac:dyDescent="0.35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  <c r="L1346" s="54">
        <f t="shared" si="80"/>
        <v>0.34676472485646093</v>
      </c>
      <c r="M1346" s="54">
        <f t="shared" si="81"/>
        <v>9.2806915682859176E-2</v>
      </c>
      <c r="N1346" s="55">
        <f t="shared" si="82"/>
        <v>719300000</v>
      </c>
      <c r="O1346" s="55">
        <f t="shared" si="83"/>
        <v>2687600000</v>
      </c>
    </row>
    <row r="1347" spans="1:15" x14ac:dyDescent="0.35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  <c r="L1347" s="54">
        <f t="shared" ref="L1347:L1410" si="84">1-(F1347/E1347)</f>
        <v>0.36785892057171299</v>
      </c>
      <c r="M1347" s="54">
        <f t="shared" ref="M1347:M1410" si="85">N1347/E1347</f>
        <v>0.11970418829552727</v>
      </c>
      <c r="N1347" s="55">
        <f t="shared" ref="N1347:N1410" si="86">O1347-SUM(G1347:I1347)</f>
        <v>841700000</v>
      </c>
      <c r="O1347" s="55">
        <f t="shared" ref="O1347:O1410" si="87">E1347-F1347</f>
        <v>2586600000</v>
      </c>
    </row>
    <row r="1348" spans="1:15" x14ac:dyDescent="0.35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  <c r="L1348" s="54">
        <f t="shared" si="84"/>
        <v>0.37348597730994493</v>
      </c>
      <c r="M1348" s="54">
        <f t="shared" si="85"/>
        <v>0.12278889987164923</v>
      </c>
      <c r="N1348" s="55">
        <f t="shared" si="86"/>
        <v>832300000</v>
      </c>
      <c r="O1348" s="55">
        <f t="shared" si="87"/>
        <v>2531600000</v>
      </c>
    </row>
    <row r="1349" spans="1:15" x14ac:dyDescent="0.35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  <c r="L1349" s="54">
        <f t="shared" si="84"/>
        <v>0.44116028780648553</v>
      </c>
      <c r="M1349" s="54">
        <f t="shared" si="85"/>
        <v>9.8729220379713087E-2</v>
      </c>
      <c r="N1349" s="55">
        <f t="shared" si="86"/>
        <v>941330000</v>
      </c>
      <c r="O1349" s="55">
        <f t="shared" si="87"/>
        <v>4206226000</v>
      </c>
    </row>
    <row r="1350" spans="1:15" x14ac:dyDescent="0.35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  <c r="L1350" s="54">
        <f t="shared" si="84"/>
        <v>0.45324741015000491</v>
      </c>
      <c r="M1350" s="54">
        <f t="shared" si="85"/>
        <v>0.11254846580424076</v>
      </c>
      <c r="N1350" s="55">
        <f t="shared" si="86"/>
        <v>1146366000</v>
      </c>
      <c r="O1350" s="55">
        <f t="shared" si="87"/>
        <v>4616566000</v>
      </c>
    </row>
    <row r="1351" spans="1:15" x14ac:dyDescent="0.35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  <c r="L1351" s="54">
        <f t="shared" si="84"/>
        <v>0.46403420520879002</v>
      </c>
      <c r="M1351" s="54">
        <f t="shared" si="85"/>
        <v>0.11716897735062198</v>
      </c>
      <c r="N1351" s="55">
        <f t="shared" si="86"/>
        <v>1304036000</v>
      </c>
      <c r="O1351" s="55">
        <f t="shared" si="87"/>
        <v>5164484000</v>
      </c>
    </row>
    <row r="1352" spans="1:15" x14ac:dyDescent="0.35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  <c r="L1352" s="54">
        <f t="shared" si="84"/>
        <v>0.49026165979852021</v>
      </c>
      <c r="M1352" s="54">
        <f t="shared" si="85"/>
        <v>0.14246377026314844</v>
      </c>
      <c r="N1352" s="55">
        <f t="shared" si="86"/>
        <v>1615440000</v>
      </c>
      <c r="O1352" s="55">
        <f t="shared" si="87"/>
        <v>5559226000</v>
      </c>
    </row>
    <row r="1353" spans="1:15" x14ac:dyDescent="0.35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  <c r="L1353" s="54">
        <f t="shared" si="84"/>
        <v>0.38595169955314557</v>
      </c>
      <c r="M1353" s="54">
        <f t="shared" si="85"/>
        <v>0.14070894210975549</v>
      </c>
      <c r="N1353" s="55">
        <f t="shared" si="86"/>
        <v>560500000</v>
      </c>
      <c r="O1353" s="55">
        <f t="shared" si="87"/>
        <v>1537400000</v>
      </c>
    </row>
    <row r="1354" spans="1:15" x14ac:dyDescent="0.35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  <c r="L1354" s="54">
        <f t="shared" si="84"/>
        <v>0.37548702841395043</v>
      </c>
      <c r="M1354" s="54">
        <f t="shared" si="85"/>
        <v>0.13553644397985365</v>
      </c>
      <c r="N1354" s="55">
        <f t="shared" si="86"/>
        <v>570500000</v>
      </c>
      <c r="O1354" s="55">
        <f t="shared" si="87"/>
        <v>1580500000</v>
      </c>
    </row>
    <row r="1355" spans="1:15" x14ac:dyDescent="0.35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  <c r="L1355" s="54">
        <f t="shared" si="84"/>
        <v>0.36159196694733542</v>
      </c>
      <c r="M1355" s="54">
        <f t="shared" si="85"/>
        <v>0.10051775534752366</v>
      </c>
      <c r="N1355" s="55">
        <f t="shared" si="86"/>
        <v>576600000</v>
      </c>
      <c r="O1355" s="55">
        <f t="shared" si="87"/>
        <v>2074200000</v>
      </c>
    </row>
    <row r="1356" spans="1:15" x14ac:dyDescent="0.35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  <c r="L1356" s="54">
        <f t="shared" si="84"/>
        <v>0.37256877652590759</v>
      </c>
      <c r="M1356" s="54">
        <f t="shared" si="85"/>
        <v>0.10743183414246893</v>
      </c>
      <c r="N1356" s="55">
        <f t="shared" si="86"/>
        <v>703700000</v>
      </c>
      <c r="O1356" s="55">
        <f t="shared" si="87"/>
        <v>2440400000</v>
      </c>
    </row>
    <row r="1357" spans="1:15" x14ac:dyDescent="0.35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  <c r="L1357" s="54">
        <f t="shared" si="84"/>
        <v>0.34379503874391715</v>
      </c>
      <c r="M1357" s="54">
        <f t="shared" si="85"/>
        <v>0.15436526103396239</v>
      </c>
      <c r="N1357" s="55">
        <f t="shared" si="86"/>
        <v>910400000</v>
      </c>
      <c r="O1357" s="55">
        <f t="shared" si="87"/>
        <v>2027600000</v>
      </c>
    </row>
    <row r="1358" spans="1:15" x14ac:dyDescent="0.35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  <c r="L1358" s="54">
        <f t="shared" si="84"/>
        <v>0.36199336969308094</v>
      </c>
      <c r="M1358" s="54">
        <f t="shared" si="85"/>
        <v>0.16379709834955264</v>
      </c>
      <c r="N1358" s="55">
        <f t="shared" si="86"/>
        <v>919000000</v>
      </c>
      <c r="O1358" s="55">
        <f t="shared" si="87"/>
        <v>2031000000</v>
      </c>
    </row>
    <row r="1359" spans="1:15" x14ac:dyDescent="0.35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  <c r="L1359" s="54">
        <f t="shared" si="84"/>
        <v>0.34582886855095119</v>
      </c>
      <c r="M1359" s="54">
        <f t="shared" si="85"/>
        <v>0.13561227537021098</v>
      </c>
      <c r="N1359" s="55">
        <f t="shared" si="86"/>
        <v>772000000</v>
      </c>
      <c r="O1359" s="55">
        <f t="shared" si="87"/>
        <v>1968700000</v>
      </c>
    </row>
    <row r="1360" spans="1:15" x14ac:dyDescent="0.35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  <c r="L1360" s="54">
        <f t="shared" si="84"/>
        <v>0.37994162228594841</v>
      </c>
      <c r="M1360" s="54">
        <f t="shared" si="85"/>
        <v>0.14662279803359279</v>
      </c>
      <c r="N1360" s="55">
        <f t="shared" si="86"/>
        <v>1145300000</v>
      </c>
      <c r="O1360" s="55">
        <f t="shared" si="87"/>
        <v>2967800000</v>
      </c>
    </row>
    <row r="1361" spans="1:15" x14ac:dyDescent="0.35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  <c r="L1361" s="54">
        <f t="shared" si="84"/>
        <v>0.63548523625404241</v>
      </c>
      <c r="M1361" s="54">
        <f t="shared" si="85"/>
        <v>0.28609776970230655</v>
      </c>
      <c r="N1361" s="55">
        <f t="shared" si="86"/>
        <v>369081000</v>
      </c>
      <c r="O1361" s="55">
        <f t="shared" si="87"/>
        <v>819809000</v>
      </c>
    </row>
    <row r="1362" spans="1:15" x14ac:dyDescent="0.35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  <c r="L1362" s="54">
        <f t="shared" si="84"/>
        <v>0.6501515245447882</v>
      </c>
      <c r="M1362" s="54">
        <f t="shared" si="85"/>
        <v>0.31286335804648213</v>
      </c>
      <c r="N1362" s="55">
        <f t="shared" si="86"/>
        <v>428956000</v>
      </c>
      <c r="O1362" s="55">
        <f t="shared" si="87"/>
        <v>891400000</v>
      </c>
    </row>
    <row r="1363" spans="1:15" x14ac:dyDescent="0.35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  <c r="L1363" s="54">
        <f t="shared" si="84"/>
        <v>0.67096497449305192</v>
      </c>
      <c r="M1363" s="54">
        <f t="shared" si="85"/>
        <v>0.32392771474323973</v>
      </c>
      <c r="N1363" s="55">
        <f t="shared" si="86"/>
        <v>492363000</v>
      </c>
      <c r="O1363" s="55">
        <f t="shared" si="87"/>
        <v>1019852000</v>
      </c>
    </row>
    <row r="1364" spans="1:15" x14ac:dyDescent="0.35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  <c r="L1364" s="54">
        <f t="shared" si="84"/>
        <v>0.6786644928612624</v>
      </c>
      <c r="M1364" s="54">
        <f t="shared" si="85"/>
        <v>0.24123406555935697</v>
      </c>
      <c r="N1364" s="55">
        <f t="shared" si="86"/>
        <v>401131000</v>
      </c>
      <c r="O1364" s="55">
        <f t="shared" si="87"/>
        <v>1128503000</v>
      </c>
    </row>
    <row r="1365" spans="1:15" x14ac:dyDescent="0.35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  <c r="L1365" s="54">
        <f t="shared" si="84"/>
        <v>0.49377606177606181</v>
      </c>
      <c r="M1365" s="54">
        <f t="shared" si="85"/>
        <v>0.18106563706563705</v>
      </c>
      <c r="N1365" s="55">
        <f t="shared" si="86"/>
        <v>586200000</v>
      </c>
      <c r="O1365" s="55">
        <f t="shared" si="87"/>
        <v>1598600000</v>
      </c>
    </row>
    <row r="1366" spans="1:15" x14ac:dyDescent="0.35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  <c r="L1366" s="54">
        <f t="shared" si="84"/>
        <v>0.49630647655042093</v>
      </c>
      <c r="M1366" s="54">
        <f t="shared" si="85"/>
        <v>0.19604306247494704</v>
      </c>
      <c r="N1366" s="55">
        <f t="shared" si="86"/>
        <v>684700000</v>
      </c>
      <c r="O1366" s="55">
        <f t="shared" si="87"/>
        <v>1733400000</v>
      </c>
    </row>
    <row r="1367" spans="1:15" x14ac:dyDescent="0.35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  <c r="L1367" s="54">
        <f t="shared" si="84"/>
        <v>0.50610893100665166</v>
      </c>
      <c r="M1367" s="54">
        <f t="shared" si="85"/>
        <v>0.21285241156661378</v>
      </c>
      <c r="N1367" s="55">
        <f t="shared" si="86"/>
        <v>764800000</v>
      </c>
      <c r="O1367" s="55">
        <f t="shared" si="87"/>
        <v>1818500000</v>
      </c>
    </row>
    <row r="1368" spans="1:15" x14ac:dyDescent="0.35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  <c r="L1368" s="54">
        <f t="shared" si="84"/>
        <v>0.51411713993210839</v>
      </c>
      <c r="M1368" s="54">
        <f t="shared" si="85"/>
        <v>0.23013093377875962</v>
      </c>
      <c r="N1368" s="55">
        <f t="shared" si="86"/>
        <v>854200000</v>
      </c>
      <c r="O1368" s="55">
        <f t="shared" si="87"/>
        <v>1908300000</v>
      </c>
    </row>
    <row r="1369" spans="1:15" x14ac:dyDescent="0.35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  <c r="L1369" s="54">
        <f t="shared" si="84"/>
        <v>0.73524585403318854</v>
      </c>
      <c r="M1369" s="54">
        <f t="shared" si="85"/>
        <v>0.40451165100975994</v>
      </c>
      <c r="N1369" s="55">
        <f t="shared" si="86"/>
        <v>933282000</v>
      </c>
      <c r="O1369" s="55">
        <f t="shared" si="87"/>
        <v>1696346000</v>
      </c>
    </row>
    <row r="1370" spans="1:15" x14ac:dyDescent="0.35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  <c r="L1370" s="54">
        <f t="shared" si="84"/>
        <v>0.72368756393706524</v>
      </c>
      <c r="M1370" s="54">
        <f t="shared" si="85"/>
        <v>0.38915619471876384</v>
      </c>
      <c r="N1370" s="55">
        <f t="shared" si="86"/>
        <v>984880000</v>
      </c>
      <c r="O1370" s="55">
        <f t="shared" si="87"/>
        <v>1831515000</v>
      </c>
    </row>
    <row r="1371" spans="1:15" x14ac:dyDescent="0.35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  <c r="L1371" s="54">
        <f t="shared" si="84"/>
        <v>0.70778133272505717</v>
      </c>
      <c r="M1371" s="54">
        <f t="shared" si="85"/>
        <v>0.37261129052589875</v>
      </c>
      <c r="N1371" s="55">
        <f t="shared" si="86"/>
        <v>993179000</v>
      </c>
      <c r="O1371" s="55">
        <f t="shared" si="87"/>
        <v>1886560000</v>
      </c>
    </row>
    <row r="1372" spans="1:15" x14ac:dyDescent="0.35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  <c r="L1372" s="54">
        <f t="shared" si="84"/>
        <v>0.67286854169683064</v>
      </c>
      <c r="M1372" s="54">
        <f t="shared" si="85"/>
        <v>0.3671344136806145</v>
      </c>
      <c r="N1372" s="55">
        <f t="shared" si="86"/>
        <v>1108095000</v>
      </c>
      <c r="O1372" s="55">
        <f t="shared" si="87"/>
        <v>2030870000</v>
      </c>
    </row>
    <row r="1373" spans="1:15" x14ac:dyDescent="0.35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  <c r="L1373" s="54">
        <f t="shared" si="84"/>
        <v>0.43321037673096696</v>
      </c>
      <c r="M1373" s="54">
        <f t="shared" si="85"/>
        <v>0.26987966378424139</v>
      </c>
      <c r="N1373" s="55">
        <f t="shared" si="86"/>
        <v>4463000000</v>
      </c>
      <c r="O1373" s="55">
        <f t="shared" si="87"/>
        <v>7164000000</v>
      </c>
    </row>
    <row r="1374" spans="1:15" x14ac:dyDescent="0.35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  <c r="L1374" s="54">
        <f t="shared" si="84"/>
        <v>0.42546965529349801</v>
      </c>
      <c r="M1374" s="54">
        <f t="shared" si="85"/>
        <v>0.25955404693626732</v>
      </c>
      <c r="N1374" s="55">
        <f t="shared" si="86"/>
        <v>4435000000</v>
      </c>
      <c r="O1374" s="55">
        <f t="shared" si="87"/>
        <v>7270000000</v>
      </c>
    </row>
    <row r="1375" spans="1:15" x14ac:dyDescent="0.35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  <c r="L1375" s="54">
        <f t="shared" si="84"/>
        <v>0.40266421183733148</v>
      </c>
      <c r="M1375" s="54">
        <f t="shared" si="85"/>
        <v>0.24421941842205014</v>
      </c>
      <c r="N1375" s="55">
        <f t="shared" si="86"/>
        <v>4510000000</v>
      </c>
      <c r="O1375" s="55">
        <f t="shared" si="87"/>
        <v>7436000000</v>
      </c>
    </row>
    <row r="1376" spans="1:15" x14ac:dyDescent="0.35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  <c r="L1376" s="54">
        <f t="shared" si="84"/>
        <v>0.43901881182457547</v>
      </c>
      <c r="M1376" s="54">
        <f t="shared" si="85"/>
        <v>0.26570987477843216</v>
      </c>
      <c r="N1376" s="55">
        <f t="shared" si="86"/>
        <v>4647000000</v>
      </c>
      <c r="O1376" s="55">
        <f t="shared" si="87"/>
        <v>7678000000</v>
      </c>
    </row>
    <row r="1377" spans="1:15" x14ac:dyDescent="0.35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  <c r="L1377" s="54">
        <f t="shared" si="84"/>
        <v>0.81194772655238046</v>
      </c>
      <c r="M1377" s="54">
        <f t="shared" si="85"/>
        <v>0.47242336220209924</v>
      </c>
      <c r="N1377" s="55">
        <f t="shared" si="86"/>
        <v>2010708000</v>
      </c>
      <c r="O1377" s="55">
        <f t="shared" si="87"/>
        <v>3455777000</v>
      </c>
    </row>
    <row r="1378" spans="1:15" x14ac:dyDescent="0.35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  <c r="L1378" s="54">
        <f t="shared" si="84"/>
        <v>0.81558674154884991</v>
      </c>
      <c r="M1378" s="54">
        <f t="shared" si="85"/>
        <v>0.48325417503970752</v>
      </c>
      <c r="N1378" s="55">
        <f t="shared" si="86"/>
        <v>2195834000</v>
      </c>
      <c r="O1378" s="55">
        <f t="shared" si="87"/>
        <v>3705903000</v>
      </c>
    </row>
    <row r="1379" spans="1:15" x14ac:dyDescent="0.35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  <c r="L1379" s="54">
        <f t="shared" si="84"/>
        <v>0.8187567262829365</v>
      </c>
      <c r="M1379" s="54">
        <f t="shared" si="85"/>
        <v>0.49218488557774076</v>
      </c>
      <c r="N1379" s="55">
        <f t="shared" si="86"/>
        <v>2397343000</v>
      </c>
      <c r="O1379" s="55">
        <f t="shared" si="87"/>
        <v>3988015000</v>
      </c>
    </row>
    <row r="1380" spans="1:15" x14ac:dyDescent="0.35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  <c r="L1380" s="54">
        <f t="shared" si="84"/>
        <v>0.81766554888880827</v>
      </c>
      <c r="M1380" s="54">
        <f t="shared" si="85"/>
        <v>0.50806222362152809</v>
      </c>
      <c r="N1380" s="55">
        <f t="shared" si="86"/>
        <v>2675508000</v>
      </c>
      <c r="O1380" s="55">
        <f t="shared" si="87"/>
        <v>4305911000</v>
      </c>
    </row>
    <row r="1381" spans="1:15" x14ac:dyDescent="0.35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  <c r="L1381" s="54">
        <f t="shared" si="84"/>
        <v>0.26624795789751732</v>
      </c>
      <c r="M1381" s="54">
        <f t="shared" si="85"/>
        <v>6.2676170432858044E-2</v>
      </c>
      <c r="N1381" s="55">
        <f t="shared" si="86"/>
        <v>1528077000</v>
      </c>
      <c r="O1381" s="55">
        <f t="shared" si="87"/>
        <v>6491261000</v>
      </c>
    </row>
    <row r="1382" spans="1:15" x14ac:dyDescent="0.35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  <c r="L1382" s="54">
        <f t="shared" si="84"/>
        <v>0.26096737907761525</v>
      </c>
      <c r="M1382" s="54">
        <f t="shared" si="85"/>
        <v>5.3733667906896251E-2</v>
      </c>
      <c r="N1382" s="55">
        <f t="shared" si="86"/>
        <v>1242000000</v>
      </c>
      <c r="O1382" s="55">
        <f t="shared" si="87"/>
        <v>6032000000</v>
      </c>
    </row>
    <row r="1383" spans="1:15" x14ac:dyDescent="0.35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  <c r="L1383" s="54">
        <f t="shared" si="84"/>
        <v>0.25791392495109378</v>
      </c>
      <c r="M1383" s="54">
        <f t="shared" si="85"/>
        <v>4.1036813089098345E-2</v>
      </c>
      <c r="N1383" s="55">
        <f t="shared" si="86"/>
        <v>923000000</v>
      </c>
      <c r="O1383" s="55">
        <f t="shared" si="87"/>
        <v>5801000000</v>
      </c>
    </row>
    <row r="1384" spans="1:15" x14ac:dyDescent="0.35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  <c r="L1384" s="54">
        <f t="shared" si="84"/>
        <v>0.26183579467211171</v>
      </c>
      <c r="M1384" s="54">
        <f t="shared" si="85"/>
        <v>4.0220333349161877E-2</v>
      </c>
      <c r="N1384" s="55">
        <f t="shared" si="86"/>
        <v>847000000</v>
      </c>
      <c r="O1384" s="55">
        <f t="shared" si="87"/>
        <v>5514000000</v>
      </c>
    </row>
    <row r="1385" spans="1:15" x14ac:dyDescent="0.35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  <c r="L1385" s="54">
        <f t="shared" si="84"/>
        <v>0.44811198709562083</v>
      </c>
      <c r="M1385" s="54">
        <f t="shared" si="85"/>
        <v>0.24505984635802019</v>
      </c>
      <c r="N1385" s="55">
        <f t="shared" si="86"/>
        <v>468836000</v>
      </c>
      <c r="O1385" s="55">
        <f t="shared" si="87"/>
        <v>857305000</v>
      </c>
    </row>
    <row r="1386" spans="1:15" x14ac:dyDescent="0.35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  <c r="L1386" s="54">
        <f t="shared" si="84"/>
        <v>0.45017306738311014</v>
      </c>
      <c r="M1386" s="54">
        <f t="shared" si="85"/>
        <v>0.24996138242968219</v>
      </c>
      <c r="N1386" s="55">
        <f t="shared" si="86"/>
        <v>535619000</v>
      </c>
      <c r="O1386" s="55">
        <f t="shared" si="87"/>
        <v>964634000</v>
      </c>
    </row>
    <row r="1387" spans="1:15" x14ac:dyDescent="0.35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  <c r="L1387" s="54">
        <f t="shared" si="84"/>
        <v>0.42824016738137138</v>
      </c>
      <c r="M1387" s="54">
        <f t="shared" si="85"/>
        <v>0.21769282450585986</v>
      </c>
      <c r="N1387" s="55">
        <f t="shared" si="86"/>
        <v>556336000</v>
      </c>
      <c r="O1387" s="55">
        <f t="shared" si="87"/>
        <v>1094411000</v>
      </c>
    </row>
    <row r="1388" spans="1:15" x14ac:dyDescent="0.35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  <c r="L1388" s="54">
        <f t="shared" si="84"/>
        <v>0.42405358771938051</v>
      </c>
      <c r="M1388" s="54">
        <f t="shared" si="85"/>
        <v>0.16330442866960401</v>
      </c>
      <c r="N1388" s="55">
        <f t="shared" si="86"/>
        <v>487612000</v>
      </c>
      <c r="O1388" s="55">
        <f t="shared" si="87"/>
        <v>1266185000</v>
      </c>
    </row>
    <row r="1389" spans="1:15" x14ac:dyDescent="0.35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  <c r="L1389" s="54">
        <f t="shared" si="84"/>
        <v>0.3110811651290557</v>
      </c>
      <c r="M1389" s="54">
        <f t="shared" si="85"/>
        <v>0.1608790297501814</v>
      </c>
      <c r="N1389" s="55">
        <f t="shared" si="86"/>
        <v>1552000000</v>
      </c>
      <c r="O1389" s="55">
        <f t="shared" si="87"/>
        <v>3001000000</v>
      </c>
    </row>
    <row r="1390" spans="1:15" x14ac:dyDescent="0.35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  <c r="L1390" s="54">
        <f t="shared" si="84"/>
        <v>0.31931419910959558</v>
      </c>
      <c r="M1390" s="54">
        <f t="shared" si="85"/>
        <v>0.15951501373496257</v>
      </c>
      <c r="N1390" s="55">
        <f t="shared" si="86"/>
        <v>1684000000</v>
      </c>
      <c r="O1390" s="55">
        <f t="shared" si="87"/>
        <v>3371000000</v>
      </c>
    </row>
    <row r="1391" spans="1:15" x14ac:dyDescent="0.35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  <c r="L1391" s="54">
        <f t="shared" si="84"/>
        <v>0.30321703670140465</v>
      </c>
      <c r="M1391" s="54">
        <f t="shared" si="85"/>
        <v>0.16094245582238331</v>
      </c>
      <c r="N1391" s="55">
        <f t="shared" si="86"/>
        <v>1776000000</v>
      </c>
      <c r="O1391" s="55">
        <f t="shared" si="87"/>
        <v>3346000000</v>
      </c>
    </row>
    <row r="1392" spans="1:15" x14ac:dyDescent="0.35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  <c r="L1392" s="54">
        <f t="shared" si="84"/>
        <v>0.35021014563581276</v>
      </c>
      <c r="M1392" s="54">
        <f t="shared" si="85"/>
        <v>0.18922881438764538</v>
      </c>
      <c r="N1392" s="55">
        <f t="shared" si="86"/>
        <v>1936000000</v>
      </c>
      <c r="O1392" s="55">
        <f t="shared" si="87"/>
        <v>3583000000</v>
      </c>
    </row>
    <row r="1393" spans="1:15" x14ac:dyDescent="0.3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  <c r="L1393" s="54">
        <f t="shared" si="84"/>
        <v>0.96183274021352316</v>
      </c>
      <c r="M1393" s="54">
        <f t="shared" si="85"/>
        <v>0.29332740213523134</v>
      </c>
      <c r="N1393" s="55">
        <f t="shared" si="86"/>
        <v>3297000000</v>
      </c>
      <c r="O1393" s="55">
        <f t="shared" si="87"/>
        <v>10811000000</v>
      </c>
    </row>
    <row r="1394" spans="1:15" x14ac:dyDescent="0.3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  <c r="L1394" s="54">
        <f t="shared" si="84"/>
        <v>0.9661706579865148</v>
      </c>
      <c r="M1394" s="54">
        <f t="shared" si="85"/>
        <v>0.22401767030923042</v>
      </c>
      <c r="N1394" s="55">
        <f t="shared" si="86"/>
        <v>1927000000</v>
      </c>
      <c r="O1394" s="55">
        <f t="shared" si="87"/>
        <v>8311000000</v>
      </c>
    </row>
    <row r="1395" spans="1:15" x14ac:dyDescent="0.3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  <c r="L1395" s="54">
        <f t="shared" si="84"/>
        <v>0.9730102216607327</v>
      </c>
      <c r="M1395" s="54">
        <f t="shared" si="85"/>
        <v>0.29711726197312505</v>
      </c>
      <c r="N1395" s="55">
        <f t="shared" si="86"/>
        <v>2587000000</v>
      </c>
      <c r="O1395" s="55">
        <f t="shared" si="87"/>
        <v>8472000000</v>
      </c>
    </row>
    <row r="1396" spans="1:15" x14ac:dyDescent="0.3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  <c r="L1396" s="54">
        <f t="shared" si="84"/>
        <v>0.97433493495839685</v>
      </c>
      <c r="M1396" s="54">
        <f t="shared" si="85"/>
        <v>0.35028712059064809</v>
      </c>
      <c r="N1396" s="55">
        <f t="shared" si="86"/>
        <v>2989000000</v>
      </c>
      <c r="O1396" s="55">
        <f t="shared" si="87"/>
        <v>8314000000</v>
      </c>
    </row>
    <row r="1397" spans="1:15" x14ac:dyDescent="0.35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  <c r="L1397" s="54">
        <f t="shared" si="84"/>
        <v>0.2745453278517177</v>
      </c>
      <c r="M1397" s="54">
        <f t="shared" si="85"/>
        <v>0.14584349522681347</v>
      </c>
      <c r="N1397" s="55">
        <f t="shared" si="86"/>
        <v>2093000000</v>
      </c>
      <c r="O1397" s="55">
        <f t="shared" si="87"/>
        <v>3940000000</v>
      </c>
    </row>
    <row r="1398" spans="1:15" x14ac:dyDescent="0.35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  <c r="L1398" s="54">
        <f t="shared" si="84"/>
        <v>0.28023899737685809</v>
      </c>
      <c r="M1398" s="54">
        <f t="shared" si="85"/>
        <v>0.13115709705625181</v>
      </c>
      <c r="N1398" s="55">
        <f t="shared" si="86"/>
        <v>1800000000</v>
      </c>
      <c r="O1398" s="55">
        <f t="shared" si="87"/>
        <v>3846000000</v>
      </c>
    </row>
    <row r="1399" spans="1:15" x14ac:dyDescent="0.35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  <c r="L1399" s="54">
        <f t="shared" si="84"/>
        <v>0.27723997379721954</v>
      </c>
      <c r="M1399" s="54">
        <f t="shared" si="85"/>
        <v>0.1521216973578863</v>
      </c>
      <c r="N1399" s="55">
        <f t="shared" si="86"/>
        <v>2090000000</v>
      </c>
      <c r="O1399" s="55">
        <f t="shared" si="87"/>
        <v>3809000000</v>
      </c>
    </row>
    <row r="1400" spans="1:15" x14ac:dyDescent="0.35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  <c r="L1400" s="54">
        <f t="shared" si="84"/>
        <v>0.23431899641577059</v>
      </c>
      <c r="M1400" s="54">
        <f t="shared" si="85"/>
        <v>5.5555555555555552E-2</v>
      </c>
      <c r="N1400" s="55">
        <f t="shared" si="86"/>
        <v>620000000</v>
      </c>
      <c r="O1400" s="55">
        <f t="shared" si="87"/>
        <v>2615000000</v>
      </c>
    </row>
    <row r="1401" spans="1:15" x14ac:dyDescent="0.35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  <c r="L1401" s="54">
        <f t="shared" si="84"/>
        <v>0.39637352026036266</v>
      </c>
      <c r="M1401" s="54">
        <f t="shared" si="85"/>
        <v>0.18701047888129896</v>
      </c>
      <c r="N1401" s="55">
        <f t="shared" si="86"/>
        <v>522900000</v>
      </c>
      <c r="O1401" s="55">
        <f t="shared" si="87"/>
        <v>1108300000</v>
      </c>
    </row>
    <row r="1402" spans="1:15" x14ac:dyDescent="0.35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  <c r="L1402" s="54">
        <f t="shared" si="84"/>
        <v>0.40916654682909792</v>
      </c>
      <c r="M1402" s="54">
        <f t="shared" si="85"/>
        <v>0.22528093350042114</v>
      </c>
      <c r="N1402" s="55">
        <f t="shared" si="86"/>
        <v>1096600000</v>
      </c>
      <c r="O1402" s="55">
        <f t="shared" si="87"/>
        <v>1991700000</v>
      </c>
    </row>
    <row r="1403" spans="1:15" x14ac:dyDescent="0.35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  <c r="L1403" s="54">
        <f t="shared" si="84"/>
        <v>0.42777040477770401</v>
      </c>
      <c r="M1403" s="54">
        <f t="shared" si="85"/>
        <v>0.24887193098871932</v>
      </c>
      <c r="N1403" s="55">
        <f t="shared" si="86"/>
        <v>1500200000</v>
      </c>
      <c r="O1403" s="55">
        <f t="shared" si="87"/>
        <v>2578600000</v>
      </c>
    </row>
    <row r="1404" spans="1:15" x14ac:dyDescent="0.35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  <c r="L1404" s="54">
        <f t="shared" si="84"/>
        <v>0.4493158634170179</v>
      </c>
      <c r="M1404" s="54">
        <f t="shared" si="85"/>
        <v>0.26954675951377438</v>
      </c>
      <c r="N1404" s="55">
        <f t="shared" si="86"/>
        <v>1765100000</v>
      </c>
      <c r="O1404" s="55">
        <f t="shared" si="87"/>
        <v>2942300000</v>
      </c>
    </row>
    <row r="1405" spans="1:15" x14ac:dyDescent="0.35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  <c r="L1405" s="54">
        <f t="shared" si="84"/>
        <v>0.35848294228385147</v>
      </c>
      <c r="M1405" s="54">
        <f t="shared" si="85"/>
        <v>8.6633913402819229E-2</v>
      </c>
      <c r="N1405" s="55">
        <f t="shared" si="86"/>
        <v>943400000</v>
      </c>
      <c r="O1405" s="55">
        <f t="shared" si="87"/>
        <v>3903700000</v>
      </c>
    </row>
    <row r="1406" spans="1:15" x14ac:dyDescent="0.35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  <c r="L1406" s="54">
        <f t="shared" si="84"/>
        <v>0.36183479441906408</v>
      </c>
      <c r="M1406" s="54">
        <f t="shared" si="85"/>
        <v>0.113603090328612</v>
      </c>
      <c r="N1406" s="55">
        <f t="shared" si="86"/>
        <v>1288100000</v>
      </c>
      <c r="O1406" s="55">
        <f t="shared" si="87"/>
        <v>4102700000</v>
      </c>
    </row>
    <row r="1407" spans="1:15" x14ac:dyDescent="0.35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  <c r="L1407" s="54">
        <f t="shared" si="84"/>
        <v>0.36448916020694966</v>
      </c>
      <c r="M1407" s="54">
        <f t="shared" si="85"/>
        <v>0.12450097567088562</v>
      </c>
      <c r="N1407" s="55">
        <f t="shared" si="86"/>
        <v>1390900000</v>
      </c>
      <c r="O1407" s="55">
        <f t="shared" si="87"/>
        <v>4072000000</v>
      </c>
    </row>
    <row r="1408" spans="1:15" x14ac:dyDescent="0.35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  <c r="L1408" s="54">
        <f t="shared" si="84"/>
        <v>0.37408936696210193</v>
      </c>
      <c r="M1408" s="54">
        <f t="shared" si="85"/>
        <v>0.12872033593702056</v>
      </c>
      <c r="N1408" s="55">
        <f t="shared" si="86"/>
        <v>1468300000</v>
      </c>
      <c r="O1408" s="55">
        <f t="shared" si="87"/>
        <v>4267200000</v>
      </c>
    </row>
    <row r="1409" spans="1:15" x14ac:dyDescent="0.35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  <c r="L1409" s="54">
        <f t="shared" si="84"/>
        <v>0.42779017857142854</v>
      </c>
      <c r="M1409" s="54">
        <f t="shared" si="85"/>
        <v>0.19614955357142858</v>
      </c>
      <c r="N1409" s="55">
        <f t="shared" si="86"/>
        <v>351500000</v>
      </c>
      <c r="O1409" s="55">
        <f t="shared" si="87"/>
        <v>766600000</v>
      </c>
    </row>
    <row r="1410" spans="1:15" x14ac:dyDescent="0.35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  <c r="L1410" s="54">
        <f t="shared" si="84"/>
        <v>0.44630154920357845</v>
      </c>
      <c r="M1410" s="54">
        <f t="shared" si="85"/>
        <v>0.24678158411520837</v>
      </c>
      <c r="N1410" s="55">
        <f t="shared" si="86"/>
        <v>565500000</v>
      </c>
      <c r="O1410" s="55">
        <f t="shared" si="87"/>
        <v>1022700000</v>
      </c>
    </row>
    <row r="1411" spans="1:15" x14ac:dyDescent="0.35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  <c r="L1411" s="54">
        <f t="shared" ref="L1411:L1474" si="88">1-(F1411/E1411)</f>
        <v>0.47707463785907189</v>
      </c>
      <c r="M1411" s="54">
        <f t="shared" ref="M1411:M1474" si="89">N1411/E1411</f>
        <v>0.31503191750552417</v>
      </c>
      <c r="N1411" s="55">
        <f t="shared" ref="N1411:N1474" si="90">O1411-SUM(G1411:I1411)</f>
        <v>1026500000</v>
      </c>
      <c r="O1411" s="55">
        <f t="shared" ref="O1411:O1474" si="91">E1411-F1411</f>
        <v>1554500000</v>
      </c>
    </row>
    <row r="1412" spans="1:15" x14ac:dyDescent="0.35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  <c r="L1412" s="54">
        <f t="shared" si="88"/>
        <v>0.50629370629370629</v>
      </c>
      <c r="M1412" s="54">
        <f t="shared" si="89"/>
        <v>0.34159318941927636</v>
      </c>
      <c r="N1412" s="55">
        <f t="shared" si="90"/>
        <v>1123500000</v>
      </c>
      <c r="O1412" s="55">
        <f t="shared" si="91"/>
        <v>1665200000</v>
      </c>
    </row>
    <row r="1413" spans="1:15" x14ac:dyDescent="0.35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  <c r="L1413" s="54">
        <f t="shared" si="88"/>
        <v>0.91025641025641024</v>
      </c>
      <c r="M1413" s="54">
        <f t="shared" si="89"/>
        <v>0.30732600732600734</v>
      </c>
      <c r="N1413" s="55">
        <f t="shared" si="90"/>
        <v>839000000</v>
      </c>
      <c r="O1413" s="55">
        <f t="shared" si="91"/>
        <v>2485000000</v>
      </c>
    </row>
    <row r="1414" spans="1:15" x14ac:dyDescent="0.35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  <c r="L1414" s="54">
        <f t="shared" si="88"/>
        <v>0.90269949569860575</v>
      </c>
      <c r="M1414" s="54">
        <f t="shared" si="89"/>
        <v>0.3571640462770691</v>
      </c>
      <c r="N1414" s="55">
        <f t="shared" si="90"/>
        <v>1204000000</v>
      </c>
      <c r="O1414" s="55">
        <f t="shared" si="91"/>
        <v>3043000000</v>
      </c>
    </row>
    <row r="1415" spans="1:15" x14ac:dyDescent="0.35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  <c r="L1415" s="54">
        <f t="shared" si="88"/>
        <v>0.89425458147597825</v>
      </c>
      <c r="M1415" s="54">
        <f t="shared" si="89"/>
        <v>0.34001981178801388</v>
      </c>
      <c r="N1415" s="55">
        <f t="shared" si="90"/>
        <v>1373000000</v>
      </c>
      <c r="O1415" s="55">
        <f t="shared" si="91"/>
        <v>3611000000</v>
      </c>
    </row>
    <row r="1416" spans="1:15" x14ac:dyDescent="0.35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  <c r="L1416" s="54">
        <f t="shared" si="88"/>
        <v>0.78008298755186722</v>
      </c>
      <c r="M1416" s="54">
        <f t="shared" si="89"/>
        <v>4.6281519310564956E-2</v>
      </c>
      <c r="N1416" s="55">
        <f t="shared" si="90"/>
        <v>145000000</v>
      </c>
      <c r="O1416" s="55">
        <f t="shared" si="91"/>
        <v>2444000000</v>
      </c>
    </row>
    <row r="1417" spans="1:15" x14ac:dyDescent="0.35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  <c r="L1417" s="54">
        <f t="shared" si="88"/>
        <v>0.96645974242564625</v>
      </c>
      <c r="M1417" s="54">
        <f t="shared" si="89"/>
        <v>0.34828129343092745</v>
      </c>
      <c r="N1417" s="55">
        <f t="shared" si="90"/>
        <v>3759000000</v>
      </c>
      <c r="O1417" s="55">
        <f t="shared" si="91"/>
        <v>10431000000</v>
      </c>
    </row>
    <row r="1418" spans="1:15" x14ac:dyDescent="0.35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  <c r="L1418" s="54">
        <f t="shared" si="88"/>
        <v>0.96833996444594939</v>
      </c>
      <c r="M1418" s="54">
        <f t="shared" si="89"/>
        <v>0.29713028019977988</v>
      </c>
      <c r="N1418" s="55">
        <f t="shared" si="90"/>
        <v>3510000000</v>
      </c>
      <c r="O1418" s="55">
        <f t="shared" si="91"/>
        <v>11439000000</v>
      </c>
    </row>
    <row r="1419" spans="1:15" x14ac:dyDescent="0.35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  <c r="L1419" s="54">
        <f t="shared" si="88"/>
        <v>0.96307063722794062</v>
      </c>
      <c r="M1419" s="54">
        <f t="shared" si="89"/>
        <v>0.30156360493439144</v>
      </c>
      <c r="N1419" s="55">
        <f t="shared" si="90"/>
        <v>3838000000</v>
      </c>
      <c r="O1419" s="55">
        <f t="shared" si="91"/>
        <v>12257000000</v>
      </c>
    </row>
    <row r="1420" spans="1:15" x14ac:dyDescent="0.35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  <c r="L1420" s="54">
        <f t="shared" si="88"/>
        <v>0.95543318649045517</v>
      </c>
      <c r="M1420" s="54">
        <f t="shared" si="89"/>
        <v>0.29801762114537445</v>
      </c>
      <c r="N1420" s="55">
        <f t="shared" si="90"/>
        <v>4059000000</v>
      </c>
      <c r="O1420" s="55">
        <f t="shared" si="91"/>
        <v>13013000000</v>
      </c>
    </row>
    <row r="1421" spans="1:15" x14ac:dyDescent="0.35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  <c r="L1421" s="54">
        <f t="shared" si="88"/>
        <v>0.6672209289435761</v>
      </c>
      <c r="M1421" s="54">
        <f t="shared" si="89"/>
        <v>0.13923068395964971</v>
      </c>
      <c r="N1421" s="55">
        <f t="shared" si="90"/>
        <v>1256000000</v>
      </c>
      <c r="O1421" s="55">
        <f t="shared" si="91"/>
        <v>6019000000</v>
      </c>
    </row>
    <row r="1422" spans="1:15" x14ac:dyDescent="0.35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  <c r="L1422" s="54">
        <f t="shared" si="88"/>
        <v>0.65695090439276482</v>
      </c>
      <c r="M1422" s="54">
        <f t="shared" si="89"/>
        <v>0.12878552971576226</v>
      </c>
      <c r="N1422" s="55">
        <f t="shared" si="90"/>
        <v>1246000000</v>
      </c>
      <c r="O1422" s="55">
        <f t="shared" si="91"/>
        <v>6356000000</v>
      </c>
    </row>
    <row r="1423" spans="1:15" x14ac:dyDescent="0.35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  <c r="L1423" s="54">
        <f t="shared" si="88"/>
        <v>0.66378443595415249</v>
      </c>
      <c r="M1423" s="54">
        <f t="shared" si="89"/>
        <v>0.18711039613915142</v>
      </c>
      <c r="N1423" s="55">
        <f t="shared" si="90"/>
        <v>1861000000</v>
      </c>
      <c r="O1423" s="55">
        <f t="shared" si="91"/>
        <v>6602000000</v>
      </c>
    </row>
    <row r="1424" spans="1:15" x14ac:dyDescent="0.35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  <c r="L1424" s="54">
        <f t="shared" si="88"/>
        <v>0.66181015452538627</v>
      </c>
      <c r="M1424" s="54">
        <f t="shared" si="89"/>
        <v>0.19125827814569538</v>
      </c>
      <c r="N1424" s="55">
        <f t="shared" si="90"/>
        <v>2166000000</v>
      </c>
      <c r="O1424" s="55">
        <f t="shared" si="91"/>
        <v>7495000000</v>
      </c>
    </row>
    <row r="1425" spans="1:15" x14ac:dyDescent="0.35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  <c r="L1425" s="54">
        <f t="shared" si="88"/>
        <v>0.82985809441065739</v>
      </c>
      <c r="M1425" s="54">
        <f t="shared" si="89"/>
        <v>0.17130031856356792</v>
      </c>
      <c r="N1425" s="55">
        <f t="shared" si="90"/>
        <v>1183000000</v>
      </c>
      <c r="O1425" s="55">
        <f t="shared" si="91"/>
        <v>5731000000</v>
      </c>
    </row>
    <row r="1426" spans="1:15" x14ac:dyDescent="0.35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  <c r="L1426" s="54">
        <f t="shared" si="88"/>
        <v>0.81090126703322973</v>
      </c>
      <c r="M1426" s="54">
        <f t="shared" si="89"/>
        <v>9.3473583552474301E-2</v>
      </c>
      <c r="N1426" s="55">
        <f t="shared" si="90"/>
        <v>391000000</v>
      </c>
      <c r="O1426" s="55">
        <f t="shared" si="91"/>
        <v>3392000000</v>
      </c>
    </row>
    <row r="1427" spans="1:15" x14ac:dyDescent="0.35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  <c r="L1427" s="54">
        <f t="shared" si="88"/>
        <v>0.8162285136501517</v>
      </c>
      <c r="M1427" s="54">
        <f t="shared" si="89"/>
        <v>8.0384226491405461E-2</v>
      </c>
      <c r="N1427" s="55">
        <f t="shared" si="90"/>
        <v>318000000</v>
      </c>
      <c r="O1427" s="55">
        <f t="shared" si="91"/>
        <v>3229000000</v>
      </c>
    </row>
    <row r="1428" spans="1:15" x14ac:dyDescent="0.35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  <c r="L1428" s="54">
        <f t="shared" si="88"/>
        <v>0.82916666666666661</v>
      </c>
      <c r="M1428" s="54">
        <f t="shared" si="89"/>
        <v>0.16472222222222221</v>
      </c>
      <c r="N1428" s="55">
        <f t="shared" si="90"/>
        <v>593000000</v>
      </c>
      <c r="O1428" s="55">
        <f t="shared" si="91"/>
        <v>2985000000</v>
      </c>
    </row>
    <row r="1429" spans="1:15" x14ac:dyDescent="0.35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  <c r="L1429" s="54">
        <f t="shared" si="88"/>
        <v>0.18005820734587574</v>
      </c>
      <c r="M1429" s="54">
        <f t="shared" si="89"/>
        <v>3.7343660330259237E-2</v>
      </c>
      <c r="N1429" s="55">
        <f t="shared" si="90"/>
        <v>1658478000</v>
      </c>
      <c r="O1429" s="55">
        <f t="shared" si="91"/>
        <v>7996607000</v>
      </c>
    </row>
    <row r="1430" spans="1:15" x14ac:dyDescent="0.35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  <c r="L1430" s="54">
        <f t="shared" si="88"/>
        <v>0.17587302817103667</v>
      </c>
      <c r="M1430" s="54">
        <f t="shared" si="89"/>
        <v>0.17587302817103667</v>
      </c>
      <c r="N1430" s="55">
        <f t="shared" si="90"/>
        <v>8181035000</v>
      </c>
      <c r="O1430" s="55">
        <f t="shared" si="91"/>
        <v>8181035000</v>
      </c>
    </row>
    <row r="1431" spans="1:15" x14ac:dyDescent="0.35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  <c r="L1431" s="54">
        <f t="shared" si="88"/>
        <v>0.17566524033975484</v>
      </c>
      <c r="M1431" s="54">
        <f t="shared" si="89"/>
        <v>0.17566524033975481</v>
      </c>
      <c r="N1431" s="55">
        <f t="shared" si="90"/>
        <v>8551516000</v>
      </c>
      <c r="O1431" s="55">
        <f t="shared" si="91"/>
        <v>8551516000</v>
      </c>
    </row>
    <row r="1432" spans="1:15" x14ac:dyDescent="0.35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  <c r="L1432" s="54">
        <f t="shared" si="88"/>
        <v>0.17949225760662468</v>
      </c>
      <c r="M1432" s="54">
        <f t="shared" si="89"/>
        <v>0.17949225760662471</v>
      </c>
      <c r="N1432" s="55">
        <f t="shared" si="90"/>
        <v>9040472000</v>
      </c>
      <c r="O1432" s="55">
        <f t="shared" si="91"/>
        <v>9040472000</v>
      </c>
    </row>
    <row r="1433" spans="1:15" x14ac:dyDescent="0.35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  <c r="L1433" s="54">
        <f t="shared" si="88"/>
        <v>0.56661487515105857</v>
      </c>
      <c r="M1433" s="54">
        <f t="shared" si="89"/>
        <v>0.10199004975124377</v>
      </c>
      <c r="N1433" s="55">
        <f t="shared" si="90"/>
        <v>12997000000</v>
      </c>
      <c r="O1433" s="55">
        <f t="shared" si="91"/>
        <v>72206000000</v>
      </c>
    </row>
    <row r="1434" spans="1:15" x14ac:dyDescent="0.35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  <c r="L1434" s="54">
        <f t="shared" si="88"/>
        <v>0.60240617621473835</v>
      </c>
      <c r="M1434" s="54">
        <f t="shared" si="89"/>
        <v>0.23884677519572511</v>
      </c>
      <c r="N1434" s="55">
        <f t="shared" si="90"/>
        <v>30752000000</v>
      </c>
      <c r="O1434" s="55">
        <f t="shared" si="91"/>
        <v>77561000000</v>
      </c>
    </row>
    <row r="1435" spans="1:15" x14ac:dyDescent="0.35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  <c r="L1435" s="54">
        <f t="shared" si="88"/>
        <v>0.54589382922980512</v>
      </c>
      <c r="M1435" s="54">
        <f t="shared" si="89"/>
        <v>9.2202918903410425E-2</v>
      </c>
      <c r="N1435" s="55">
        <f t="shared" si="90"/>
        <v>12212000000</v>
      </c>
      <c r="O1435" s="55">
        <f t="shared" si="91"/>
        <v>72302000000</v>
      </c>
    </row>
    <row r="1436" spans="1:15" x14ac:dyDescent="0.35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  <c r="L1436" s="54">
        <f t="shared" si="88"/>
        <v>0.54328648987404726</v>
      </c>
      <c r="M1436" s="54">
        <f t="shared" si="89"/>
        <v>0.16883399976839394</v>
      </c>
      <c r="N1436" s="55">
        <f t="shared" si="90"/>
        <v>24785000000</v>
      </c>
      <c r="O1436" s="55">
        <f t="shared" si="91"/>
        <v>79755000000</v>
      </c>
    </row>
    <row r="1437" spans="1:15" x14ac:dyDescent="0.35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  <c r="L1437" s="54">
        <f t="shared" si="88"/>
        <v>0.39478376643446422</v>
      </c>
      <c r="M1437" s="54">
        <f t="shared" si="89"/>
        <v>0.11095789448657901</v>
      </c>
      <c r="N1437" s="55">
        <f t="shared" si="90"/>
        <v>466700000</v>
      </c>
      <c r="O1437" s="55">
        <f t="shared" si="91"/>
        <v>1660500000</v>
      </c>
    </row>
    <row r="1438" spans="1:15" x14ac:dyDescent="0.35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  <c r="L1438" s="54">
        <f t="shared" si="88"/>
        <v>0.39866869256927862</v>
      </c>
      <c r="M1438" s="54">
        <f t="shared" si="89"/>
        <v>0.11796059137061959</v>
      </c>
      <c r="N1438" s="55">
        <f t="shared" si="90"/>
        <v>489100000</v>
      </c>
      <c r="O1438" s="55">
        <f t="shared" si="91"/>
        <v>1653000000</v>
      </c>
    </row>
    <row r="1439" spans="1:15" x14ac:dyDescent="0.35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  <c r="L1439" s="54">
        <f t="shared" si="88"/>
        <v>0.39355290819901889</v>
      </c>
      <c r="M1439" s="54">
        <f t="shared" si="89"/>
        <v>9.8724597056762439E-2</v>
      </c>
      <c r="N1439" s="55">
        <f t="shared" si="90"/>
        <v>352200000</v>
      </c>
      <c r="O1439" s="55">
        <f t="shared" si="91"/>
        <v>1404000000</v>
      </c>
    </row>
    <row r="1440" spans="1:15" x14ac:dyDescent="0.35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  <c r="L1440" s="54">
        <f t="shared" si="88"/>
        <v>0.38524053224155574</v>
      </c>
      <c r="M1440" s="54">
        <f t="shared" si="89"/>
        <v>5.8259979529170933E-2</v>
      </c>
      <c r="N1440" s="55">
        <f t="shared" si="90"/>
        <v>284600000</v>
      </c>
      <c r="O1440" s="55">
        <f t="shared" si="91"/>
        <v>1881900000</v>
      </c>
    </row>
    <row r="1441" spans="1:15" x14ac:dyDescent="0.35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  <c r="L1441" s="54">
        <f t="shared" si="88"/>
        <v>0.55947467166979359</v>
      </c>
      <c r="M1441" s="54">
        <f t="shared" si="89"/>
        <v>0.2176360225140713</v>
      </c>
      <c r="N1441" s="55">
        <f t="shared" si="90"/>
        <v>580000000</v>
      </c>
      <c r="O1441" s="55">
        <f t="shared" si="91"/>
        <v>1491000000</v>
      </c>
    </row>
    <row r="1442" spans="1:15" x14ac:dyDescent="0.35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  <c r="L1442" s="54">
        <f t="shared" si="88"/>
        <v>0.54717682020802383</v>
      </c>
      <c r="M1442" s="54">
        <f t="shared" si="89"/>
        <v>0.1976225854383358</v>
      </c>
      <c r="N1442" s="55">
        <f t="shared" si="90"/>
        <v>532000000</v>
      </c>
      <c r="O1442" s="55">
        <f t="shared" si="91"/>
        <v>1473000000</v>
      </c>
    </row>
    <row r="1443" spans="1:15" x14ac:dyDescent="0.35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  <c r="L1443" s="54">
        <f t="shared" si="88"/>
        <v>0.54136163982430452</v>
      </c>
      <c r="M1443" s="54">
        <f t="shared" si="89"/>
        <v>0.18411420204978038</v>
      </c>
      <c r="N1443" s="55">
        <f t="shared" si="90"/>
        <v>503000000</v>
      </c>
      <c r="O1443" s="55">
        <f t="shared" si="91"/>
        <v>1479000000</v>
      </c>
    </row>
    <row r="1444" spans="1:15" x14ac:dyDescent="0.35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  <c r="L1444" s="54">
        <f t="shared" si="88"/>
        <v>0.5043478260869565</v>
      </c>
      <c r="M1444" s="54">
        <f t="shared" si="89"/>
        <v>0.11185770750988143</v>
      </c>
      <c r="N1444" s="55">
        <f t="shared" si="90"/>
        <v>283000000</v>
      </c>
      <c r="O1444" s="55">
        <f t="shared" si="91"/>
        <v>1276000000</v>
      </c>
    </row>
    <row r="1445" spans="1:15" x14ac:dyDescent="0.35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  <c r="L1445" s="54">
        <f t="shared" si="88"/>
        <v>0.54539700685928083</v>
      </c>
      <c r="M1445" s="54">
        <f t="shared" si="89"/>
        <v>0.3894486593223862</v>
      </c>
      <c r="N1445" s="55">
        <f t="shared" si="90"/>
        <v>749455000</v>
      </c>
      <c r="O1445" s="55">
        <f t="shared" si="91"/>
        <v>1049562000</v>
      </c>
    </row>
    <row r="1446" spans="1:15" x14ac:dyDescent="0.35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  <c r="L1446" s="54">
        <f t="shared" si="88"/>
        <v>0.53431277935156296</v>
      </c>
      <c r="M1446" s="54">
        <f t="shared" si="89"/>
        <v>0.39100579626837306</v>
      </c>
      <c r="N1446" s="55">
        <f t="shared" si="90"/>
        <v>927820000</v>
      </c>
      <c r="O1446" s="55">
        <f t="shared" si="91"/>
        <v>1267874000</v>
      </c>
    </row>
    <row r="1447" spans="1:15" x14ac:dyDescent="0.35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  <c r="L1447" s="54">
        <f t="shared" si="88"/>
        <v>0.5355683079588418</v>
      </c>
      <c r="M1447" s="54">
        <f t="shared" si="89"/>
        <v>0.39673305345358434</v>
      </c>
      <c r="N1447" s="55">
        <f t="shared" si="90"/>
        <v>1074002000</v>
      </c>
      <c r="O1447" s="55">
        <f t="shared" si="91"/>
        <v>1449845000</v>
      </c>
    </row>
    <row r="1448" spans="1:15" x14ac:dyDescent="0.35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  <c r="L1448" s="54">
        <f t="shared" si="88"/>
        <v>0.54488774870239154</v>
      </c>
      <c r="M1448" s="54">
        <f t="shared" si="89"/>
        <v>0.39974635895505189</v>
      </c>
      <c r="N1448" s="55">
        <f t="shared" si="90"/>
        <v>1267760000</v>
      </c>
      <c r="O1448" s="55">
        <f t="shared" si="91"/>
        <v>1728063000</v>
      </c>
    </row>
    <row r="1449" spans="1:15" x14ac:dyDescent="0.35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  <c r="L1449" s="54">
        <f t="shared" si="88"/>
        <v>0.32054433713784025</v>
      </c>
      <c r="M1449" s="54">
        <f t="shared" si="89"/>
        <v>0.14231782265144863</v>
      </c>
      <c r="N1449" s="55">
        <f t="shared" si="90"/>
        <v>1621000000</v>
      </c>
      <c r="O1449" s="55">
        <f t="shared" si="91"/>
        <v>3651000000</v>
      </c>
    </row>
    <row r="1450" spans="1:15" x14ac:dyDescent="0.35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  <c r="L1450" s="54">
        <f t="shared" si="88"/>
        <v>0.33174642946629918</v>
      </c>
      <c r="M1450" s="54">
        <f t="shared" si="89"/>
        <v>0.15493193017622986</v>
      </c>
      <c r="N1450" s="55">
        <f t="shared" si="90"/>
        <v>1855000000</v>
      </c>
      <c r="O1450" s="55">
        <f t="shared" si="91"/>
        <v>3972000000</v>
      </c>
    </row>
    <row r="1451" spans="1:15" x14ac:dyDescent="0.35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  <c r="L1451" s="54">
        <f t="shared" si="88"/>
        <v>0.33409629690182296</v>
      </c>
      <c r="M1451" s="54">
        <f t="shared" si="89"/>
        <v>0.15989536499632143</v>
      </c>
      <c r="N1451" s="55">
        <f t="shared" si="90"/>
        <v>1956000000</v>
      </c>
      <c r="O1451" s="55">
        <f t="shared" si="91"/>
        <v>4087000000</v>
      </c>
    </row>
    <row r="1452" spans="1:15" x14ac:dyDescent="0.35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  <c r="L1452" s="54">
        <f t="shared" si="88"/>
        <v>0.32954731165223072</v>
      </c>
      <c r="M1452" s="54">
        <f t="shared" si="89"/>
        <v>0.15737865664324235</v>
      </c>
      <c r="N1452" s="55">
        <f t="shared" si="90"/>
        <v>1926000000</v>
      </c>
      <c r="O1452" s="55">
        <f t="shared" si="91"/>
        <v>4033000000</v>
      </c>
    </row>
    <row r="1453" spans="1:15" x14ac:dyDescent="0.35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  <c r="L1453" s="54">
        <f t="shared" si="88"/>
        <v>0.45007684193202679</v>
      </c>
      <c r="M1453" s="54">
        <f t="shared" si="89"/>
        <v>0.17034381510712196</v>
      </c>
      <c r="N1453" s="55">
        <f t="shared" si="90"/>
        <v>911884000</v>
      </c>
      <c r="O1453" s="55">
        <f t="shared" si="91"/>
        <v>2409350000</v>
      </c>
    </row>
    <row r="1454" spans="1:15" x14ac:dyDescent="0.35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  <c r="L1454" s="54">
        <f t="shared" si="88"/>
        <v>0.58657632633303869</v>
      </c>
      <c r="M1454" s="54">
        <f t="shared" si="89"/>
        <v>0.2080869652546935</v>
      </c>
      <c r="N1454" s="55">
        <f t="shared" si="90"/>
        <v>333589000</v>
      </c>
      <c r="O1454" s="55">
        <f t="shared" si="91"/>
        <v>940354000</v>
      </c>
    </row>
    <row r="1455" spans="1:15" x14ac:dyDescent="0.35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  <c r="L1455" s="54">
        <f t="shared" si="88"/>
        <v>0.63635235122561973</v>
      </c>
      <c r="M1455" s="54">
        <f t="shared" si="89"/>
        <v>0.28652688488546502</v>
      </c>
      <c r="N1455" s="55">
        <f t="shared" si="90"/>
        <v>752460000</v>
      </c>
      <c r="O1455" s="55">
        <f t="shared" si="91"/>
        <v>1671151000</v>
      </c>
    </row>
    <row r="1456" spans="1:15" x14ac:dyDescent="0.35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  <c r="L1456" s="54">
        <f t="shared" si="88"/>
        <v>0.69736065383020673</v>
      </c>
      <c r="M1456" s="54">
        <f t="shared" si="89"/>
        <v>0.28001193072965919</v>
      </c>
      <c r="N1456" s="55">
        <f t="shared" si="90"/>
        <v>854301000</v>
      </c>
      <c r="O1456" s="55">
        <f t="shared" si="91"/>
        <v>2127609000</v>
      </c>
    </row>
    <row r="1457" spans="1:15" x14ac:dyDescent="0.35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  <c r="L1457" s="54">
        <f t="shared" si="88"/>
        <v>0.31013219464945907</v>
      </c>
      <c r="M1457" s="54">
        <f t="shared" si="89"/>
        <v>7.6110830684438135E-2</v>
      </c>
      <c r="N1457" s="55">
        <f t="shared" si="90"/>
        <v>5579000000</v>
      </c>
      <c r="O1457" s="55">
        <f t="shared" si="91"/>
        <v>22733000000</v>
      </c>
    </row>
    <row r="1458" spans="1:15" x14ac:dyDescent="0.35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  <c r="L1458" s="54">
        <f t="shared" si="88"/>
        <v>0.2979839784508761</v>
      </c>
      <c r="M1458" s="54">
        <f t="shared" si="89"/>
        <v>6.7046395151447127E-2</v>
      </c>
      <c r="N1458" s="55">
        <f t="shared" si="90"/>
        <v>4779000000</v>
      </c>
      <c r="O1458" s="55">
        <f t="shared" si="91"/>
        <v>21240000000</v>
      </c>
    </row>
    <row r="1459" spans="1:15" x14ac:dyDescent="0.35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  <c r="L1459" s="54">
        <f t="shared" si="88"/>
        <v>0.29386653446803823</v>
      </c>
      <c r="M1459" s="54">
        <f t="shared" si="89"/>
        <v>6.2450081247073727E-2</v>
      </c>
      <c r="N1459" s="55">
        <f t="shared" si="90"/>
        <v>4535000000</v>
      </c>
      <c r="O1459" s="55">
        <f t="shared" si="91"/>
        <v>21340000000</v>
      </c>
    </row>
    <row r="1460" spans="1:15" x14ac:dyDescent="0.35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  <c r="L1460" s="54">
        <f t="shared" si="88"/>
        <v>0.29529037067154573</v>
      </c>
      <c r="M1460" s="54">
        <f t="shared" si="89"/>
        <v>6.6544690655282235E-2</v>
      </c>
      <c r="N1460" s="55">
        <f t="shared" si="90"/>
        <v>4910000000</v>
      </c>
      <c r="O1460" s="55">
        <f t="shared" si="91"/>
        <v>21788000000</v>
      </c>
    </row>
    <row r="1461" spans="1:15" x14ac:dyDescent="0.35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  <c r="L1461" s="54">
        <f t="shared" si="88"/>
        <v>0.57014813735208203</v>
      </c>
      <c r="M1461" s="54">
        <f t="shared" si="89"/>
        <v>0.18375625848488067</v>
      </c>
      <c r="N1461" s="55">
        <f t="shared" si="90"/>
        <v>697217000</v>
      </c>
      <c r="O1461" s="55">
        <f t="shared" si="91"/>
        <v>2163284000</v>
      </c>
    </row>
    <row r="1462" spans="1:15" x14ac:dyDescent="0.35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  <c r="L1462" s="54">
        <f t="shared" si="88"/>
        <v>0.58058594428319821</v>
      </c>
      <c r="M1462" s="54">
        <f t="shared" si="89"/>
        <v>7.5488080176626726E-2</v>
      </c>
      <c r="N1462" s="55">
        <f t="shared" si="90"/>
        <v>304300000</v>
      </c>
      <c r="O1462" s="55">
        <f t="shared" si="91"/>
        <v>2340400000</v>
      </c>
    </row>
    <row r="1463" spans="1:15" x14ac:dyDescent="0.35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  <c r="L1463" s="54">
        <f t="shared" si="88"/>
        <v>0.59700228240664488</v>
      </c>
      <c r="M1463" s="54">
        <f t="shared" si="89"/>
        <v>0.20974611167321583</v>
      </c>
      <c r="N1463" s="55">
        <f t="shared" si="90"/>
        <v>891400000</v>
      </c>
      <c r="O1463" s="55">
        <f t="shared" si="91"/>
        <v>2537200000</v>
      </c>
    </row>
    <row r="1464" spans="1:15" x14ac:dyDescent="0.35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  <c r="L1464" s="54">
        <f t="shared" si="88"/>
        <v>0.60690881629272331</v>
      </c>
      <c r="M1464" s="54">
        <f t="shared" si="89"/>
        <v>0.18516894443226389</v>
      </c>
      <c r="N1464" s="55">
        <f t="shared" si="90"/>
        <v>760100000</v>
      </c>
      <c r="O1464" s="55">
        <f t="shared" si="91"/>
        <v>2491300000</v>
      </c>
    </row>
    <row r="1465" spans="1:15" x14ac:dyDescent="0.35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  <c r="L1465" s="54">
        <f t="shared" si="88"/>
        <v>0.28429037189820128</v>
      </c>
      <c r="M1465" s="54">
        <f t="shared" si="89"/>
        <v>0.1200433319375732</v>
      </c>
      <c r="N1465" s="55">
        <f t="shared" si="90"/>
        <v>3106526000</v>
      </c>
      <c r="O1465" s="55">
        <f t="shared" si="91"/>
        <v>7356972000</v>
      </c>
    </row>
    <row r="1466" spans="1:15" x14ac:dyDescent="0.35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  <c r="L1466" s="54">
        <f t="shared" si="88"/>
        <v>0.2850798841951937</v>
      </c>
      <c r="M1466" s="54">
        <f t="shared" si="89"/>
        <v>0.12218237039859246</v>
      </c>
      <c r="N1466" s="55">
        <f t="shared" si="90"/>
        <v>3350570000</v>
      </c>
      <c r="O1466" s="55">
        <f t="shared" si="91"/>
        <v>7817659000</v>
      </c>
    </row>
    <row r="1467" spans="1:15" x14ac:dyDescent="0.35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  <c r="L1467" s="54">
        <f t="shared" si="88"/>
        <v>0.28549999317362884</v>
      </c>
      <c r="M1467" s="54">
        <f t="shared" si="89"/>
        <v>0.1240267735436814</v>
      </c>
      <c r="N1467" s="55">
        <f t="shared" si="90"/>
        <v>3606501000</v>
      </c>
      <c r="O1467" s="55">
        <f t="shared" si="91"/>
        <v>8301885000</v>
      </c>
    </row>
    <row r="1468" spans="1:15" x14ac:dyDescent="0.35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  <c r="L1468" s="54">
        <f t="shared" si="88"/>
        <v>0.28794418654191523</v>
      </c>
      <c r="M1468" s="54">
        <f t="shared" si="89"/>
        <v>0.11971909589865716</v>
      </c>
      <c r="N1468" s="55">
        <f t="shared" si="90"/>
        <v>3704700000</v>
      </c>
      <c r="O1468" s="55">
        <f t="shared" si="91"/>
        <v>8910415000</v>
      </c>
    </row>
    <row r="1469" spans="1:15" x14ac:dyDescent="0.35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  <c r="L1469" s="54">
        <f t="shared" si="88"/>
        <v>0.45516832910063643</v>
      </c>
      <c r="M1469" s="54">
        <f t="shared" si="89"/>
        <v>0.23582705857837102</v>
      </c>
      <c r="N1469" s="55">
        <f t="shared" si="90"/>
        <v>846505000</v>
      </c>
      <c r="O1469" s="55">
        <f t="shared" si="91"/>
        <v>1633834000</v>
      </c>
    </row>
    <row r="1470" spans="1:15" x14ac:dyDescent="0.35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  <c r="L1470" s="54">
        <f t="shared" si="88"/>
        <v>0.47377422298843275</v>
      </c>
      <c r="M1470" s="54">
        <f t="shared" si="89"/>
        <v>0.23918588608208965</v>
      </c>
      <c r="N1470" s="55">
        <f t="shared" si="90"/>
        <v>835776000</v>
      </c>
      <c r="O1470" s="55">
        <f t="shared" si="91"/>
        <v>1655487000</v>
      </c>
    </row>
    <row r="1471" spans="1:15" x14ac:dyDescent="0.35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  <c r="L1471" s="54">
        <f t="shared" si="88"/>
        <v>0.47421711308681125</v>
      </c>
      <c r="M1471" s="54">
        <f t="shared" si="89"/>
        <v>0.23778464377316064</v>
      </c>
      <c r="N1471" s="55">
        <f t="shared" si="90"/>
        <v>860803000</v>
      </c>
      <c r="O1471" s="55">
        <f t="shared" si="91"/>
        <v>1716711000</v>
      </c>
    </row>
    <row r="1472" spans="1:15" x14ac:dyDescent="0.35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  <c r="L1472" s="54">
        <f t="shared" si="88"/>
        <v>0.46463696192179371</v>
      </c>
      <c r="M1472" s="54">
        <f t="shared" si="89"/>
        <v>0.22379565939515117</v>
      </c>
      <c r="N1472" s="55">
        <f t="shared" si="90"/>
        <v>842829000</v>
      </c>
      <c r="O1472" s="55">
        <f t="shared" si="91"/>
        <v>1749853000</v>
      </c>
    </row>
    <row r="1473" spans="1:15" x14ac:dyDescent="0.35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  <c r="L1473" s="54">
        <f t="shared" si="88"/>
        <v>0.42330474264382612</v>
      </c>
      <c r="M1473" s="54">
        <f t="shared" si="89"/>
        <v>0.1250369707191904</v>
      </c>
      <c r="N1473" s="55">
        <f t="shared" si="90"/>
        <v>1564200000</v>
      </c>
      <c r="O1473" s="55">
        <f t="shared" si="91"/>
        <v>5295500000</v>
      </c>
    </row>
    <row r="1474" spans="1:15" x14ac:dyDescent="0.35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  <c r="L1474" s="54">
        <f t="shared" si="88"/>
        <v>0.422381458026172</v>
      </c>
      <c r="M1474" s="54">
        <f t="shared" si="89"/>
        <v>0.1288969695117759</v>
      </c>
      <c r="N1474" s="55">
        <f t="shared" si="90"/>
        <v>1687300000</v>
      </c>
      <c r="O1474" s="55">
        <f t="shared" si="91"/>
        <v>5529100000</v>
      </c>
    </row>
    <row r="1475" spans="1:15" x14ac:dyDescent="0.35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  <c r="L1475" s="54">
        <f t="shared" ref="L1475:L1538" si="92">1-(F1475/E1475)</f>
        <v>0.44358658582796517</v>
      </c>
      <c r="M1475" s="54">
        <f t="shared" ref="M1475:M1538" si="93">N1475/E1475</f>
        <v>0.11277946191739295</v>
      </c>
      <c r="N1475" s="55">
        <f t="shared" ref="N1475:N1538" si="94">O1475-SUM(G1475:I1475)</f>
        <v>1904800000</v>
      </c>
      <c r="O1475" s="55">
        <f t="shared" ref="O1475:O1538" si="95">E1475-F1475</f>
        <v>7492000000</v>
      </c>
    </row>
    <row r="1476" spans="1:15" x14ac:dyDescent="0.35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  <c r="L1476" s="54">
        <f t="shared" si="92"/>
        <v>0.45715986655192331</v>
      </c>
      <c r="M1476" s="54">
        <f t="shared" si="93"/>
        <v>0.14449998231695096</v>
      </c>
      <c r="N1476" s="55">
        <f t="shared" si="94"/>
        <v>2451500000</v>
      </c>
      <c r="O1476" s="55">
        <f t="shared" si="95"/>
        <v>7755900000</v>
      </c>
    </row>
    <row r="1477" spans="1:15" x14ac:dyDescent="0.35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  <c r="L1477" s="54">
        <f t="shared" si="92"/>
        <v>0.98427260812581918</v>
      </c>
      <c r="M1477" s="54">
        <f t="shared" si="93"/>
        <v>0.38794233289646135</v>
      </c>
      <c r="N1477" s="55">
        <f t="shared" si="94"/>
        <v>296000000</v>
      </c>
      <c r="O1477" s="55">
        <f t="shared" si="95"/>
        <v>751000000</v>
      </c>
    </row>
    <row r="1478" spans="1:15" x14ac:dyDescent="0.35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  <c r="L1478" s="54">
        <f t="shared" si="92"/>
        <v>0.98095238095238091</v>
      </c>
      <c r="M1478" s="54">
        <f t="shared" si="93"/>
        <v>0.31111111111111112</v>
      </c>
      <c r="N1478" s="55">
        <f t="shared" si="94"/>
        <v>294000000</v>
      </c>
      <c r="O1478" s="55">
        <f t="shared" si="95"/>
        <v>927000000</v>
      </c>
    </row>
    <row r="1479" spans="1:15" x14ac:dyDescent="0.35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  <c r="L1479" s="54">
        <f t="shared" si="92"/>
        <v>0.9678972712680578</v>
      </c>
      <c r="M1479" s="54">
        <f t="shared" si="93"/>
        <v>0.27287319422150885</v>
      </c>
      <c r="N1479" s="55">
        <f t="shared" si="94"/>
        <v>340000000</v>
      </c>
      <c r="O1479" s="55">
        <f t="shared" si="95"/>
        <v>1206000000</v>
      </c>
    </row>
    <row r="1480" spans="1:15" x14ac:dyDescent="0.35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  <c r="L1480" s="54">
        <f t="shared" si="92"/>
        <v>0.96112600536193027</v>
      </c>
      <c r="M1480" s="54">
        <f t="shared" si="93"/>
        <v>0.15549597855227881</v>
      </c>
      <c r="N1480" s="55">
        <f t="shared" si="94"/>
        <v>232000000</v>
      </c>
      <c r="O1480" s="55">
        <f t="shared" si="95"/>
        <v>1434000000</v>
      </c>
    </row>
    <row r="1481" spans="1:15" x14ac:dyDescent="0.35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  <c r="L1481" s="54">
        <f t="shared" si="92"/>
        <v>0.49192470696040624</v>
      </c>
      <c r="M1481" s="54">
        <f t="shared" si="93"/>
        <v>0.2025886754992173</v>
      </c>
      <c r="N1481" s="55">
        <f t="shared" si="94"/>
        <v>5306000000</v>
      </c>
      <c r="O1481" s="55">
        <f t="shared" si="95"/>
        <v>12884000000</v>
      </c>
    </row>
    <row r="1482" spans="1:15" x14ac:dyDescent="0.35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  <c r="L1482" s="54">
        <f t="shared" si="92"/>
        <v>0.48958563332597338</v>
      </c>
      <c r="M1482" s="54">
        <f t="shared" si="93"/>
        <v>0.20085375726797675</v>
      </c>
      <c r="N1482" s="55">
        <f t="shared" si="94"/>
        <v>5458000000</v>
      </c>
      <c r="O1482" s="55">
        <f t="shared" si="95"/>
        <v>13304000000</v>
      </c>
    </row>
    <row r="1483" spans="1:15" x14ac:dyDescent="0.35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  <c r="L1483" s="54">
        <f t="shared" si="92"/>
        <v>0.48823419727764306</v>
      </c>
      <c r="M1483" s="54">
        <f t="shared" si="93"/>
        <v>0.19067685996643668</v>
      </c>
      <c r="N1483" s="55">
        <f t="shared" si="94"/>
        <v>5113000000</v>
      </c>
      <c r="O1483" s="55">
        <f t="shared" si="95"/>
        <v>13092000000</v>
      </c>
    </row>
    <row r="1484" spans="1:15" x14ac:dyDescent="0.35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  <c r="L1484" s="54">
        <f t="shared" si="92"/>
        <v>0.45447963800904978</v>
      </c>
      <c r="M1484" s="54">
        <f t="shared" si="93"/>
        <v>0.15985520361990951</v>
      </c>
      <c r="N1484" s="55">
        <f t="shared" si="94"/>
        <v>4416000000</v>
      </c>
      <c r="O1484" s="55">
        <f t="shared" si="95"/>
        <v>12555000000</v>
      </c>
    </row>
    <row r="1485" spans="1:15" x14ac:dyDescent="0.35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  <c r="L1485" s="54">
        <f t="shared" si="92"/>
        <v>0.33576623242969739</v>
      </c>
      <c r="M1485" s="54">
        <f t="shared" si="93"/>
        <v>9.3649391525089401E-2</v>
      </c>
      <c r="N1485" s="55">
        <f t="shared" si="94"/>
        <v>436792000</v>
      </c>
      <c r="O1485" s="55">
        <f t="shared" si="95"/>
        <v>1566054000</v>
      </c>
    </row>
    <row r="1486" spans="1:15" x14ac:dyDescent="0.35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  <c r="L1486" s="54">
        <f t="shared" si="92"/>
        <v>0.33953191459700927</v>
      </c>
      <c r="M1486" s="54">
        <f t="shared" si="93"/>
        <v>9.9645987131310815E-2</v>
      </c>
      <c r="N1486" s="55">
        <f t="shared" si="94"/>
        <v>514650000</v>
      </c>
      <c r="O1486" s="55">
        <f t="shared" si="95"/>
        <v>1753609000</v>
      </c>
    </row>
    <row r="1487" spans="1:15" x14ac:dyDescent="0.35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  <c r="L1487" s="54">
        <f t="shared" si="92"/>
        <v>0.34147624662645104</v>
      </c>
      <c r="M1487" s="54">
        <f t="shared" si="93"/>
        <v>0.10320402891250702</v>
      </c>
      <c r="N1487" s="55">
        <f t="shared" si="94"/>
        <v>589472000</v>
      </c>
      <c r="O1487" s="55">
        <f t="shared" si="95"/>
        <v>1950415000</v>
      </c>
    </row>
    <row r="1488" spans="1:15" x14ac:dyDescent="0.35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  <c r="L1488" s="54">
        <f t="shared" si="92"/>
        <v>0.34420165270833225</v>
      </c>
      <c r="M1488" s="54">
        <f t="shared" si="93"/>
        <v>0.10447398517338854</v>
      </c>
      <c r="N1488" s="55">
        <f t="shared" si="94"/>
        <v>650508000</v>
      </c>
      <c r="O1488" s="55">
        <f t="shared" si="95"/>
        <v>2143174000</v>
      </c>
    </row>
    <row r="1489" spans="1:15" x14ac:dyDescent="0.35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  <c r="L1489" s="54">
        <f t="shared" si="92"/>
        <v>6.8598359224995686E-2</v>
      </c>
      <c r="M1489" s="54">
        <f t="shared" si="93"/>
        <v>4.0001163670215861E-2</v>
      </c>
      <c r="N1489" s="55">
        <f t="shared" si="94"/>
        <v>1375000000</v>
      </c>
      <c r="O1489" s="55">
        <f t="shared" si="95"/>
        <v>2358000000</v>
      </c>
    </row>
    <row r="1490" spans="1:15" x14ac:dyDescent="0.35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  <c r="L1490" s="54">
        <f t="shared" si="92"/>
        <v>7.1447578499201692E-2</v>
      </c>
      <c r="M1490" s="54">
        <f t="shared" si="93"/>
        <v>3.8052155401809472E-2</v>
      </c>
      <c r="N1490" s="55">
        <f t="shared" si="94"/>
        <v>1430000000</v>
      </c>
      <c r="O1490" s="55">
        <f t="shared" si="95"/>
        <v>2685000000</v>
      </c>
    </row>
    <row r="1491" spans="1:15" x14ac:dyDescent="0.35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  <c r="L1491" s="54">
        <f t="shared" si="92"/>
        <v>9.4675271312208431E-2</v>
      </c>
      <c r="M1491" s="54">
        <f t="shared" si="93"/>
        <v>5.2425494887970416E-2</v>
      </c>
      <c r="N1491" s="55">
        <f t="shared" si="94"/>
        <v>2169000000</v>
      </c>
      <c r="O1491" s="55">
        <f t="shared" si="95"/>
        <v>3917000000</v>
      </c>
    </row>
    <row r="1492" spans="1:15" x14ac:dyDescent="0.35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  <c r="L1492" s="54">
        <f t="shared" si="92"/>
        <v>0.12735554892763212</v>
      </c>
      <c r="M1492" s="54">
        <f t="shared" si="93"/>
        <v>7.6814619994034869E-2</v>
      </c>
      <c r="N1492" s="55">
        <f t="shared" si="94"/>
        <v>2833000000</v>
      </c>
      <c r="O1492" s="55">
        <f t="shared" si="95"/>
        <v>4697000000</v>
      </c>
    </row>
    <row r="1493" spans="1:15" x14ac:dyDescent="0.35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  <c r="L1493" s="54">
        <f t="shared" si="92"/>
        <v>0.12627058941930291</v>
      </c>
      <c r="M1493" s="54">
        <f t="shared" si="93"/>
        <v>5.5151128853701901E-2</v>
      </c>
      <c r="N1493" s="55">
        <f t="shared" si="94"/>
        <v>1644000000</v>
      </c>
      <c r="O1493" s="55">
        <f t="shared" si="95"/>
        <v>3764000000</v>
      </c>
    </row>
    <row r="1494" spans="1:15" x14ac:dyDescent="0.35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  <c r="L1494" s="54">
        <f t="shared" si="92"/>
        <v>9.3508151378952742E-2</v>
      </c>
      <c r="M1494" s="54">
        <f t="shared" si="93"/>
        <v>2.0717534108135423E-2</v>
      </c>
      <c r="N1494" s="55">
        <f t="shared" si="94"/>
        <v>779000000</v>
      </c>
      <c r="O1494" s="55">
        <f t="shared" si="95"/>
        <v>3516000000</v>
      </c>
    </row>
    <row r="1495" spans="1:15" x14ac:dyDescent="0.35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  <c r="L1495" s="54">
        <f t="shared" si="92"/>
        <v>0.12206826963305684</v>
      </c>
      <c r="M1495" s="54">
        <f t="shared" si="93"/>
        <v>4.0262840548322791E-2</v>
      </c>
      <c r="N1495" s="55">
        <f t="shared" si="94"/>
        <v>1636000000</v>
      </c>
      <c r="O1495" s="55">
        <f t="shared" si="95"/>
        <v>4960000000</v>
      </c>
    </row>
    <row r="1496" spans="1:15" x14ac:dyDescent="0.35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  <c r="L1496" s="54">
        <f t="shared" si="92"/>
        <v>0.21751245167357458</v>
      </c>
      <c r="M1496" s="54">
        <f t="shared" si="93"/>
        <v>9.9926857302079342E-2</v>
      </c>
      <c r="N1496" s="55">
        <f t="shared" si="94"/>
        <v>2869000000</v>
      </c>
      <c r="O1496" s="55">
        <f t="shared" si="95"/>
        <v>6245000000</v>
      </c>
    </row>
    <row r="1497" spans="1:15" x14ac:dyDescent="0.35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  <c r="L1497" s="54">
        <f t="shared" si="92"/>
        <v>0.33688140382491327</v>
      </c>
      <c r="M1497" s="54">
        <f t="shared" si="93"/>
        <v>0.19883337970301473</v>
      </c>
      <c r="N1497" s="55">
        <f t="shared" si="94"/>
        <v>356619000</v>
      </c>
      <c r="O1497" s="55">
        <f t="shared" si="95"/>
        <v>604216000</v>
      </c>
    </row>
    <row r="1498" spans="1:15" x14ac:dyDescent="0.35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  <c r="L1498" s="54">
        <f t="shared" si="92"/>
        <v>0.33661062682113352</v>
      </c>
      <c r="M1498" s="54">
        <f t="shared" si="93"/>
        <v>0.18529238654171742</v>
      </c>
      <c r="N1498" s="55">
        <f t="shared" si="94"/>
        <v>382500000</v>
      </c>
      <c r="O1498" s="55">
        <f t="shared" si="95"/>
        <v>694867000</v>
      </c>
    </row>
    <row r="1499" spans="1:15" x14ac:dyDescent="0.35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  <c r="L1499" s="54">
        <f t="shared" si="92"/>
        <v>0.31795018711606671</v>
      </c>
      <c r="M1499" s="54">
        <f t="shared" si="93"/>
        <v>0.17640445351360121</v>
      </c>
      <c r="N1499" s="55">
        <f t="shared" si="94"/>
        <v>431640000</v>
      </c>
      <c r="O1499" s="55">
        <f t="shared" si="95"/>
        <v>777985000</v>
      </c>
    </row>
    <row r="1500" spans="1:15" x14ac:dyDescent="0.35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  <c r="L1500" s="54">
        <f t="shared" si="92"/>
        <v>0.33255850516326257</v>
      </c>
      <c r="M1500" s="54">
        <f t="shared" si="93"/>
        <v>0.1921565467104101</v>
      </c>
      <c r="N1500" s="55">
        <f t="shared" si="94"/>
        <v>534107000</v>
      </c>
      <c r="O1500" s="55">
        <f t="shared" si="95"/>
        <v>924360000</v>
      </c>
    </row>
    <row r="1501" spans="1:15" x14ac:dyDescent="0.35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  <c r="L1501" s="54">
        <f t="shared" si="92"/>
        <v>0.49653021442495127</v>
      </c>
      <c r="M1501" s="54">
        <f t="shared" si="93"/>
        <v>0.20951267056530215</v>
      </c>
      <c r="N1501" s="55">
        <f t="shared" si="94"/>
        <v>2687000000</v>
      </c>
      <c r="O1501" s="55">
        <f t="shared" si="95"/>
        <v>6368000000</v>
      </c>
    </row>
    <row r="1502" spans="1:15" x14ac:dyDescent="0.35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  <c r="L1502" s="54">
        <f t="shared" si="92"/>
        <v>0.52142564522736579</v>
      </c>
      <c r="M1502" s="54">
        <f t="shared" si="93"/>
        <v>0.24448996312986482</v>
      </c>
      <c r="N1502" s="55">
        <f t="shared" si="94"/>
        <v>2984000000</v>
      </c>
      <c r="O1502" s="55">
        <f t="shared" si="95"/>
        <v>6364000000</v>
      </c>
    </row>
    <row r="1503" spans="1:15" x14ac:dyDescent="0.35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  <c r="L1503" s="54">
        <f t="shared" si="92"/>
        <v>0.56933691069375247</v>
      </c>
      <c r="M1503" s="54">
        <f t="shared" si="93"/>
        <v>0.32395553852050596</v>
      </c>
      <c r="N1503" s="55">
        <f t="shared" si="94"/>
        <v>4226000000</v>
      </c>
      <c r="O1503" s="55">
        <f t="shared" si="95"/>
        <v>7427000000</v>
      </c>
    </row>
    <row r="1504" spans="1:15" x14ac:dyDescent="0.35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  <c r="L1504" s="54">
        <f t="shared" si="92"/>
        <v>0.58153846153846156</v>
      </c>
      <c r="M1504" s="54">
        <f t="shared" si="93"/>
        <v>0.3486153846153846</v>
      </c>
      <c r="N1504" s="55">
        <f t="shared" si="94"/>
        <v>4532000000</v>
      </c>
      <c r="O1504" s="55">
        <f t="shared" si="95"/>
        <v>7560000000</v>
      </c>
    </row>
    <row r="1505" spans="1:15" x14ac:dyDescent="0.35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  <c r="L1505" s="54">
        <f t="shared" si="92"/>
        <v>0.18125357522268526</v>
      </c>
      <c r="M1505" s="54">
        <f t="shared" si="93"/>
        <v>8.6050502574160331E-2</v>
      </c>
      <c r="N1505" s="55">
        <f t="shared" si="94"/>
        <v>1053000000</v>
      </c>
      <c r="O1505" s="55">
        <f t="shared" si="95"/>
        <v>2218000000</v>
      </c>
    </row>
    <row r="1506" spans="1:15" x14ac:dyDescent="0.35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  <c r="L1506" s="54">
        <f t="shared" si="92"/>
        <v>0.16300396563119635</v>
      </c>
      <c r="M1506" s="54">
        <f t="shared" si="93"/>
        <v>6.9976867151354927E-2</v>
      </c>
      <c r="N1506" s="55">
        <f t="shared" si="94"/>
        <v>847000000</v>
      </c>
      <c r="O1506" s="55">
        <f t="shared" si="95"/>
        <v>1973000000</v>
      </c>
    </row>
    <row r="1507" spans="1:15" x14ac:dyDescent="0.35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  <c r="L1507" s="54">
        <f t="shared" si="92"/>
        <v>0.17704280155642027</v>
      </c>
      <c r="M1507" s="54">
        <f t="shared" si="93"/>
        <v>7.8973915549791038E-2</v>
      </c>
      <c r="N1507" s="55">
        <f t="shared" si="94"/>
        <v>1096000000</v>
      </c>
      <c r="O1507" s="55">
        <f t="shared" si="95"/>
        <v>2457000000</v>
      </c>
    </row>
    <row r="1508" spans="1:15" x14ac:dyDescent="0.35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  <c r="L1508" s="54">
        <f t="shared" si="92"/>
        <v>0.18207554198018328</v>
      </c>
      <c r="M1508" s="54">
        <f t="shared" si="93"/>
        <v>8.4928853460478279E-2</v>
      </c>
      <c r="N1508" s="55">
        <f t="shared" si="94"/>
        <v>1140000000</v>
      </c>
      <c r="O1508" s="55">
        <f t="shared" si="95"/>
        <v>2444000000</v>
      </c>
    </row>
    <row r="1509" spans="1:15" x14ac:dyDescent="0.35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  <c r="L1509" s="54">
        <f t="shared" si="92"/>
        <v>0.47920155690626465</v>
      </c>
      <c r="M1509" s="54">
        <f t="shared" si="93"/>
        <v>0.11373514173089741</v>
      </c>
      <c r="N1509" s="55">
        <f t="shared" si="94"/>
        <v>208695000</v>
      </c>
      <c r="O1509" s="55">
        <f t="shared" si="95"/>
        <v>879297000</v>
      </c>
    </row>
    <row r="1510" spans="1:15" x14ac:dyDescent="0.35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  <c r="L1510" s="54">
        <f t="shared" si="92"/>
        <v>0.4874121535077921</v>
      </c>
      <c r="M1510" s="54">
        <f t="shared" si="93"/>
        <v>0.11367590159906452</v>
      </c>
      <c r="N1510" s="55">
        <f t="shared" si="94"/>
        <v>265098000</v>
      </c>
      <c r="O1510" s="55">
        <f t="shared" si="95"/>
        <v>1136670000</v>
      </c>
    </row>
    <row r="1511" spans="1:15" x14ac:dyDescent="0.35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  <c r="L1511" s="54">
        <f t="shared" si="92"/>
        <v>0.49028034898536821</v>
      </c>
      <c r="M1511" s="54">
        <f t="shared" si="93"/>
        <v>0.11475763283912112</v>
      </c>
      <c r="N1511" s="55">
        <f t="shared" si="94"/>
        <v>353955000</v>
      </c>
      <c r="O1511" s="55">
        <f t="shared" si="95"/>
        <v>1512206000</v>
      </c>
    </row>
    <row r="1512" spans="1:15" x14ac:dyDescent="0.35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  <c r="L1512" s="54">
        <f t="shared" si="92"/>
        <v>0.48079649525535828</v>
      </c>
      <c r="M1512" s="54">
        <f t="shared" si="93"/>
        <v>0.10308219411386384</v>
      </c>
      <c r="N1512" s="55">
        <f t="shared" si="94"/>
        <v>408547000</v>
      </c>
      <c r="O1512" s="55">
        <f t="shared" si="95"/>
        <v>1905547000</v>
      </c>
    </row>
    <row r="1513" spans="1:15" x14ac:dyDescent="0.35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  <c r="L1513" s="54">
        <f t="shared" si="92"/>
        <v>0.47920155690626465</v>
      </c>
      <c r="M1513" s="54">
        <f t="shared" si="93"/>
        <v>0.11373514173089741</v>
      </c>
      <c r="N1513" s="55">
        <f t="shared" si="94"/>
        <v>208695000</v>
      </c>
      <c r="O1513" s="55">
        <f t="shared" si="95"/>
        <v>879297000</v>
      </c>
    </row>
    <row r="1514" spans="1:15" x14ac:dyDescent="0.35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  <c r="L1514" s="54">
        <f t="shared" si="92"/>
        <v>0.4874121535077921</v>
      </c>
      <c r="M1514" s="54">
        <f t="shared" si="93"/>
        <v>0.11367590159906452</v>
      </c>
      <c r="N1514" s="55">
        <f t="shared" si="94"/>
        <v>265098000</v>
      </c>
      <c r="O1514" s="55">
        <f t="shared" si="95"/>
        <v>1136670000</v>
      </c>
    </row>
    <row r="1515" spans="1:15" x14ac:dyDescent="0.35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  <c r="L1515" s="54">
        <f t="shared" si="92"/>
        <v>0.49028034898536821</v>
      </c>
      <c r="M1515" s="54">
        <f t="shared" si="93"/>
        <v>0.11475763283912112</v>
      </c>
      <c r="N1515" s="55">
        <f t="shared" si="94"/>
        <v>353955000</v>
      </c>
      <c r="O1515" s="55">
        <f t="shared" si="95"/>
        <v>1512206000</v>
      </c>
    </row>
    <row r="1516" spans="1:15" x14ac:dyDescent="0.35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  <c r="L1516" s="54">
        <f t="shared" si="92"/>
        <v>0.48079649525535828</v>
      </c>
      <c r="M1516" s="54">
        <f t="shared" si="93"/>
        <v>0.10308219411386384</v>
      </c>
      <c r="N1516" s="55">
        <f t="shared" si="94"/>
        <v>408547000</v>
      </c>
      <c r="O1516" s="55">
        <f t="shared" si="95"/>
        <v>1905547000</v>
      </c>
    </row>
    <row r="1517" spans="1:15" x14ac:dyDescent="0.35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  <c r="L1517" s="54">
        <f t="shared" si="92"/>
        <v>0.52034883720930236</v>
      </c>
      <c r="M1517" s="54">
        <f t="shared" si="93"/>
        <v>3.6660206718346251E-2</v>
      </c>
      <c r="N1517" s="55">
        <f t="shared" si="94"/>
        <v>1362000000</v>
      </c>
      <c r="O1517" s="55">
        <f t="shared" si="95"/>
        <v>19332000000</v>
      </c>
    </row>
    <row r="1518" spans="1:15" x14ac:dyDescent="0.35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  <c r="L1518" s="54">
        <f t="shared" si="92"/>
        <v>0.5508764596776301</v>
      </c>
      <c r="M1518" s="54">
        <f t="shared" si="93"/>
        <v>4.6213328456856238E-2</v>
      </c>
      <c r="N1518" s="55">
        <f t="shared" si="94"/>
        <v>1769000000</v>
      </c>
      <c r="O1518" s="55">
        <f t="shared" si="95"/>
        <v>21087000000</v>
      </c>
    </row>
    <row r="1519" spans="1:15" x14ac:dyDescent="0.35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  <c r="L1519" s="54">
        <f t="shared" si="92"/>
        <v>0.57299298218554795</v>
      </c>
      <c r="M1519" s="54">
        <f t="shared" si="93"/>
        <v>7.2388884604508888E-2</v>
      </c>
      <c r="N1519" s="55">
        <f t="shared" si="94"/>
        <v>2816000000</v>
      </c>
      <c r="O1519" s="55">
        <f t="shared" si="95"/>
        <v>22290000000</v>
      </c>
    </row>
    <row r="1520" spans="1:15" x14ac:dyDescent="0.35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  <c r="L1520" s="54">
        <f t="shared" si="92"/>
        <v>0.67964293260088737</v>
      </c>
      <c r="M1520" s="54">
        <f t="shared" si="93"/>
        <v>0.14504542573420665</v>
      </c>
      <c r="N1520" s="55">
        <f t="shared" si="94"/>
        <v>5492000000</v>
      </c>
      <c r="O1520" s="55">
        <f t="shared" si="95"/>
        <v>25734000000</v>
      </c>
    </row>
    <row r="1521" spans="1:15" x14ac:dyDescent="0.35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  <c r="L1521" s="54">
        <f t="shared" si="92"/>
        <v>0.65767249222731405</v>
      </c>
      <c r="M1521" s="54">
        <f t="shared" si="93"/>
        <v>9.3858322216206255E-2</v>
      </c>
      <c r="N1521" s="55">
        <f t="shared" si="94"/>
        <v>67260000</v>
      </c>
      <c r="O1521" s="55">
        <f t="shared" si="95"/>
        <v>471296000</v>
      </c>
    </row>
    <row r="1522" spans="1:15" x14ac:dyDescent="0.35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  <c r="L1522" s="54">
        <f t="shared" si="92"/>
        <v>0.6592395042467909</v>
      </c>
      <c r="M1522" s="54">
        <f t="shared" si="93"/>
        <v>0.1540598161085534</v>
      </c>
      <c r="N1522" s="55">
        <f t="shared" si="94"/>
        <v>116920000</v>
      </c>
      <c r="O1522" s="55">
        <f t="shared" si="95"/>
        <v>500314000</v>
      </c>
    </row>
    <row r="1523" spans="1:15" x14ac:dyDescent="0.35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  <c r="L1523" s="54">
        <f t="shared" si="92"/>
        <v>0.66903939387271616</v>
      </c>
      <c r="M1523" s="54">
        <f t="shared" si="93"/>
        <v>0.1549595010549529</v>
      </c>
      <c r="N1523" s="55">
        <f t="shared" si="94"/>
        <v>126764000</v>
      </c>
      <c r="O1523" s="55">
        <f t="shared" si="95"/>
        <v>547305000</v>
      </c>
    </row>
    <row r="1524" spans="1:15" x14ac:dyDescent="0.35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  <c r="L1524" s="54">
        <f t="shared" si="92"/>
        <v>0.68474735032493594</v>
      </c>
      <c r="M1524" s="54">
        <f t="shared" si="93"/>
        <v>0.17838611818411471</v>
      </c>
      <c r="N1524" s="55">
        <f t="shared" si="94"/>
        <v>159591000</v>
      </c>
      <c r="O1524" s="55">
        <f t="shared" si="95"/>
        <v>612601000</v>
      </c>
    </row>
    <row r="1525" spans="1:15" x14ac:dyDescent="0.35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  <c r="L1525" s="54">
        <f t="shared" si="92"/>
        <v>0.35296560396638943</v>
      </c>
      <c r="M1525" s="54">
        <f t="shared" si="93"/>
        <v>0.13277477912456942</v>
      </c>
      <c r="N1525" s="55">
        <f t="shared" si="94"/>
        <v>294794000</v>
      </c>
      <c r="O1525" s="55">
        <f t="shared" si="95"/>
        <v>783674000</v>
      </c>
    </row>
    <row r="1526" spans="1:15" x14ac:dyDescent="0.35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  <c r="L1526" s="54">
        <f t="shared" si="92"/>
        <v>0.35245170231257483</v>
      </c>
      <c r="M1526" s="54">
        <f t="shared" si="93"/>
        <v>0.12913258690176227</v>
      </c>
      <c r="N1526" s="55">
        <f t="shared" si="94"/>
        <v>344858000</v>
      </c>
      <c r="O1526" s="55">
        <f t="shared" si="95"/>
        <v>941248000</v>
      </c>
    </row>
    <row r="1527" spans="1:15" x14ac:dyDescent="0.35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  <c r="L1527" s="54">
        <f t="shared" si="92"/>
        <v>0.35071199854135704</v>
      </c>
      <c r="M1527" s="54">
        <f t="shared" si="93"/>
        <v>0.13104987429694059</v>
      </c>
      <c r="N1527" s="55">
        <f t="shared" si="94"/>
        <v>424781000</v>
      </c>
      <c r="O1527" s="55">
        <f t="shared" si="95"/>
        <v>1136787000</v>
      </c>
    </row>
    <row r="1528" spans="1:15" x14ac:dyDescent="0.35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  <c r="L1528" s="54">
        <f t="shared" si="92"/>
        <v>0.35277575892251911</v>
      </c>
      <c r="M1528" s="54">
        <f t="shared" si="93"/>
        <v>0.13276340454767394</v>
      </c>
      <c r="N1528" s="55">
        <f t="shared" si="94"/>
        <v>520979000</v>
      </c>
      <c r="O1528" s="55">
        <f t="shared" si="95"/>
        <v>1384333000</v>
      </c>
    </row>
    <row r="1529" spans="1:15" x14ac:dyDescent="0.35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  <c r="L1529" s="54">
        <f t="shared" si="92"/>
        <v>0.2680240674672828</v>
      </c>
      <c r="M1529" s="54">
        <f t="shared" si="93"/>
        <v>7.8562156601817312E-2</v>
      </c>
      <c r="N1529" s="55">
        <f t="shared" si="94"/>
        <v>9623000000</v>
      </c>
      <c r="O1529" s="55">
        <f t="shared" si="95"/>
        <v>32830000000</v>
      </c>
    </row>
    <row r="1530" spans="1:15" x14ac:dyDescent="0.35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  <c r="L1530" s="54">
        <f t="shared" si="92"/>
        <v>0.28236276959394213</v>
      </c>
      <c r="M1530" s="54">
        <f t="shared" si="93"/>
        <v>7.8743657740239434E-2</v>
      </c>
      <c r="N1530" s="55">
        <f t="shared" si="94"/>
        <v>10274000000</v>
      </c>
      <c r="O1530" s="55">
        <f t="shared" si="95"/>
        <v>36841000000</v>
      </c>
    </row>
    <row r="1531" spans="1:15" x14ac:dyDescent="0.35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  <c r="L1531" s="54">
        <f t="shared" si="92"/>
        <v>0.33882640493421678</v>
      </c>
      <c r="M1531" s="54">
        <f t="shared" si="93"/>
        <v>7.0149643236774931E-2</v>
      </c>
      <c r="N1531" s="55">
        <f t="shared" si="94"/>
        <v>11021000000</v>
      </c>
      <c r="O1531" s="55">
        <f t="shared" si="95"/>
        <v>53232000000</v>
      </c>
    </row>
    <row r="1532" spans="1:15" x14ac:dyDescent="0.35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  <c r="L1532" s="54">
        <f t="shared" si="92"/>
        <v>0.36681454230685995</v>
      </c>
      <c r="M1532" s="54">
        <f t="shared" si="93"/>
        <v>6.9952391257303612E-2</v>
      </c>
      <c r="N1532" s="55">
        <f t="shared" si="94"/>
        <v>12930000000</v>
      </c>
      <c r="O1532" s="55">
        <f t="shared" si="95"/>
        <v>67802000000</v>
      </c>
    </row>
    <row r="1533" spans="1:15" x14ac:dyDescent="0.35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  <c r="L1533" s="54">
        <f t="shared" si="92"/>
        <v>0.31794320710576873</v>
      </c>
      <c r="M1533" s="54">
        <f t="shared" si="93"/>
        <v>0.1326530612244898</v>
      </c>
      <c r="N1533" s="55">
        <f t="shared" si="94"/>
        <v>1394900000</v>
      </c>
      <c r="O1533" s="55">
        <f t="shared" si="95"/>
        <v>3343300000</v>
      </c>
    </row>
    <row r="1534" spans="1:15" x14ac:dyDescent="0.35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  <c r="L1534" s="54">
        <f t="shared" si="92"/>
        <v>0.32118125880060955</v>
      </c>
      <c r="M1534" s="54">
        <f t="shared" si="93"/>
        <v>0.13207183226279343</v>
      </c>
      <c r="N1534" s="55">
        <f t="shared" si="94"/>
        <v>1369400000</v>
      </c>
      <c r="O1534" s="55">
        <f t="shared" si="95"/>
        <v>3330200000</v>
      </c>
    </row>
    <row r="1535" spans="1:15" x14ac:dyDescent="0.35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  <c r="L1535" s="54">
        <f t="shared" si="92"/>
        <v>0.26627393225331375</v>
      </c>
      <c r="M1535" s="54">
        <f t="shared" si="93"/>
        <v>6.7414128937241677E-2</v>
      </c>
      <c r="N1535" s="55">
        <f t="shared" si="94"/>
        <v>709500000</v>
      </c>
      <c r="O1535" s="55">
        <f t="shared" si="95"/>
        <v>2802400000</v>
      </c>
    </row>
    <row r="1536" spans="1:15" x14ac:dyDescent="0.35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  <c r="L1536" s="54">
        <f t="shared" si="92"/>
        <v>0.32818950173790684</v>
      </c>
      <c r="M1536" s="54">
        <f t="shared" si="93"/>
        <v>0.12963014732604625</v>
      </c>
      <c r="N1536" s="55">
        <f t="shared" si="94"/>
        <v>1391100000</v>
      </c>
      <c r="O1536" s="55">
        <f t="shared" si="95"/>
        <v>3521900000</v>
      </c>
    </row>
    <row r="1537" spans="1:15" x14ac:dyDescent="0.35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  <c r="L1537" s="54">
        <f t="shared" si="92"/>
        <v>0.73368847607339616</v>
      </c>
      <c r="M1537" s="54">
        <f t="shared" si="93"/>
        <v>0.33902472339844286</v>
      </c>
      <c r="N1537" s="55">
        <f t="shared" si="94"/>
        <v>7446000000</v>
      </c>
      <c r="O1537" s="55">
        <f t="shared" si="95"/>
        <v>16114000000</v>
      </c>
    </row>
    <row r="1538" spans="1:15" x14ac:dyDescent="0.35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  <c r="L1538" s="54">
        <f t="shared" si="92"/>
        <v>0.74583124895781228</v>
      </c>
      <c r="M1538" s="54">
        <f t="shared" si="93"/>
        <v>0.36489077872269465</v>
      </c>
      <c r="N1538" s="55">
        <f t="shared" si="94"/>
        <v>8753000000</v>
      </c>
      <c r="O1538" s="55">
        <f t="shared" si="95"/>
        <v>17891000000</v>
      </c>
    </row>
    <row r="1539" spans="1:15" x14ac:dyDescent="0.35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  <c r="L1539" s="54">
        <f t="shared" ref="L1539:L1602" si="96">1-(F1539/E1539)</f>
        <v>0.7967267225966167</v>
      </c>
      <c r="M1539" s="54">
        <f t="shared" ref="M1539:M1602" si="97">N1539/E1539</f>
        <v>0.36913767019667171</v>
      </c>
      <c r="N1539" s="55">
        <f t="shared" ref="N1539:N1602" si="98">O1539-SUM(G1539:I1539)</f>
        <v>8052000000</v>
      </c>
      <c r="O1539" s="55">
        <f t="shared" ref="O1539:O1602" si="99">E1539-F1539</f>
        <v>17379000000</v>
      </c>
    </row>
    <row r="1540" spans="1:15" x14ac:dyDescent="0.35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  <c r="L1540" s="54">
        <f t="shared" si="96"/>
        <v>0.81209568226267492</v>
      </c>
      <c r="M1540" s="54">
        <f t="shared" si="97"/>
        <v>0.3646757935910937</v>
      </c>
      <c r="N1540" s="55">
        <f t="shared" si="98"/>
        <v>7272000000</v>
      </c>
      <c r="O1540" s="55">
        <f t="shared" si="99"/>
        <v>16194000000</v>
      </c>
    </row>
    <row r="1541" spans="1:15" x14ac:dyDescent="0.35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  <c r="L1541" s="54">
        <f t="shared" si="96"/>
        <v>0.74921942838139932</v>
      </c>
      <c r="M1541" s="54">
        <f t="shared" si="97"/>
        <v>2.4812016184159475E-2</v>
      </c>
      <c r="N1541" s="55">
        <f t="shared" si="98"/>
        <v>1343000000</v>
      </c>
      <c r="O1541" s="55">
        <f t="shared" si="99"/>
        <v>40553000000</v>
      </c>
    </row>
    <row r="1542" spans="1:15" x14ac:dyDescent="0.35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  <c r="L1542" s="54">
        <f t="shared" si="96"/>
        <v>0.7528229734117392</v>
      </c>
      <c r="M1542" s="54">
        <f t="shared" si="97"/>
        <v>0.1268804790937624</v>
      </c>
      <c r="N1542" s="55">
        <f t="shared" si="98"/>
        <v>7034000000</v>
      </c>
      <c r="O1542" s="55">
        <f t="shared" si="99"/>
        <v>41735000000</v>
      </c>
    </row>
    <row r="1543" spans="1:15" x14ac:dyDescent="0.35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  <c r="L1543" s="54">
        <f t="shared" si="96"/>
        <v>0.74656546228877585</v>
      </c>
      <c r="M1543" s="54">
        <f t="shared" si="97"/>
        <v>8.5313916746805885E-2</v>
      </c>
      <c r="N1543" s="55">
        <f t="shared" si="98"/>
        <v>4968000000</v>
      </c>
      <c r="O1543" s="55">
        <f t="shared" si="99"/>
        <v>43474000000</v>
      </c>
    </row>
    <row r="1544" spans="1:15" x14ac:dyDescent="0.35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  <c r="L1544" s="54">
        <f t="shared" si="96"/>
        <v>0.77816424789678396</v>
      </c>
      <c r="M1544" s="54">
        <f t="shared" si="97"/>
        <v>0.13138461011257133</v>
      </c>
      <c r="N1544" s="55">
        <f t="shared" si="98"/>
        <v>7668000000</v>
      </c>
      <c r="O1544" s="55">
        <f t="shared" si="99"/>
        <v>45416000000</v>
      </c>
    </row>
    <row r="1545" spans="1:15" x14ac:dyDescent="0.35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  <c r="L1545" s="54">
        <f t="shared" si="96"/>
        <v>0.36907287315402026</v>
      </c>
      <c r="M1545" s="54">
        <f t="shared" si="97"/>
        <v>0.13391593692138429</v>
      </c>
      <c r="N1545" s="55">
        <f t="shared" si="98"/>
        <v>374285000</v>
      </c>
      <c r="O1545" s="55">
        <f t="shared" si="99"/>
        <v>1031531000</v>
      </c>
    </row>
    <row r="1546" spans="1:15" x14ac:dyDescent="0.35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  <c r="L1546" s="54">
        <f t="shared" si="96"/>
        <v>0.37625185964657648</v>
      </c>
      <c r="M1546" s="54">
        <f t="shared" si="97"/>
        <v>0.13828480973288476</v>
      </c>
      <c r="N1546" s="55">
        <f t="shared" si="98"/>
        <v>426831000</v>
      </c>
      <c r="O1546" s="55">
        <f t="shared" si="99"/>
        <v>1161342000</v>
      </c>
    </row>
    <row r="1547" spans="1:15" x14ac:dyDescent="0.35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  <c r="L1547" s="54">
        <f t="shared" si="96"/>
        <v>0.35356688996372942</v>
      </c>
      <c r="M1547" s="54">
        <f t="shared" si="97"/>
        <v>0.1099538168992172</v>
      </c>
      <c r="N1547" s="55">
        <f t="shared" si="98"/>
        <v>365385000</v>
      </c>
      <c r="O1547" s="55">
        <f t="shared" si="99"/>
        <v>1174930000</v>
      </c>
    </row>
    <row r="1548" spans="1:15" x14ac:dyDescent="0.35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  <c r="L1548" s="54">
        <f t="shared" si="96"/>
        <v>0.34886944890967952</v>
      </c>
      <c r="M1548" s="54">
        <f t="shared" si="97"/>
        <v>0.10263142159347068</v>
      </c>
      <c r="N1548" s="55">
        <f t="shared" si="98"/>
        <v>353579000</v>
      </c>
      <c r="O1548" s="55">
        <f t="shared" si="99"/>
        <v>1201902000</v>
      </c>
    </row>
    <row r="1549" spans="1:15" x14ac:dyDescent="0.35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  <c r="L1549" s="54">
        <f t="shared" si="96"/>
        <v>0.34761800415930089</v>
      </c>
      <c r="M1549" s="54">
        <f t="shared" si="97"/>
        <v>0.14088482807183411</v>
      </c>
      <c r="N1549" s="55">
        <f t="shared" si="98"/>
        <v>343329000</v>
      </c>
      <c r="O1549" s="55">
        <f t="shared" si="99"/>
        <v>847127000</v>
      </c>
    </row>
    <row r="1550" spans="1:15" x14ac:dyDescent="0.35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  <c r="L1550" s="54">
        <f t="shared" si="96"/>
        <v>0.35488174651303817</v>
      </c>
      <c r="M1550" s="54">
        <f t="shared" si="97"/>
        <v>0.14380432585405295</v>
      </c>
      <c r="N1550" s="55">
        <f t="shared" si="98"/>
        <v>355700000</v>
      </c>
      <c r="O1550" s="55">
        <f t="shared" si="99"/>
        <v>877800000</v>
      </c>
    </row>
    <row r="1551" spans="1:15" x14ac:dyDescent="0.35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  <c r="L1551" s="54">
        <f t="shared" si="96"/>
        <v>0.34100877192982459</v>
      </c>
      <c r="M1551" s="54">
        <f t="shared" si="97"/>
        <v>0.12158400809716599</v>
      </c>
      <c r="N1551" s="55">
        <f t="shared" si="98"/>
        <v>288300000</v>
      </c>
      <c r="O1551" s="55">
        <f t="shared" si="99"/>
        <v>808600000</v>
      </c>
    </row>
    <row r="1552" spans="1:15" x14ac:dyDescent="0.35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  <c r="L1552" s="54">
        <f t="shared" si="96"/>
        <v>0.33995406026212671</v>
      </c>
      <c r="M1552" s="54">
        <f t="shared" si="97"/>
        <v>0.1234968247534117</v>
      </c>
      <c r="N1552" s="55">
        <f t="shared" si="98"/>
        <v>274200000</v>
      </c>
      <c r="O1552" s="55">
        <f t="shared" si="99"/>
        <v>754800000</v>
      </c>
    </row>
    <row r="1553" spans="1:15" x14ac:dyDescent="0.35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  <c r="L1553" s="54">
        <f t="shared" si="96"/>
        <v>0.28501766784452298</v>
      </c>
      <c r="M1553" s="54">
        <f t="shared" si="97"/>
        <v>0.15104240282685513</v>
      </c>
      <c r="N1553" s="55">
        <f t="shared" si="98"/>
        <v>8549000000</v>
      </c>
      <c r="O1553" s="55">
        <f t="shared" si="99"/>
        <v>16132000000</v>
      </c>
    </row>
    <row r="1554" spans="1:15" x14ac:dyDescent="0.35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  <c r="L1554" s="54">
        <f t="shared" si="96"/>
        <v>0.29364421416234887</v>
      </c>
      <c r="M1554" s="54">
        <f t="shared" si="97"/>
        <v>0.16568221070811745</v>
      </c>
      <c r="N1554" s="55">
        <f t="shared" si="98"/>
        <v>9593000000</v>
      </c>
      <c r="O1554" s="55">
        <f t="shared" si="99"/>
        <v>17002000000</v>
      </c>
    </row>
    <row r="1555" spans="1:15" x14ac:dyDescent="0.35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  <c r="L1555" s="54">
        <f t="shared" si="96"/>
        <v>0.27927911868515809</v>
      </c>
      <c r="M1555" s="54">
        <f t="shared" si="97"/>
        <v>0.12996898285143854</v>
      </c>
      <c r="N1555" s="55">
        <f t="shared" si="98"/>
        <v>7291000000</v>
      </c>
      <c r="O1555" s="55">
        <f t="shared" si="99"/>
        <v>15667000000</v>
      </c>
    </row>
    <row r="1556" spans="1:15" x14ac:dyDescent="0.35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  <c r="L1556" s="54">
        <f t="shared" si="96"/>
        <v>0.27573195444064003</v>
      </c>
      <c r="M1556" s="54">
        <f t="shared" si="97"/>
        <v>0.1427573195444064</v>
      </c>
      <c r="N1556" s="55">
        <f t="shared" si="98"/>
        <v>8172000000</v>
      </c>
      <c r="O1556" s="55">
        <f t="shared" si="99"/>
        <v>15784000000</v>
      </c>
    </row>
    <row r="1557" spans="1:15" x14ac:dyDescent="0.35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  <c r="L1557" s="54">
        <f t="shared" si="96"/>
        <v>0.83596535914416714</v>
      </c>
      <c r="M1557" s="54">
        <f t="shared" si="97"/>
        <v>0.61487519103413146</v>
      </c>
      <c r="N1557" s="55">
        <f t="shared" si="98"/>
        <v>7242000000</v>
      </c>
      <c r="O1557" s="55">
        <f t="shared" si="99"/>
        <v>9846000000</v>
      </c>
    </row>
    <row r="1558" spans="1:15" x14ac:dyDescent="0.35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  <c r="L1558" s="54">
        <f t="shared" si="96"/>
        <v>0.85238545111006148</v>
      </c>
      <c r="M1558" s="54">
        <f t="shared" si="97"/>
        <v>0.64163123917493303</v>
      </c>
      <c r="N1558" s="55">
        <f t="shared" si="98"/>
        <v>8150000000</v>
      </c>
      <c r="O1558" s="55">
        <f t="shared" si="99"/>
        <v>10827000000</v>
      </c>
    </row>
    <row r="1559" spans="1:15" x14ac:dyDescent="0.35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  <c r="L1559" s="54">
        <f t="shared" si="96"/>
        <v>0.85021613832853027</v>
      </c>
      <c r="M1559" s="54">
        <f t="shared" si="97"/>
        <v>0.65403458213256482</v>
      </c>
      <c r="N1559" s="55">
        <f t="shared" si="98"/>
        <v>9078000000</v>
      </c>
      <c r="O1559" s="55">
        <f t="shared" si="99"/>
        <v>11801000000</v>
      </c>
    </row>
    <row r="1560" spans="1:15" x14ac:dyDescent="0.35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  <c r="L1560" s="54">
        <f t="shared" si="96"/>
        <v>0.85240684259382049</v>
      </c>
      <c r="M1560" s="54">
        <f t="shared" si="97"/>
        <v>0.52280864606816069</v>
      </c>
      <c r="N1560" s="55">
        <f t="shared" si="98"/>
        <v>7885000000</v>
      </c>
      <c r="O1560" s="55">
        <f t="shared" si="99"/>
        <v>12856000000</v>
      </c>
    </row>
    <row r="1561" spans="1:15" x14ac:dyDescent="0.35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  <c r="L1561" s="54">
        <f t="shared" si="96"/>
        <v>0.42464517106782873</v>
      </c>
      <c r="M1561" s="54">
        <f t="shared" si="97"/>
        <v>0.20690156672149926</v>
      </c>
      <c r="N1561" s="55">
        <f t="shared" si="98"/>
        <v>608890000</v>
      </c>
      <c r="O1561" s="55">
        <f t="shared" si="99"/>
        <v>1249687000</v>
      </c>
    </row>
    <row r="1562" spans="1:15" x14ac:dyDescent="0.35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  <c r="L1562" s="54">
        <f t="shared" si="96"/>
        <v>0.42681487310643318</v>
      </c>
      <c r="M1562" s="54">
        <f t="shared" si="97"/>
        <v>0.19552101777165715</v>
      </c>
      <c r="N1562" s="55">
        <f t="shared" si="98"/>
        <v>596300000</v>
      </c>
      <c r="O1562" s="55">
        <f t="shared" si="99"/>
        <v>1301700000</v>
      </c>
    </row>
    <row r="1563" spans="1:15" x14ac:dyDescent="0.35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  <c r="L1563" s="54">
        <f t="shared" si="96"/>
        <v>0.41389435642605921</v>
      </c>
      <c r="M1563" s="54">
        <f t="shared" si="97"/>
        <v>0.17714820431738246</v>
      </c>
      <c r="N1563" s="55">
        <f t="shared" si="98"/>
        <v>549000000</v>
      </c>
      <c r="O1563" s="55">
        <f t="shared" si="99"/>
        <v>1282700000</v>
      </c>
    </row>
    <row r="1564" spans="1:15" x14ac:dyDescent="0.35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  <c r="L1564" s="54">
        <f t="shared" si="96"/>
        <v>0.42305301758965752</v>
      </c>
      <c r="M1564" s="54">
        <f t="shared" si="97"/>
        <v>0.17117285101622226</v>
      </c>
      <c r="N1564" s="55">
        <f t="shared" si="98"/>
        <v>550800000</v>
      </c>
      <c r="O1564" s="55">
        <f t="shared" si="99"/>
        <v>1361300000</v>
      </c>
    </row>
    <row r="1565" spans="1:15" x14ac:dyDescent="0.35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  <c r="L1565" s="54">
        <f t="shared" si="96"/>
        <v>0.46526125577960364</v>
      </c>
      <c r="M1565" s="54">
        <f t="shared" si="97"/>
        <v>0.1346770706043417</v>
      </c>
      <c r="N1565" s="55">
        <f t="shared" si="98"/>
        <v>1465267000</v>
      </c>
      <c r="O1565" s="55">
        <f t="shared" si="99"/>
        <v>5061975000</v>
      </c>
    </row>
    <row r="1566" spans="1:15" x14ac:dyDescent="0.35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  <c r="L1566" s="54">
        <f t="shared" si="96"/>
        <v>0.48059090788087344</v>
      </c>
      <c r="M1566" s="54">
        <f t="shared" si="97"/>
        <v>0.14423798351753048</v>
      </c>
      <c r="N1566" s="55">
        <f t="shared" si="98"/>
        <v>1647147000</v>
      </c>
      <c r="O1566" s="55">
        <f t="shared" si="99"/>
        <v>5488179000</v>
      </c>
    </row>
    <row r="1567" spans="1:15" x14ac:dyDescent="0.35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  <c r="L1567" s="54">
        <f t="shared" si="96"/>
        <v>0.48802250678850412</v>
      </c>
      <c r="M1567" s="54">
        <f t="shared" si="97"/>
        <v>0.1493292589146161</v>
      </c>
      <c r="N1567" s="55">
        <f t="shared" si="98"/>
        <v>1834086000</v>
      </c>
      <c r="O1567" s="55">
        <f t="shared" si="99"/>
        <v>5993971000</v>
      </c>
    </row>
    <row r="1568" spans="1:15" x14ac:dyDescent="0.35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  <c r="L1568" s="54">
        <f t="shared" si="96"/>
        <v>0.48340209670653278</v>
      </c>
      <c r="M1568" s="54">
        <f t="shared" si="97"/>
        <v>0.14580232086888117</v>
      </c>
      <c r="N1568" s="55">
        <f t="shared" si="98"/>
        <v>1804558000</v>
      </c>
      <c r="O1568" s="55">
        <f t="shared" si="99"/>
        <v>5982944000</v>
      </c>
    </row>
    <row r="1569" spans="1:15" x14ac:dyDescent="0.35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  <c r="L1569" s="54">
        <f t="shared" si="96"/>
        <v>0.50710453820501666</v>
      </c>
      <c r="M1569" s="54">
        <f t="shared" si="97"/>
        <v>0.28483398579092362</v>
      </c>
      <c r="N1569" s="55">
        <f t="shared" si="98"/>
        <v>3929000000</v>
      </c>
      <c r="O1569" s="55">
        <f t="shared" si="99"/>
        <v>6995000000</v>
      </c>
    </row>
    <row r="1570" spans="1:15" x14ac:dyDescent="0.35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  <c r="L1570" s="54">
        <f t="shared" si="96"/>
        <v>0.52535732424000581</v>
      </c>
      <c r="M1570" s="54">
        <f t="shared" si="97"/>
        <v>0.29928172386272944</v>
      </c>
      <c r="N1570" s="55">
        <f t="shared" si="98"/>
        <v>4125000000</v>
      </c>
      <c r="O1570" s="55">
        <f t="shared" si="99"/>
        <v>7241000000</v>
      </c>
    </row>
    <row r="1571" spans="1:15" x14ac:dyDescent="0.35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  <c r="L1571" s="54">
        <f t="shared" si="96"/>
        <v>0.48236358154959302</v>
      </c>
      <c r="M1571" s="54">
        <f t="shared" si="97"/>
        <v>0.2500753693096171</v>
      </c>
      <c r="N1571" s="55">
        <f t="shared" si="98"/>
        <v>3318000000</v>
      </c>
      <c r="O1571" s="55">
        <f t="shared" si="99"/>
        <v>6400000000</v>
      </c>
    </row>
    <row r="1572" spans="1:15" x14ac:dyDescent="0.35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  <c r="L1572" s="54">
        <f t="shared" si="96"/>
        <v>0.46476617552850741</v>
      </c>
      <c r="M1572" s="54">
        <f t="shared" si="97"/>
        <v>0.21877001921844971</v>
      </c>
      <c r="N1572" s="55">
        <f t="shared" si="98"/>
        <v>2732000000</v>
      </c>
      <c r="O1572" s="55">
        <f t="shared" si="99"/>
        <v>5804000000</v>
      </c>
    </row>
    <row r="1573" spans="1:15" x14ac:dyDescent="0.35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  <c r="L1573" s="54">
        <f t="shared" si="96"/>
        <v>8.6044814405352832E-2</v>
      </c>
      <c r="M1573" s="54">
        <f t="shared" si="97"/>
        <v>3.7068348832672175E-2</v>
      </c>
      <c r="N1573" s="55">
        <f t="shared" si="98"/>
        <v>5130000000</v>
      </c>
      <c r="O1573" s="55">
        <f t="shared" si="99"/>
        <v>11908000000</v>
      </c>
    </row>
    <row r="1574" spans="1:15" x14ac:dyDescent="0.35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  <c r="L1574" s="54">
        <f t="shared" si="96"/>
        <v>7.7914741370569418E-2</v>
      </c>
      <c r="M1574" s="54">
        <f t="shared" si="97"/>
        <v>2.8658545417674579E-2</v>
      </c>
      <c r="N1574" s="55">
        <f t="shared" si="98"/>
        <v>3957000000</v>
      </c>
      <c r="O1574" s="55">
        <f t="shared" si="99"/>
        <v>10758000000</v>
      </c>
    </row>
    <row r="1575" spans="1:15" x14ac:dyDescent="0.35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  <c r="L1575" s="54">
        <f t="shared" si="96"/>
        <v>9.7085078413989168E-2</v>
      </c>
      <c r="M1575" s="54">
        <f t="shared" si="97"/>
        <v>4.5107150499831862E-2</v>
      </c>
      <c r="N1575" s="55">
        <f t="shared" si="98"/>
        <v>5902000000</v>
      </c>
      <c r="O1575" s="55">
        <f t="shared" si="99"/>
        <v>12703000000</v>
      </c>
    </row>
    <row r="1576" spans="1:15" x14ac:dyDescent="0.35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  <c r="L1576" s="54">
        <f t="shared" si="96"/>
        <v>0.14979955355109109</v>
      </c>
      <c r="M1576" s="54">
        <f t="shared" si="97"/>
        <v>7.2411279668352244E-2</v>
      </c>
      <c r="N1576" s="55">
        <f t="shared" si="98"/>
        <v>6358000000</v>
      </c>
      <c r="O1576" s="55">
        <f t="shared" si="99"/>
        <v>13153000000</v>
      </c>
    </row>
    <row r="1577" spans="1:15" x14ac:dyDescent="0.35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  <c r="L1577" s="54">
        <f t="shared" si="96"/>
        <v>0.13010738866751581</v>
      </c>
      <c r="M1577" s="54">
        <f t="shared" si="97"/>
        <v>1.0081758728007135E-2</v>
      </c>
      <c r="N1577" s="55">
        <f t="shared" si="98"/>
        <v>25883000</v>
      </c>
      <c r="O1577" s="55">
        <f t="shared" si="99"/>
        <v>334026000</v>
      </c>
    </row>
    <row r="1578" spans="1:15" x14ac:dyDescent="0.35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  <c r="L1578" s="54">
        <f t="shared" si="96"/>
        <v>0.15406886829327804</v>
      </c>
      <c r="M1578" s="54">
        <f t="shared" si="97"/>
        <v>5.5098893460121576E-2</v>
      </c>
      <c r="N1578" s="55">
        <f t="shared" si="98"/>
        <v>152663000</v>
      </c>
      <c r="O1578" s="55">
        <f t="shared" si="99"/>
        <v>426880000</v>
      </c>
    </row>
    <row r="1579" spans="1:15" x14ac:dyDescent="0.35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  <c r="L1579" s="54">
        <f t="shared" si="96"/>
        <v>0.19624209588703911</v>
      </c>
      <c r="M1579" s="54">
        <f t="shared" si="97"/>
        <v>9.8599644843026565E-2</v>
      </c>
      <c r="N1579" s="55">
        <f t="shared" si="98"/>
        <v>295224000</v>
      </c>
      <c r="O1579" s="55">
        <f t="shared" si="99"/>
        <v>587582000</v>
      </c>
    </row>
    <row r="1580" spans="1:15" x14ac:dyDescent="0.35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  <c r="L1580" s="54">
        <f t="shared" si="96"/>
        <v>0.25058084303547945</v>
      </c>
      <c r="M1580" s="54">
        <f t="shared" si="97"/>
        <v>0.15920811903286239</v>
      </c>
      <c r="N1580" s="55">
        <f t="shared" si="98"/>
        <v>544839000</v>
      </c>
      <c r="O1580" s="55">
        <f t="shared" si="99"/>
        <v>857533000</v>
      </c>
    </row>
    <row r="1581" spans="1:15" x14ac:dyDescent="0.35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  <c r="L1581" s="54">
        <f t="shared" si="96"/>
        <v>0.59613139663949166</v>
      </c>
      <c r="M1581" s="54">
        <f t="shared" si="97"/>
        <v>0.30419941753045437</v>
      </c>
      <c r="N1581" s="55">
        <f t="shared" si="98"/>
        <v>699408000</v>
      </c>
      <c r="O1581" s="55">
        <f t="shared" si="99"/>
        <v>1370611000</v>
      </c>
    </row>
    <row r="1582" spans="1:15" x14ac:dyDescent="0.35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  <c r="L1582" s="54">
        <f t="shared" si="96"/>
        <v>0.58762981554257876</v>
      </c>
      <c r="M1582" s="54">
        <f t="shared" si="97"/>
        <v>0.30630241053884261</v>
      </c>
      <c r="N1582" s="55">
        <f t="shared" si="98"/>
        <v>708328000</v>
      </c>
      <c r="O1582" s="55">
        <f t="shared" si="99"/>
        <v>1358901000</v>
      </c>
    </row>
    <row r="1583" spans="1:15" x14ac:dyDescent="0.35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  <c r="L1583" s="54">
        <f t="shared" si="96"/>
        <v>0.59586686792416632</v>
      </c>
      <c r="M1583" s="54">
        <f t="shared" si="97"/>
        <v>0.308823558796883</v>
      </c>
      <c r="N1583" s="55">
        <f t="shared" si="98"/>
        <v>772759000</v>
      </c>
      <c r="O1583" s="55">
        <f t="shared" si="99"/>
        <v>1491018000</v>
      </c>
    </row>
    <row r="1584" spans="1:15" x14ac:dyDescent="0.35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  <c r="L1584" s="54">
        <f t="shared" si="96"/>
        <v>0.59127955368322271</v>
      </c>
      <c r="M1584" s="54">
        <f t="shared" si="97"/>
        <v>0.29428114732970445</v>
      </c>
      <c r="N1584" s="55">
        <f t="shared" si="98"/>
        <v>737528000</v>
      </c>
      <c r="O1584" s="55">
        <f t="shared" si="99"/>
        <v>1481866000</v>
      </c>
    </row>
    <row r="1585" spans="1:15" x14ac:dyDescent="0.35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  <c r="L1585" s="54">
        <f t="shared" si="96"/>
        <v>0.6329802649149624</v>
      </c>
      <c r="M1585" s="54">
        <f t="shared" si="97"/>
        <v>0.40645581057045932</v>
      </c>
      <c r="N1585" s="55">
        <f t="shared" si="98"/>
        <v>572228000</v>
      </c>
      <c r="O1585" s="55">
        <f t="shared" si="99"/>
        <v>891140000</v>
      </c>
    </row>
    <row r="1586" spans="1:15" x14ac:dyDescent="0.35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  <c r="L1586" s="54">
        <f t="shared" si="96"/>
        <v>0.60987539661202617</v>
      </c>
      <c r="M1586" s="54">
        <f t="shared" si="97"/>
        <v>0.38495070824583272</v>
      </c>
      <c r="N1586" s="55">
        <f t="shared" si="98"/>
        <v>614267000</v>
      </c>
      <c r="O1586" s="55">
        <f t="shared" si="99"/>
        <v>973180000</v>
      </c>
    </row>
    <row r="1587" spans="1:15" x14ac:dyDescent="0.35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  <c r="L1587" s="54">
        <f t="shared" si="96"/>
        <v>0.58974790551008005</v>
      </c>
      <c r="M1587" s="54">
        <f t="shared" si="97"/>
        <v>0.37810509490326472</v>
      </c>
      <c r="N1587" s="55">
        <f t="shared" si="98"/>
        <v>660446000</v>
      </c>
      <c r="O1587" s="55">
        <f t="shared" si="99"/>
        <v>1030128000</v>
      </c>
    </row>
    <row r="1588" spans="1:15" x14ac:dyDescent="0.35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  <c r="L1588" s="54">
        <f t="shared" si="96"/>
        <v>0.61157151077606009</v>
      </c>
      <c r="M1588" s="54">
        <f t="shared" si="97"/>
        <v>0.35616945759449908</v>
      </c>
      <c r="N1588" s="55">
        <f t="shared" si="98"/>
        <v>736562000</v>
      </c>
      <c r="O1588" s="55">
        <f t="shared" si="99"/>
        <v>1264736000</v>
      </c>
    </row>
    <row r="1589" spans="1:15" x14ac:dyDescent="0.35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  <c r="L1589" s="54">
        <f t="shared" si="96"/>
        <v>0.80814842626763983</v>
      </c>
      <c r="M1589" s="54">
        <f t="shared" si="97"/>
        <v>0.52350181778221416</v>
      </c>
      <c r="N1589" s="55">
        <f t="shared" si="98"/>
        <v>457327000</v>
      </c>
      <c r="O1589" s="55">
        <f t="shared" si="99"/>
        <v>705992000</v>
      </c>
    </row>
    <row r="1590" spans="1:15" x14ac:dyDescent="0.35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  <c r="L1590" s="54">
        <f t="shared" si="96"/>
        <v>0.80622161525333991</v>
      </c>
      <c r="M1590" s="54">
        <f t="shared" si="97"/>
        <v>0.54734132777666678</v>
      </c>
      <c r="N1590" s="55">
        <f t="shared" si="98"/>
        <v>528232000</v>
      </c>
      <c r="O1590" s="55">
        <f t="shared" si="99"/>
        <v>778074000</v>
      </c>
    </row>
    <row r="1591" spans="1:15" x14ac:dyDescent="0.35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  <c r="L1591" s="54">
        <f t="shared" si="96"/>
        <v>0.81346220289332827</v>
      </c>
      <c r="M1591" s="54">
        <f t="shared" si="97"/>
        <v>0.55877388460940658</v>
      </c>
      <c r="N1591" s="55">
        <f t="shared" si="98"/>
        <v>564427000</v>
      </c>
      <c r="O1591" s="55">
        <f t="shared" si="99"/>
        <v>821692000</v>
      </c>
    </row>
    <row r="1592" spans="1:15" x14ac:dyDescent="0.35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  <c r="L1592" s="54">
        <f t="shared" si="96"/>
        <v>0.8180156810771726</v>
      </c>
      <c r="M1592" s="54">
        <f t="shared" si="97"/>
        <v>0.57198928415675032</v>
      </c>
      <c r="N1592" s="55">
        <f t="shared" si="98"/>
        <v>605946000</v>
      </c>
      <c r="O1592" s="55">
        <f t="shared" si="99"/>
        <v>866578000</v>
      </c>
    </row>
    <row r="1593" spans="1:15" x14ac:dyDescent="0.35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  <c r="L1593" s="54">
        <f t="shared" si="96"/>
        <v>0.81671427504940919</v>
      </c>
      <c r="M1593" s="54">
        <f t="shared" si="97"/>
        <v>3.1807245642228567E-2</v>
      </c>
      <c r="N1593" s="55">
        <f t="shared" si="98"/>
        <v>48571000</v>
      </c>
      <c r="O1593" s="55">
        <f t="shared" si="99"/>
        <v>1247157000</v>
      </c>
    </row>
    <row r="1594" spans="1:15" x14ac:dyDescent="0.35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  <c r="L1594" s="54">
        <f t="shared" si="96"/>
        <v>0.89250850883887867</v>
      </c>
      <c r="M1594" s="54">
        <f t="shared" si="97"/>
        <v>-0.12919985973308029</v>
      </c>
      <c r="N1594" s="55">
        <f t="shared" si="98"/>
        <v>-156587000</v>
      </c>
      <c r="O1594" s="55">
        <f t="shared" si="99"/>
        <v>1081698000</v>
      </c>
    </row>
    <row r="1595" spans="1:15" x14ac:dyDescent="0.35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  <c r="L1595" s="54">
        <f t="shared" si="96"/>
        <v>0.89492518284331035</v>
      </c>
      <c r="M1595" s="54">
        <f t="shared" si="97"/>
        <v>-1.1052212640955179</v>
      </c>
      <c r="N1595" s="55">
        <f t="shared" si="98"/>
        <v>-641487000</v>
      </c>
      <c r="O1595" s="55">
        <f t="shared" si="99"/>
        <v>519428000</v>
      </c>
    </row>
    <row r="1596" spans="1:15" x14ac:dyDescent="0.35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  <c r="L1596" s="54">
        <f t="shared" si="96"/>
        <v>0.87938810619798202</v>
      </c>
      <c r="M1596" s="54">
        <f t="shared" si="97"/>
        <v>-0.45011798484214444</v>
      </c>
      <c r="N1596" s="55">
        <f t="shared" si="98"/>
        <v>-464673000</v>
      </c>
      <c r="O1596" s="55">
        <f t="shared" si="99"/>
        <v>907824000</v>
      </c>
    </row>
    <row r="1597" spans="1:15" x14ac:dyDescent="0.35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  <c r="L1597" s="54">
        <f t="shared" si="96"/>
        <v>0.55530015767946728</v>
      </c>
      <c r="M1597" s="54">
        <f t="shared" si="97"/>
        <v>0.2521280762906154</v>
      </c>
      <c r="N1597" s="55">
        <f t="shared" si="98"/>
        <v>634000000</v>
      </c>
      <c r="O1597" s="55">
        <f t="shared" si="99"/>
        <v>1396355000</v>
      </c>
    </row>
    <row r="1598" spans="1:15" x14ac:dyDescent="0.35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  <c r="L1598" s="54">
        <f t="shared" si="96"/>
        <v>0.56268417161097184</v>
      </c>
      <c r="M1598" s="54">
        <f t="shared" si="97"/>
        <v>0.24792086707182917</v>
      </c>
      <c r="N1598" s="55">
        <f t="shared" si="98"/>
        <v>687373000</v>
      </c>
      <c r="O1598" s="55">
        <f t="shared" si="99"/>
        <v>1560070000</v>
      </c>
    </row>
    <row r="1599" spans="1:15" x14ac:dyDescent="0.35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  <c r="L1599" s="54">
        <f t="shared" si="96"/>
        <v>0.570759061602644</v>
      </c>
      <c r="M1599" s="54">
        <f t="shared" si="97"/>
        <v>0.25418692582151164</v>
      </c>
      <c r="N1599" s="55">
        <f t="shared" si="98"/>
        <v>835092000</v>
      </c>
      <c r="O1599" s="55">
        <f t="shared" si="99"/>
        <v>1875141000</v>
      </c>
    </row>
    <row r="1600" spans="1:15" x14ac:dyDescent="0.35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  <c r="L1600" s="54">
        <f t="shared" si="96"/>
        <v>0.58111493310668594</v>
      </c>
      <c r="M1600" s="54">
        <f t="shared" si="97"/>
        <v>0.28024548559451073</v>
      </c>
      <c r="N1600" s="55">
        <f t="shared" si="98"/>
        <v>964786000</v>
      </c>
      <c r="O1600" s="55">
        <f t="shared" si="99"/>
        <v>2000573000</v>
      </c>
    </row>
    <row r="1601" spans="1:15" x14ac:dyDescent="0.35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  <c r="L1601" s="54">
        <f t="shared" si="96"/>
        <v>0.60054727828323817</v>
      </c>
      <c r="M1601" s="54">
        <f t="shared" si="97"/>
        <v>0.11359908844500458</v>
      </c>
      <c r="N1601" s="55">
        <f t="shared" si="98"/>
        <v>13160000000</v>
      </c>
      <c r="O1601" s="55">
        <f t="shared" si="99"/>
        <v>69571000000</v>
      </c>
    </row>
    <row r="1602" spans="1:15" x14ac:dyDescent="0.35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  <c r="L1602" s="54">
        <f t="shared" si="96"/>
        <v>0.62764827872252171</v>
      </c>
      <c r="M1602" s="54">
        <f t="shared" si="97"/>
        <v>0.26518457071754459</v>
      </c>
      <c r="N1602" s="55">
        <f t="shared" si="98"/>
        <v>31968000000</v>
      </c>
      <c r="O1602" s="55">
        <f t="shared" si="99"/>
        <v>75663000000</v>
      </c>
    </row>
    <row r="1603" spans="1:15" x14ac:dyDescent="0.35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  <c r="L1603" s="54">
        <f t="shared" ref="L1603:L1666" si="100">1-(F1603/E1603)</f>
        <v>0.60708693017729132</v>
      </c>
      <c r="M1603" s="54">
        <f t="shared" ref="M1603:M1666" si="101">N1603/E1603</f>
        <v>0.15422689822866092</v>
      </c>
      <c r="N1603" s="55">
        <f t="shared" ref="N1603:N1666" si="102">O1603-SUM(G1603:I1603)</f>
        <v>19599000000</v>
      </c>
      <c r="O1603" s="55">
        <f t="shared" ref="O1603:O1666" si="103">E1603-F1603</f>
        <v>77148000000</v>
      </c>
    </row>
    <row r="1604" spans="1:15" x14ac:dyDescent="0.35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  <c r="L1604" s="54">
        <f t="shared" si="100"/>
        <v>0.60069138428810209</v>
      </c>
      <c r="M1604" s="54">
        <f t="shared" si="101"/>
        <v>0.25117763257863546</v>
      </c>
      <c r="N1604" s="55">
        <f t="shared" si="102"/>
        <v>33060000000</v>
      </c>
      <c r="O1604" s="55">
        <f t="shared" si="103"/>
        <v>79063000000</v>
      </c>
    </row>
    <row r="1605" spans="1:15" x14ac:dyDescent="0.35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  <c r="L1605" s="54">
        <f t="shared" si="100"/>
        <v>0.59991451698025811</v>
      </c>
      <c r="M1605" s="54">
        <f t="shared" si="101"/>
        <v>0.28146694502888575</v>
      </c>
      <c r="N1605" s="55">
        <f t="shared" si="102"/>
        <v>518924000</v>
      </c>
      <c r="O1605" s="55">
        <f t="shared" si="103"/>
        <v>1106027000</v>
      </c>
    </row>
    <row r="1606" spans="1:15" x14ac:dyDescent="0.35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  <c r="L1606" s="54">
        <f t="shared" si="100"/>
        <v>0.58856811562541678</v>
      </c>
      <c r="M1606" s="54">
        <f t="shared" si="101"/>
        <v>0.27168265398184449</v>
      </c>
      <c r="N1606" s="55">
        <f t="shared" si="102"/>
        <v>517343000</v>
      </c>
      <c r="O1606" s="55">
        <f t="shared" si="103"/>
        <v>1120762000</v>
      </c>
    </row>
    <row r="1607" spans="1:15" x14ac:dyDescent="0.35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  <c r="L1607" s="54">
        <f t="shared" si="100"/>
        <v>0.58533416040664665</v>
      </c>
      <c r="M1607" s="54">
        <f t="shared" si="101"/>
        <v>0.26811049270513293</v>
      </c>
      <c r="N1607" s="55">
        <f t="shared" si="102"/>
        <v>533364000</v>
      </c>
      <c r="O1607" s="55">
        <f t="shared" si="103"/>
        <v>1164431000</v>
      </c>
    </row>
    <row r="1608" spans="1:15" x14ac:dyDescent="0.35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  <c r="L1608" s="54">
        <f t="shared" si="100"/>
        <v>0.58739715188323938</v>
      </c>
      <c r="M1608" s="54">
        <f t="shared" si="101"/>
        <v>0.28166086610795893</v>
      </c>
      <c r="N1608" s="55">
        <f t="shared" si="102"/>
        <v>575245000</v>
      </c>
      <c r="O1608" s="55">
        <f t="shared" si="103"/>
        <v>1199660000</v>
      </c>
    </row>
    <row r="1609" spans="1:15" x14ac:dyDescent="0.35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  <c r="L1609" s="54">
        <f t="shared" si="100"/>
        <v>0.28421601198618984</v>
      </c>
      <c r="M1609" s="54">
        <f t="shared" si="101"/>
        <v>8.2470197381278088E-2</v>
      </c>
      <c r="N1609" s="55">
        <f t="shared" si="102"/>
        <v>1266000000</v>
      </c>
      <c r="O1609" s="55">
        <f t="shared" si="103"/>
        <v>4363000000</v>
      </c>
    </row>
    <row r="1610" spans="1:15" x14ac:dyDescent="0.35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  <c r="L1610" s="54">
        <f t="shared" si="100"/>
        <v>0.28816920026437542</v>
      </c>
      <c r="M1610" s="54">
        <f t="shared" si="101"/>
        <v>0.11837409120951752</v>
      </c>
      <c r="N1610" s="55">
        <f t="shared" si="102"/>
        <v>1791000000</v>
      </c>
      <c r="O1610" s="55">
        <f t="shared" si="103"/>
        <v>4360000000</v>
      </c>
    </row>
    <row r="1611" spans="1:15" x14ac:dyDescent="0.35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  <c r="L1611" s="54">
        <f t="shared" si="100"/>
        <v>0.28966511117211091</v>
      </c>
      <c r="M1611" s="54">
        <f t="shared" si="101"/>
        <v>0.11055448805929179</v>
      </c>
      <c r="N1611" s="55">
        <f t="shared" si="102"/>
        <v>1611000000</v>
      </c>
      <c r="O1611" s="55">
        <f t="shared" si="103"/>
        <v>4221000000</v>
      </c>
    </row>
    <row r="1612" spans="1:15" x14ac:dyDescent="0.35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  <c r="L1612" s="54">
        <f t="shared" si="100"/>
        <v>0.26435277820532554</v>
      </c>
      <c r="M1612" s="54">
        <f t="shared" si="101"/>
        <v>3.5862705864245038E-2</v>
      </c>
      <c r="N1612" s="55">
        <f t="shared" si="102"/>
        <v>466000000</v>
      </c>
      <c r="O1612" s="55">
        <f t="shared" si="103"/>
        <v>3435000000</v>
      </c>
    </row>
    <row r="1613" spans="1:15" x14ac:dyDescent="0.35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  <c r="L1613" s="54">
        <f t="shared" si="100"/>
        <v>0.34991993217784478</v>
      </c>
      <c r="M1613" s="54">
        <f t="shared" si="101"/>
        <v>0.23556424265259984</v>
      </c>
      <c r="N1613" s="55">
        <f t="shared" si="102"/>
        <v>1000300000</v>
      </c>
      <c r="O1613" s="55">
        <f t="shared" si="103"/>
        <v>1485900000</v>
      </c>
    </row>
    <row r="1614" spans="1:15" x14ac:dyDescent="0.35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  <c r="L1614" s="54">
        <f t="shared" si="100"/>
        <v>0.34009736667404289</v>
      </c>
      <c r="M1614" s="54">
        <f t="shared" si="101"/>
        <v>0.23901305598583758</v>
      </c>
      <c r="N1614" s="55">
        <f t="shared" si="102"/>
        <v>1080100000</v>
      </c>
      <c r="O1614" s="55">
        <f t="shared" si="103"/>
        <v>1536900000</v>
      </c>
    </row>
    <row r="1615" spans="1:15" x14ac:dyDescent="0.35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  <c r="L1615" s="54">
        <f t="shared" si="100"/>
        <v>0.32524864421364397</v>
      </c>
      <c r="M1615" s="54">
        <f t="shared" si="101"/>
        <v>0.22254907846551</v>
      </c>
      <c r="N1615" s="55">
        <f t="shared" si="102"/>
        <v>1112100000</v>
      </c>
      <c r="O1615" s="55">
        <f t="shared" si="103"/>
        <v>1625300000</v>
      </c>
    </row>
    <row r="1616" spans="1:15" x14ac:dyDescent="0.35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  <c r="L1616" s="54">
        <f t="shared" si="100"/>
        <v>0.33355832672415253</v>
      </c>
      <c r="M1616" s="54">
        <f t="shared" si="101"/>
        <v>0.21101567641450533</v>
      </c>
      <c r="N1616" s="55">
        <f t="shared" si="102"/>
        <v>1250500000</v>
      </c>
      <c r="O1616" s="55">
        <f t="shared" si="103"/>
        <v>1976700000</v>
      </c>
    </row>
    <row r="1617" spans="1:15" x14ac:dyDescent="0.35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  <c r="L1617" s="54">
        <f t="shared" si="100"/>
        <v>0.98107335035672405</v>
      </c>
      <c r="M1617" s="54">
        <f t="shared" si="101"/>
        <v>0.3496553311341743</v>
      </c>
      <c r="N1617" s="55">
        <f t="shared" si="102"/>
        <v>31905000000</v>
      </c>
      <c r="O1617" s="55">
        <f t="shared" si="103"/>
        <v>89520000000</v>
      </c>
    </row>
    <row r="1618" spans="1:15" x14ac:dyDescent="0.35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  <c r="L1618" s="54">
        <f t="shared" si="100"/>
        <v>0.98481872168413398</v>
      </c>
      <c r="M1618" s="54">
        <f t="shared" si="101"/>
        <v>0.40401276272013992</v>
      </c>
      <c r="N1618" s="55">
        <f t="shared" si="102"/>
        <v>35581000000</v>
      </c>
      <c r="O1618" s="55">
        <f t="shared" si="103"/>
        <v>86732000000</v>
      </c>
    </row>
    <row r="1619" spans="1:15" x14ac:dyDescent="0.35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  <c r="L1619" s="54">
        <f t="shared" si="100"/>
        <v>0.9875978816819807</v>
      </c>
      <c r="M1619" s="54">
        <f t="shared" si="101"/>
        <v>0.41691938623093289</v>
      </c>
      <c r="N1619" s="55">
        <f t="shared" si="102"/>
        <v>36844000000</v>
      </c>
      <c r="O1619" s="55">
        <f t="shared" si="103"/>
        <v>87276000000</v>
      </c>
    </row>
    <row r="1620" spans="1:15" x14ac:dyDescent="0.35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  <c r="L1620" s="54">
        <f t="shared" si="100"/>
        <v>0.98930392189530503</v>
      </c>
      <c r="M1620" s="54">
        <f t="shared" si="101"/>
        <v>0.40711739029022692</v>
      </c>
      <c r="N1620" s="55">
        <f t="shared" si="102"/>
        <v>36654000000</v>
      </c>
      <c r="O1620" s="55">
        <f t="shared" si="103"/>
        <v>89070000000</v>
      </c>
    </row>
    <row r="1621" spans="1:15" x14ac:dyDescent="0.35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  <c r="L1621" s="54">
        <f t="shared" si="100"/>
        <v>0.35836494542076336</v>
      </c>
      <c r="M1621" s="54">
        <f t="shared" si="101"/>
        <v>7.3314237051947048E-2</v>
      </c>
      <c r="N1621" s="55">
        <f t="shared" si="102"/>
        <v>947000000</v>
      </c>
      <c r="O1621" s="55">
        <f t="shared" si="103"/>
        <v>4629000000</v>
      </c>
    </row>
    <row r="1622" spans="1:15" x14ac:dyDescent="0.35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  <c r="L1622" s="54">
        <f t="shared" si="100"/>
        <v>0.35536142031844442</v>
      </c>
      <c r="M1622" s="54">
        <f t="shared" si="101"/>
        <v>7.1297731435817954E-2</v>
      </c>
      <c r="N1622" s="55">
        <f t="shared" si="102"/>
        <v>1012000000</v>
      </c>
      <c r="O1622" s="55">
        <f t="shared" si="103"/>
        <v>5044000000</v>
      </c>
    </row>
    <row r="1623" spans="1:15" x14ac:dyDescent="0.35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  <c r="L1623" s="54">
        <f t="shared" si="100"/>
        <v>0.35193969718630191</v>
      </c>
      <c r="M1623" s="54">
        <f t="shared" si="101"/>
        <v>6.1342517382545973E-2</v>
      </c>
      <c r="N1623" s="55">
        <f t="shared" si="102"/>
        <v>944000000</v>
      </c>
      <c r="O1623" s="55">
        <f t="shared" si="103"/>
        <v>5416000000</v>
      </c>
    </row>
    <row r="1624" spans="1:15" x14ac:dyDescent="0.35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  <c r="L1624" s="54">
        <f t="shared" si="100"/>
        <v>0.34412363266344437</v>
      </c>
      <c r="M1624" s="54">
        <f t="shared" si="101"/>
        <v>5.9399643856525054E-2</v>
      </c>
      <c r="N1624" s="55">
        <f t="shared" si="102"/>
        <v>934000000</v>
      </c>
      <c r="O1624" s="55">
        <f t="shared" si="103"/>
        <v>5411000000</v>
      </c>
    </row>
    <row r="1625" spans="1:15" x14ac:dyDescent="0.35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  <c r="L1625" s="54">
        <f t="shared" si="100"/>
        <v>0.17571527518780972</v>
      </c>
      <c r="M1625" s="54">
        <f t="shared" si="101"/>
        <v>7.6988651499813529E-2</v>
      </c>
      <c r="N1625" s="55">
        <f t="shared" si="102"/>
        <v>1445000000</v>
      </c>
      <c r="O1625" s="55">
        <f t="shared" si="103"/>
        <v>3298000000</v>
      </c>
    </row>
    <row r="1626" spans="1:15" x14ac:dyDescent="0.35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  <c r="L1626" s="54">
        <f t="shared" si="100"/>
        <v>0.17084339774557167</v>
      </c>
      <c r="M1626" s="54">
        <f t="shared" si="101"/>
        <v>6.662640901771337E-2</v>
      </c>
      <c r="N1626" s="55">
        <f t="shared" si="102"/>
        <v>1324000000</v>
      </c>
      <c r="O1626" s="55">
        <f t="shared" si="103"/>
        <v>3395000000</v>
      </c>
    </row>
    <row r="1627" spans="1:15" x14ac:dyDescent="0.35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  <c r="L1627" s="54">
        <f t="shared" si="100"/>
        <v>0.17663108515628745</v>
      </c>
      <c r="M1627" s="54">
        <f t="shared" si="101"/>
        <v>7.1131109090038766E-2</v>
      </c>
      <c r="N1627" s="55">
        <f t="shared" si="102"/>
        <v>1486000000</v>
      </c>
      <c r="O1627" s="55">
        <f t="shared" si="103"/>
        <v>3690000000</v>
      </c>
    </row>
    <row r="1628" spans="1:15" x14ac:dyDescent="0.35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  <c r="L1628" s="54">
        <f t="shared" si="100"/>
        <v>0.17771985712906646</v>
      </c>
      <c r="M1628" s="54">
        <f t="shared" si="101"/>
        <v>7.3704025485085436E-2</v>
      </c>
      <c r="N1628" s="55">
        <f t="shared" si="102"/>
        <v>1527000000</v>
      </c>
      <c r="O1628" s="55">
        <f t="shared" si="103"/>
        <v>3682000000</v>
      </c>
    </row>
    <row r="1629" spans="1:15" x14ac:dyDescent="0.35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  <c r="L1629" s="54">
        <f t="shared" si="100"/>
        <v>0.34835156976328396</v>
      </c>
      <c r="M1629" s="54">
        <f t="shared" si="101"/>
        <v>0.14803690195237074</v>
      </c>
      <c r="N1629" s="55">
        <f t="shared" si="102"/>
        <v>2070000000</v>
      </c>
      <c r="O1629" s="55">
        <f t="shared" si="103"/>
        <v>4871000000</v>
      </c>
    </row>
    <row r="1630" spans="1:15" x14ac:dyDescent="0.35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  <c r="L1630" s="54">
        <f t="shared" si="100"/>
        <v>0.35681623320948841</v>
      </c>
      <c r="M1630" s="54">
        <f t="shared" si="101"/>
        <v>0.15868819662760789</v>
      </c>
      <c r="N1630" s="55">
        <f t="shared" si="102"/>
        <v>2221000000</v>
      </c>
      <c r="O1630" s="55">
        <f t="shared" si="103"/>
        <v>4994000000</v>
      </c>
    </row>
    <row r="1631" spans="1:15" x14ac:dyDescent="0.35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  <c r="L1631" s="54">
        <f t="shared" si="100"/>
        <v>0.36494097677648329</v>
      </c>
      <c r="M1631" s="54">
        <f t="shared" si="101"/>
        <v>0.16526502584677108</v>
      </c>
      <c r="N1631" s="55">
        <f t="shared" si="102"/>
        <v>2142000000</v>
      </c>
      <c r="O1631" s="55">
        <f t="shared" si="103"/>
        <v>4730000000</v>
      </c>
    </row>
    <row r="1632" spans="1:15" x14ac:dyDescent="0.35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  <c r="L1632" s="54">
        <f t="shared" si="100"/>
        <v>0.37644206040120509</v>
      </c>
      <c r="M1632" s="54">
        <f t="shared" si="101"/>
        <v>0.17723565287677273</v>
      </c>
      <c r="N1632" s="55">
        <f t="shared" si="102"/>
        <v>2412000000</v>
      </c>
      <c r="O1632" s="55">
        <f t="shared" si="103"/>
        <v>5123000000</v>
      </c>
    </row>
    <row r="1633" spans="1:15" x14ac:dyDescent="0.35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  <c r="L1633" s="54">
        <f t="shared" si="100"/>
        <v>0.39580550360673261</v>
      </c>
      <c r="M1633" s="54">
        <f t="shared" si="101"/>
        <v>0.21533529254608602</v>
      </c>
      <c r="N1633" s="55">
        <f t="shared" si="102"/>
        <v>1612000000</v>
      </c>
      <c r="O1633" s="55">
        <f t="shared" si="103"/>
        <v>2963000000</v>
      </c>
    </row>
    <row r="1634" spans="1:15" x14ac:dyDescent="0.35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  <c r="L1634" s="54">
        <f t="shared" si="100"/>
        <v>0.39883381924198247</v>
      </c>
      <c r="M1634" s="54">
        <f t="shared" si="101"/>
        <v>0.20043731778425655</v>
      </c>
      <c r="N1634" s="55">
        <f t="shared" si="102"/>
        <v>1375000000</v>
      </c>
      <c r="O1634" s="55">
        <f t="shared" si="103"/>
        <v>2736000000</v>
      </c>
    </row>
    <row r="1635" spans="1:15" x14ac:dyDescent="0.35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  <c r="L1635" s="54">
        <f t="shared" si="100"/>
        <v>0.40971585701191571</v>
      </c>
      <c r="M1635" s="54">
        <f t="shared" si="101"/>
        <v>0.2054471651171926</v>
      </c>
      <c r="N1635" s="55">
        <f t="shared" si="102"/>
        <v>1569000000</v>
      </c>
      <c r="O1635" s="55">
        <f t="shared" si="103"/>
        <v>3129000000</v>
      </c>
    </row>
    <row r="1636" spans="1:15" x14ac:dyDescent="0.35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  <c r="L1636" s="54">
        <f t="shared" si="100"/>
        <v>0.53342391304347825</v>
      </c>
      <c r="M1636" s="54">
        <f t="shared" si="101"/>
        <v>0.17989130434782608</v>
      </c>
      <c r="N1636" s="55">
        <f t="shared" si="102"/>
        <v>1324000000</v>
      </c>
      <c r="O1636" s="55">
        <f t="shared" si="103"/>
        <v>3926000000</v>
      </c>
    </row>
    <row r="1637" spans="1:15" x14ac:dyDescent="0.35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  <c r="L1637" s="54">
        <f t="shared" si="100"/>
        <v>0.24827430219929114</v>
      </c>
      <c r="M1637" s="54">
        <f t="shared" si="101"/>
        <v>5.9159161081487076E-2</v>
      </c>
      <c r="N1637" s="55">
        <f t="shared" si="102"/>
        <v>27725000000</v>
      </c>
      <c r="O1637" s="55">
        <f t="shared" si="103"/>
        <v>116354000000</v>
      </c>
    </row>
    <row r="1638" spans="1:15" x14ac:dyDescent="0.35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  <c r="L1638" s="54">
        <f t="shared" si="100"/>
        <v>0.2482185372899931</v>
      </c>
      <c r="M1638" s="54">
        <f t="shared" si="101"/>
        <v>5.6418934523634563E-2</v>
      </c>
      <c r="N1638" s="55">
        <f t="shared" si="102"/>
        <v>26872000000</v>
      </c>
      <c r="O1638" s="55">
        <f t="shared" si="103"/>
        <v>118225000000</v>
      </c>
    </row>
    <row r="1639" spans="1:15" x14ac:dyDescent="0.35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  <c r="L1639" s="54">
        <f t="shared" si="100"/>
        <v>0.24825440491216944</v>
      </c>
      <c r="M1639" s="54">
        <f t="shared" si="101"/>
        <v>5.5898165555100264E-2</v>
      </c>
      <c r="N1639" s="55">
        <f t="shared" si="102"/>
        <v>27147000000</v>
      </c>
      <c r="O1639" s="55">
        <f t="shared" si="103"/>
        <v>120565000000</v>
      </c>
    </row>
    <row r="1640" spans="1:15" x14ac:dyDescent="0.35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  <c r="L1640" s="54">
        <f t="shared" si="100"/>
        <v>0.25127247837720112</v>
      </c>
      <c r="M1640" s="54">
        <f t="shared" si="101"/>
        <v>4.9996888805923713E-2</v>
      </c>
      <c r="N1640" s="55">
        <f t="shared" si="102"/>
        <v>24105000000</v>
      </c>
      <c r="O1640" s="55">
        <f t="shared" si="103"/>
        <v>121146000000</v>
      </c>
    </row>
    <row r="1641" spans="1:15" x14ac:dyDescent="0.35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  <c r="L1641" s="54">
        <f t="shared" si="100"/>
        <v>0.19540984931936012</v>
      </c>
      <c r="M1641" s="54">
        <f t="shared" si="101"/>
        <v>9.1964709805863507E-2</v>
      </c>
      <c r="N1641" s="55">
        <f t="shared" si="102"/>
        <v>910000000</v>
      </c>
      <c r="O1641" s="55">
        <f t="shared" si="103"/>
        <v>1933600000</v>
      </c>
    </row>
    <row r="1642" spans="1:15" x14ac:dyDescent="0.35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  <c r="L1642" s="54">
        <f t="shared" si="100"/>
        <v>0.19221019703725006</v>
      </c>
      <c r="M1642" s="54">
        <f t="shared" si="101"/>
        <v>8.9286998417949084E-2</v>
      </c>
      <c r="N1642" s="55">
        <f t="shared" si="102"/>
        <v>993300000</v>
      </c>
      <c r="O1642" s="55">
        <f t="shared" si="103"/>
        <v>2138300000</v>
      </c>
    </row>
    <row r="1643" spans="1:15" x14ac:dyDescent="0.35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  <c r="L1643" s="54">
        <f t="shared" si="100"/>
        <v>0.19465417237048221</v>
      </c>
      <c r="M1643" s="54">
        <f t="shared" si="101"/>
        <v>5.6217276563315884E-2</v>
      </c>
      <c r="N1643" s="55">
        <f t="shared" si="102"/>
        <v>796700000</v>
      </c>
      <c r="O1643" s="55">
        <f t="shared" si="103"/>
        <v>2758600000</v>
      </c>
    </row>
    <row r="1644" spans="1:15" x14ac:dyDescent="0.35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  <c r="L1644" s="54">
        <f t="shared" si="100"/>
        <v>0.43613190227369014</v>
      </c>
      <c r="M1644" s="54">
        <f t="shared" si="101"/>
        <v>0.23478322270865698</v>
      </c>
      <c r="N1644" s="55">
        <f t="shared" si="102"/>
        <v>1330000000</v>
      </c>
      <c r="O1644" s="55">
        <f t="shared" si="103"/>
        <v>2470600000</v>
      </c>
    </row>
    <row r="1645" spans="1:15" x14ac:dyDescent="0.35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  <c r="L1645" s="54">
        <f t="shared" si="100"/>
        <v>0.41627571273908337</v>
      </c>
      <c r="M1645" s="54">
        <f t="shared" si="101"/>
        <v>0.19981955972573079</v>
      </c>
      <c r="N1645" s="55">
        <f t="shared" si="102"/>
        <v>1107400000</v>
      </c>
      <c r="O1645" s="55">
        <f t="shared" si="103"/>
        <v>2307000000</v>
      </c>
    </row>
    <row r="1646" spans="1:15" x14ac:dyDescent="0.35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  <c r="L1646" s="54">
        <f t="shared" si="100"/>
        <v>0.4119346554430019</v>
      </c>
      <c r="M1646" s="54">
        <f t="shared" si="101"/>
        <v>0.20339920102725068</v>
      </c>
      <c r="N1646" s="55">
        <f t="shared" si="102"/>
        <v>1140500000</v>
      </c>
      <c r="O1646" s="55">
        <f t="shared" si="103"/>
        <v>2309800000</v>
      </c>
    </row>
    <row r="1647" spans="1:15" x14ac:dyDescent="0.35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  <c r="L1647" s="54">
        <f t="shared" si="100"/>
        <v>0.41656181045644369</v>
      </c>
      <c r="M1647" s="54">
        <f t="shared" si="101"/>
        <v>0.20230866021117128</v>
      </c>
      <c r="N1647" s="55">
        <f t="shared" si="102"/>
        <v>1109400000</v>
      </c>
      <c r="O1647" s="55">
        <f t="shared" si="103"/>
        <v>2284300000</v>
      </c>
    </row>
    <row r="1648" spans="1:15" x14ac:dyDescent="0.35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  <c r="L1648" s="54">
        <f t="shared" si="100"/>
        <v>0.16630489230255463</v>
      </c>
      <c r="M1648" s="54">
        <f t="shared" si="101"/>
        <v>0.10753047253297712</v>
      </c>
      <c r="N1648" s="55">
        <f t="shared" si="102"/>
        <v>644000000</v>
      </c>
      <c r="O1648" s="55">
        <f t="shared" si="103"/>
        <v>996000000</v>
      </c>
    </row>
    <row r="1649" spans="1:15" x14ac:dyDescent="0.35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  <c r="L1649" s="54">
        <f t="shared" si="100"/>
        <v>0.21202095395643783</v>
      </c>
      <c r="M1649" s="54">
        <f t="shared" si="101"/>
        <v>0.13937138130686519</v>
      </c>
      <c r="N1649" s="55">
        <f t="shared" si="102"/>
        <v>1011000000</v>
      </c>
      <c r="O1649" s="55">
        <f t="shared" si="103"/>
        <v>1538000000</v>
      </c>
    </row>
    <row r="1650" spans="1:15" x14ac:dyDescent="0.35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  <c r="L1650" s="54">
        <f t="shared" si="100"/>
        <v>0.22153181142779954</v>
      </c>
      <c r="M1650" s="54">
        <f t="shared" si="101"/>
        <v>0.18424962852897475</v>
      </c>
      <c r="N1650" s="55">
        <f t="shared" si="102"/>
        <v>1364000000</v>
      </c>
      <c r="O1650" s="55">
        <f t="shared" si="103"/>
        <v>1640000000</v>
      </c>
    </row>
    <row r="1651" spans="1:15" x14ac:dyDescent="0.35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  <c r="L1651" s="54">
        <f t="shared" si="100"/>
        <v>0.19598983338040099</v>
      </c>
      <c r="M1651" s="54">
        <f t="shared" si="101"/>
        <v>0.13329567918667043</v>
      </c>
      <c r="N1651" s="55">
        <f t="shared" si="102"/>
        <v>944000000</v>
      </c>
      <c r="O1651" s="55">
        <f t="shared" si="103"/>
        <v>1388000000</v>
      </c>
    </row>
    <row r="1652" spans="1:15" x14ac:dyDescent="0.35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  <c r="L1652" s="54">
        <f t="shared" si="100"/>
        <v>0.53837670930745474</v>
      </c>
      <c r="M1652" s="54">
        <f t="shared" si="101"/>
        <v>0.19122187913542127</v>
      </c>
      <c r="N1652" s="55">
        <f t="shared" si="102"/>
        <v>867000000</v>
      </c>
      <c r="O1652" s="55">
        <f t="shared" si="103"/>
        <v>2441000000</v>
      </c>
    </row>
    <row r="1653" spans="1:15" x14ac:dyDescent="0.35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  <c r="L1653" s="54">
        <f t="shared" si="100"/>
        <v>0.52206029147534438</v>
      </c>
      <c r="M1653" s="54">
        <f t="shared" si="101"/>
        <v>0.18526652026352566</v>
      </c>
      <c r="N1653" s="55">
        <f t="shared" si="102"/>
        <v>928000000</v>
      </c>
      <c r="O1653" s="55">
        <f t="shared" si="103"/>
        <v>2615000000</v>
      </c>
    </row>
    <row r="1654" spans="1:15" x14ac:dyDescent="0.35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  <c r="L1654" s="54">
        <f t="shared" si="100"/>
        <v>0.52584737739064569</v>
      </c>
      <c r="M1654" s="54">
        <f t="shared" si="101"/>
        <v>0.1868964211323613</v>
      </c>
      <c r="N1654" s="55">
        <f t="shared" si="102"/>
        <v>987000000</v>
      </c>
      <c r="O1654" s="55">
        <f t="shared" si="103"/>
        <v>2777000000</v>
      </c>
    </row>
    <row r="1655" spans="1:15" x14ac:dyDescent="0.35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  <c r="L1655" s="54">
        <f t="shared" si="100"/>
        <v>0.51228323699421963</v>
      </c>
      <c r="M1655" s="54">
        <f t="shared" si="101"/>
        <v>0.18569364161849711</v>
      </c>
      <c r="N1655" s="55">
        <f t="shared" si="102"/>
        <v>1028000000</v>
      </c>
      <c r="O1655" s="55">
        <f t="shared" si="103"/>
        <v>2836000000</v>
      </c>
    </row>
    <row r="1656" spans="1:15" x14ac:dyDescent="0.35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  <c r="L1656" s="54">
        <f t="shared" si="100"/>
        <v>0.36915098197926233</v>
      </c>
      <c r="M1656" s="54">
        <f t="shared" si="101"/>
        <v>0.20329360974288571</v>
      </c>
      <c r="N1656" s="55">
        <f t="shared" si="102"/>
        <v>1047833000</v>
      </c>
      <c r="O1656" s="55">
        <f t="shared" si="103"/>
        <v>1902709000</v>
      </c>
    </row>
    <row r="1657" spans="1:15" x14ac:dyDescent="0.35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  <c r="L1657" s="54">
        <f t="shared" si="100"/>
        <v>0.38109560400616549</v>
      </c>
      <c r="M1657" s="54">
        <f t="shared" si="101"/>
        <v>0.23219211177640164</v>
      </c>
      <c r="N1657" s="55">
        <f t="shared" si="102"/>
        <v>1305137000</v>
      </c>
      <c r="O1657" s="55">
        <f t="shared" si="103"/>
        <v>2142114000</v>
      </c>
    </row>
    <row r="1658" spans="1:15" x14ac:dyDescent="0.35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  <c r="L1658" s="54">
        <f t="shared" si="100"/>
        <v>0.38967281911771823</v>
      </c>
      <c r="M1658" s="54">
        <f t="shared" si="101"/>
        <v>0.23931010786282031</v>
      </c>
      <c r="N1658" s="55">
        <f t="shared" si="102"/>
        <v>1300330000</v>
      </c>
      <c r="O1658" s="55">
        <f t="shared" si="103"/>
        <v>2117350000</v>
      </c>
    </row>
    <row r="1659" spans="1:15" x14ac:dyDescent="0.35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  <c r="L1659" s="54">
        <f t="shared" si="100"/>
        <v>0.37918384801526439</v>
      </c>
      <c r="M1659" s="54">
        <f t="shared" si="101"/>
        <v>0.18340860127731831</v>
      </c>
      <c r="N1659" s="55">
        <f t="shared" si="102"/>
        <v>747552000</v>
      </c>
      <c r="O1659" s="55">
        <f t="shared" si="103"/>
        <v>1545509000</v>
      </c>
    </row>
    <row r="1660" spans="1:15" x14ac:dyDescent="0.35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  <c r="L1660" s="54">
        <f t="shared" si="100"/>
        <v>0.79192370644692101</v>
      </c>
      <c r="M1660" s="54">
        <f t="shared" si="101"/>
        <v>0.35950695162007418</v>
      </c>
      <c r="N1660" s="55">
        <f t="shared" si="102"/>
        <v>583817000</v>
      </c>
      <c r="O1660" s="55">
        <f t="shared" si="103"/>
        <v>1286035000</v>
      </c>
    </row>
    <row r="1661" spans="1:15" x14ac:dyDescent="0.35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  <c r="L1661" s="54">
        <f t="shared" si="100"/>
        <v>0.79670288696334579</v>
      </c>
      <c r="M1661" s="54">
        <f t="shared" si="101"/>
        <v>0.45235882367366997</v>
      </c>
      <c r="N1661" s="55">
        <f t="shared" si="102"/>
        <v>903836000</v>
      </c>
      <c r="O1661" s="55">
        <f t="shared" si="103"/>
        <v>1591853000</v>
      </c>
    </row>
    <row r="1662" spans="1:15" x14ac:dyDescent="0.35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  <c r="L1662" s="54">
        <f t="shared" si="100"/>
        <v>0.76370073790021853</v>
      </c>
      <c r="M1662" s="54">
        <f t="shared" si="101"/>
        <v>0.33836404617486521</v>
      </c>
      <c r="N1662" s="55">
        <f t="shared" si="102"/>
        <v>820254000</v>
      </c>
      <c r="O1662" s="55">
        <f t="shared" si="103"/>
        <v>1851345000</v>
      </c>
    </row>
    <row r="1663" spans="1:15" x14ac:dyDescent="0.35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  <c r="L1663" s="54">
        <f t="shared" si="100"/>
        <v>0.6421126255404892</v>
      </c>
      <c r="M1663" s="54">
        <f t="shared" si="101"/>
        <v>-1.7929684246178797E-2</v>
      </c>
      <c r="N1663" s="55">
        <f t="shared" si="102"/>
        <v>-26045000</v>
      </c>
      <c r="O1663" s="55">
        <f t="shared" si="103"/>
        <v>932745000</v>
      </c>
    </row>
    <row r="1664" spans="1:15" x14ac:dyDescent="0.35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  <c r="L1664" s="54">
        <f t="shared" si="100"/>
        <v>0.3374912854900608</v>
      </c>
      <c r="M1664" s="54">
        <f t="shared" si="101"/>
        <v>0.17996078877805119</v>
      </c>
      <c r="N1664" s="55">
        <f t="shared" si="102"/>
        <v>1822683000</v>
      </c>
      <c r="O1664" s="55">
        <f t="shared" si="103"/>
        <v>3418187000</v>
      </c>
    </row>
    <row r="1665" spans="1:15" x14ac:dyDescent="0.35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  <c r="L1665" s="54">
        <f t="shared" si="100"/>
        <v>0.32127064215392465</v>
      </c>
      <c r="M1665" s="54">
        <f t="shared" si="101"/>
        <v>0.16926873137526774</v>
      </c>
      <c r="N1665" s="55">
        <f t="shared" si="102"/>
        <v>1847555000</v>
      </c>
      <c r="O1665" s="55">
        <f t="shared" si="103"/>
        <v>3506644000</v>
      </c>
    </row>
    <row r="1666" spans="1:15" x14ac:dyDescent="0.35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  <c r="L1666" s="54">
        <f t="shared" si="100"/>
        <v>0.31959095115707636</v>
      </c>
      <c r="M1666" s="54">
        <f t="shared" si="101"/>
        <v>0.16670438943243424</v>
      </c>
      <c r="N1666" s="55">
        <f t="shared" si="102"/>
        <v>1948130000</v>
      </c>
      <c r="O1666" s="55">
        <f t="shared" si="103"/>
        <v>3734783000</v>
      </c>
    </row>
    <row r="1667" spans="1:15" x14ac:dyDescent="0.35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  <c r="L1667" s="54">
        <f t="shared" ref="L1667:L1711" si="104">1-(F1667/E1667)</f>
        <v>0.36199900838914389</v>
      </c>
      <c r="M1667" s="54">
        <f t="shared" ref="M1667:M1711" si="105">N1667/E1667</f>
        <v>0.1814607955418511</v>
      </c>
      <c r="N1667" s="55">
        <f t="shared" ref="N1667:N1711" si="106">O1667-SUM(G1667:I1667)</f>
        <v>2000512000</v>
      </c>
      <c r="O1667" s="55">
        <f t="shared" ref="O1667:O1711" si="107">E1667-F1667</f>
        <v>3990853000</v>
      </c>
    </row>
    <row r="1668" spans="1:15" x14ac:dyDescent="0.35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  <c r="L1668" s="54">
        <f t="shared" si="104"/>
        <v>0.28582888909444548</v>
      </c>
      <c r="M1668" s="54">
        <f t="shared" si="105"/>
        <v>0.12350995112685324</v>
      </c>
      <c r="N1668" s="55">
        <f t="shared" si="106"/>
        <v>893273000</v>
      </c>
      <c r="O1668" s="55">
        <f t="shared" si="107"/>
        <v>2067228000</v>
      </c>
    </row>
    <row r="1669" spans="1:15" x14ac:dyDescent="0.35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  <c r="L1669" s="54">
        <f t="shared" si="104"/>
        <v>0.32285763841832782</v>
      </c>
      <c r="M1669" s="54">
        <f t="shared" si="105"/>
        <v>0.16198502791452965</v>
      </c>
      <c r="N1669" s="55">
        <f t="shared" si="106"/>
        <v>1221567000</v>
      </c>
      <c r="O1669" s="55">
        <f t="shared" si="107"/>
        <v>2434745000</v>
      </c>
    </row>
    <row r="1670" spans="1:15" x14ac:dyDescent="0.35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  <c r="L1670" s="54">
        <f t="shared" si="104"/>
        <v>0.35787601440535499</v>
      </c>
      <c r="M1670" s="54">
        <f t="shared" si="105"/>
        <v>0.15471625125127475</v>
      </c>
      <c r="N1670" s="55">
        <f t="shared" si="106"/>
        <v>1021478000</v>
      </c>
      <c r="O1670" s="55">
        <f t="shared" si="107"/>
        <v>2362793000</v>
      </c>
    </row>
    <row r="1671" spans="1:15" x14ac:dyDescent="0.35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  <c r="L1671" s="54">
        <f t="shared" si="104"/>
        <v>0.33401071186944664</v>
      </c>
      <c r="M1671" s="54">
        <f t="shared" si="105"/>
        <v>0.12271469340286946</v>
      </c>
      <c r="N1671" s="55">
        <f t="shared" si="106"/>
        <v>1142342000</v>
      </c>
      <c r="O1671" s="55">
        <f t="shared" si="107"/>
        <v>3109281000</v>
      </c>
    </row>
    <row r="1672" spans="1:15" x14ac:dyDescent="0.35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  <c r="L1672" s="54">
        <f t="shared" si="104"/>
        <v>0.66006256421039433</v>
      </c>
      <c r="M1672" s="54">
        <f t="shared" si="105"/>
        <v>0.26778478059181465</v>
      </c>
      <c r="N1672" s="55">
        <f t="shared" si="106"/>
        <v>580732000</v>
      </c>
      <c r="O1672" s="55">
        <f t="shared" si="107"/>
        <v>1431446000</v>
      </c>
    </row>
    <row r="1673" spans="1:15" x14ac:dyDescent="0.35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  <c r="L1673" s="54">
        <f t="shared" si="104"/>
        <v>0.68804057533773955</v>
      </c>
      <c r="M1673" s="54">
        <f t="shared" si="105"/>
        <v>0.3182905070280303</v>
      </c>
      <c r="N1673" s="55">
        <f t="shared" si="106"/>
        <v>758337000</v>
      </c>
      <c r="O1673" s="55">
        <f t="shared" si="107"/>
        <v>1639278000</v>
      </c>
    </row>
    <row r="1674" spans="1:15" x14ac:dyDescent="0.35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  <c r="L1674" s="54">
        <f t="shared" si="104"/>
        <v>0.70184247630969687</v>
      </c>
      <c r="M1674" s="54">
        <f t="shared" si="105"/>
        <v>0.32791594317019329</v>
      </c>
      <c r="N1674" s="55">
        <f t="shared" si="106"/>
        <v>779569000</v>
      </c>
      <c r="O1674" s="55">
        <f t="shared" si="107"/>
        <v>1668521000</v>
      </c>
    </row>
    <row r="1675" spans="1:15" x14ac:dyDescent="0.35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  <c r="L1675" s="54">
        <f t="shared" si="104"/>
        <v>0.69650265755024776</v>
      </c>
      <c r="M1675" s="54">
        <f t="shared" si="105"/>
        <v>0.30258220744475428</v>
      </c>
      <c r="N1675" s="55">
        <f t="shared" si="106"/>
        <v>669881000</v>
      </c>
      <c r="O1675" s="55">
        <f t="shared" si="107"/>
        <v>1541974000</v>
      </c>
    </row>
    <row r="1676" spans="1:15" x14ac:dyDescent="0.35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  <c r="L1676" s="54">
        <f t="shared" si="104"/>
        <v>0.33100779829416471</v>
      </c>
      <c r="M1676" s="54">
        <f t="shared" si="105"/>
        <v>0.11455142643889712</v>
      </c>
      <c r="N1676" s="55">
        <f t="shared" si="106"/>
        <v>51721000000</v>
      </c>
      <c r="O1676" s="55">
        <f t="shared" si="107"/>
        <v>149453000000</v>
      </c>
    </row>
    <row r="1677" spans="1:15" x14ac:dyDescent="0.35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  <c r="L1677" s="54">
        <f t="shared" si="104"/>
        <v>0.32353458354323295</v>
      </c>
      <c r="M1677" s="54">
        <f t="shared" si="105"/>
        <v>0.10045956144436312</v>
      </c>
      <c r="N1677" s="55">
        <f t="shared" si="106"/>
        <v>42277000000</v>
      </c>
      <c r="O1677" s="55">
        <f t="shared" si="107"/>
        <v>136155000000</v>
      </c>
    </row>
    <row r="1678" spans="1:15" x14ac:dyDescent="0.35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  <c r="L1678" s="54">
        <f t="shared" si="104"/>
        <v>0.3229443929917154</v>
      </c>
      <c r="M1678" s="54">
        <f t="shared" si="105"/>
        <v>9.0714403521904061E-2</v>
      </c>
      <c r="N1678" s="55">
        <f t="shared" si="106"/>
        <v>35751000000</v>
      </c>
      <c r="O1678" s="55">
        <f t="shared" si="107"/>
        <v>127274000000</v>
      </c>
    </row>
    <row r="1679" spans="1:15" x14ac:dyDescent="0.35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  <c r="L1679" s="54">
        <f t="shared" si="104"/>
        <v>0.36185873720557404</v>
      </c>
      <c r="M1679" s="54">
        <f t="shared" si="105"/>
        <v>5.551701812800592E-2</v>
      </c>
      <c r="N1679" s="55">
        <f t="shared" si="106"/>
        <v>14406000000</v>
      </c>
      <c r="O1679" s="55">
        <f t="shared" si="107"/>
        <v>93898000000</v>
      </c>
    </row>
    <row r="1680" spans="1:15" x14ac:dyDescent="0.35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  <c r="L1680" s="54">
        <f t="shared" si="104"/>
        <v>0.53147506734839745</v>
      </c>
      <c r="M1680" s="54">
        <f t="shared" si="105"/>
        <v>0.13920637993955121</v>
      </c>
      <c r="N1680" s="55">
        <f t="shared" si="106"/>
        <v>407656000</v>
      </c>
      <c r="O1680" s="55">
        <f t="shared" si="107"/>
        <v>1556387000</v>
      </c>
    </row>
    <row r="1681" spans="1:15" x14ac:dyDescent="0.35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  <c r="L1681" s="54">
        <f t="shared" si="104"/>
        <v>0.53456689711264738</v>
      </c>
      <c r="M1681" s="54">
        <f t="shared" si="105"/>
        <v>0.14660431069540464</v>
      </c>
      <c r="N1681" s="55">
        <f t="shared" si="106"/>
        <v>432600000</v>
      </c>
      <c r="O1681" s="55">
        <f t="shared" si="107"/>
        <v>1577400000</v>
      </c>
    </row>
    <row r="1682" spans="1:15" x14ac:dyDescent="0.35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  <c r="L1682" s="54">
        <f t="shared" si="104"/>
        <v>0.54738931088756582</v>
      </c>
      <c r="M1682" s="54">
        <f t="shared" si="105"/>
        <v>0.15626496954766303</v>
      </c>
      <c r="N1682" s="55">
        <f t="shared" si="106"/>
        <v>456700000</v>
      </c>
      <c r="O1682" s="55">
        <f t="shared" si="107"/>
        <v>1599800000</v>
      </c>
    </row>
    <row r="1683" spans="1:15" x14ac:dyDescent="0.35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  <c r="L1683" s="54">
        <f t="shared" si="104"/>
        <v>0.56732602924129671</v>
      </c>
      <c r="M1683" s="54">
        <f t="shared" si="105"/>
        <v>0.16449164267284896</v>
      </c>
      <c r="N1683" s="55">
        <f t="shared" si="106"/>
        <v>439900000</v>
      </c>
      <c r="O1683" s="55">
        <f t="shared" si="107"/>
        <v>1517200000</v>
      </c>
    </row>
    <row r="1684" spans="1:15" x14ac:dyDescent="0.35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  <c r="L1684" s="54">
        <f t="shared" si="104"/>
        <v>0.33235394936584883</v>
      </c>
      <c r="M1684" s="54">
        <f t="shared" si="105"/>
        <v>7.0172861270261011E-2</v>
      </c>
      <c r="N1684" s="55">
        <f t="shared" si="106"/>
        <v>1433000000</v>
      </c>
      <c r="O1684" s="55">
        <f t="shared" si="107"/>
        <v>6787000000</v>
      </c>
    </row>
    <row r="1685" spans="1:15" x14ac:dyDescent="0.35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  <c r="L1685" s="54">
        <f t="shared" si="104"/>
        <v>0.32415275417374789</v>
      </c>
      <c r="M1685" s="54">
        <f t="shared" si="105"/>
        <v>6.7879636109167252E-2</v>
      </c>
      <c r="N1685" s="55">
        <f t="shared" si="106"/>
        <v>1358000000</v>
      </c>
      <c r="O1685" s="55">
        <f t="shared" si="107"/>
        <v>6485000000</v>
      </c>
    </row>
    <row r="1686" spans="1:15" x14ac:dyDescent="0.35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  <c r="L1686" s="54">
        <f t="shared" si="104"/>
        <v>0.31965199590583415</v>
      </c>
      <c r="M1686" s="54">
        <f t="shared" si="105"/>
        <v>6.8270214943705221E-2</v>
      </c>
      <c r="N1686" s="55">
        <f t="shared" si="106"/>
        <v>1334000000</v>
      </c>
      <c r="O1686" s="55">
        <f t="shared" si="107"/>
        <v>6246000000</v>
      </c>
    </row>
    <row r="1687" spans="1:15" x14ac:dyDescent="0.35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  <c r="L1687" s="54">
        <f t="shared" si="104"/>
        <v>0.29165973954003876</v>
      </c>
      <c r="M1687" s="54">
        <f t="shared" si="105"/>
        <v>3.3139373787752842E-2</v>
      </c>
      <c r="N1687" s="55">
        <f t="shared" si="106"/>
        <v>598000000</v>
      </c>
      <c r="O1687" s="55">
        <f t="shared" si="107"/>
        <v>5263000000</v>
      </c>
    </row>
    <row r="1688" spans="1:15" x14ac:dyDescent="0.35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  <c r="L1688" s="54">
        <f t="shared" si="104"/>
        <v>0.39620152993933</v>
      </c>
      <c r="M1688" s="54">
        <f t="shared" si="105"/>
        <v>0.12134001582695858</v>
      </c>
      <c r="N1688" s="55">
        <f t="shared" si="106"/>
        <v>460000000</v>
      </c>
      <c r="O1688" s="55">
        <f t="shared" si="107"/>
        <v>1502000000</v>
      </c>
    </row>
    <row r="1689" spans="1:15" x14ac:dyDescent="0.35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  <c r="L1689" s="54">
        <f t="shared" si="104"/>
        <v>0.39066979410998171</v>
      </c>
      <c r="M1689" s="54">
        <f t="shared" si="105"/>
        <v>0.1055512118842846</v>
      </c>
      <c r="N1689" s="55">
        <f t="shared" si="106"/>
        <v>405000000</v>
      </c>
      <c r="O1689" s="55">
        <f t="shared" si="107"/>
        <v>1499000000</v>
      </c>
    </row>
    <row r="1690" spans="1:15" x14ac:dyDescent="0.35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  <c r="L1690" s="54">
        <f t="shared" si="104"/>
        <v>0.38636363636363635</v>
      </c>
      <c r="M1690" s="54">
        <f t="shared" si="105"/>
        <v>0.12487231869254341</v>
      </c>
      <c r="N1690" s="55">
        <f t="shared" si="106"/>
        <v>489000000</v>
      </c>
      <c r="O1690" s="55">
        <f t="shared" si="107"/>
        <v>1513000000</v>
      </c>
    </row>
    <row r="1691" spans="1:15" x14ac:dyDescent="0.35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  <c r="L1691" s="54">
        <f t="shared" si="104"/>
        <v>0.38434163701067614</v>
      </c>
      <c r="M1691" s="54">
        <f t="shared" si="105"/>
        <v>0.12455516014234876</v>
      </c>
      <c r="N1691" s="55">
        <f t="shared" si="106"/>
        <v>455000000</v>
      </c>
      <c r="O1691" s="55">
        <f t="shared" si="107"/>
        <v>1404000000</v>
      </c>
    </row>
    <row r="1692" spans="1:15" x14ac:dyDescent="0.35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  <c r="L1692" s="54">
        <f t="shared" si="104"/>
        <v>0.67501362661198105</v>
      </c>
      <c r="M1692" s="54">
        <f t="shared" si="105"/>
        <v>0.16094001362861737</v>
      </c>
      <c r="N1692" s="55">
        <f t="shared" si="106"/>
        <v>802538000</v>
      </c>
      <c r="O1692" s="55">
        <f t="shared" si="107"/>
        <v>3366000000</v>
      </c>
    </row>
    <row r="1693" spans="1:15" x14ac:dyDescent="0.35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  <c r="L1693" s="54">
        <f t="shared" si="104"/>
        <v>0.71169434960409195</v>
      </c>
      <c r="M1693" s="54">
        <f t="shared" si="105"/>
        <v>0.12334404471431806</v>
      </c>
      <c r="N1693" s="55">
        <f t="shared" si="106"/>
        <v>577297000</v>
      </c>
      <c r="O1693" s="55">
        <f t="shared" si="107"/>
        <v>3331000000</v>
      </c>
    </row>
    <row r="1694" spans="1:15" x14ac:dyDescent="0.35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  <c r="L1694" s="54">
        <f t="shared" si="104"/>
        <v>0.69958097785403761</v>
      </c>
      <c r="M1694" s="54">
        <f t="shared" si="105"/>
        <v>5.1300384809185876E-2</v>
      </c>
      <c r="N1694" s="55">
        <f t="shared" si="106"/>
        <v>236912000</v>
      </c>
      <c r="O1694" s="55">
        <f t="shared" si="107"/>
        <v>3230758000</v>
      </c>
    </row>
    <row r="1695" spans="1:15" x14ac:dyDescent="0.35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  <c r="L1695" s="54">
        <f t="shared" si="104"/>
        <v>0.58179908986995754</v>
      </c>
      <c r="M1695" s="54">
        <f t="shared" si="105"/>
        <v>-2.7158982517363581E-2</v>
      </c>
      <c r="N1695" s="55">
        <f t="shared" si="106"/>
        <v>-134934000</v>
      </c>
      <c r="O1695" s="55">
        <f t="shared" si="107"/>
        <v>2890553000</v>
      </c>
    </row>
    <row r="1696" spans="1:15" x14ac:dyDescent="0.35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  <c r="L1696" s="54">
        <f t="shared" si="104"/>
        <v>0.2773417442969266</v>
      </c>
      <c r="M1696" s="54">
        <f t="shared" si="105"/>
        <v>0.17098217560331549</v>
      </c>
      <c r="N1696" s="55">
        <f t="shared" si="106"/>
        <v>2331000000</v>
      </c>
      <c r="O1696" s="55">
        <f t="shared" si="107"/>
        <v>3781000000</v>
      </c>
    </row>
    <row r="1697" spans="1:15" x14ac:dyDescent="0.35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  <c r="L1697" s="54">
        <f t="shared" si="104"/>
        <v>0.27384591867930297</v>
      </c>
      <c r="M1697" s="54">
        <f t="shared" si="105"/>
        <v>0.16271782329562826</v>
      </c>
      <c r="N1697" s="55">
        <f t="shared" si="106"/>
        <v>2129000000</v>
      </c>
      <c r="O1697" s="55">
        <f t="shared" si="107"/>
        <v>3583000000</v>
      </c>
    </row>
    <row r="1698" spans="1:15" x14ac:dyDescent="0.35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  <c r="L1698" s="54">
        <f t="shared" si="104"/>
        <v>0.27087883123729195</v>
      </c>
      <c r="M1698" s="54">
        <f t="shared" si="105"/>
        <v>0.15754198358310115</v>
      </c>
      <c r="N1698" s="55">
        <f t="shared" si="106"/>
        <v>2092000000</v>
      </c>
      <c r="O1698" s="55">
        <f t="shared" si="107"/>
        <v>3597000000</v>
      </c>
    </row>
    <row r="1699" spans="1:15" x14ac:dyDescent="0.35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  <c r="L1699" s="54">
        <f t="shared" si="104"/>
        <v>0.28584509729111029</v>
      </c>
      <c r="M1699" s="54">
        <f t="shared" si="105"/>
        <v>0.15261350629530712</v>
      </c>
      <c r="N1699" s="55">
        <f t="shared" si="106"/>
        <v>2000000000</v>
      </c>
      <c r="O1699" s="55">
        <f t="shared" si="107"/>
        <v>3746000000</v>
      </c>
    </row>
    <row r="1700" spans="1:15" x14ac:dyDescent="0.35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  <c r="L1700" s="54">
        <f t="shared" si="104"/>
        <v>0.74837310195227769</v>
      </c>
      <c r="M1700" s="54">
        <f t="shared" si="105"/>
        <v>0.29044882259543353</v>
      </c>
      <c r="N1700" s="55">
        <f t="shared" si="106"/>
        <v>1298800000</v>
      </c>
      <c r="O1700" s="55">
        <f t="shared" si="107"/>
        <v>3346500000</v>
      </c>
    </row>
    <row r="1701" spans="1:15" x14ac:dyDescent="0.35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  <c r="L1701" s="54">
        <f t="shared" si="104"/>
        <v>0.72602413808020072</v>
      </c>
      <c r="M1701" s="54">
        <f t="shared" si="105"/>
        <v>0.27661461262274517</v>
      </c>
      <c r="N1701" s="55">
        <f t="shared" si="106"/>
        <v>1278900000</v>
      </c>
      <c r="O1701" s="55">
        <f t="shared" si="107"/>
        <v>3356700000</v>
      </c>
    </row>
    <row r="1702" spans="1:15" x14ac:dyDescent="0.35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  <c r="L1702" s="54">
        <f t="shared" si="104"/>
        <v>0.73406372370701645</v>
      </c>
      <c r="M1702" s="54">
        <f t="shared" si="105"/>
        <v>0.29495217512250443</v>
      </c>
      <c r="N1702" s="55">
        <f t="shared" si="106"/>
        <v>1378400000</v>
      </c>
      <c r="O1702" s="55">
        <f t="shared" si="107"/>
        <v>3430500000</v>
      </c>
    </row>
    <row r="1703" spans="1:15" x14ac:dyDescent="0.35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  <c r="L1703" s="54">
        <f t="shared" si="104"/>
        <v>0.69978992297175635</v>
      </c>
      <c r="M1703" s="54">
        <f t="shared" si="105"/>
        <v>0.21659608523125146</v>
      </c>
      <c r="N1703" s="55">
        <f t="shared" si="106"/>
        <v>1299100000</v>
      </c>
      <c r="O1703" s="55">
        <f t="shared" si="107"/>
        <v>4197200000</v>
      </c>
    </row>
    <row r="1704" spans="1:15" x14ac:dyDescent="0.35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  <c r="L1704" s="54">
        <f t="shared" si="104"/>
        <v>0.96740166729575305</v>
      </c>
      <c r="M1704" s="54">
        <f t="shared" si="105"/>
        <v>0.31245607241868517</v>
      </c>
      <c r="N1704" s="55">
        <f t="shared" si="106"/>
        <v>768202000</v>
      </c>
      <c r="O1704" s="55">
        <f t="shared" si="107"/>
        <v>2378446000</v>
      </c>
    </row>
    <row r="1705" spans="1:15" x14ac:dyDescent="0.35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  <c r="L1705" s="54">
        <f t="shared" si="104"/>
        <v>0.97414749439620296</v>
      </c>
      <c r="M1705" s="54">
        <f t="shared" si="105"/>
        <v>0.26004602398091636</v>
      </c>
      <c r="N1705" s="55">
        <f t="shared" si="106"/>
        <v>592596000</v>
      </c>
      <c r="O1705" s="55">
        <f t="shared" si="107"/>
        <v>2219899000</v>
      </c>
    </row>
    <row r="1706" spans="1:15" x14ac:dyDescent="0.35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  <c r="L1706" s="54">
        <f t="shared" si="104"/>
        <v>0.97893997834547397</v>
      </c>
      <c r="M1706" s="54">
        <f t="shared" si="105"/>
        <v>0.31532656879927473</v>
      </c>
      <c r="N1706" s="55">
        <f t="shared" si="106"/>
        <v>744685000</v>
      </c>
      <c r="O1706" s="55">
        <f t="shared" si="107"/>
        <v>2311895000</v>
      </c>
    </row>
    <row r="1707" spans="1:15" x14ac:dyDescent="0.35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  <c r="L1707" s="54">
        <f t="shared" si="104"/>
        <v>0.97767836745919978</v>
      </c>
      <c r="M1707" s="54">
        <f t="shared" si="105"/>
        <v>0.23555963088603907</v>
      </c>
      <c r="N1707" s="55">
        <f t="shared" si="106"/>
        <v>520726000</v>
      </c>
      <c r="O1707" s="55">
        <f t="shared" si="107"/>
        <v>2161247000</v>
      </c>
    </row>
    <row r="1708" spans="1:15" x14ac:dyDescent="0.35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  <c r="L1708" s="54">
        <f t="shared" si="104"/>
        <v>0.63407147555360666</v>
      </c>
      <c r="M1708" s="54">
        <f t="shared" si="105"/>
        <v>0.17978513483885114</v>
      </c>
      <c r="N1708" s="55">
        <f t="shared" si="106"/>
        <v>820000000</v>
      </c>
      <c r="O1708" s="55">
        <f t="shared" si="107"/>
        <v>2892000000</v>
      </c>
    </row>
    <row r="1709" spans="1:15" x14ac:dyDescent="0.35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  <c r="L1709" s="54">
        <f t="shared" si="104"/>
        <v>0.64117032392894457</v>
      </c>
      <c r="M1709" s="54">
        <f t="shared" si="105"/>
        <v>0.2025078369905956</v>
      </c>
      <c r="N1709" s="55">
        <f t="shared" si="106"/>
        <v>969000000</v>
      </c>
      <c r="O1709" s="55">
        <f t="shared" si="107"/>
        <v>3068000000</v>
      </c>
    </row>
    <row r="1710" spans="1:15" x14ac:dyDescent="0.35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  <c r="L1710" s="54">
        <f t="shared" si="104"/>
        <v>0.63525708289611749</v>
      </c>
      <c r="M1710" s="54">
        <f t="shared" si="105"/>
        <v>0.22455403987408185</v>
      </c>
      <c r="N1710" s="55">
        <f t="shared" si="106"/>
        <v>1070000000</v>
      </c>
      <c r="O1710" s="55">
        <f t="shared" si="107"/>
        <v>3027000000</v>
      </c>
    </row>
    <row r="1711" spans="1:15" x14ac:dyDescent="0.35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  <c r="L1711" s="54">
        <f t="shared" si="104"/>
        <v>0.6591653027823241</v>
      </c>
      <c r="M1711" s="54">
        <f t="shared" si="105"/>
        <v>0.28580196399345337</v>
      </c>
      <c r="N1711" s="55">
        <f t="shared" si="106"/>
        <v>1397000000</v>
      </c>
      <c r="O1711" s="55">
        <f t="shared" si="107"/>
        <v>3222000000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B83EC-0F6F-433B-99F7-930AE6E4E7DB}">
  <dimension ref="A3:D434"/>
  <sheetViews>
    <sheetView tabSelected="1" topLeftCell="A2" workbookViewId="0">
      <selection activeCell="O12" sqref="O12"/>
    </sheetView>
  </sheetViews>
  <sheetFormatPr defaultRowHeight="14.5" x14ac:dyDescent="0.35"/>
  <cols>
    <col min="1" max="1" width="12.453125" bestFit="1" customWidth="1"/>
    <col min="3" max="3" width="12.08984375" customWidth="1"/>
    <col min="4" max="4" width="12.453125" bestFit="1" customWidth="1"/>
  </cols>
  <sheetData>
    <row r="3" spans="1:4" x14ac:dyDescent="0.35">
      <c r="A3" s="3" t="s">
        <v>576</v>
      </c>
      <c r="C3" s="7"/>
      <c r="D3" s="3" t="s">
        <v>577</v>
      </c>
    </row>
    <row r="4" spans="1:4" x14ac:dyDescent="0.35">
      <c r="A4" s="4" t="s">
        <v>394</v>
      </c>
      <c r="C4" s="7"/>
      <c r="D4" s="4" t="s">
        <v>608</v>
      </c>
    </row>
    <row r="5" spans="1:4" x14ac:dyDescent="0.35">
      <c r="A5" s="4" t="s">
        <v>372</v>
      </c>
      <c r="C5" s="7"/>
      <c r="D5" s="4" t="s">
        <v>607</v>
      </c>
    </row>
    <row r="6" spans="1:4" x14ac:dyDescent="0.35">
      <c r="A6" s="4" t="s">
        <v>415</v>
      </c>
      <c r="C6" s="7"/>
      <c r="D6" s="4" t="s">
        <v>609</v>
      </c>
    </row>
    <row r="7" spans="1:4" x14ac:dyDescent="0.35">
      <c r="A7" s="4" t="s">
        <v>10</v>
      </c>
      <c r="D7" s="4" t="s">
        <v>578</v>
      </c>
    </row>
    <row r="8" spans="1:4" x14ac:dyDescent="0.35">
      <c r="A8" s="4" t="s">
        <v>18</v>
      </c>
    </row>
    <row r="9" spans="1:4" x14ac:dyDescent="0.35">
      <c r="A9" s="4" t="s">
        <v>21</v>
      </c>
    </row>
    <row r="10" spans="1:4" x14ac:dyDescent="0.35">
      <c r="A10" s="4" t="s">
        <v>24</v>
      </c>
    </row>
    <row r="11" spans="1:4" x14ac:dyDescent="0.35">
      <c r="A11" s="4" t="s">
        <v>27</v>
      </c>
    </row>
    <row r="12" spans="1:4" x14ac:dyDescent="0.35">
      <c r="A12" s="4" t="s">
        <v>29</v>
      </c>
    </row>
    <row r="13" spans="1:4" x14ac:dyDescent="0.35">
      <c r="A13" s="4" t="s">
        <v>31</v>
      </c>
    </row>
    <row r="14" spans="1:4" x14ac:dyDescent="0.35">
      <c r="A14" s="4" t="s">
        <v>33</v>
      </c>
    </row>
    <row r="15" spans="1:4" x14ac:dyDescent="0.35">
      <c r="A15" s="4" t="s">
        <v>35</v>
      </c>
    </row>
    <row r="16" spans="1:4" x14ac:dyDescent="0.35">
      <c r="A16" s="4" t="s">
        <v>38</v>
      </c>
    </row>
    <row r="17" spans="1:1" x14ac:dyDescent="0.35">
      <c r="A17" s="4" t="s">
        <v>40</v>
      </c>
    </row>
    <row r="18" spans="1:1" x14ac:dyDescent="0.35">
      <c r="A18" s="4" t="s">
        <v>41</v>
      </c>
    </row>
    <row r="19" spans="1:1" x14ac:dyDescent="0.35">
      <c r="A19" s="4" t="s">
        <v>44</v>
      </c>
    </row>
    <row r="20" spans="1:1" x14ac:dyDescent="0.35">
      <c r="A20" s="4" t="s">
        <v>46</v>
      </c>
    </row>
    <row r="21" spans="1:1" x14ac:dyDescent="0.35">
      <c r="A21" s="4" t="s">
        <v>49</v>
      </c>
    </row>
    <row r="22" spans="1:1" x14ac:dyDescent="0.35">
      <c r="A22" s="4" t="s">
        <v>51</v>
      </c>
    </row>
    <row r="23" spans="1:1" x14ac:dyDescent="0.35">
      <c r="A23" s="4" t="s">
        <v>54</v>
      </c>
    </row>
    <row r="24" spans="1:1" x14ac:dyDescent="0.35">
      <c r="A24" s="4" t="s">
        <v>56</v>
      </c>
    </row>
    <row r="25" spans="1:1" x14ac:dyDescent="0.35">
      <c r="A25" s="4" t="s">
        <v>58</v>
      </c>
    </row>
    <row r="26" spans="1:1" x14ac:dyDescent="0.35">
      <c r="A26" s="4" t="s">
        <v>61</v>
      </c>
    </row>
    <row r="27" spans="1:1" x14ac:dyDescent="0.35">
      <c r="A27" s="4" t="s">
        <v>62</v>
      </c>
    </row>
    <row r="28" spans="1:1" x14ac:dyDescent="0.35">
      <c r="A28" s="4" t="s">
        <v>63</v>
      </c>
    </row>
    <row r="29" spans="1:1" x14ac:dyDescent="0.35">
      <c r="A29" s="4" t="s">
        <v>65</v>
      </c>
    </row>
    <row r="30" spans="1:1" x14ac:dyDescent="0.35">
      <c r="A30" s="4" t="s">
        <v>67</v>
      </c>
    </row>
    <row r="31" spans="1:1" x14ac:dyDescent="0.35">
      <c r="A31" s="4" t="s">
        <v>69</v>
      </c>
    </row>
    <row r="32" spans="1:1" x14ac:dyDescent="0.35">
      <c r="A32" s="4" t="s">
        <v>71</v>
      </c>
    </row>
    <row r="33" spans="1:1" x14ac:dyDescent="0.35">
      <c r="A33" s="4" t="s">
        <v>72</v>
      </c>
    </row>
    <row r="34" spans="1:1" x14ac:dyDescent="0.35">
      <c r="A34" s="4" t="s">
        <v>74</v>
      </c>
    </row>
    <row r="35" spans="1:1" x14ac:dyDescent="0.35">
      <c r="A35" s="4" t="s">
        <v>76</v>
      </c>
    </row>
    <row r="36" spans="1:1" x14ac:dyDescent="0.35">
      <c r="A36" s="4" t="s">
        <v>78</v>
      </c>
    </row>
    <row r="37" spans="1:1" x14ac:dyDescent="0.35">
      <c r="A37" s="4" t="s">
        <v>80</v>
      </c>
    </row>
    <row r="38" spans="1:1" x14ac:dyDescent="0.35">
      <c r="A38" s="4" t="s">
        <v>82</v>
      </c>
    </row>
    <row r="39" spans="1:1" x14ac:dyDescent="0.35">
      <c r="A39" s="4" t="s">
        <v>85</v>
      </c>
    </row>
    <row r="40" spans="1:1" x14ac:dyDescent="0.35">
      <c r="A40" s="4" t="s">
        <v>86</v>
      </c>
    </row>
    <row r="41" spans="1:1" x14ac:dyDescent="0.35">
      <c r="A41" s="4" t="s">
        <v>88</v>
      </c>
    </row>
    <row r="42" spans="1:1" x14ac:dyDescent="0.35">
      <c r="A42" s="4" t="s">
        <v>90</v>
      </c>
    </row>
    <row r="43" spans="1:1" x14ac:dyDescent="0.35">
      <c r="A43" s="4" t="s">
        <v>92</v>
      </c>
    </row>
    <row r="44" spans="1:1" x14ac:dyDescent="0.35">
      <c r="A44" s="4" t="s">
        <v>94</v>
      </c>
    </row>
    <row r="45" spans="1:1" x14ac:dyDescent="0.35">
      <c r="A45" s="4" t="s">
        <v>95</v>
      </c>
    </row>
    <row r="46" spans="1:1" x14ac:dyDescent="0.35">
      <c r="A46" s="4" t="s">
        <v>97</v>
      </c>
    </row>
    <row r="47" spans="1:1" x14ac:dyDescent="0.35">
      <c r="A47" s="4" t="s">
        <v>99</v>
      </c>
    </row>
    <row r="48" spans="1:1" x14ac:dyDescent="0.35">
      <c r="A48" s="4" t="s">
        <v>101</v>
      </c>
    </row>
    <row r="49" spans="1:1" x14ac:dyDescent="0.35">
      <c r="A49" s="4" t="s">
        <v>102</v>
      </c>
    </row>
    <row r="50" spans="1:1" x14ac:dyDescent="0.35">
      <c r="A50" s="4" t="s">
        <v>103</v>
      </c>
    </row>
    <row r="51" spans="1:1" x14ac:dyDescent="0.35">
      <c r="A51" s="4" t="s">
        <v>104</v>
      </c>
    </row>
    <row r="52" spans="1:1" x14ac:dyDescent="0.35">
      <c r="A52" s="4" t="s">
        <v>106</v>
      </c>
    </row>
    <row r="53" spans="1:1" x14ac:dyDescent="0.35">
      <c r="A53" s="4" t="s">
        <v>107</v>
      </c>
    </row>
    <row r="54" spans="1:1" x14ac:dyDescent="0.35">
      <c r="A54" s="4" t="s">
        <v>108</v>
      </c>
    </row>
    <row r="55" spans="1:1" x14ac:dyDescent="0.35">
      <c r="A55" s="4" t="s">
        <v>109</v>
      </c>
    </row>
    <row r="56" spans="1:1" x14ac:dyDescent="0.35">
      <c r="A56" s="4" t="s">
        <v>111</v>
      </c>
    </row>
    <row r="57" spans="1:1" x14ac:dyDescent="0.35">
      <c r="A57" s="4" t="s">
        <v>112</v>
      </c>
    </row>
    <row r="58" spans="1:1" x14ac:dyDescent="0.35">
      <c r="A58" s="4" t="s">
        <v>113</v>
      </c>
    </row>
    <row r="59" spans="1:1" x14ac:dyDescent="0.35">
      <c r="A59" s="4" t="s">
        <v>115</v>
      </c>
    </row>
    <row r="60" spans="1:1" x14ac:dyDescent="0.35">
      <c r="A60" s="4" t="s">
        <v>116</v>
      </c>
    </row>
    <row r="61" spans="1:1" x14ac:dyDescent="0.35">
      <c r="A61" s="4" t="s">
        <v>118</v>
      </c>
    </row>
    <row r="62" spans="1:1" x14ac:dyDescent="0.35">
      <c r="A62" s="4" t="s">
        <v>119</v>
      </c>
    </row>
    <row r="63" spans="1:1" x14ac:dyDescent="0.35">
      <c r="A63" s="4" t="s">
        <v>120</v>
      </c>
    </row>
    <row r="64" spans="1:1" x14ac:dyDescent="0.35">
      <c r="A64" s="4" t="s">
        <v>122</v>
      </c>
    </row>
    <row r="65" spans="1:1" x14ac:dyDescent="0.35">
      <c r="A65" s="4" t="s">
        <v>123</v>
      </c>
    </row>
    <row r="66" spans="1:1" x14ac:dyDescent="0.35">
      <c r="A66" s="4" t="s">
        <v>125</v>
      </c>
    </row>
    <row r="67" spans="1:1" x14ac:dyDescent="0.35">
      <c r="A67" s="4" t="s">
        <v>126</v>
      </c>
    </row>
    <row r="68" spans="1:1" x14ac:dyDescent="0.35">
      <c r="A68" s="4" t="s">
        <v>128</v>
      </c>
    </row>
    <row r="69" spans="1:1" x14ac:dyDescent="0.35">
      <c r="A69" s="4" t="s">
        <v>129</v>
      </c>
    </row>
    <row r="70" spans="1:1" x14ac:dyDescent="0.35">
      <c r="A70" s="4" t="s">
        <v>131</v>
      </c>
    </row>
    <row r="71" spans="1:1" x14ac:dyDescent="0.35">
      <c r="A71" s="4" t="s">
        <v>132</v>
      </c>
    </row>
    <row r="72" spans="1:1" x14ac:dyDescent="0.35">
      <c r="A72" s="4" t="s">
        <v>134</v>
      </c>
    </row>
    <row r="73" spans="1:1" x14ac:dyDescent="0.35">
      <c r="A73" s="4" t="s">
        <v>135</v>
      </c>
    </row>
    <row r="74" spans="1:1" x14ac:dyDescent="0.35">
      <c r="A74" s="4" t="s">
        <v>137</v>
      </c>
    </row>
    <row r="75" spans="1:1" x14ac:dyDescent="0.35">
      <c r="A75" s="4" t="s">
        <v>139</v>
      </c>
    </row>
    <row r="76" spans="1:1" x14ac:dyDescent="0.35">
      <c r="A76" s="4" t="s">
        <v>141</v>
      </c>
    </row>
    <row r="77" spans="1:1" x14ac:dyDescent="0.35">
      <c r="A77" s="4" t="s">
        <v>143</v>
      </c>
    </row>
    <row r="78" spans="1:1" x14ac:dyDescent="0.35">
      <c r="A78" s="4" t="s">
        <v>145</v>
      </c>
    </row>
    <row r="79" spans="1:1" x14ac:dyDescent="0.35">
      <c r="A79" s="4" t="s">
        <v>147</v>
      </c>
    </row>
    <row r="80" spans="1:1" x14ac:dyDescent="0.35">
      <c r="A80" s="4" t="s">
        <v>149</v>
      </c>
    </row>
    <row r="81" spans="1:1" x14ac:dyDescent="0.35">
      <c r="A81" s="4" t="s">
        <v>150</v>
      </c>
    </row>
    <row r="82" spans="1:1" x14ac:dyDescent="0.35">
      <c r="A82" s="4" t="s">
        <v>151</v>
      </c>
    </row>
    <row r="83" spans="1:1" x14ac:dyDescent="0.35">
      <c r="A83" s="4" t="s">
        <v>152</v>
      </c>
    </row>
    <row r="84" spans="1:1" x14ac:dyDescent="0.35">
      <c r="A84" s="4" t="s">
        <v>153</v>
      </c>
    </row>
    <row r="85" spans="1:1" x14ac:dyDescent="0.35">
      <c r="A85" s="4" t="s">
        <v>154</v>
      </c>
    </row>
    <row r="86" spans="1:1" x14ac:dyDescent="0.35">
      <c r="A86" s="4" t="s">
        <v>156</v>
      </c>
    </row>
    <row r="87" spans="1:1" x14ac:dyDescent="0.35">
      <c r="A87" s="4" t="s">
        <v>158</v>
      </c>
    </row>
    <row r="88" spans="1:1" x14ac:dyDescent="0.35">
      <c r="A88" s="4" t="s">
        <v>159</v>
      </c>
    </row>
    <row r="89" spans="1:1" x14ac:dyDescent="0.35">
      <c r="A89" s="4" t="s">
        <v>160</v>
      </c>
    </row>
    <row r="90" spans="1:1" x14ac:dyDescent="0.35">
      <c r="A90" s="4" t="s">
        <v>161</v>
      </c>
    </row>
    <row r="91" spans="1:1" x14ac:dyDescent="0.35">
      <c r="A91" s="4" t="s">
        <v>162</v>
      </c>
    </row>
    <row r="92" spans="1:1" x14ac:dyDescent="0.35">
      <c r="A92" s="4" t="s">
        <v>163</v>
      </c>
    </row>
    <row r="93" spans="1:1" x14ac:dyDescent="0.35">
      <c r="A93" s="4" t="s">
        <v>165</v>
      </c>
    </row>
    <row r="94" spans="1:1" x14ac:dyDescent="0.35">
      <c r="A94" s="4" t="s">
        <v>167</v>
      </c>
    </row>
    <row r="95" spans="1:1" x14ac:dyDescent="0.35">
      <c r="A95" s="4" t="s">
        <v>169</v>
      </c>
    </row>
    <row r="96" spans="1:1" x14ac:dyDescent="0.35">
      <c r="A96" s="4" t="s">
        <v>171</v>
      </c>
    </row>
    <row r="97" spans="1:1" x14ac:dyDescent="0.35">
      <c r="A97" s="4" t="s">
        <v>172</v>
      </c>
    </row>
    <row r="98" spans="1:1" x14ac:dyDescent="0.35">
      <c r="A98" s="4" t="s">
        <v>173</v>
      </c>
    </row>
    <row r="99" spans="1:1" x14ac:dyDescent="0.35">
      <c r="A99" s="4" t="s">
        <v>175</v>
      </c>
    </row>
    <row r="100" spans="1:1" x14ac:dyDescent="0.35">
      <c r="A100" s="4" t="s">
        <v>177</v>
      </c>
    </row>
    <row r="101" spans="1:1" x14ac:dyDescent="0.35">
      <c r="A101" s="4" t="s">
        <v>179</v>
      </c>
    </row>
    <row r="102" spans="1:1" x14ac:dyDescent="0.35">
      <c r="A102" s="4" t="s">
        <v>181</v>
      </c>
    </row>
    <row r="103" spans="1:1" x14ac:dyDescent="0.35">
      <c r="A103" s="4" t="s">
        <v>184</v>
      </c>
    </row>
    <row r="104" spans="1:1" x14ac:dyDescent="0.35">
      <c r="A104" s="4" t="s">
        <v>185</v>
      </c>
    </row>
    <row r="105" spans="1:1" x14ac:dyDescent="0.35">
      <c r="A105" s="4" t="s">
        <v>186</v>
      </c>
    </row>
    <row r="106" spans="1:1" x14ac:dyDescent="0.35">
      <c r="A106" s="4" t="s">
        <v>188</v>
      </c>
    </row>
    <row r="107" spans="1:1" x14ac:dyDescent="0.35">
      <c r="A107" s="4" t="s">
        <v>189</v>
      </c>
    </row>
    <row r="108" spans="1:1" x14ac:dyDescent="0.35">
      <c r="A108" s="4" t="s">
        <v>190</v>
      </c>
    </row>
    <row r="109" spans="1:1" x14ac:dyDescent="0.35">
      <c r="A109" s="4" t="s">
        <v>191</v>
      </c>
    </row>
    <row r="110" spans="1:1" x14ac:dyDescent="0.35">
      <c r="A110" s="4" t="s">
        <v>192</v>
      </c>
    </row>
    <row r="111" spans="1:1" x14ac:dyDescent="0.35">
      <c r="A111" s="4" t="s">
        <v>194</v>
      </c>
    </row>
    <row r="112" spans="1:1" x14ac:dyDescent="0.35">
      <c r="A112" s="4" t="s">
        <v>195</v>
      </c>
    </row>
    <row r="113" spans="1:1" x14ac:dyDescent="0.35">
      <c r="A113" s="4" t="s">
        <v>196</v>
      </c>
    </row>
    <row r="114" spans="1:1" x14ac:dyDescent="0.35">
      <c r="A114" s="4" t="s">
        <v>198</v>
      </c>
    </row>
    <row r="115" spans="1:1" x14ac:dyDescent="0.35">
      <c r="A115" s="4" t="s">
        <v>200</v>
      </c>
    </row>
    <row r="116" spans="1:1" x14ac:dyDescent="0.35">
      <c r="A116" s="4" t="s">
        <v>202</v>
      </c>
    </row>
    <row r="117" spans="1:1" x14ac:dyDescent="0.35">
      <c r="A117" s="4" t="s">
        <v>203</v>
      </c>
    </row>
    <row r="118" spans="1:1" x14ac:dyDescent="0.35">
      <c r="A118" s="4" t="s">
        <v>205</v>
      </c>
    </row>
    <row r="119" spans="1:1" x14ac:dyDescent="0.35">
      <c r="A119" s="4" t="s">
        <v>206</v>
      </c>
    </row>
    <row r="120" spans="1:1" x14ac:dyDescent="0.35">
      <c r="A120" s="4" t="s">
        <v>207</v>
      </c>
    </row>
    <row r="121" spans="1:1" x14ac:dyDescent="0.35">
      <c r="A121" s="4" t="s">
        <v>208</v>
      </c>
    </row>
    <row r="122" spans="1:1" x14ac:dyDescent="0.35">
      <c r="A122" s="4" t="s">
        <v>209</v>
      </c>
    </row>
    <row r="123" spans="1:1" x14ac:dyDescent="0.35">
      <c r="A123" s="4" t="s">
        <v>210</v>
      </c>
    </row>
    <row r="124" spans="1:1" x14ac:dyDescent="0.35">
      <c r="A124" s="4" t="s">
        <v>212</v>
      </c>
    </row>
    <row r="125" spans="1:1" x14ac:dyDescent="0.35">
      <c r="A125" s="4" t="s">
        <v>213</v>
      </c>
    </row>
    <row r="126" spans="1:1" x14ac:dyDescent="0.35">
      <c r="A126" s="4" t="s">
        <v>215</v>
      </c>
    </row>
    <row r="127" spans="1:1" x14ac:dyDescent="0.35">
      <c r="A127" s="4" t="s">
        <v>216</v>
      </c>
    </row>
    <row r="128" spans="1:1" x14ac:dyDescent="0.35">
      <c r="A128" s="4" t="s">
        <v>217</v>
      </c>
    </row>
    <row r="129" spans="1:1" x14ac:dyDescent="0.35">
      <c r="A129" s="4" t="s">
        <v>218</v>
      </c>
    </row>
    <row r="130" spans="1:1" x14ac:dyDescent="0.35">
      <c r="A130" s="4" t="s">
        <v>219</v>
      </c>
    </row>
    <row r="131" spans="1:1" x14ac:dyDescent="0.35">
      <c r="A131" s="4" t="s">
        <v>220</v>
      </c>
    </row>
    <row r="132" spans="1:1" x14ac:dyDescent="0.35">
      <c r="A132" s="4" t="s">
        <v>221</v>
      </c>
    </row>
    <row r="133" spans="1:1" x14ac:dyDescent="0.35">
      <c r="A133" s="4" t="s">
        <v>222</v>
      </c>
    </row>
    <row r="134" spans="1:1" x14ac:dyDescent="0.35">
      <c r="A134" s="4" t="s">
        <v>223</v>
      </c>
    </row>
    <row r="135" spans="1:1" x14ac:dyDescent="0.35">
      <c r="A135" s="4" t="s">
        <v>224</v>
      </c>
    </row>
    <row r="136" spans="1:1" x14ac:dyDescent="0.35">
      <c r="A136" s="4" t="s">
        <v>225</v>
      </c>
    </row>
    <row r="137" spans="1:1" x14ac:dyDescent="0.35">
      <c r="A137" s="4" t="s">
        <v>226</v>
      </c>
    </row>
    <row r="138" spans="1:1" x14ac:dyDescent="0.35">
      <c r="A138" s="4" t="s">
        <v>227</v>
      </c>
    </row>
    <row r="139" spans="1:1" x14ac:dyDescent="0.35">
      <c r="A139" s="4" t="s">
        <v>228</v>
      </c>
    </row>
    <row r="140" spans="1:1" x14ac:dyDescent="0.35">
      <c r="A140" s="4" t="s">
        <v>229</v>
      </c>
    </row>
    <row r="141" spans="1:1" x14ac:dyDescent="0.35">
      <c r="A141" s="4" t="s">
        <v>230</v>
      </c>
    </row>
    <row r="142" spans="1:1" x14ac:dyDescent="0.35">
      <c r="A142" s="4" t="s">
        <v>231</v>
      </c>
    </row>
    <row r="143" spans="1:1" x14ac:dyDescent="0.35">
      <c r="A143" s="4" t="s">
        <v>232</v>
      </c>
    </row>
    <row r="144" spans="1:1" x14ac:dyDescent="0.35">
      <c r="A144" s="4" t="s">
        <v>233</v>
      </c>
    </row>
    <row r="145" spans="1:1" x14ac:dyDescent="0.35">
      <c r="A145" s="4" t="s">
        <v>235</v>
      </c>
    </row>
    <row r="146" spans="1:1" x14ac:dyDescent="0.35">
      <c r="A146" s="4" t="s">
        <v>237</v>
      </c>
    </row>
    <row r="147" spans="1:1" x14ac:dyDescent="0.35">
      <c r="A147" s="4" t="s">
        <v>238</v>
      </c>
    </row>
    <row r="148" spans="1:1" x14ac:dyDescent="0.35">
      <c r="A148" s="4" t="s">
        <v>239</v>
      </c>
    </row>
    <row r="149" spans="1:1" x14ac:dyDescent="0.35">
      <c r="A149" s="4" t="s">
        <v>240</v>
      </c>
    </row>
    <row r="150" spans="1:1" x14ac:dyDescent="0.35">
      <c r="A150" s="4" t="s">
        <v>241</v>
      </c>
    </row>
    <row r="151" spans="1:1" x14ac:dyDescent="0.35">
      <c r="A151" s="4" t="s">
        <v>242</v>
      </c>
    </row>
    <row r="152" spans="1:1" x14ac:dyDescent="0.35">
      <c r="A152" s="4" t="s">
        <v>243</v>
      </c>
    </row>
    <row r="153" spans="1:1" x14ac:dyDescent="0.35">
      <c r="A153" s="4" t="s">
        <v>244</v>
      </c>
    </row>
    <row r="154" spans="1:1" x14ac:dyDescent="0.35">
      <c r="A154" s="4" t="s">
        <v>246</v>
      </c>
    </row>
    <row r="155" spans="1:1" x14ac:dyDescent="0.35">
      <c r="A155" s="4" t="s">
        <v>247</v>
      </c>
    </row>
    <row r="156" spans="1:1" x14ac:dyDescent="0.35">
      <c r="A156" s="4" t="s">
        <v>248</v>
      </c>
    </row>
    <row r="157" spans="1:1" x14ac:dyDescent="0.35">
      <c r="A157" s="4" t="s">
        <v>249</v>
      </c>
    </row>
    <row r="158" spans="1:1" x14ac:dyDescent="0.35">
      <c r="A158" s="4" t="s">
        <v>251</v>
      </c>
    </row>
    <row r="159" spans="1:1" x14ac:dyDescent="0.35">
      <c r="A159" s="4" t="s">
        <v>252</v>
      </c>
    </row>
    <row r="160" spans="1:1" x14ac:dyDescent="0.35">
      <c r="A160" s="4" t="s">
        <v>253</v>
      </c>
    </row>
    <row r="161" spans="1:1" x14ac:dyDescent="0.35">
      <c r="A161" s="4" t="s">
        <v>254</v>
      </c>
    </row>
    <row r="162" spans="1:1" x14ac:dyDescent="0.35">
      <c r="A162" s="4" t="s">
        <v>255</v>
      </c>
    </row>
    <row r="163" spans="1:1" x14ac:dyDescent="0.35">
      <c r="A163" s="4" t="s">
        <v>256</v>
      </c>
    </row>
    <row r="164" spans="1:1" x14ac:dyDescent="0.35">
      <c r="A164" s="4" t="s">
        <v>258</v>
      </c>
    </row>
    <row r="165" spans="1:1" x14ac:dyDescent="0.35">
      <c r="A165" s="4" t="s">
        <v>260</v>
      </c>
    </row>
    <row r="166" spans="1:1" x14ac:dyDescent="0.35">
      <c r="A166" s="4" t="s">
        <v>262</v>
      </c>
    </row>
    <row r="167" spans="1:1" x14ac:dyDescent="0.35">
      <c r="A167" s="4" t="s">
        <v>263</v>
      </c>
    </row>
    <row r="168" spans="1:1" x14ac:dyDescent="0.35">
      <c r="A168" s="4" t="s">
        <v>264</v>
      </c>
    </row>
    <row r="169" spans="1:1" x14ac:dyDescent="0.35">
      <c r="A169" s="4" t="s">
        <v>266</v>
      </c>
    </row>
    <row r="170" spans="1:1" x14ac:dyDescent="0.35">
      <c r="A170" s="4" t="s">
        <v>267</v>
      </c>
    </row>
    <row r="171" spans="1:1" x14ac:dyDescent="0.35">
      <c r="A171" s="4" t="s">
        <v>268</v>
      </c>
    </row>
    <row r="172" spans="1:1" x14ac:dyDescent="0.35">
      <c r="A172" s="4" t="s">
        <v>269</v>
      </c>
    </row>
    <row r="173" spans="1:1" x14ac:dyDescent="0.35">
      <c r="A173" s="4" t="s">
        <v>270</v>
      </c>
    </row>
    <row r="174" spans="1:1" x14ac:dyDescent="0.35">
      <c r="A174" s="4" t="s">
        <v>271</v>
      </c>
    </row>
    <row r="175" spans="1:1" x14ac:dyDescent="0.35">
      <c r="A175" s="4" t="s">
        <v>272</v>
      </c>
    </row>
    <row r="176" spans="1:1" x14ac:dyDescent="0.35">
      <c r="A176" s="4" t="s">
        <v>273</v>
      </c>
    </row>
    <row r="177" spans="1:1" x14ac:dyDescent="0.35">
      <c r="A177" s="4" t="s">
        <v>274</v>
      </c>
    </row>
    <row r="178" spans="1:1" x14ac:dyDescent="0.35">
      <c r="A178" s="4" t="s">
        <v>275</v>
      </c>
    </row>
    <row r="179" spans="1:1" x14ac:dyDescent="0.35">
      <c r="A179" s="4" t="s">
        <v>276</v>
      </c>
    </row>
    <row r="180" spans="1:1" x14ac:dyDescent="0.35">
      <c r="A180" s="4" t="s">
        <v>277</v>
      </c>
    </row>
    <row r="181" spans="1:1" x14ac:dyDescent="0.35">
      <c r="A181" s="4" t="s">
        <v>279</v>
      </c>
    </row>
    <row r="182" spans="1:1" x14ac:dyDescent="0.35">
      <c r="A182" s="4" t="s">
        <v>281</v>
      </c>
    </row>
    <row r="183" spans="1:1" x14ac:dyDescent="0.35">
      <c r="A183" s="4" t="s">
        <v>283</v>
      </c>
    </row>
    <row r="184" spans="1:1" x14ac:dyDescent="0.35">
      <c r="A184" s="4" t="s">
        <v>284</v>
      </c>
    </row>
    <row r="185" spans="1:1" x14ac:dyDescent="0.35">
      <c r="A185" s="4" t="s">
        <v>285</v>
      </c>
    </row>
    <row r="186" spans="1:1" x14ac:dyDescent="0.35">
      <c r="A186" s="4" t="s">
        <v>287</v>
      </c>
    </row>
    <row r="187" spans="1:1" x14ac:dyDescent="0.35">
      <c r="A187" s="4" t="s">
        <v>288</v>
      </c>
    </row>
    <row r="188" spans="1:1" x14ac:dyDescent="0.35">
      <c r="A188" s="4" t="s">
        <v>290</v>
      </c>
    </row>
    <row r="189" spans="1:1" x14ac:dyDescent="0.35">
      <c r="A189" s="4" t="s">
        <v>291</v>
      </c>
    </row>
    <row r="190" spans="1:1" x14ac:dyDescent="0.35">
      <c r="A190" s="4" t="s">
        <v>292</v>
      </c>
    </row>
    <row r="191" spans="1:1" x14ac:dyDescent="0.35">
      <c r="A191" s="4" t="s">
        <v>293</v>
      </c>
    </row>
    <row r="192" spans="1:1" x14ac:dyDescent="0.35">
      <c r="A192" s="4" t="s">
        <v>295</v>
      </c>
    </row>
    <row r="193" spans="1:1" x14ac:dyDescent="0.35">
      <c r="A193" s="4" t="s">
        <v>296</v>
      </c>
    </row>
    <row r="194" spans="1:1" x14ac:dyDescent="0.35">
      <c r="A194" s="4" t="s">
        <v>297</v>
      </c>
    </row>
    <row r="195" spans="1:1" x14ac:dyDescent="0.35">
      <c r="A195" s="4" t="s">
        <v>299</v>
      </c>
    </row>
    <row r="196" spans="1:1" x14ac:dyDescent="0.35">
      <c r="A196" s="4" t="s">
        <v>300</v>
      </c>
    </row>
    <row r="197" spans="1:1" x14ac:dyDescent="0.35">
      <c r="A197" s="4" t="s">
        <v>301</v>
      </c>
    </row>
    <row r="198" spans="1:1" x14ac:dyDescent="0.35">
      <c r="A198" s="4" t="s">
        <v>303</v>
      </c>
    </row>
    <row r="199" spans="1:1" x14ac:dyDescent="0.35">
      <c r="A199" s="4" t="s">
        <v>305</v>
      </c>
    </row>
    <row r="200" spans="1:1" x14ac:dyDescent="0.35">
      <c r="A200" s="4" t="s">
        <v>306</v>
      </c>
    </row>
    <row r="201" spans="1:1" x14ac:dyDescent="0.35">
      <c r="A201" s="4" t="s">
        <v>307</v>
      </c>
    </row>
    <row r="202" spans="1:1" x14ac:dyDescent="0.35">
      <c r="A202" s="4" t="s">
        <v>308</v>
      </c>
    </row>
    <row r="203" spans="1:1" x14ac:dyDescent="0.35">
      <c r="A203" s="4" t="s">
        <v>310</v>
      </c>
    </row>
    <row r="204" spans="1:1" x14ac:dyDescent="0.35">
      <c r="A204" s="4" t="s">
        <v>311</v>
      </c>
    </row>
    <row r="205" spans="1:1" x14ac:dyDescent="0.35">
      <c r="A205" s="4" t="s">
        <v>312</v>
      </c>
    </row>
    <row r="206" spans="1:1" x14ac:dyDescent="0.35">
      <c r="A206" s="4" t="s">
        <v>313</v>
      </c>
    </row>
    <row r="207" spans="1:1" x14ac:dyDescent="0.35">
      <c r="A207" s="4" t="s">
        <v>314</v>
      </c>
    </row>
    <row r="208" spans="1:1" x14ac:dyDescent="0.35">
      <c r="A208" s="4" t="s">
        <v>315</v>
      </c>
    </row>
    <row r="209" spans="1:1" x14ac:dyDescent="0.35">
      <c r="A209" s="4" t="s">
        <v>316</v>
      </c>
    </row>
    <row r="210" spans="1:1" x14ac:dyDescent="0.35">
      <c r="A210" s="4" t="s">
        <v>317</v>
      </c>
    </row>
    <row r="211" spans="1:1" x14ac:dyDescent="0.35">
      <c r="A211" s="4" t="s">
        <v>319</v>
      </c>
    </row>
    <row r="212" spans="1:1" x14ac:dyDescent="0.35">
      <c r="A212" s="4" t="s">
        <v>320</v>
      </c>
    </row>
    <row r="213" spans="1:1" x14ac:dyDescent="0.35">
      <c r="A213" s="4" t="s">
        <v>321</v>
      </c>
    </row>
    <row r="214" spans="1:1" x14ac:dyDescent="0.35">
      <c r="A214" s="4" t="s">
        <v>322</v>
      </c>
    </row>
    <row r="215" spans="1:1" x14ac:dyDescent="0.35">
      <c r="A215" s="4" t="s">
        <v>324</v>
      </c>
    </row>
    <row r="216" spans="1:1" x14ac:dyDescent="0.35">
      <c r="A216" s="4" t="s">
        <v>325</v>
      </c>
    </row>
    <row r="217" spans="1:1" x14ac:dyDescent="0.35">
      <c r="A217" s="4" t="s">
        <v>326</v>
      </c>
    </row>
    <row r="218" spans="1:1" x14ac:dyDescent="0.35">
      <c r="A218" s="4" t="s">
        <v>327</v>
      </c>
    </row>
    <row r="219" spans="1:1" x14ac:dyDescent="0.35">
      <c r="A219" s="4" t="s">
        <v>328</v>
      </c>
    </row>
    <row r="220" spans="1:1" x14ac:dyDescent="0.35">
      <c r="A220" s="4" t="s">
        <v>330</v>
      </c>
    </row>
    <row r="221" spans="1:1" x14ac:dyDescent="0.35">
      <c r="A221" s="4" t="s">
        <v>331</v>
      </c>
    </row>
    <row r="222" spans="1:1" x14ac:dyDescent="0.35">
      <c r="A222" s="4" t="s">
        <v>332</v>
      </c>
    </row>
    <row r="223" spans="1:1" x14ac:dyDescent="0.35">
      <c r="A223" s="4" t="s">
        <v>333</v>
      </c>
    </row>
    <row r="224" spans="1:1" x14ac:dyDescent="0.35">
      <c r="A224" s="4" t="s">
        <v>335</v>
      </c>
    </row>
    <row r="225" spans="1:1" x14ac:dyDescent="0.35">
      <c r="A225" s="4" t="s">
        <v>336</v>
      </c>
    </row>
    <row r="226" spans="1:1" x14ac:dyDescent="0.35">
      <c r="A226" s="4" t="s">
        <v>337</v>
      </c>
    </row>
    <row r="227" spans="1:1" x14ac:dyDescent="0.35">
      <c r="A227" s="4" t="s">
        <v>338</v>
      </c>
    </row>
    <row r="228" spans="1:1" x14ac:dyDescent="0.35">
      <c r="A228" s="4" t="s">
        <v>339</v>
      </c>
    </row>
    <row r="229" spans="1:1" x14ac:dyDescent="0.35">
      <c r="A229" s="4" t="s">
        <v>340</v>
      </c>
    </row>
    <row r="230" spans="1:1" x14ac:dyDescent="0.35">
      <c r="A230" s="4" t="s">
        <v>342</v>
      </c>
    </row>
    <row r="231" spans="1:1" x14ac:dyDescent="0.35">
      <c r="A231" s="4" t="s">
        <v>343</v>
      </c>
    </row>
    <row r="232" spans="1:1" x14ac:dyDescent="0.35">
      <c r="A232" s="4" t="s">
        <v>344</v>
      </c>
    </row>
    <row r="233" spans="1:1" x14ac:dyDescent="0.35">
      <c r="A233" s="4" t="s">
        <v>345</v>
      </c>
    </row>
    <row r="234" spans="1:1" x14ac:dyDescent="0.35">
      <c r="A234" s="4" t="s">
        <v>347</v>
      </c>
    </row>
    <row r="235" spans="1:1" x14ac:dyDescent="0.35">
      <c r="A235" s="4" t="s">
        <v>348</v>
      </c>
    </row>
    <row r="236" spans="1:1" x14ac:dyDescent="0.35">
      <c r="A236" s="4" t="s">
        <v>349</v>
      </c>
    </row>
    <row r="237" spans="1:1" x14ac:dyDescent="0.35">
      <c r="A237" s="4" t="s">
        <v>350</v>
      </c>
    </row>
    <row r="238" spans="1:1" x14ac:dyDescent="0.35">
      <c r="A238" s="4" t="s">
        <v>351</v>
      </c>
    </row>
    <row r="239" spans="1:1" x14ac:dyDescent="0.35">
      <c r="A239" s="4" t="s">
        <v>352</v>
      </c>
    </row>
    <row r="240" spans="1:1" x14ac:dyDescent="0.35">
      <c r="A240" s="4" t="s">
        <v>353</v>
      </c>
    </row>
    <row r="241" spans="1:1" x14ac:dyDescent="0.35">
      <c r="A241" s="4" t="s">
        <v>355</v>
      </c>
    </row>
    <row r="242" spans="1:1" x14ac:dyDescent="0.35">
      <c r="A242" s="4" t="s">
        <v>356</v>
      </c>
    </row>
    <row r="243" spans="1:1" x14ac:dyDescent="0.35">
      <c r="A243" s="4" t="s">
        <v>357</v>
      </c>
    </row>
    <row r="244" spans="1:1" x14ac:dyDescent="0.35">
      <c r="A244" s="4" t="s">
        <v>358</v>
      </c>
    </row>
    <row r="245" spans="1:1" x14ac:dyDescent="0.35">
      <c r="A245" s="4" t="s">
        <v>359</v>
      </c>
    </row>
    <row r="246" spans="1:1" x14ac:dyDescent="0.35">
      <c r="A246" s="4" t="s">
        <v>360</v>
      </c>
    </row>
    <row r="247" spans="1:1" x14ac:dyDescent="0.35">
      <c r="A247" s="4" t="s">
        <v>361</v>
      </c>
    </row>
    <row r="248" spans="1:1" x14ac:dyDescent="0.35">
      <c r="A248" s="4" t="s">
        <v>362</v>
      </c>
    </row>
    <row r="249" spans="1:1" x14ac:dyDescent="0.35">
      <c r="A249" s="4" t="s">
        <v>364</v>
      </c>
    </row>
    <row r="250" spans="1:1" x14ac:dyDescent="0.35">
      <c r="A250" s="4" t="s">
        <v>365</v>
      </c>
    </row>
    <row r="251" spans="1:1" x14ac:dyDescent="0.35">
      <c r="A251" s="4" t="s">
        <v>367</v>
      </c>
    </row>
    <row r="252" spans="1:1" x14ac:dyDescent="0.35">
      <c r="A252" s="4" t="s">
        <v>368</v>
      </c>
    </row>
    <row r="253" spans="1:1" x14ac:dyDescent="0.35">
      <c r="A253" s="4" t="s">
        <v>369</v>
      </c>
    </row>
    <row r="254" spans="1:1" x14ac:dyDescent="0.35">
      <c r="A254" s="4" t="s">
        <v>370</v>
      </c>
    </row>
    <row r="255" spans="1:1" x14ac:dyDescent="0.35">
      <c r="A255" s="4" t="s">
        <v>371</v>
      </c>
    </row>
    <row r="256" spans="1:1" x14ac:dyDescent="0.35">
      <c r="A256" s="4" t="s">
        <v>373</v>
      </c>
    </row>
    <row r="257" spans="1:1" x14ac:dyDescent="0.35">
      <c r="A257" s="4" t="s">
        <v>374</v>
      </c>
    </row>
    <row r="258" spans="1:1" x14ac:dyDescent="0.35">
      <c r="A258" s="4" t="s">
        <v>375</v>
      </c>
    </row>
    <row r="259" spans="1:1" x14ac:dyDescent="0.35">
      <c r="A259" s="4" t="s">
        <v>376</v>
      </c>
    </row>
    <row r="260" spans="1:1" x14ac:dyDescent="0.35">
      <c r="A260" s="4" t="s">
        <v>377</v>
      </c>
    </row>
    <row r="261" spans="1:1" x14ac:dyDescent="0.35">
      <c r="A261" s="4" t="s">
        <v>378</v>
      </c>
    </row>
    <row r="262" spans="1:1" x14ac:dyDescent="0.35">
      <c r="A262" s="4" t="s">
        <v>380</v>
      </c>
    </row>
    <row r="263" spans="1:1" x14ac:dyDescent="0.35">
      <c r="A263" s="4" t="s">
        <v>381</v>
      </c>
    </row>
    <row r="264" spans="1:1" x14ac:dyDescent="0.35">
      <c r="A264" s="4" t="s">
        <v>382</v>
      </c>
    </row>
    <row r="265" spans="1:1" x14ac:dyDescent="0.35">
      <c r="A265" s="4" t="s">
        <v>384</v>
      </c>
    </row>
    <row r="266" spans="1:1" x14ac:dyDescent="0.35">
      <c r="A266" s="4" t="s">
        <v>385</v>
      </c>
    </row>
    <row r="267" spans="1:1" x14ac:dyDescent="0.35">
      <c r="A267" s="4" t="s">
        <v>386</v>
      </c>
    </row>
    <row r="268" spans="1:1" x14ac:dyDescent="0.35">
      <c r="A268" s="4" t="s">
        <v>388</v>
      </c>
    </row>
    <row r="269" spans="1:1" x14ac:dyDescent="0.35">
      <c r="A269" s="4" t="s">
        <v>390</v>
      </c>
    </row>
    <row r="270" spans="1:1" x14ac:dyDescent="0.35">
      <c r="A270" s="4" t="s">
        <v>391</v>
      </c>
    </row>
    <row r="271" spans="1:1" x14ac:dyDescent="0.35">
      <c r="A271" s="4" t="s">
        <v>392</v>
      </c>
    </row>
    <row r="272" spans="1:1" x14ac:dyDescent="0.35">
      <c r="A272" s="4" t="s">
        <v>395</v>
      </c>
    </row>
    <row r="273" spans="1:1" x14ac:dyDescent="0.35">
      <c r="A273" s="4" t="s">
        <v>396</v>
      </c>
    </row>
    <row r="274" spans="1:1" x14ac:dyDescent="0.35">
      <c r="A274" s="4" t="s">
        <v>397</v>
      </c>
    </row>
    <row r="275" spans="1:1" x14ac:dyDescent="0.35">
      <c r="A275" s="4" t="s">
        <v>398</v>
      </c>
    </row>
    <row r="276" spans="1:1" x14ac:dyDescent="0.35">
      <c r="A276" s="4" t="s">
        <v>399</v>
      </c>
    </row>
    <row r="277" spans="1:1" x14ac:dyDescent="0.35">
      <c r="A277" s="4" t="s">
        <v>401</v>
      </c>
    </row>
    <row r="278" spans="1:1" x14ac:dyDescent="0.35">
      <c r="A278" s="4" t="s">
        <v>402</v>
      </c>
    </row>
    <row r="279" spans="1:1" x14ac:dyDescent="0.35">
      <c r="A279" s="4" t="s">
        <v>403</v>
      </c>
    </row>
    <row r="280" spans="1:1" x14ac:dyDescent="0.35">
      <c r="A280" s="4" t="s">
        <v>404</v>
      </c>
    </row>
    <row r="281" spans="1:1" x14ac:dyDescent="0.35">
      <c r="A281" s="4" t="s">
        <v>405</v>
      </c>
    </row>
    <row r="282" spans="1:1" x14ac:dyDescent="0.35">
      <c r="A282" s="4" t="s">
        <v>406</v>
      </c>
    </row>
    <row r="283" spans="1:1" x14ac:dyDescent="0.35">
      <c r="A283" s="4" t="s">
        <v>407</v>
      </c>
    </row>
    <row r="284" spans="1:1" x14ac:dyDescent="0.35">
      <c r="A284" s="4" t="s">
        <v>408</v>
      </c>
    </row>
    <row r="285" spans="1:1" x14ac:dyDescent="0.35">
      <c r="A285" s="4" t="s">
        <v>409</v>
      </c>
    </row>
    <row r="286" spans="1:1" x14ac:dyDescent="0.35">
      <c r="A286" s="4" t="s">
        <v>411</v>
      </c>
    </row>
    <row r="287" spans="1:1" x14ac:dyDescent="0.35">
      <c r="A287" s="4" t="s">
        <v>412</v>
      </c>
    </row>
    <row r="288" spans="1:1" x14ac:dyDescent="0.35">
      <c r="A288" s="4" t="s">
        <v>413</v>
      </c>
    </row>
    <row r="289" spans="1:1" x14ac:dyDescent="0.35">
      <c r="A289" s="4" t="s">
        <v>414</v>
      </c>
    </row>
    <row r="290" spans="1:1" x14ac:dyDescent="0.35">
      <c r="A290" s="4" t="s">
        <v>416</v>
      </c>
    </row>
    <row r="291" spans="1:1" x14ac:dyDescent="0.35">
      <c r="A291" s="4" t="s">
        <v>417</v>
      </c>
    </row>
    <row r="292" spans="1:1" x14ac:dyDescent="0.35">
      <c r="A292" s="4" t="s">
        <v>418</v>
      </c>
    </row>
    <row r="293" spans="1:1" x14ac:dyDescent="0.35">
      <c r="A293" s="4" t="s">
        <v>420</v>
      </c>
    </row>
    <row r="294" spans="1:1" x14ac:dyDescent="0.35">
      <c r="A294" s="4" t="s">
        <v>421</v>
      </c>
    </row>
    <row r="295" spans="1:1" x14ac:dyDescent="0.35">
      <c r="A295" s="4" t="s">
        <v>423</v>
      </c>
    </row>
    <row r="296" spans="1:1" x14ac:dyDescent="0.35">
      <c r="A296" s="4" t="s">
        <v>424</v>
      </c>
    </row>
    <row r="297" spans="1:1" x14ac:dyDescent="0.35">
      <c r="A297" s="4" t="s">
        <v>425</v>
      </c>
    </row>
    <row r="298" spans="1:1" x14ac:dyDescent="0.35">
      <c r="A298" s="4" t="s">
        <v>426</v>
      </c>
    </row>
    <row r="299" spans="1:1" x14ac:dyDescent="0.35">
      <c r="A299" s="4" t="s">
        <v>427</v>
      </c>
    </row>
    <row r="300" spans="1:1" x14ac:dyDescent="0.35">
      <c r="A300" s="4" t="s">
        <v>428</v>
      </c>
    </row>
    <row r="301" spans="1:1" x14ac:dyDescent="0.35">
      <c r="A301" s="4" t="s">
        <v>430</v>
      </c>
    </row>
    <row r="302" spans="1:1" x14ac:dyDescent="0.35">
      <c r="A302" s="4" t="s">
        <v>432</v>
      </c>
    </row>
    <row r="303" spans="1:1" x14ac:dyDescent="0.35">
      <c r="A303" s="4" t="s">
        <v>433</v>
      </c>
    </row>
    <row r="304" spans="1:1" x14ac:dyDescent="0.35">
      <c r="A304" s="4" t="s">
        <v>434</v>
      </c>
    </row>
    <row r="305" spans="1:1" x14ac:dyDescent="0.35">
      <c r="A305" s="4" t="s">
        <v>435</v>
      </c>
    </row>
    <row r="306" spans="1:1" x14ac:dyDescent="0.35">
      <c r="A306" s="4" t="s">
        <v>436</v>
      </c>
    </row>
    <row r="307" spans="1:1" x14ac:dyDescent="0.35">
      <c r="A307" s="4" t="s">
        <v>437</v>
      </c>
    </row>
    <row r="308" spans="1:1" x14ac:dyDescent="0.35">
      <c r="A308" s="4" t="s">
        <v>438</v>
      </c>
    </row>
    <row r="309" spans="1:1" x14ac:dyDescent="0.35">
      <c r="A309" s="4" t="s">
        <v>439</v>
      </c>
    </row>
    <row r="310" spans="1:1" x14ac:dyDescent="0.35">
      <c r="A310" s="4" t="s">
        <v>440</v>
      </c>
    </row>
    <row r="311" spans="1:1" x14ac:dyDescent="0.35">
      <c r="A311" s="4" t="s">
        <v>441</v>
      </c>
    </row>
    <row r="312" spans="1:1" x14ac:dyDescent="0.35">
      <c r="A312" s="4" t="s">
        <v>442</v>
      </c>
    </row>
    <row r="313" spans="1:1" x14ac:dyDescent="0.35">
      <c r="A313" s="4" t="s">
        <v>443</v>
      </c>
    </row>
    <row r="314" spans="1:1" x14ac:dyDescent="0.35">
      <c r="A314" s="4" t="s">
        <v>444</v>
      </c>
    </row>
    <row r="315" spans="1:1" x14ac:dyDescent="0.35">
      <c r="A315" s="4" t="s">
        <v>445</v>
      </c>
    </row>
    <row r="316" spans="1:1" x14ac:dyDescent="0.35">
      <c r="A316" s="4" t="s">
        <v>446</v>
      </c>
    </row>
    <row r="317" spans="1:1" x14ac:dyDescent="0.35">
      <c r="A317" s="4" t="s">
        <v>447</v>
      </c>
    </row>
    <row r="318" spans="1:1" x14ac:dyDescent="0.35">
      <c r="A318" s="4" t="s">
        <v>448</v>
      </c>
    </row>
    <row r="319" spans="1:1" x14ac:dyDescent="0.35">
      <c r="A319" s="4" t="s">
        <v>449</v>
      </c>
    </row>
    <row r="320" spans="1:1" x14ac:dyDescent="0.35">
      <c r="A320" s="4" t="s">
        <v>450</v>
      </c>
    </row>
    <row r="321" spans="1:1" x14ac:dyDescent="0.35">
      <c r="A321" s="4" t="s">
        <v>451</v>
      </c>
    </row>
    <row r="322" spans="1:1" x14ac:dyDescent="0.35">
      <c r="A322" s="4" t="s">
        <v>452</v>
      </c>
    </row>
    <row r="323" spans="1:1" x14ac:dyDescent="0.35">
      <c r="A323" s="4" t="s">
        <v>453</v>
      </c>
    </row>
    <row r="324" spans="1:1" x14ac:dyDescent="0.35">
      <c r="A324" s="4" t="s">
        <v>454</v>
      </c>
    </row>
    <row r="325" spans="1:1" x14ac:dyDescent="0.35">
      <c r="A325" s="4" t="s">
        <v>455</v>
      </c>
    </row>
    <row r="326" spans="1:1" x14ac:dyDescent="0.35">
      <c r="A326" s="4" t="s">
        <v>456</v>
      </c>
    </row>
    <row r="327" spans="1:1" x14ac:dyDescent="0.35">
      <c r="A327" s="4" t="s">
        <v>457</v>
      </c>
    </row>
    <row r="328" spans="1:1" x14ac:dyDescent="0.35">
      <c r="A328" s="4" t="s">
        <v>458</v>
      </c>
    </row>
    <row r="329" spans="1:1" x14ac:dyDescent="0.35">
      <c r="A329" s="4" t="s">
        <v>459</v>
      </c>
    </row>
    <row r="330" spans="1:1" x14ac:dyDescent="0.35">
      <c r="A330" s="4" t="s">
        <v>460</v>
      </c>
    </row>
    <row r="331" spans="1:1" x14ac:dyDescent="0.35">
      <c r="A331" s="4" t="s">
        <v>461</v>
      </c>
    </row>
    <row r="332" spans="1:1" x14ac:dyDescent="0.35">
      <c r="A332" s="4" t="s">
        <v>463</v>
      </c>
    </row>
    <row r="333" spans="1:1" x14ac:dyDescent="0.35">
      <c r="A333" s="4" t="s">
        <v>464</v>
      </c>
    </row>
    <row r="334" spans="1:1" x14ac:dyDescent="0.35">
      <c r="A334" s="4" t="s">
        <v>465</v>
      </c>
    </row>
    <row r="335" spans="1:1" x14ac:dyDescent="0.35">
      <c r="A335" s="4" t="s">
        <v>466</v>
      </c>
    </row>
    <row r="336" spans="1:1" x14ac:dyDescent="0.35">
      <c r="A336" s="4" t="s">
        <v>467</v>
      </c>
    </row>
    <row r="337" spans="1:1" x14ac:dyDescent="0.35">
      <c r="A337" s="4" t="s">
        <v>468</v>
      </c>
    </row>
    <row r="338" spans="1:1" x14ac:dyDescent="0.35">
      <c r="A338" s="4" t="s">
        <v>469</v>
      </c>
    </row>
    <row r="339" spans="1:1" x14ac:dyDescent="0.35">
      <c r="A339" s="4" t="s">
        <v>470</v>
      </c>
    </row>
    <row r="340" spans="1:1" x14ac:dyDescent="0.35">
      <c r="A340" s="4" t="s">
        <v>471</v>
      </c>
    </row>
    <row r="341" spans="1:1" x14ac:dyDescent="0.35">
      <c r="A341" s="4" t="s">
        <v>472</v>
      </c>
    </row>
    <row r="342" spans="1:1" x14ac:dyDescent="0.35">
      <c r="A342" s="4" t="s">
        <v>473</v>
      </c>
    </row>
    <row r="343" spans="1:1" x14ac:dyDescent="0.35">
      <c r="A343" s="4" t="s">
        <v>474</v>
      </c>
    </row>
    <row r="344" spans="1:1" x14ac:dyDescent="0.35">
      <c r="A344" s="4" t="s">
        <v>475</v>
      </c>
    </row>
    <row r="345" spans="1:1" x14ac:dyDescent="0.35">
      <c r="A345" s="4" t="s">
        <v>476</v>
      </c>
    </row>
    <row r="346" spans="1:1" x14ac:dyDescent="0.35">
      <c r="A346" s="4" t="s">
        <v>477</v>
      </c>
    </row>
    <row r="347" spans="1:1" x14ac:dyDescent="0.35">
      <c r="A347" s="4" t="s">
        <v>479</v>
      </c>
    </row>
    <row r="348" spans="1:1" x14ac:dyDescent="0.35">
      <c r="A348" s="4" t="s">
        <v>481</v>
      </c>
    </row>
    <row r="349" spans="1:1" x14ac:dyDescent="0.35">
      <c r="A349" s="4" t="s">
        <v>482</v>
      </c>
    </row>
    <row r="350" spans="1:1" x14ac:dyDescent="0.35">
      <c r="A350" s="4" t="s">
        <v>483</v>
      </c>
    </row>
    <row r="351" spans="1:1" x14ac:dyDescent="0.35">
      <c r="A351" s="4" t="s">
        <v>484</v>
      </c>
    </row>
    <row r="352" spans="1:1" x14ac:dyDescent="0.35">
      <c r="A352" s="4" t="s">
        <v>485</v>
      </c>
    </row>
    <row r="353" spans="1:1" x14ac:dyDescent="0.35">
      <c r="A353" s="4" t="s">
        <v>486</v>
      </c>
    </row>
    <row r="354" spans="1:1" x14ac:dyDescent="0.35">
      <c r="A354" s="4" t="s">
        <v>487</v>
      </c>
    </row>
    <row r="355" spans="1:1" x14ac:dyDescent="0.35">
      <c r="A355" s="4" t="s">
        <v>488</v>
      </c>
    </row>
    <row r="356" spans="1:1" x14ac:dyDescent="0.35">
      <c r="A356" s="4" t="s">
        <v>490</v>
      </c>
    </row>
    <row r="357" spans="1:1" x14ac:dyDescent="0.35">
      <c r="A357" s="4" t="s">
        <v>492</v>
      </c>
    </row>
    <row r="358" spans="1:1" x14ac:dyDescent="0.35">
      <c r="A358" s="4" t="s">
        <v>493</v>
      </c>
    </row>
    <row r="359" spans="1:1" x14ac:dyDescent="0.35">
      <c r="A359" s="4" t="s">
        <v>494</v>
      </c>
    </row>
    <row r="360" spans="1:1" x14ac:dyDescent="0.35">
      <c r="A360" s="4" t="s">
        <v>495</v>
      </c>
    </row>
    <row r="361" spans="1:1" x14ac:dyDescent="0.35">
      <c r="A361" s="4" t="s">
        <v>496</v>
      </c>
    </row>
    <row r="362" spans="1:1" x14ac:dyDescent="0.35">
      <c r="A362" s="4" t="s">
        <v>497</v>
      </c>
    </row>
    <row r="363" spans="1:1" x14ac:dyDescent="0.35">
      <c r="A363" s="4" t="s">
        <v>498</v>
      </c>
    </row>
    <row r="364" spans="1:1" x14ac:dyDescent="0.35">
      <c r="A364" s="4" t="s">
        <v>500</v>
      </c>
    </row>
    <row r="365" spans="1:1" x14ac:dyDescent="0.35">
      <c r="A365" s="4" t="s">
        <v>501</v>
      </c>
    </row>
    <row r="366" spans="1:1" x14ac:dyDescent="0.35">
      <c r="A366" s="4" t="s">
        <v>503</v>
      </c>
    </row>
    <row r="367" spans="1:1" x14ac:dyDescent="0.35">
      <c r="A367" s="4" t="s">
        <v>504</v>
      </c>
    </row>
    <row r="368" spans="1:1" x14ac:dyDescent="0.35">
      <c r="A368" s="4" t="s">
        <v>505</v>
      </c>
    </row>
    <row r="369" spans="1:1" x14ac:dyDescent="0.35">
      <c r="A369" s="4" t="s">
        <v>507</v>
      </c>
    </row>
    <row r="370" spans="1:1" x14ac:dyDescent="0.35">
      <c r="A370" s="4" t="s">
        <v>509</v>
      </c>
    </row>
    <row r="371" spans="1:1" x14ac:dyDescent="0.35">
      <c r="A371" s="4" t="s">
        <v>510</v>
      </c>
    </row>
    <row r="372" spans="1:1" x14ac:dyDescent="0.35">
      <c r="A372" s="4" t="s">
        <v>511</v>
      </c>
    </row>
    <row r="373" spans="1:1" x14ac:dyDescent="0.35">
      <c r="A373" s="4" t="s">
        <v>512</v>
      </c>
    </row>
    <row r="374" spans="1:1" x14ac:dyDescent="0.35">
      <c r="A374" s="4" t="s">
        <v>513</v>
      </c>
    </row>
    <row r="375" spans="1:1" x14ac:dyDescent="0.35">
      <c r="A375" s="4" t="s">
        <v>514</v>
      </c>
    </row>
    <row r="376" spans="1:1" x14ac:dyDescent="0.35">
      <c r="A376" s="4" t="s">
        <v>515</v>
      </c>
    </row>
    <row r="377" spans="1:1" x14ac:dyDescent="0.35">
      <c r="A377" s="4" t="s">
        <v>516</v>
      </c>
    </row>
    <row r="378" spans="1:1" x14ac:dyDescent="0.35">
      <c r="A378" s="4" t="s">
        <v>518</v>
      </c>
    </row>
    <row r="379" spans="1:1" x14ac:dyDescent="0.35">
      <c r="A379" s="4" t="s">
        <v>519</v>
      </c>
    </row>
    <row r="380" spans="1:1" x14ac:dyDescent="0.35">
      <c r="A380" s="4" t="s">
        <v>520</v>
      </c>
    </row>
    <row r="381" spans="1:1" x14ac:dyDescent="0.35">
      <c r="A381" s="4" t="s">
        <v>521</v>
      </c>
    </row>
    <row r="382" spans="1:1" x14ac:dyDescent="0.35">
      <c r="A382" s="4" t="s">
        <v>522</v>
      </c>
    </row>
    <row r="383" spans="1:1" x14ac:dyDescent="0.35">
      <c r="A383" s="4" t="s">
        <v>523</v>
      </c>
    </row>
    <row r="384" spans="1:1" x14ac:dyDescent="0.35">
      <c r="A384" s="4" t="s">
        <v>524</v>
      </c>
    </row>
    <row r="385" spans="1:1" x14ac:dyDescent="0.35">
      <c r="A385" s="4" t="s">
        <v>525</v>
      </c>
    </row>
    <row r="386" spans="1:1" x14ac:dyDescent="0.35">
      <c r="A386" s="4" t="s">
        <v>526</v>
      </c>
    </row>
    <row r="387" spans="1:1" x14ac:dyDescent="0.35">
      <c r="A387" s="4" t="s">
        <v>527</v>
      </c>
    </row>
    <row r="388" spans="1:1" x14ac:dyDescent="0.35">
      <c r="A388" s="4" t="s">
        <v>528</v>
      </c>
    </row>
    <row r="389" spans="1:1" x14ac:dyDescent="0.35">
      <c r="A389" s="4" t="s">
        <v>529</v>
      </c>
    </row>
    <row r="390" spans="1:1" x14ac:dyDescent="0.35">
      <c r="A390" s="4" t="s">
        <v>530</v>
      </c>
    </row>
    <row r="391" spans="1:1" x14ac:dyDescent="0.35">
      <c r="A391" s="4" t="s">
        <v>531</v>
      </c>
    </row>
    <row r="392" spans="1:1" x14ac:dyDescent="0.35">
      <c r="A392" s="4" t="s">
        <v>532</v>
      </c>
    </row>
    <row r="393" spans="1:1" x14ac:dyDescent="0.35">
      <c r="A393" s="4" t="s">
        <v>533</v>
      </c>
    </row>
    <row r="394" spans="1:1" x14ac:dyDescent="0.35">
      <c r="A394" s="4" t="s">
        <v>534</v>
      </c>
    </row>
    <row r="395" spans="1:1" x14ac:dyDescent="0.35">
      <c r="A395" s="4" t="s">
        <v>535</v>
      </c>
    </row>
    <row r="396" spans="1:1" x14ac:dyDescent="0.35">
      <c r="A396" s="4" t="s">
        <v>536</v>
      </c>
    </row>
    <row r="397" spans="1:1" x14ac:dyDescent="0.35">
      <c r="A397" s="4" t="s">
        <v>537</v>
      </c>
    </row>
    <row r="398" spans="1:1" x14ac:dyDescent="0.35">
      <c r="A398" s="4" t="s">
        <v>538</v>
      </c>
    </row>
    <row r="399" spans="1:1" x14ac:dyDescent="0.35">
      <c r="A399" s="4" t="s">
        <v>539</v>
      </c>
    </row>
    <row r="400" spans="1:1" x14ac:dyDescent="0.35">
      <c r="A400" s="4" t="s">
        <v>540</v>
      </c>
    </row>
    <row r="401" spans="1:1" x14ac:dyDescent="0.35">
      <c r="A401" s="4" t="s">
        <v>541</v>
      </c>
    </row>
    <row r="402" spans="1:1" x14ac:dyDescent="0.35">
      <c r="A402" s="4" t="s">
        <v>542</v>
      </c>
    </row>
    <row r="403" spans="1:1" x14ac:dyDescent="0.35">
      <c r="A403" s="4" t="s">
        <v>543</v>
      </c>
    </row>
    <row r="404" spans="1:1" x14ac:dyDescent="0.35">
      <c r="A404" s="4" t="s">
        <v>544</v>
      </c>
    </row>
    <row r="405" spans="1:1" x14ac:dyDescent="0.35">
      <c r="A405" s="4" t="s">
        <v>545</v>
      </c>
    </row>
    <row r="406" spans="1:1" x14ac:dyDescent="0.35">
      <c r="A406" s="4" t="s">
        <v>546</v>
      </c>
    </row>
    <row r="407" spans="1:1" x14ac:dyDescent="0.35">
      <c r="A407" s="4" t="s">
        <v>547</v>
      </c>
    </row>
    <row r="408" spans="1:1" x14ac:dyDescent="0.35">
      <c r="A408" s="4" t="s">
        <v>548</v>
      </c>
    </row>
    <row r="409" spans="1:1" x14ac:dyDescent="0.35">
      <c r="A409" s="4" t="s">
        <v>549</v>
      </c>
    </row>
    <row r="410" spans="1:1" x14ac:dyDescent="0.35">
      <c r="A410" s="4" t="s">
        <v>550</v>
      </c>
    </row>
    <row r="411" spans="1:1" x14ac:dyDescent="0.35">
      <c r="A411" s="4" t="s">
        <v>551</v>
      </c>
    </row>
    <row r="412" spans="1:1" x14ac:dyDescent="0.35">
      <c r="A412" s="4" t="s">
        <v>552</v>
      </c>
    </row>
    <row r="413" spans="1:1" x14ac:dyDescent="0.35">
      <c r="A413" s="4" t="s">
        <v>553</v>
      </c>
    </row>
    <row r="414" spans="1:1" x14ac:dyDescent="0.35">
      <c r="A414" s="4" t="s">
        <v>555</v>
      </c>
    </row>
    <row r="415" spans="1:1" x14ac:dyDescent="0.35">
      <c r="A415" s="4" t="s">
        <v>556</v>
      </c>
    </row>
    <row r="416" spans="1:1" x14ac:dyDescent="0.35">
      <c r="A416" s="4" t="s">
        <v>557</v>
      </c>
    </row>
    <row r="417" spans="1:1" x14ac:dyDescent="0.35">
      <c r="A417" s="4" t="s">
        <v>558</v>
      </c>
    </row>
    <row r="418" spans="1:1" x14ac:dyDescent="0.35">
      <c r="A418" s="4" t="s">
        <v>559</v>
      </c>
    </row>
    <row r="419" spans="1:1" x14ac:dyDescent="0.35">
      <c r="A419" s="4" t="s">
        <v>560</v>
      </c>
    </row>
    <row r="420" spans="1:1" x14ac:dyDescent="0.35">
      <c r="A420" s="4" t="s">
        <v>561</v>
      </c>
    </row>
    <row r="421" spans="1:1" x14ac:dyDescent="0.35">
      <c r="A421" s="4" t="s">
        <v>563</v>
      </c>
    </row>
    <row r="422" spans="1:1" x14ac:dyDescent="0.35">
      <c r="A422" s="4" t="s">
        <v>564</v>
      </c>
    </row>
    <row r="423" spans="1:1" x14ac:dyDescent="0.35">
      <c r="A423" s="4" t="s">
        <v>565</v>
      </c>
    </row>
    <row r="424" spans="1:1" x14ac:dyDescent="0.35">
      <c r="A424" s="4" t="s">
        <v>566</v>
      </c>
    </row>
    <row r="425" spans="1:1" x14ac:dyDescent="0.35">
      <c r="A425" s="4" t="s">
        <v>567</v>
      </c>
    </row>
    <row r="426" spans="1:1" x14ac:dyDescent="0.35">
      <c r="A426" s="4" t="s">
        <v>568</v>
      </c>
    </row>
    <row r="427" spans="1:1" x14ac:dyDescent="0.35">
      <c r="A427" s="4" t="s">
        <v>569</v>
      </c>
    </row>
    <row r="428" spans="1:1" x14ac:dyDescent="0.35">
      <c r="A428" s="4" t="s">
        <v>570</v>
      </c>
    </row>
    <row r="429" spans="1:1" x14ac:dyDescent="0.35">
      <c r="A429" s="4" t="s">
        <v>571</v>
      </c>
    </row>
    <row r="430" spans="1:1" x14ac:dyDescent="0.35">
      <c r="A430" s="4" t="s">
        <v>572</v>
      </c>
    </row>
    <row r="431" spans="1:1" x14ac:dyDescent="0.35">
      <c r="A431" s="4" t="s">
        <v>573</v>
      </c>
    </row>
    <row r="432" spans="1:1" x14ac:dyDescent="0.35">
      <c r="A432" s="4" t="s">
        <v>574</v>
      </c>
    </row>
    <row r="433" spans="1:1" x14ac:dyDescent="0.35">
      <c r="A433" s="4" t="s">
        <v>575</v>
      </c>
    </row>
    <row r="434" spans="1:1" x14ac:dyDescent="0.35">
      <c r="A434" s="4" t="s">
        <v>578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6AC7A9C9B3E341843E81ECC4F4CF06" ma:contentTypeVersion="12" ma:contentTypeDescription="Create a new document." ma:contentTypeScope="" ma:versionID="6c69cb17f98fd278d6c1b78673c0ca66">
  <xsd:schema xmlns:xsd="http://www.w3.org/2001/XMLSchema" xmlns:xs="http://www.w3.org/2001/XMLSchema" xmlns:p="http://schemas.microsoft.com/office/2006/metadata/properties" xmlns:ns3="c43c3c8a-d2a4-4d9c-8c31-02f610e99754" xmlns:ns4="1c74ef8f-b877-40b6-b7cd-7c282ed8d6c9" targetNamespace="http://schemas.microsoft.com/office/2006/metadata/properties" ma:root="true" ma:fieldsID="d0e5ea6e719ceb65ef7ed6195704c751" ns3:_="" ns4:_="">
    <xsd:import namespace="c43c3c8a-d2a4-4d9c-8c31-02f610e99754"/>
    <xsd:import namespace="1c74ef8f-b877-40b6-b7cd-7c282ed8d6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3c3c8a-d2a4-4d9c-8c31-02f610e997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74ef8f-b877-40b6-b7cd-7c282ed8d6c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43c3c8a-d2a4-4d9c-8c31-02f610e99754" xsi:nil="true"/>
  </documentManagement>
</p:properties>
</file>

<file path=customXml/itemProps1.xml><?xml version="1.0" encoding="utf-8"?>
<ds:datastoreItem xmlns:ds="http://schemas.openxmlformats.org/officeDocument/2006/customXml" ds:itemID="{1A487391-3C78-4B22-A420-58E3B1877A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3c3c8a-d2a4-4d9c-8c31-02f610e99754"/>
    <ds:schemaRef ds:uri="1c74ef8f-b877-40b6-b7cd-7c282ed8d6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8E96BA-16CC-408E-B27C-C44528B56D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78F389-6430-47E8-8059-5A547CB6F54B}">
  <ds:schemaRefs>
    <ds:schemaRef ds:uri="http://purl.org/dc/elements/1.1/"/>
    <ds:schemaRef ds:uri="1c74ef8f-b877-40b6-b7cd-7c282ed8d6c9"/>
    <ds:schemaRef ds:uri="c43c3c8a-d2a4-4d9c-8c31-02f610e99754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statistics analysis</vt:lpstr>
      <vt:lpstr>Profit and Loss (P&amp;L)</vt:lpstr>
      <vt:lpstr>financial forecasting model</vt:lpstr>
      <vt:lpstr>statisics table</vt:lpstr>
      <vt:lpstr>row data</vt:lpstr>
      <vt:lpstr>reff_slicers</vt:lpstr>
      <vt:lpstr>Cost_of_Goods_Sold</vt:lpstr>
      <vt:lpstr>gross_mar</vt:lpstr>
      <vt:lpstr>gross_profit</vt:lpstr>
      <vt:lpstr>operating_mar</vt:lpstr>
      <vt:lpstr>operating_profit</vt:lpstr>
      <vt:lpstr>Other_Operating_Items</vt:lpstr>
      <vt:lpstr>r_and_d</vt:lpstr>
      <vt:lpstr>Sales__General_and_Admin.</vt:lpstr>
      <vt:lpstr>ticker_symbol</vt:lpstr>
      <vt:lpstr>Total_Revenue</vt:lpstr>
      <vt:lpstr>year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هتاف السويلم ID 443201021</cp:lastModifiedBy>
  <dcterms:created xsi:type="dcterms:W3CDTF">2025-02-09T15:38:43Z</dcterms:created>
  <dcterms:modified xsi:type="dcterms:W3CDTF">2025-03-10T18:28:38Z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0x010100D16AC7A9C9B3E341843E81ECC4F4CF06</vt:lpwstr>
  </property>
</Properties>
</file>