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50" yWindow="630" windowWidth="23655" windowHeight="9150" tabRatio="294"/>
  </bookViews>
  <sheets>
    <sheet name="data" sheetId="1" r:id="rId1"/>
    <sheet name="getdata" sheetId="2" r:id="rId2"/>
  </sheets>
  <calcPr calcId="125725"/>
</workbook>
</file>

<file path=xl/calcChain.xml><?xml version="1.0" encoding="utf-8"?>
<calcChain xmlns="http://schemas.openxmlformats.org/spreadsheetml/2006/main">
  <c r="AO56" i="2"/>
  <c r="AG56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F2"/>
  <c r="E2"/>
  <c r="B2"/>
  <c r="A1"/>
  <c r="AQ2" s="1"/>
  <c r="BF55" i="1"/>
  <c r="BH55" s="1"/>
  <c r="BE55"/>
  <c r="BD55"/>
  <c r="BB55"/>
  <c r="BA55"/>
  <c r="BF54"/>
  <c r="BH54" s="1"/>
  <c r="BE54"/>
  <c r="BD54"/>
  <c r="BB54"/>
  <c r="BA54"/>
  <c r="AZ54"/>
  <c r="BH53"/>
  <c r="BF53"/>
  <c r="BE53"/>
  <c r="BD53"/>
  <c r="BB53"/>
  <c r="BA53"/>
  <c r="AZ53"/>
  <c r="BF52"/>
  <c r="BH52" s="1"/>
  <c r="BE52"/>
  <c r="BD52"/>
  <c r="BB52"/>
  <c r="BA52"/>
  <c r="AZ52"/>
  <c r="BH51"/>
  <c r="BF51"/>
  <c r="BE51"/>
  <c r="BD51"/>
  <c r="BB51"/>
  <c r="BA51"/>
  <c r="AZ51"/>
  <c r="BF50"/>
  <c r="BH50" s="1"/>
  <c r="BE50"/>
  <c r="BD50"/>
  <c r="BB50"/>
  <c r="BA50"/>
  <c r="AZ50"/>
  <c r="BH49"/>
  <c r="BF49"/>
  <c r="BE49"/>
  <c r="BD49"/>
  <c r="BB49"/>
  <c r="BA49"/>
  <c r="AZ49"/>
  <c r="BF48"/>
  <c r="BH48" s="1"/>
  <c r="BE48"/>
  <c r="BD48"/>
  <c r="BB48"/>
  <c r="BA48"/>
  <c r="AZ48"/>
  <c r="BH47"/>
  <c r="BF47"/>
  <c r="BE47"/>
  <c r="BD47"/>
  <c r="BB47"/>
  <c r="BA47"/>
  <c r="AZ47"/>
  <c r="BF46"/>
  <c r="BH46" s="1"/>
  <c r="BE46"/>
  <c r="BD46"/>
  <c r="BB46"/>
  <c r="BA46"/>
  <c r="AZ46"/>
  <c r="BH45"/>
  <c r="BF45"/>
  <c r="BE45"/>
  <c r="BD45"/>
  <c r="BB45"/>
  <c r="BA45"/>
  <c r="AZ45"/>
  <c r="BF44"/>
  <c r="BH44" s="1"/>
  <c r="BE44"/>
  <c r="BD44"/>
  <c r="BB44"/>
  <c r="BA44"/>
  <c r="AZ44"/>
  <c r="BH43"/>
  <c r="BF43"/>
  <c r="BE43"/>
  <c r="BD43"/>
  <c r="BB43"/>
  <c r="BA43"/>
  <c r="AZ43"/>
  <c r="BF42"/>
  <c r="BH42" s="1"/>
  <c r="BE42"/>
  <c r="BD42"/>
  <c r="BB42"/>
  <c r="BA42"/>
  <c r="AZ42"/>
  <c r="BH41"/>
  <c r="BF41"/>
  <c r="BE41"/>
  <c r="BD41"/>
  <c r="BB41"/>
  <c r="BA41"/>
  <c r="AZ41"/>
  <c r="BF40"/>
  <c r="BH40" s="1"/>
  <c r="BE40"/>
  <c r="BD40"/>
  <c r="BB40"/>
  <c r="BA40"/>
  <c r="AZ40"/>
  <c r="BH39"/>
  <c r="BF39"/>
  <c r="BE39"/>
  <c r="BD39"/>
  <c r="BB39"/>
  <c r="BA39"/>
  <c r="AZ39"/>
  <c r="BF38"/>
  <c r="BH38" s="1"/>
  <c r="BE38"/>
  <c r="BD38"/>
  <c r="BB38"/>
  <c r="BA38"/>
  <c r="AZ38"/>
  <c r="BH37"/>
  <c r="BF37"/>
  <c r="BE37"/>
  <c r="BD37"/>
  <c r="BB37"/>
  <c r="BA37"/>
  <c r="AZ37"/>
  <c r="BF36"/>
  <c r="BH36" s="1"/>
  <c r="BE36"/>
  <c r="BD36"/>
  <c r="BB36"/>
  <c r="BA36"/>
  <c r="AZ36"/>
  <c r="BH35"/>
  <c r="BF35"/>
  <c r="BE35"/>
  <c r="BD35"/>
  <c r="BB35"/>
  <c r="BA35"/>
  <c r="AZ35"/>
  <c r="BF34"/>
  <c r="BH34" s="1"/>
  <c r="BE34"/>
  <c r="BD34"/>
  <c r="BB34"/>
  <c r="BA34"/>
  <c r="AZ34"/>
  <c r="BH33"/>
  <c r="BF33"/>
  <c r="BE33"/>
  <c r="BD33"/>
  <c r="BB33"/>
  <c r="BA33"/>
  <c r="AZ33"/>
  <c r="BF32"/>
  <c r="BH32" s="1"/>
  <c r="BE32"/>
  <c r="BD32"/>
  <c r="BB32"/>
  <c r="BA32"/>
  <c r="AZ32"/>
  <c r="BH31"/>
  <c r="BF31"/>
  <c r="BE31"/>
  <c r="BD31"/>
  <c r="BB31"/>
  <c r="BA31"/>
  <c r="AZ31"/>
  <c r="BF30"/>
  <c r="BH30" s="1"/>
  <c r="BE30"/>
  <c r="BD30"/>
  <c r="BB30"/>
  <c r="BA30"/>
  <c r="AZ30"/>
  <c r="BH29"/>
  <c r="BF29"/>
  <c r="BE29"/>
  <c r="BD29"/>
  <c r="BB29"/>
  <c r="BA29"/>
  <c r="AZ29"/>
  <c r="BF28"/>
  <c r="BH28" s="1"/>
  <c r="BE28"/>
  <c r="BD28"/>
  <c r="BB28"/>
  <c r="BA28"/>
  <c r="AZ28"/>
  <c r="BH27"/>
  <c r="BF27"/>
  <c r="BE27"/>
  <c r="BD27"/>
  <c r="BB27"/>
  <c r="BA27"/>
  <c r="AZ27"/>
  <c r="BF26"/>
  <c r="BH26" s="1"/>
  <c r="BE26"/>
  <c r="BD26"/>
  <c r="BB26"/>
  <c r="BA26"/>
  <c r="AZ26"/>
  <c r="BH25"/>
  <c r="BF25"/>
  <c r="BE25"/>
  <c r="BD25"/>
  <c r="BB25"/>
  <c r="BA25"/>
  <c r="AZ25"/>
  <c r="BF24"/>
  <c r="BH24" s="1"/>
  <c r="BE24"/>
  <c r="BD24"/>
  <c r="BB24"/>
  <c r="BA24"/>
  <c r="AZ24"/>
  <c r="BH23"/>
  <c r="BF23"/>
  <c r="BE23"/>
  <c r="BD23"/>
  <c r="BB23"/>
  <c r="BA23"/>
  <c r="AZ23"/>
  <c r="BF22"/>
  <c r="BH22" s="1"/>
  <c r="BE22"/>
  <c r="BD22"/>
  <c r="BB22"/>
  <c r="BA22"/>
  <c r="AZ22"/>
  <c r="BH21"/>
  <c r="BF21"/>
  <c r="BE21"/>
  <c r="BD21"/>
  <c r="BB21"/>
  <c r="BA21"/>
  <c r="AZ21"/>
  <c r="BF20"/>
  <c r="BH20" s="1"/>
  <c r="BE20"/>
  <c r="BD20"/>
  <c r="BB20"/>
  <c r="BA20"/>
  <c r="AZ20"/>
  <c r="BH19"/>
  <c r="BF19"/>
  <c r="BE19"/>
  <c r="BD19"/>
  <c r="BB19"/>
  <c r="BA19"/>
  <c r="AZ19"/>
  <c r="BF18"/>
  <c r="BH18" s="1"/>
  <c r="BE18"/>
  <c r="BD18"/>
  <c r="BB18"/>
  <c r="BA18"/>
  <c r="AZ18"/>
  <c r="BH17"/>
  <c r="BF17"/>
  <c r="BE17"/>
  <c r="BD17"/>
  <c r="BB17"/>
  <c r="BA17"/>
  <c r="AZ17"/>
  <c r="BF16"/>
  <c r="BH16" s="1"/>
  <c r="BE16"/>
  <c r="BD16"/>
  <c r="BB16"/>
  <c r="BA16"/>
  <c r="AZ16"/>
  <c r="BH15"/>
  <c r="BF15"/>
  <c r="BE15"/>
  <c r="BD15"/>
  <c r="BB15"/>
  <c r="BA15"/>
  <c r="AZ15"/>
  <c r="BF14"/>
  <c r="BH14" s="1"/>
  <c r="BE14"/>
  <c r="BD14"/>
  <c r="BB14"/>
  <c r="BA14"/>
  <c r="AZ14"/>
  <c r="BH13"/>
  <c r="BF13"/>
  <c r="BE13"/>
  <c r="BD13"/>
  <c r="BB13"/>
  <c r="BA13"/>
  <c r="AZ13"/>
  <c r="BF12"/>
  <c r="BH12" s="1"/>
  <c r="BE12"/>
  <c r="BD12"/>
  <c r="BB12"/>
  <c r="BA12"/>
  <c r="AZ12"/>
  <c r="BH11"/>
  <c r="BF11"/>
  <c r="BE11"/>
  <c r="BD11"/>
  <c r="BB11"/>
  <c r="BA11"/>
  <c r="AZ11"/>
  <c r="BF10"/>
  <c r="BH10" s="1"/>
  <c r="BE10"/>
  <c r="BD10"/>
  <c r="BB10"/>
  <c r="BA10"/>
  <c r="AZ10"/>
  <c r="BH9"/>
  <c r="BF9"/>
  <c r="BE9"/>
  <c r="BD9"/>
  <c r="BB9"/>
  <c r="BA9"/>
  <c r="AZ9"/>
  <c r="BF8"/>
  <c r="BH8" s="1"/>
  <c r="BE8"/>
  <c r="BD8"/>
  <c r="BB8"/>
  <c r="BA8"/>
  <c r="AZ8"/>
  <c r="BF7"/>
  <c r="BH7" s="1"/>
  <c r="BH1" s="1"/>
  <c r="BE7"/>
  <c r="BD7"/>
  <c r="BB7"/>
  <c r="BA7"/>
  <c r="AZ7"/>
  <c r="BF6"/>
  <c r="BH6" s="1"/>
  <c r="BE6"/>
  <c r="BD6"/>
  <c r="BB6"/>
  <c r="BA6"/>
  <c r="AZ6"/>
  <c r="BJ5"/>
  <c r="BJ6" s="1"/>
  <c r="BH5"/>
  <c r="BF5"/>
  <c r="BE5"/>
  <c r="BD5"/>
  <c r="BB5"/>
  <c r="BA5"/>
  <c r="AZ5"/>
  <c r="AY5"/>
  <c r="AY6" s="1"/>
  <c r="AY7" s="1"/>
  <c r="AY8" s="1"/>
  <c r="AY9" s="1"/>
  <c r="AY10" s="1"/>
  <c r="AY11" s="1"/>
  <c r="AY12" s="1"/>
  <c r="AY13" s="1"/>
  <c r="AY14" s="1"/>
  <c r="AY15" s="1"/>
  <c r="AY16" s="1"/>
  <c r="AY17" s="1"/>
  <c r="AY18" s="1"/>
  <c r="AY19" s="1"/>
  <c r="AY20" s="1"/>
  <c r="AY21" s="1"/>
  <c r="AY22" s="1"/>
  <c r="AY23" s="1"/>
  <c r="AY24" s="1"/>
  <c r="AY25" s="1"/>
  <c r="AY26" s="1"/>
  <c r="AY27" s="1"/>
  <c r="AY28" s="1"/>
  <c r="AY29" s="1"/>
  <c r="AY30" s="1"/>
  <c r="AY31" s="1"/>
  <c r="AY32" s="1"/>
  <c r="AY33" s="1"/>
  <c r="AY34" s="1"/>
  <c r="AY35" s="1"/>
  <c r="AY36" s="1"/>
  <c r="AY37" s="1"/>
  <c r="AY38" s="1"/>
  <c r="AY39" s="1"/>
  <c r="AY40" s="1"/>
  <c r="AY41" s="1"/>
  <c r="AY42" s="1"/>
  <c r="AY43" s="1"/>
  <c r="AY44" s="1"/>
  <c r="AY45" s="1"/>
  <c r="AY46" s="1"/>
  <c r="AY47" s="1"/>
  <c r="AY48" s="1"/>
  <c r="AY49" s="1"/>
  <c r="AY50" s="1"/>
  <c r="AY51" s="1"/>
  <c r="AY52" s="1"/>
  <c r="AY53" s="1"/>
  <c r="AY54" s="1"/>
  <c r="BK4"/>
  <c r="BJ4"/>
  <c r="F3" i="2" s="1"/>
  <c r="BF4" i="1"/>
  <c r="BH4" s="1"/>
  <c r="BE4"/>
  <c r="BD4"/>
  <c r="BB4"/>
  <c r="BA4"/>
  <c r="AZ4"/>
  <c r="AY4"/>
  <c r="BK3"/>
  <c r="BJ3"/>
  <c r="BH3"/>
  <c r="BF3"/>
  <c r="BE3"/>
  <c r="BD3"/>
  <c r="BB3"/>
  <c r="BA3"/>
  <c r="AZ3"/>
  <c r="AY3"/>
  <c r="F5" i="2" l="1"/>
  <c r="BJ7" i="1"/>
  <c r="A55" i="2"/>
  <c r="A53"/>
  <c r="A51"/>
  <c r="A49"/>
  <c r="A47"/>
  <c r="A45"/>
  <c r="A43"/>
  <c r="A41"/>
  <c r="A39"/>
  <c r="A37"/>
  <c r="A35"/>
  <c r="A54"/>
  <c r="A52"/>
  <c r="A50"/>
  <c r="A48"/>
  <c r="A46"/>
  <c r="A44"/>
  <c r="A42"/>
  <c r="A38"/>
  <c r="A40"/>
  <c r="A36"/>
  <c r="A12"/>
  <c r="A10"/>
  <c r="A8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1"/>
  <c r="A9"/>
  <c r="A7"/>
  <c r="A5"/>
  <c r="A3"/>
  <c r="A2"/>
  <c r="A6"/>
  <c r="A4"/>
  <c r="E3"/>
  <c r="BK5" i="1"/>
  <c r="A56" i="2"/>
  <c r="C55"/>
  <c r="C1"/>
  <c r="F4"/>
  <c r="BK6" i="1" l="1"/>
  <c r="E4" i="2"/>
  <c r="N55"/>
  <c r="N23" s="1"/>
  <c r="AM55"/>
  <c r="AM19" s="1"/>
  <c r="AI55"/>
  <c r="AA55"/>
  <c r="AB55" s="1"/>
  <c r="AB9" s="1"/>
  <c r="W55"/>
  <c r="X55" s="1"/>
  <c r="X9" s="1"/>
  <c r="S55"/>
  <c r="S27" s="1"/>
  <c r="AC27" s="1"/>
  <c r="K55"/>
  <c r="G55"/>
  <c r="G27" s="1"/>
  <c r="AJ55"/>
  <c r="AJ23" s="1"/>
  <c r="L55"/>
  <c r="L2" s="1"/>
  <c r="AO55"/>
  <c r="AG55"/>
  <c r="AG9" s="1"/>
  <c r="AC55"/>
  <c r="AD55" s="1"/>
  <c r="AD2" s="1"/>
  <c r="Y55"/>
  <c r="Z55" s="1"/>
  <c r="Z23" s="1"/>
  <c r="U55"/>
  <c r="Q55"/>
  <c r="Q2" s="1"/>
  <c r="M55"/>
  <c r="M19" s="1"/>
  <c r="I55"/>
  <c r="I19" s="1"/>
  <c r="AJ2"/>
  <c r="X2"/>
  <c r="AO2"/>
  <c r="AG2"/>
  <c r="Y2"/>
  <c r="U2"/>
  <c r="I2"/>
  <c r="N2"/>
  <c r="AM2"/>
  <c r="G2"/>
  <c r="Z2"/>
  <c r="C2"/>
  <c r="AI2"/>
  <c r="AA2"/>
  <c r="S2"/>
  <c r="K2"/>
  <c r="Z9"/>
  <c r="AM9"/>
  <c r="AI9"/>
  <c r="AA9"/>
  <c r="W9"/>
  <c r="S9"/>
  <c r="K9"/>
  <c r="G9"/>
  <c r="C9"/>
  <c r="AJ9"/>
  <c r="AF9"/>
  <c r="L9"/>
  <c r="AO9"/>
  <c r="Y9"/>
  <c r="U9"/>
  <c r="I9"/>
  <c r="AD15"/>
  <c r="Z15"/>
  <c r="N15"/>
  <c r="AM15"/>
  <c r="AB15"/>
  <c r="W15"/>
  <c r="G15"/>
  <c r="AI15"/>
  <c r="S15"/>
  <c r="M15"/>
  <c r="C15"/>
  <c r="AO15"/>
  <c r="AJ15"/>
  <c r="I15"/>
  <c r="AF15"/>
  <c r="U15"/>
  <c r="K15"/>
  <c r="AD19"/>
  <c r="Z19"/>
  <c r="N19"/>
  <c r="AG19"/>
  <c r="AB19"/>
  <c r="L19"/>
  <c r="G19"/>
  <c r="AI19"/>
  <c r="X19"/>
  <c r="S19"/>
  <c r="C19"/>
  <c r="AO19"/>
  <c r="Y19"/>
  <c r="U19"/>
  <c r="K19"/>
  <c r="AM23"/>
  <c r="AG23"/>
  <c r="AB23"/>
  <c r="Q23"/>
  <c r="L23"/>
  <c r="G23"/>
  <c r="AI23"/>
  <c r="X23"/>
  <c r="S23"/>
  <c r="C23"/>
  <c r="AO23"/>
  <c r="Y23"/>
  <c r="I23"/>
  <c r="AA23"/>
  <c r="U23"/>
  <c r="K23"/>
  <c r="Z27"/>
  <c r="AM27"/>
  <c r="AG27"/>
  <c r="W27"/>
  <c r="Q27"/>
  <c r="L27"/>
  <c r="AI27"/>
  <c r="X27"/>
  <c r="M27"/>
  <c r="C27"/>
  <c r="AO27"/>
  <c r="AJ27"/>
  <c r="Y27"/>
  <c r="I27"/>
  <c r="AF27"/>
  <c r="AA27"/>
  <c r="U27"/>
  <c r="K27"/>
  <c r="AD31"/>
  <c r="Z31"/>
  <c r="N31"/>
  <c r="AM31"/>
  <c r="AB31"/>
  <c r="W31"/>
  <c r="Q31"/>
  <c r="G31"/>
  <c r="AI31"/>
  <c r="S31"/>
  <c r="M31"/>
  <c r="C31"/>
  <c r="AO31"/>
  <c r="AJ31"/>
  <c r="I31"/>
  <c r="AF31"/>
  <c r="AA31"/>
  <c r="U31"/>
  <c r="K31"/>
  <c r="AJ8"/>
  <c r="AB8"/>
  <c r="X8"/>
  <c r="L8"/>
  <c r="AO8"/>
  <c r="AG8"/>
  <c r="Y8"/>
  <c r="U8"/>
  <c r="Q8"/>
  <c r="M8"/>
  <c r="I8"/>
  <c r="AD8"/>
  <c r="AI8"/>
  <c r="AA8"/>
  <c r="S8"/>
  <c r="K8"/>
  <c r="C8"/>
  <c r="N8"/>
  <c r="AI40"/>
  <c r="AA40"/>
  <c r="S40"/>
  <c r="K40"/>
  <c r="C40"/>
  <c r="AO40"/>
  <c r="Y40"/>
  <c r="U40"/>
  <c r="Q40"/>
  <c r="I40"/>
  <c r="AD40"/>
  <c r="Z40"/>
  <c r="N40"/>
  <c r="AF40"/>
  <c r="AB40"/>
  <c r="L40"/>
  <c r="AJ40"/>
  <c r="AM46"/>
  <c r="AI46"/>
  <c r="W46"/>
  <c r="S46"/>
  <c r="K46"/>
  <c r="G46"/>
  <c r="C46"/>
  <c r="AF46"/>
  <c r="AB46"/>
  <c r="X46"/>
  <c r="L46"/>
  <c r="AO46"/>
  <c r="AG46"/>
  <c r="U46"/>
  <c r="Q46"/>
  <c r="M46"/>
  <c r="Z46"/>
  <c r="AM54"/>
  <c r="AI54"/>
  <c r="AA54"/>
  <c r="W54"/>
  <c r="S54"/>
  <c r="K54"/>
  <c r="G54"/>
  <c r="C54"/>
  <c r="AJ54"/>
  <c r="AF54"/>
  <c r="AB54"/>
  <c r="L54"/>
  <c r="AO54"/>
  <c r="Y54"/>
  <c r="U54"/>
  <c r="Q54"/>
  <c r="I54"/>
  <c r="AD54"/>
  <c r="Z54"/>
  <c r="N54"/>
  <c r="AO41"/>
  <c r="AG41"/>
  <c r="Y41"/>
  <c r="U41"/>
  <c r="M41"/>
  <c r="I41"/>
  <c r="AD41"/>
  <c r="Z41"/>
  <c r="N41"/>
  <c r="AI41"/>
  <c r="AA41"/>
  <c r="S41"/>
  <c r="K41"/>
  <c r="C41"/>
  <c r="AJ41"/>
  <c r="AB41"/>
  <c r="X41"/>
  <c r="L41"/>
  <c r="AO49"/>
  <c r="AG49"/>
  <c r="Y49"/>
  <c r="U49"/>
  <c r="Q49"/>
  <c r="M49"/>
  <c r="I49"/>
  <c r="AD49"/>
  <c r="N49"/>
  <c r="AM49"/>
  <c r="AI49"/>
  <c r="W49"/>
  <c r="S49"/>
  <c r="K49"/>
  <c r="G49"/>
  <c r="C49"/>
  <c r="AF49"/>
  <c r="AB49"/>
  <c r="X49"/>
  <c r="L49"/>
  <c r="BJ8" i="1"/>
  <c r="F6" i="2"/>
  <c r="A57"/>
  <c r="B56" s="1"/>
  <c r="AJ6"/>
  <c r="AF6"/>
  <c r="X6"/>
  <c r="AO6"/>
  <c r="AM6"/>
  <c r="AI6"/>
  <c r="AA6"/>
  <c r="S6"/>
  <c r="K6"/>
  <c r="C6"/>
  <c r="AG6"/>
  <c r="Q6"/>
  <c r="I6"/>
  <c r="U6"/>
  <c r="M6"/>
  <c r="AD6"/>
  <c r="N6"/>
  <c r="AD7"/>
  <c r="Z7"/>
  <c r="N7"/>
  <c r="AM7"/>
  <c r="AI7"/>
  <c r="AA7"/>
  <c r="W7"/>
  <c r="S7"/>
  <c r="K7"/>
  <c r="G7"/>
  <c r="C7"/>
  <c r="AO7"/>
  <c r="AG7"/>
  <c r="Y7"/>
  <c r="U7"/>
  <c r="Q7"/>
  <c r="M7"/>
  <c r="AF7"/>
  <c r="AJ7"/>
  <c r="X7"/>
  <c r="AB7"/>
  <c r="L7"/>
  <c r="AF14"/>
  <c r="AB14"/>
  <c r="X14"/>
  <c r="L14"/>
  <c r="AM14"/>
  <c r="W14"/>
  <c r="M14"/>
  <c r="G14"/>
  <c r="AO14"/>
  <c r="AI14"/>
  <c r="AD14"/>
  <c r="Y14"/>
  <c r="S14"/>
  <c r="I14"/>
  <c r="C14"/>
  <c r="Z14"/>
  <c r="U14"/>
  <c r="AG14"/>
  <c r="Q14"/>
  <c r="K14"/>
  <c r="AJ18"/>
  <c r="AF18"/>
  <c r="AB18"/>
  <c r="L18"/>
  <c r="AM18"/>
  <c r="M18"/>
  <c r="G18"/>
  <c r="AO18"/>
  <c r="AI18"/>
  <c r="AD18"/>
  <c r="Y18"/>
  <c r="S18"/>
  <c r="N18"/>
  <c r="I18"/>
  <c r="C18"/>
  <c r="Z18"/>
  <c r="U18"/>
  <c r="AA18"/>
  <c r="Q18"/>
  <c r="K18"/>
  <c r="AJ22"/>
  <c r="AF22"/>
  <c r="X22"/>
  <c r="L22"/>
  <c r="AM22"/>
  <c r="W22"/>
  <c r="M22"/>
  <c r="AO22"/>
  <c r="AI22"/>
  <c r="AD22"/>
  <c r="Y22"/>
  <c r="S22"/>
  <c r="N22"/>
  <c r="I22"/>
  <c r="C22"/>
  <c r="Z22"/>
  <c r="U22"/>
  <c r="O22"/>
  <c r="AG22"/>
  <c r="AA22"/>
  <c r="K22"/>
  <c r="AJ26"/>
  <c r="AB26"/>
  <c r="X26"/>
  <c r="L26"/>
  <c r="AM26"/>
  <c r="W26"/>
  <c r="G26"/>
  <c r="AO26"/>
  <c r="AI26"/>
  <c r="Y26"/>
  <c r="S26"/>
  <c r="N26"/>
  <c r="I26"/>
  <c r="C26"/>
  <c r="Z26"/>
  <c r="U26"/>
  <c r="AG26"/>
  <c r="AA26"/>
  <c r="Q26"/>
  <c r="K26"/>
  <c r="AF30"/>
  <c r="AB30"/>
  <c r="X30"/>
  <c r="L30"/>
  <c r="AM30"/>
  <c r="W30"/>
  <c r="M30"/>
  <c r="G30"/>
  <c r="AO30"/>
  <c r="AI30"/>
  <c r="AD30"/>
  <c r="Y30"/>
  <c r="S30"/>
  <c r="I30"/>
  <c r="C30"/>
  <c r="Z30"/>
  <c r="U30"/>
  <c r="AG30"/>
  <c r="Q30"/>
  <c r="K30"/>
  <c r="AM34"/>
  <c r="AI34"/>
  <c r="AA34"/>
  <c r="S34"/>
  <c r="O34"/>
  <c r="K34"/>
  <c r="AO34"/>
  <c r="AJ34"/>
  <c r="AD34"/>
  <c r="Y34"/>
  <c r="N34"/>
  <c r="I34"/>
  <c r="AF34"/>
  <c r="X34"/>
  <c r="C34"/>
  <c r="Z34"/>
  <c r="L34"/>
  <c r="AB34"/>
  <c r="U34"/>
  <c r="AM36"/>
  <c r="AI36"/>
  <c r="W36"/>
  <c r="S36"/>
  <c r="K36"/>
  <c r="G36"/>
  <c r="C36"/>
  <c r="AD36"/>
  <c r="Z36"/>
  <c r="N36"/>
  <c r="AB36"/>
  <c r="L36"/>
  <c r="Q36"/>
  <c r="AO36"/>
  <c r="AF36"/>
  <c r="U36"/>
  <c r="I36"/>
  <c r="X36"/>
  <c r="M36"/>
  <c r="Y36"/>
  <c r="AM44"/>
  <c r="AI44"/>
  <c r="AA44"/>
  <c r="W44"/>
  <c r="S44"/>
  <c r="K44"/>
  <c r="G44"/>
  <c r="C44"/>
  <c r="AJ44"/>
  <c r="AF44"/>
  <c r="AB44"/>
  <c r="L44"/>
  <c r="AO44"/>
  <c r="Y44"/>
  <c r="U44"/>
  <c r="Q44"/>
  <c r="I44"/>
  <c r="AD44"/>
  <c r="Z44"/>
  <c r="N44"/>
  <c r="AM52"/>
  <c r="AI52"/>
  <c r="AA52"/>
  <c r="W52"/>
  <c r="S52"/>
  <c r="O52"/>
  <c r="K52"/>
  <c r="G52"/>
  <c r="C52"/>
  <c r="AJ52"/>
  <c r="AF52"/>
  <c r="AB52"/>
  <c r="X52"/>
  <c r="L52"/>
  <c r="AO52"/>
  <c r="AG52"/>
  <c r="Y52"/>
  <c r="U52"/>
  <c r="M52"/>
  <c r="I52"/>
  <c r="AD52"/>
  <c r="Z52"/>
  <c r="N52"/>
  <c r="AO39"/>
  <c r="AG39"/>
  <c r="Y39"/>
  <c r="U39"/>
  <c r="Q39"/>
  <c r="M39"/>
  <c r="I39"/>
  <c r="AJ39"/>
  <c r="AF39"/>
  <c r="AB39"/>
  <c r="X39"/>
  <c r="P39"/>
  <c r="L39"/>
  <c r="AD39"/>
  <c r="N39"/>
  <c r="AI39"/>
  <c r="AA39"/>
  <c r="S39"/>
  <c r="K39"/>
  <c r="C39"/>
  <c r="Z39"/>
  <c r="AM39"/>
  <c r="W39"/>
  <c r="G39"/>
  <c r="AO47"/>
  <c r="AG47"/>
  <c r="Y47"/>
  <c r="U47"/>
  <c r="Q47"/>
  <c r="M47"/>
  <c r="I47"/>
  <c r="Z47"/>
  <c r="N47"/>
  <c r="AM47"/>
  <c r="AI47"/>
  <c r="AA47"/>
  <c r="W47"/>
  <c r="S47"/>
  <c r="K47"/>
  <c r="G47"/>
  <c r="C47"/>
  <c r="AJ47"/>
  <c r="AF47"/>
  <c r="AB47"/>
  <c r="X47"/>
  <c r="P47"/>
  <c r="L47"/>
  <c r="AE55"/>
  <c r="AE2" s="1"/>
  <c r="O55"/>
  <c r="O19" s="1"/>
  <c r="AF55"/>
  <c r="AF2" s="1"/>
  <c r="P55"/>
  <c r="P2" s="1"/>
  <c r="D55"/>
  <c r="D27" s="1"/>
  <c r="AJ4"/>
  <c r="X4"/>
  <c r="L4"/>
  <c r="AM4"/>
  <c r="AI4"/>
  <c r="AA4"/>
  <c r="W4"/>
  <c r="S4"/>
  <c r="K4"/>
  <c r="G4"/>
  <c r="C4"/>
  <c r="AF4"/>
  <c r="AB4"/>
  <c r="D4"/>
  <c r="AD4"/>
  <c r="N4"/>
  <c r="AO4"/>
  <c r="AG4"/>
  <c r="Y4"/>
  <c r="Q4"/>
  <c r="I4"/>
  <c r="Z4"/>
  <c r="U4"/>
  <c r="M4"/>
  <c r="AD5"/>
  <c r="Z5"/>
  <c r="N5"/>
  <c r="AO5"/>
  <c r="AG5"/>
  <c r="Y5"/>
  <c r="U5"/>
  <c r="Q5"/>
  <c r="M5"/>
  <c r="I5"/>
  <c r="AI5"/>
  <c r="AA5"/>
  <c r="S5"/>
  <c r="K5"/>
  <c r="C5"/>
  <c r="AJ5"/>
  <c r="AB5"/>
  <c r="L5"/>
  <c r="D5"/>
  <c r="AM5"/>
  <c r="W5"/>
  <c r="O5"/>
  <c r="G5"/>
  <c r="AF5"/>
  <c r="X5"/>
  <c r="AD13"/>
  <c r="Z13"/>
  <c r="N13"/>
  <c r="AM13"/>
  <c r="AG13"/>
  <c r="AB13"/>
  <c r="W13"/>
  <c r="Q13"/>
  <c r="L13"/>
  <c r="G13"/>
  <c r="AI13"/>
  <c r="X13"/>
  <c r="S13"/>
  <c r="M13"/>
  <c r="C13"/>
  <c r="AO13"/>
  <c r="AJ13"/>
  <c r="AE13"/>
  <c r="Y13"/>
  <c r="O13"/>
  <c r="I13"/>
  <c r="AF13"/>
  <c r="AA13"/>
  <c r="U13"/>
  <c r="K13"/>
  <c r="AD17"/>
  <c r="Z17"/>
  <c r="N17"/>
  <c r="AM17"/>
  <c r="AG17"/>
  <c r="AB17"/>
  <c r="W17"/>
  <c r="Q17"/>
  <c r="L17"/>
  <c r="G17"/>
  <c r="AI17"/>
  <c r="X17"/>
  <c r="S17"/>
  <c r="M17"/>
  <c r="C17"/>
  <c r="AO17"/>
  <c r="AJ17"/>
  <c r="Y17"/>
  <c r="O17"/>
  <c r="I17"/>
  <c r="AF17"/>
  <c r="AA17"/>
  <c r="U17"/>
  <c r="P17"/>
  <c r="K17"/>
  <c r="AD21"/>
  <c r="Z21"/>
  <c r="N21"/>
  <c r="AM21"/>
  <c r="AG21"/>
  <c r="AB21"/>
  <c r="W21"/>
  <c r="Q21"/>
  <c r="L21"/>
  <c r="G21"/>
  <c r="AI21"/>
  <c r="X21"/>
  <c r="S21"/>
  <c r="AC21" s="1"/>
  <c r="M21"/>
  <c r="C21"/>
  <c r="AO21"/>
  <c r="AJ21"/>
  <c r="Y21"/>
  <c r="O21"/>
  <c r="I21"/>
  <c r="D21"/>
  <c r="AF21"/>
  <c r="AA21"/>
  <c r="U21"/>
  <c r="P21"/>
  <c r="K21"/>
  <c r="AD25"/>
  <c r="Z25"/>
  <c r="N25"/>
  <c r="AM25"/>
  <c r="AG25"/>
  <c r="AB25"/>
  <c r="W25"/>
  <c r="Q25"/>
  <c r="L25"/>
  <c r="G25"/>
  <c r="AI25"/>
  <c r="X25"/>
  <c r="S25"/>
  <c r="M25"/>
  <c r="C25"/>
  <c r="AO25"/>
  <c r="AJ25"/>
  <c r="AE25"/>
  <c r="Y25"/>
  <c r="I25"/>
  <c r="D25"/>
  <c r="AF25"/>
  <c r="AA25"/>
  <c r="U25"/>
  <c r="K25"/>
  <c r="AD29"/>
  <c r="Z29"/>
  <c r="N29"/>
  <c r="AM29"/>
  <c r="AG29"/>
  <c r="AB29"/>
  <c r="W29"/>
  <c r="Q29"/>
  <c r="L29"/>
  <c r="G29"/>
  <c r="AI29"/>
  <c r="X29"/>
  <c r="S29"/>
  <c r="M29"/>
  <c r="C29"/>
  <c r="AO29"/>
  <c r="AJ29"/>
  <c r="AE29"/>
  <c r="Y29"/>
  <c r="O29"/>
  <c r="I29"/>
  <c r="AF29"/>
  <c r="AA29"/>
  <c r="U29"/>
  <c r="K29"/>
  <c r="AD33"/>
  <c r="Z33"/>
  <c r="N33"/>
  <c r="AM33"/>
  <c r="AG33"/>
  <c r="AB33"/>
  <c r="W33"/>
  <c r="Q33"/>
  <c r="L33"/>
  <c r="G33"/>
  <c r="AI33"/>
  <c r="X33"/>
  <c r="S33"/>
  <c r="M33"/>
  <c r="C33"/>
  <c r="AO33"/>
  <c r="AJ33"/>
  <c r="Y33"/>
  <c r="O33"/>
  <c r="I33"/>
  <c r="AF33"/>
  <c r="AA33"/>
  <c r="U33"/>
  <c r="P33"/>
  <c r="K33"/>
  <c r="AJ12"/>
  <c r="AF12"/>
  <c r="AB12"/>
  <c r="X12"/>
  <c r="P12"/>
  <c r="L12"/>
  <c r="AM12"/>
  <c r="W12"/>
  <c r="M12"/>
  <c r="D12"/>
  <c r="AO12"/>
  <c r="AI12"/>
  <c r="AD12"/>
  <c r="Y12"/>
  <c r="S12"/>
  <c r="N12"/>
  <c r="I12"/>
  <c r="Z12"/>
  <c r="U12"/>
  <c r="O12"/>
  <c r="AG12"/>
  <c r="AA12"/>
  <c r="Q12"/>
  <c r="K12"/>
  <c r="G12"/>
  <c r="C12"/>
  <c r="AM42"/>
  <c r="AI42"/>
  <c r="AE42"/>
  <c r="AA42"/>
  <c r="W42"/>
  <c r="S42"/>
  <c r="AC42" s="1"/>
  <c r="O42"/>
  <c r="K42"/>
  <c r="G42"/>
  <c r="C42"/>
  <c r="AJ42"/>
  <c r="AF42"/>
  <c r="AB42"/>
  <c r="X42"/>
  <c r="L42"/>
  <c r="AO42"/>
  <c r="AG42"/>
  <c r="Y42"/>
  <c r="U42"/>
  <c r="Q42"/>
  <c r="M42"/>
  <c r="I42"/>
  <c r="AD42"/>
  <c r="Z42"/>
  <c r="N42"/>
  <c r="AM50"/>
  <c r="AI50"/>
  <c r="AA50"/>
  <c r="W50"/>
  <c r="S50"/>
  <c r="AC50" s="1"/>
  <c r="O50"/>
  <c r="K50"/>
  <c r="G50"/>
  <c r="C50"/>
  <c r="AJ50"/>
  <c r="AF50"/>
  <c r="AB50"/>
  <c r="X50"/>
  <c r="P50"/>
  <c r="L50"/>
  <c r="AO50"/>
  <c r="AG50"/>
  <c r="Y50"/>
  <c r="U50"/>
  <c r="Q50"/>
  <c r="M50"/>
  <c r="I50"/>
  <c r="AD50"/>
  <c r="Z50"/>
  <c r="N50"/>
  <c r="AO37"/>
  <c r="AG37"/>
  <c r="Y37"/>
  <c r="U37"/>
  <c r="Q37"/>
  <c r="M37"/>
  <c r="I37"/>
  <c r="AJ37"/>
  <c r="AF37"/>
  <c r="AB37"/>
  <c r="X37"/>
  <c r="L37"/>
  <c r="D37"/>
  <c r="AI37"/>
  <c r="AA37"/>
  <c r="S37"/>
  <c r="Z37"/>
  <c r="O37"/>
  <c r="G37"/>
  <c r="AM37"/>
  <c r="W37"/>
  <c r="K37"/>
  <c r="AD37"/>
  <c r="N37"/>
  <c r="C37"/>
  <c r="AO45"/>
  <c r="AG45"/>
  <c r="Y45"/>
  <c r="U45"/>
  <c r="Q45"/>
  <c r="M45"/>
  <c r="I45"/>
  <c r="AD45"/>
  <c r="Z45"/>
  <c r="N45"/>
  <c r="AM45"/>
  <c r="AI45"/>
  <c r="AE45"/>
  <c r="AA45"/>
  <c r="W45"/>
  <c r="S45"/>
  <c r="O45"/>
  <c r="K45"/>
  <c r="G45"/>
  <c r="C45"/>
  <c r="AJ45"/>
  <c r="AF45"/>
  <c r="AB45"/>
  <c r="X45"/>
  <c r="L45"/>
  <c r="D45"/>
  <c r="AO53"/>
  <c r="AG53"/>
  <c r="Y53"/>
  <c r="U53"/>
  <c r="Q53"/>
  <c r="M53"/>
  <c r="I53"/>
  <c r="AD53"/>
  <c r="Z53"/>
  <c r="N53"/>
  <c r="AM53"/>
  <c r="AI53"/>
  <c r="AE53"/>
  <c r="AA53"/>
  <c r="W53"/>
  <c r="S53"/>
  <c r="AC53" s="1"/>
  <c r="O53"/>
  <c r="K53"/>
  <c r="G53"/>
  <c r="C53"/>
  <c r="AJ53"/>
  <c r="AF53"/>
  <c r="AB53"/>
  <c r="X53"/>
  <c r="P53"/>
  <c r="L53"/>
  <c r="AD3"/>
  <c r="AO3"/>
  <c r="AG3"/>
  <c r="Y3"/>
  <c r="U3"/>
  <c r="Q3"/>
  <c r="M3"/>
  <c r="I3"/>
  <c r="Z3"/>
  <c r="N3"/>
  <c r="AF3"/>
  <c r="X3"/>
  <c r="P3"/>
  <c r="AI3"/>
  <c r="AA3"/>
  <c r="S3"/>
  <c r="AC3" s="1"/>
  <c r="K3"/>
  <c r="C3"/>
  <c r="AJ3"/>
  <c r="AB3"/>
  <c r="L3"/>
  <c r="AM3"/>
  <c r="AE3"/>
  <c r="W3"/>
  <c r="G3"/>
  <c r="AD11"/>
  <c r="Z11"/>
  <c r="N11"/>
  <c r="AM11"/>
  <c r="AI11"/>
  <c r="AE11"/>
  <c r="AA11"/>
  <c r="W11"/>
  <c r="S11"/>
  <c r="O11"/>
  <c r="K11"/>
  <c r="G11"/>
  <c r="C11"/>
  <c r="AJ11"/>
  <c r="AF11"/>
  <c r="AB11"/>
  <c r="X11"/>
  <c r="P11"/>
  <c r="L11"/>
  <c r="D11"/>
  <c r="AO11"/>
  <c r="AG11"/>
  <c r="Y11"/>
  <c r="U11"/>
  <c r="Q11"/>
  <c r="M11"/>
  <c r="I11"/>
  <c r="AJ16"/>
  <c r="AF16"/>
  <c r="AB16"/>
  <c r="X16"/>
  <c r="P16"/>
  <c r="L16"/>
  <c r="AM16"/>
  <c r="W16"/>
  <c r="M16"/>
  <c r="G16"/>
  <c r="AO16"/>
  <c r="AI16"/>
  <c r="AD16"/>
  <c r="Y16"/>
  <c r="S16"/>
  <c r="N16"/>
  <c r="I16"/>
  <c r="C16"/>
  <c r="AE16"/>
  <c r="Z16"/>
  <c r="U16"/>
  <c r="AG16"/>
  <c r="AA16"/>
  <c r="Q16"/>
  <c r="K16"/>
  <c r="AJ20"/>
  <c r="AF20"/>
  <c r="AB20"/>
  <c r="X20"/>
  <c r="P20"/>
  <c r="L20"/>
  <c r="D20"/>
  <c r="AM20"/>
  <c r="W20"/>
  <c r="M20"/>
  <c r="G20"/>
  <c r="AO20"/>
  <c r="AI20"/>
  <c r="AD20"/>
  <c r="Y20"/>
  <c r="S20"/>
  <c r="N20"/>
  <c r="I20"/>
  <c r="C20"/>
  <c r="AE20"/>
  <c r="Z20"/>
  <c r="U20"/>
  <c r="O20"/>
  <c r="AG20"/>
  <c r="AA20"/>
  <c r="Q20"/>
  <c r="K20"/>
  <c r="AJ24"/>
  <c r="AF24"/>
  <c r="AB24"/>
  <c r="X24"/>
  <c r="P24"/>
  <c r="L24"/>
  <c r="D24"/>
  <c r="AM24"/>
  <c r="W24"/>
  <c r="M24"/>
  <c r="G24"/>
  <c r="AO24"/>
  <c r="AI24"/>
  <c r="AD24"/>
  <c r="Y24"/>
  <c r="S24"/>
  <c r="N24"/>
  <c r="I24"/>
  <c r="C24"/>
  <c r="AE24"/>
  <c r="Z24"/>
  <c r="U24"/>
  <c r="O24"/>
  <c r="AG24"/>
  <c r="AA24"/>
  <c r="Q24"/>
  <c r="K24"/>
  <c r="AJ28"/>
  <c r="AF28"/>
  <c r="AB28"/>
  <c r="X28"/>
  <c r="L28"/>
  <c r="D28"/>
  <c r="AM28"/>
  <c r="W28"/>
  <c r="M28"/>
  <c r="G28"/>
  <c r="AO28"/>
  <c r="AI28"/>
  <c r="AD28"/>
  <c r="Y28"/>
  <c r="S28"/>
  <c r="N28"/>
  <c r="I28"/>
  <c r="C28"/>
  <c r="Z28"/>
  <c r="U28"/>
  <c r="O28"/>
  <c r="AG28"/>
  <c r="AA28"/>
  <c r="Q28"/>
  <c r="K28"/>
  <c r="AJ32"/>
  <c r="AF32"/>
  <c r="AB32"/>
  <c r="X32"/>
  <c r="P32"/>
  <c r="L32"/>
  <c r="AM32"/>
  <c r="W32"/>
  <c r="M32"/>
  <c r="G32"/>
  <c r="AO32"/>
  <c r="AI32"/>
  <c r="AD32"/>
  <c r="Y32"/>
  <c r="S32"/>
  <c r="N32"/>
  <c r="I32"/>
  <c r="C32"/>
  <c r="AE32"/>
  <c r="Z32"/>
  <c r="U32"/>
  <c r="AG32"/>
  <c r="AA32"/>
  <c r="Q32"/>
  <c r="K32"/>
  <c r="AJ10"/>
  <c r="AF10"/>
  <c r="AB10"/>
  <c r="X10"/>
  <c r="P10"/>
  <c r="L10"/>
  <c r="D10"/>
  <c r="AO10"/>
  <c r="AG10"/>
  <c r="Y10"/>
  <c r="U10"/>
  <c r="Q10"/>
  <c r="M10"/>
  <c r="I10"/>
  <c r="AD10"/>
  <c r="Z10"/>
  <c r="N10"/>
  <c r="AM10"/>
  <c r="AI10"/>
  <c r="AE10"/>
  <c r="AA10"/>
  <c r="W10"/>
  <c r="S10"/>
  <c r="O10"/>
  <c r="K10"/>
  <c r="G10"/>
  <c r="C10"/>
  <c r="AM38"/>
  <c r="AI38"/>
  <c r="AE38"/>
  <c r="AA38"/>
  <c r="W38"/>
  <c r="S38"/>
  <c r="O38"/>
  <c r="K38"/>
  <c r="G38"/>
  <c r="C38"/>
  <c r="AD38"/>
  <c r="Z38"/>
  <c r="N38"/>
  <c r="AF38"/>
  <c r="X38"/>
  <c r="P38"/>
  <c r="U38"/>
  <c r="M38"/>
  <c r="AJ38"/>
  <c r="D38"/>
  <c r="AO38"/>
  <c r="Y38"/>
  <c r="I38"/>
  <c r="AB38"/>
  <c r="L38"/>
  <c r="AG38"/>
  <c r="Q38"/>
  <c r="AM48"/>
  <c r="AI48"/>
  <c r="AA48"/>
  <c r="W48"/>
  <c r="S48"/>
  <c r="O48"/>
  <c r="K48"/>
  <c r="G48"/>
  <c r="C48"/>
  <c r="AJ48"/>
  <c r="AF48"/>
  <c r="AB48"/>
  <c r="X48"/>
  <c r="P48"/>
  <c r="L48"/>
  <c r="D48"/>
  <c r="AO48"/>
  <c r="AG48"/>
  <c r="Y48"/>
  <c r="U48"/>
  <c r="Q48"/>
  <c r="M48"/>
  <c r="I48"/>
  <c r="AD48"/>
  <c r="Z48"/>
  <c r="N48"/>
  <c r="AO35"/>
  <c r="AG35"/>
  <c r="Y35"/>
  <c r="U35"/>
  <c r="Q35"/>
  <c r="M35"/>
  <c r="I35"/>
  <c r="AJ35"/>
  <c r="AF35"/>
  <c r="AM35"/>
  <c r="AE35"/>
  <c r="Z35"/>
  <c r="O35"/>
  <c r="AD35"/>
  <c r="W35"/>
  <c r="X35"/>
  <c r="K35"/>
  <c r="C35"/>
  <c r="AI35"/>
  <c r="AA35"/>
  <c r="S35"/>
  <c r="AC35" s="1"/>
  <c r="L35"/>
  <c r="AB35"/>
  <c r="N35"/>
  <c r="G35"/>
  <c r="AO43"/>
  <c r="AG43"/>
  <c r="Y43"/>
  <c r="U43"/>
  <c r="Q43"/>
  <c r="M43"/>
  <c r="I43"/>
  <c r="AD43"/>
  <c r="Z43"/>
  <c r="N43"/>
  <c r="AM43"/>
  <c r="AI43"/>
  <c r="AE43"/>
  <c r="AA43"/>
  <c r="W43"/>
  <c r="S43"/>
  <c r="O43"/>
  <c r="K43"/>
  <c r="G43"/>
  <c r="C43"/>
  <c r="AJ43"/>
  <c r="AF43"/>
  <c r="AB43"/>
  <c r="X43"/>
  <c r="P43"/>
  <c r="L43"/>
  <c r="AO51"/>
  <c r="AG51"/>
  <c r="Y51"/>
  <c r="U51"/>
  <c r="Q51"/>
  <c r="M51"/>
  <c r="I51"/>
  <c r="AD51"/>
  <c r="Z51"/>
  <c r="N51"/>
  <c r="AM51"/>
  <c r="AI51"/>
  <c r="AA51"/>
  <c r="W51"/>
  <c r="S51"/>
  <c r="O51"/>
  <c r="K51"/>
  <c r="G51"/>
  <c r="C51"/>
  <c r="AJ51"/>
  <c r="AF51"/>
  <c r="AB51"/>
  <c r="X51"/>
  <c r="P51"/>
  <c r="L51"/>
  <c r="D51"/>
  <c r="E5" l="1"/>
  <c r="BK7" i="1"/>
  <c r="AC32" i="2"/>
  <c r="AC16"/>
  <c r="AE50"/>
  <c r="AE51"/>
  <c r="D43"/>
  <c r="P35"/>
  <c r="D35"/>
  <c r="AE48"/>
  <c r="AC10"/>
  <c r="O32"/>
  <c r="D32"/>
  <c r="AE28"/>
  <c r="P28"/>
  <c r="AC20"/>
  <c r="O16"/>
  <c r="D16"/>
  <c r="AC11"/>
  <c r="O3"/>
  <c r="D3"/>
  <c r="D53"/>
  <c r="P45"/>
  <c r="AE37"/>
  <c r="P37"/>
  <c r="D50"/>
  <c r="P42"/>
  <c r="D33"/>
  <c r="P29"/>
  <c r="AC29"/>
  <c r="O25"/>
  <c r="AE21"/>
  <c r="D17"/>
  <c r="P13"/>
  <c r="AC13"/>
  <c r="AE5"/>
  <c r="P4"/>
  <c r="O4"/>
  <c r="AE4"/>
  <c r="O47"/>
  <c r="AE47"/>
  <c r="AD47"/>
  <c r="AC39"/>
  <c r="Q52"/>
  <c r="AC52"/>
  <c r="M44"/>
  <c r="AG44"/>
  <c r="X44"/>
  <c r="O44"/>
  <c r="AE44"/>
  <c r="AG36"/>
  <c r="D36"/>
  <c r="AJ36"/>
  <c r="AA36"/>
  <c r="AC36" s="1"/>
  <c r="M34"/>
  <c r="AG34"/>
  <c r="Q34"/>
  <c r="D34"/>
  <c r="G34"/>
  <c r="W34"/>
  <c r="AC34" s="1"/>
  <c r="AA30"/>
  <c r="O30"/>
  <c r="N30"/>
  <c r="D30"/>
  <c r="AJ30"/>
  <c r="AE26"/>
  <c r="AD26"/>
  <c r="M26"/>
  <c r="P26"/>
  <c r="AF26"/>
  <c r="Q22"/>
  <c r="G22"/>
  <c r="AB22"/>
  <c r="AG18"/>
  <c r="AC18"/>
  <c r="W18"/>
  <c r="X18"/>
  <c r="AA14"/>
  <c r="AC14" s="1"/>
  <c r="O14"/>
  <c r="N14"/>
  <c r="D14"/>
  <c r="AJ14"/>
  <c r="I7"/>
  <c r="AC7"/>
  <c r="Z6"/>
  <c r="Y6"/>
  <c r="AC6" s="1"/>
  <c r="G6"/>
  <c r="W6"/>
  <c r="L6"/>
  <c r="AB6"/>
  <c r="D49"/>
  <c r="AJ49"/>
  <c r="AA49"/>
  <c r="Z49"/>
  <c r="P41"/>
  <c r="AF41"/>
  <c r="G41"/>
  <c r="W41"/>
  <c r="AM41"/>
  <c r="Q41"/>
  <c r="M54"/>
  <c r="AG54"/>
  <c r="X54"/>
  <c r="O54"/>
  <c r="AE54"/>
  <c r="N46"/>
  <c r="AD46"/>
  <c r="I46"/>
  <c r="Y46"/>
  <c r="D46"/>
  <c r="AJ46"/>
  <c r="AA46"/>
  <c r="AC46" s="1"/>
  <c r="X40"/>
  <c r="P40"/>
  <c r="M40"/>
  <c r="AG40"/>
  <c r="G40"/>
  <c r="W40"/>
  <c r="AC40" s="1"/>
  <c r="AM40"/>
  <c r="Z8"/>
  <c r="G8"/>
  <c r="W8"/>
  <c r="AM8"/>
  <c r="P8"/>
  <c r="AF8"/>
  <c r="D31"/>
  <c r="Y31"/>
  <c r="AC31" s="1"/>
  <c r="X31"/>
  <c r="L31"/>
  <c r="AG31"/>
  <c r="P27"/>
  <c r="AB27"/>
  <c r="N27"/>
  <c r="AD27"/>
  <c r="AF23"/>
  <c r="O23"/>
  <c r="M23"/>
  <c r="W23"/>
  <c r="AA19"/>
  <c r="AE19"/>
  <c r="Q19"/>
  <c r="D15"/>
  <c r="Y15"/>
  <c r="AC15" s="1"/>
  <c r="X15"/>
  <c r="L15"/>
  <c r="AG15"/>
  <c r="M9"/>
  <c r="O9"/>
  <c r="AE9"/>
  <c r="N9"/>
  <c r="AD9"/>
  <c r="W2"/>
  <c r="M2"/>
  <c r="AB2"/>
  <c r="V55"/>
  <c r="F7"/>
  <c r="BJ9" i="1"/>
  <c r="AH55" i="2"/>
  <c r="R55"/>
  <c r="AC24"/>
  <c r="AC45"/>
  <c r="AC33"/>
  <c r="AC17"/>
  <c r="D47"/>
  <c r="D39"/>
  <c r="AE52"/>
  <c r="D44"/>
  <c r="P36"/>
  <c r="AE30"/>
  <c r="P30"/>
  <c r="AC22"/>
  <c r="O18"/>
  <c r="D18"/>
  <c r="AE14"/>
  <c r="P14"/>
  <c r="D7"/>
  <c r="O7"/>
  <c r="AE7"/>
  <c r="P49"/>
  <c r="AC41"/>
  <c r="D54"/>
  <c r="P46"/>
  <c r="AC8"/>
  <c r="P31"/>
  <c r="O27"/>
  <c r="AE23"/>
  <c r="D19"/>
  <c r="P15"/>
  <c r="D9"/>
  <c r="O2"/>
  <c r="H55"/>
  <c r="AP55"/>
  <c r="AL55"/>
  <c r="AK55"/>
  <c r="AC43"/>
  <c r="AC28"/>
  <c r="AC37"/>
  <c r="AC12"/>
  <c r="AE39"/>
  <c r="D52"/>
  <c r="P44"/>
  <c r="AE34"/>
  <c r="AC26"/>
  <c r="D22"/>
  <c r="AE18"/>
  <c r="P18"/>
  <c r="P7"/>
  <c r="D6"/>
  <c r="O6"/>
  <c r="AE6"/>
  <c r="AC49"/>
  <c r="O41"/>
  <c r="AE41"/>
  <c r="P54"/>
  <c r="D40"/>
  <c r="O40"/>
  <c r="AE40"/>
  <c r="O8"/>
  <c r="AE8"/>
  <c r="O31"/>
  <c r="AE27"/>
  <c r="D23"/>
  <c r="P19"/>
  <c r="O15"/>
  <c r="P9"/>
  <c r="D2"/>
  <c r="B57"/>
  <c r="A58"/>
  <c r="AC38"/>
  <c r="AC51"/>
  <c r="AC48"/>
  <c r="D42"/>
  <c r="AE12"/>
  <c r="AE33"/>
  <c r="D29"/>
  <c r="P25"/>
  <c r="AC25"/>
  <c r="AE17"/>
  <c r="D13"/>
  <c r="P5"/>
  <c r="AC5"/>
  <c r="AC4"/>
  <c r="AC47"/>
  <c r="O39"/>
  <c r="P52"/>
  <c r="AC44"/>
  <c r="O36"/>
  <c r="AE36"/>
  <c r="P34"/>
  <c r="AC30"/>
  <c r="O26"/>
  <c r="D26"/>
  <c r="AE22"/>
  <c r="P22"/>
  <c r="P6"/>
  <c r="O49"/>
  <c r="AE49"/>
  <c r="D41"/>
  <c r="AC54"/>
  <c r="O46"/>
  <c r="AE46"/>
  <c r="D8"/>
  <c r="AE31"/>
  <c r="P23"/>
  <c r="AC23"/>
  <c r="AD23"/>
  <c r="AF19"/>
  <c r="AJ19"/>
  <c r="W19"/>
  <c r="AC19" s="1"/>
  <c r="AA15"/>
  <c r="AE15"/>
  <c r="Q15"/>
  <c r="Q9"/>
  <c r="AC9"/>
  <c r="AC2"/>
  <c r="J55"/>
  <c r="T55"/>
  <c r="AN55"/>
  <c r="T23" l="1"/>
  <c r="T8"/>
  <c r="T40"/>
  <c r="T41"/>
  <c r="T26"/>
  <c r="T4"/>
  <c r="T25"/>
  <c r="T37"/>
  <c r="T28"/>
  <c r="T24"/>
  <c r="T2"/>
  <c r="T19"/>
  <c r="T6"/>
  <c r="T22"/>
  <c r="T36"/>
  <c r="T52"/>
  <c r="T21"/>
  <c r="T3"/>
  <c r="T9"/>
  <c r="T15"/>
  <c r="T31"/>
  <c r="T54"/>
  <c r="T18"/>
  <c r="T34"/>
  <c r="T44"/>
  <c r="T39"/>
  <c r="T47"/>
  <c r="T17"/>
  <c r="T33"/>
  <c r="T20"/>
  <c r="T10"/>
  <c r="T38"/>
  <c r="T48"/>
  <c r="T27"/>
  <c r="T46"/>
  <c r="T49"/>
  <c r="T7"/>
  <c r="T14"/>
  <c r="T30"/>
  <c r="T5"/>
  <c r="T13"/>
  <c r="T29"/>
  <c r="T12"/>
  <c r="T50"/>
  <c r="T53"/>
  <c r="T16"/>
  <c r="T32"/>
  <c r="T43"/>
  <c r="T42"/>
  <c r="T45"/>
  <c r="T11"/>
  <c r="T35"/>
  <c r="T51"/>
  <c r="AL15"/>
  <c r="AL31"/>
  <c r="AL40"/>
  <c r="AL54"/>
  <c r="AL6"/>
  <c r="AL7"/>
  <c r="AL18"/>
  <c r="AL44"/>
  <c r="AL4"/>
  <c r="AL17"/>
  <c r="AL33"/>
  <c r="AL11"/>
  <c r="AL48"/>
  <c r="AL35"/>
  <c r="AL2"/>
  <c r="AL9"/>
  <c r="AL27"/>
  <c r="AL46"/>
  <c r="AL14"/>
  <c r="AL30"/>
  <c r="AL39"/>
  <c r="AL47"/>
  <c r="AL13"/>
  <c r="AL29"/>
  <c r="AL50"/>
  <c r="AL37"/>
  <c r="AL16"/>
  <c r="AL32"/>
  <c r="AL23"/>
  <c r="AL8"/>
  <c r="AL49"/>
  <c r="AL26"/>
  <c r="AL34"/>
  <c r="AL5"/>
  <c r="AL25"/>
  <c r="AL42"/>
  <c r="AL53"/>
  <c r="AL28"/>
  <c r="AL43"/>
  <c r="AL19"/>
  <c r="AL41"/>
  <c r="AL22"/>
  <c r="AL36"/>
  <c r="AL52"/>
  <c r="AL21"/>
  <c r="AL12"/>
  <c r="AL45"/>
  <c r="AL3"/>
  <c r="AL24"/>
  <c r="AL38"/>
  <c r="AL20"/>
  <c r="AL10"/>
  <c r="AL51"/>
  <c r="AH9"/>
  <c r="AH27"/>
  <c r="AH46"/>
  <c r="AH6"/>
  <c r="AH18"/>
  <c r="AH47"/>
  <c r="AH13"/>
  <c r="AH29"/>
  <c r="AH53"/>
  <c r="AH23"/>
  <c r="AH8"/>
  <c r="AH49"/>
  <c r="AH14"/>
  <c r="AH30"/>
  <c r="AH5"/>
  <c r="AH25"/>
  <c r="AH42"/>
  <c r="AH35"/>
  <c r="AH43"/>
  <c r="AH19"/>
  <c r="AH41"/>
  <c r="AH26"/>
  <c r="AH34"/>
  <c r="AH36"/>
  <c r="AH52"/>
  <c r="AH4"/>
  <c r="AH21"/>
  <c r="AH45"/>
  <c r="AH3"/>
  <c r="AH28"/>
  <c r="AH38"/>
  <c r="AH2"/>
  <c r="AH15"/>
  <c r="AH31"/>
  <c r="AH40"/>
  <c r="AH54"/>
  <c r="AH7"/>
  <c r="AH22"/>
  <c r="AH44"/>
  <c r="AH39"/>
  <c r="AH17"/>
  <c r="AH33"/>
  <c r="AH12"/>
  <c r="AH37"/>
  <c r="AH11"/>
  <c r="AH24"/>
  <c r="AH10"/>
  <c r="AH48"/>
  <c r="AH50"/>
  <c r="AH20"/>
  <c r="AH51"/>
  <c r="AH16"/>
  <c r="AH32"/>
  <c r="E6"/>
  <c r="BK8" i="1"/>
  <c r="AN19" i="2"/>
  <c r="AN40"/>
  <c r="AN46"/>
  <c r="AN49"/>
  <c r="AN14"/>
  <c r="AN30"/>
  <c r="AN34"/>
  <c r="AN21"/>
  <c r="AN12"/>
  <c r="AN43"/>
  <c r="AN28"/>
  <c r="AN15"/>
  <c r="AN31"/>
  <c r="AN8"/>
  <c r="AN41"/>
  <c r="AN7"/>
  <c r="AN26"/>
  <c r="AN17"/>
  <c r="AN33"/>
  <c r="AN42"/>
  <c r="AN37"/>
  <c r="AN45"/>
  <c r="AN3"/>
  <c r="AN2"/>
  <c r="AN27"/>
  <c r="AN6"/>
  <c r="AN22"/>
  <c r="AN36"/>
  <c r="AN52"/>
  <c r="AN13"/>
  <c r="AN29"/>
  <c r="AN11"/>
  <c r="AN24"/>
  <c r="AN9"/>
  <c r="AN23"/>
  <c r="AN54"/>
  <c r="AN18"/>
  <c r="AN44"/>
  <c r="AN39"/>
  <c r="AN47"/>
  <c r="AN4"/>
  <c r="AN5"/>
  <c r="AN25"/>
  <c r="AN20"/>
  <c r="AN10"/>
  <c r="AN38"/>
  <c r="AN48"/>
  <c r="AN51"/>
  <c r="AN50"/>
  <c r="AN53"/>
  <c r="AN16"/>
  <c r="AN32"/>
  <c r="AN35"/>
  <c r="AK9"/>
  <c r="AK23"/>
  <c r="AK40"/>
  <c r="AK54"/>
  <c r="AK6"/>
  <c r="AK26"/>
  <c r="AK36"/>
  <c r="AK44"/>
  <c r="AK25"/>
  <c r="AK28"/>
  <c r="AK48"/>
  <c r="AK51"/>
  <c r="AK19"/>
  <c r="AK46"/>
  <c r="AK7"/>
  <c r="AK22"/>
  <c r="AK47"/>
  <c r="AK21"/>
  <c r="AK12"/>
  <c r="AK50"/>
  <c r="AK24"/>
  <c r="AK15"/>
  <c r="AK31"/>
  <c r="AK8"/>
  <c r="AK49"/>
  <c r="AK18"/>
  <c r="AK34"/>
  <c r="AK39"/>
  <c r="AK4"/>
  <c r="AK5"/>
  <c r="AK17"/>
  <c r="AK33"/>
  <c r="AK42"/>
  <c r="AK53"/>
  <c r="AK3"/>
  <c r="AK20"/>
  <c r="AK38"/>
  <c r="AK2"/>
  <c r="AK27"/>
  <c r="AK41"/>
  <c r="AK14"/>
  <c r="AK30"/>
  <c r="AK52"/>
  <c r="AK13"/>
  <c r="AK29"/>
  <c r="AK45"/>
  <c r="AK11"/>
  <c r="AK16"/>
  <c r="AK32"/>
  <c r="AK35"/>
  <c r="AK37"/>
  <c r="AK10"/>
  <c r="AK43"/>
  <c r="R9"/>
  <c r="R27"/>
  <c r="R8"/>
  <c r="R46"/>
  <c r="R26"/>
  <c r="R47"/>
  <c r="R4"/>
  <c r="R13"/>
  <c r="R29"/>
  <c r="R50"/>
  <c r="R3"/>
  <c r="R43"/>
  <c r="R2"/>
  <c r="R23"/>
  <c r="R49"/>
  <c r="R22"/>
  <c r="R34"/>
  <c r="R5"/>
  <c r="R25"/>
  <c r="R12"/>
  <c r="R42"/>
  <c r="R37"/>
  <c r="R53"/>
  <c r="R24"/>
  <c r="R19"/>
  <c r="R41"/>
  <c r="R6"/>
  <c r="R18"/>
  <c r="R36"/>
  <c r="R52"/>
  <c r="R39"/>
  <c r="R21"/>
  <c r="R45"/>
  <c r="R20"/>
  <c r="R38"/>
  <c r="R15"/>
  <c r="R31"/>
  <c r="R40"/>
  <c r="R54"/>
  <c r="R7"/>
  <c r="R14"/>
  <c r="R30"/>
  <c r="R44"/>
  <c r="R17"/>
  <c r="R33"/>
  <c r="R11"/>
  <c r="R16"/>
  <c r="R32"/>
  <c r="R10"/>
  <c r="R48"/>
  <c r="R35"/>
  <c r="R28"/>
  <c r="R51"/>
  <c r="V15"/>
  <c r="V31"/>
  <c r="V8"/>
  <c r="V40"/>
  <c r="V54"/>
  <c r="V7"/>
  <c r="V22"/>
  <c r="V44"/>
  <c r="V17"/>
  <c r="V33"/>
  <c r="V10"/>
  <c r="V20"/>
  <c r="V51"/>
  <c r="V35"/>
  <c r="V43"/>
  <c r="V9"/>
  <c r="V27"/>
  <c r="V46"/>
  <c r="V18"/>
  <c r="V34"/>
  <c r="V47"/>
  <c r="V13"/>
  <c r="V29"/>
  <c r="V50"/>
  <c r="V23"/>
  <c r="V49"/>
  <c r="V14"/>
  <c r="V30"/>
  <c r="V4"/>
  <c r="V5"/>
  <c r="V25"/>
  <c r="V42"/>
  <c r="V53"/>
  <c r="V16"/>
  <c r="V32"/>
  <c r="V2"/>
  <c r="V19"/>
  <c r="V41"/>
  <c r="V6"/>
  <c r="V26"/>
  <c r="V36"/>
  <c r="V52"/>
  <c r="V39"/>
  <c r="V21"/>
  <c r="V45"/>
  <c r="V28"/>
  <c r="V38"/>
  <c r="V12"/>
  <c r="V37"/>
  <c r="V3"/>
  <c r="V11"/>
  <c r="V24"/>
  <c r="V48"/>
  <c r="A59"/>
  <c r="H15"/>
  <c r="H31"/>
  <c r="H46"/>
  <c r="H49"/>
  <c r="H14"/>
  <c r="H30"/>
  <c r="H36"/>
  <c r="H17"/>
  <c r="H33"/>
  <c r="H32"/>
  <c r="H43"/>
  <c r="H27"/>
  <c r="H8"/>
  <c r="H41"/>
  <c r="H26"/>
  <c r="H13"/>
  <c r="H29"/>
  <c r="H42"/>
  <c r="H37"/>
  <c r="H45"/>
  <c r="H28"/>
  <c r="H35"/>
  <c r="H2"/>
  <c r="H23"/>
  <c r="H6"/>
  <c r="H22"/>
  <c r="H52"/>
  <c r="H4"/>
  <c r="H25"/>
  <c r="H11"/>
  <c r="H24"/>
  <c r="H9"/>
  <c r="H19"/>
  <c r="H40"/>
  <c r="H54"/>
  <c r="H7"/>
  <c r="H18"/>
  <c r="H34"/>
  <c r="H44"/>
  <c r="H39"/>
  <c r="H47"/>
  <c r="H5"/>
  <c r="H21"/>
  <c r="H12"/>
  <c r="H20"/>
  <c r="H10"/>
  <c r="H38"/>
  <c r="H48"/>
  <c r="H51"/>
  <c r="H50"/>
  <c r="H53"/>
  <c r="H16"/>
  <c r="H3"/>
  <c r="J2"/>
  <c r="J19"/>
  <c r="J41"/>
  <c r="J22"/>
  <c r="J36"/>
  <c r="J52"/>
  <c r="J21"/>
  <c r="J12"/>
  <c r="J37"/>
  <c r="J45"/>
  <c r="J24"/>
  <c r="J38"/>
  <c r="J11"/>
  <c r="J10"/>
  <c r="J15"/>
  <c r="J31"/>
  <c r="J40"/>
  <c r="J54"/>
  <c r="J6"/>
  <c r="J7"/>
  <c r="J18"/>
  <c r="J44"/>
  <c r="J17"/>
  <c r="J33"/>
  <c r="J20"/>
  <c r="J9"/>
  <c r="J27"/>
  <c r="J8"/>
  <c r="J46"/>
  <c r="J14"/>
  <c r="J30"/>
  <c r="J34"/>
  <c r="J39"/>
  <c r="J47"/>
  <c r="J13"/>
  <c r="J29"/>
  <c r="J50"/>
  <c r="J3"/>
  <c r="J16"/>
  <c r="J32"/>
  <c r="J51"/>
  <c r="J23"/>
  <c r="J49"/>
  <c r="J26"/>
  <c r="J4"/>
  <c r="J5"/>
  <c r="J25"/>
  <c r="J42"/>
  <c r="J53"/>
  <c r="J28"/>
  <c r="J43"/>
  <c r="J35"/>
  <c r="J48"/>
  <c r="AP2"/>
  <c r="AP19"/>
  <c r="AP41"/>
  <c r="AP14"/>
  <c r="AP30"/>
  <c r="AP36"/>
  <c r="AP52"/>
  <c r="AP39"/>
  <c r="AP21"/>
  <c r="AP16"/>
  <c r="AP32"/>
  <c r="AP38"/>
  <c r="AP48"/>
  <c r="AP51"/>
  <c r="AP15"/>
  <c r="AP31"/>
  <c r="AP40"/>
  <c r="AP54"/>
  <c r="AP6"/>
  <c r="AP7"/>
  <c r="AP26"/>
  <c r="AP44"/>
  <c r="AP17"/>
  <c r="AP33"/>
  <c r="AP9"/>
  <c r="AP27"/>
  <c r="AP46"/>
  <c r="AP22"/>
  <c r="AP47"/>
  <c r="AP13"/>
  <c r="AP29"/>
  <c r="AP12"/>
  <c r="AP50"/>
  <c r="AP3"/>
  <c r="AP24"/>
  <c r="AP35"/>
  <c r="AP23"/>
  <c r="AP8"/>
  <c r="AP49"/>
  <c r="AP18"/>
  <c r="AP34"/>
  <c r="AP4"/>
  <c r="AP5"/>
  <c r="AP25"/>
  <c r="AP42"/>
  <c r="AP53"/>
  <c r="AP20"/>
  <c r="AP43"/>
  <c r="AP37"/>
  <c r="AP45"/>
  <c r="AP11"/>
  <c r="AP28"/>
  <c r="AP10"/>
  <c r="BJ10" i="1"/>
  <c r="F8" i="2"/>
  <c r="F9" l="1"/>
  <c r="BJ11" i="1"/>
  <c r="B59" i="2"/>
  <c r="A60"/>
  <c r="E7"/>
  <c r="BK9" i="1"/>
  <c r="B58" i="2"/>
  <c r="E8" l="1"/>
  <c r="BK10" i="1"/>
  <c r="F10" i="2"/>
  <c r="BJ12" i="1"/>
  <c r="B60" i="2"/>
  <c r="A61"/>
  <c r="F11" l="1"/>
  <c r="BJ13" i="1"/>
  <c r="B61" i="2"/>
  <c r="A62"/>
  <c r="E9"/>
  <c r="BK11" i="1"/>
  <c r="B62" i="2" l="1"/>
  <c r="A63"/>
  <c r="E10"/>
  <c r="BK12" i="1"/>
  <c r="F12" i="2"/>
  <c r="BJ14" i="1"/>
  <c r="E11" i="2" l="1"/>
  <c r="BK13" i="1"/>
  <c r="F13" i="2"/>
  <c r="BJ15" i="1"/>
  <c r="B63" i="2"/>
  <c r="A64"/>
  <c r="B64" l="1"/>
  <c r="A65"/>
  <c r="E12"/>
  <c r="BK14" i="1"/>
  <c r="BJ16"/>
  <c r="F14" i="2"/>
  <c r="F15" l="1"/>
  <c r="BJ17" i="1"/>
  <c r="B65" i="2"/>
  <c r="A66"/>
  <c r="E13"/>
  <c r="BK15" i="1"/>
  <c r="F16" i="2" l="1"/>
  <c r="BJ18" i="1"/>
  <c r="E14" i="2"/>
  <c r="BK16" i="1"/>
  <c r="B66" i="2"/>
  <c r="A67"/>
  <c r="B67" l="1"/>
  <c r="A68"/>
  <c r="F17"/>
  <c r="BJ19" i="1"/>
  <c r="E15" i="2"/>
  <c r="BK17" i="1"/>
  <c r="E16" i="2" l="1"/>
  <c r="BK18" i="1"/>
  <c r="B68" i="2"/>
  <c r="A69"/>
  <c r="F18"/>
  <c r="BJ20" i="1"/>
  <c r="E17" i="2" l="1"/>
  <c r="BK19" i="1"/>
  <c r="F19" i="2"/>
  <c r="BJ21" i="1"/>
  <c r="B69" i="2"/>
  <c r="A70"/>
  <c r="B70" l="1"/>
  <c r="A71"/>
  <c r="E18"/>
  <c r="BK20" i="1"/>
  <c r="F20" i="2"/>
  <c r="BJ22" i="1"/>
  <c r="F21" i="2" l="1"/>
  <c r="BJ23" i="1"/>
  <c r="B71" i="2"/>
  <c r="A72"/>
  <c r="E19"/>
  <c r="BK21" i="1"/>
  <c r="F22" i="2" l="1"/>
  <c r="BJ24" i="1"/>
  <c r="E20" i="2"/>
  <c r="BK22" i="1"/>
  <c r="B72" i="2"/>
  <c r="A73"/>
  <c r="F23" l="1"/>
  <c r="BJ25" i="1"/>
  <c r="B73" i="2"/>
  <c r="A74"/>
  <c r="E21"/>
  <c r="BK23" i="1"/>
  <c r="E22" i="2" l="1"/>
  <c r="BK24" i="1"/>
  <c r="F24" i="2"/>
  <c r="BJ26" i="1"/>
  <c r="B74" i="2"/>
  <c r="A75"/>
  <c r="B75" l="1"/>
  <c r="A76"/>
  <c r="E23"/>
  <c r="BK25" i="1"/>
  <c r="F25" i="2"/>
  <c r="BJ27" i="1"/>
  <c r="F26" i="2" l="1"/>
  <c r="BJ28" i="1"/>
  <c r="B76" i="2"/>
  <c r="A77"/>
  <c r="E24"/>
  <c r="BK26" i="1"/>
  <c r="F27" i="2" l="1"/>
  <c r="BJ29" i="1"/>
  <c r="E25" i="2"/>
  <c r="BK27" i="1"/>
  <c r="B77" i="2"/>
  <c r="A78"/>
  <c r="B78" l="1"/>
  <c r="A79"/>
  <c r="BJ30" i="1"/>
  <c r="F28" i="2"/>
  <c r="E26"/>
  <c r="BK28" i="1"/>
  <c r="E27" i="2" l="1"/>
  <c r="BK29" i="1"/>
  <c r="B79" i="2"/>
  <c r="A80"/>
  <c r="F29"/>
  <c r="BJ31" i="1"/>
  <c r="BJ32" l="1"/>
  <c r="F30" i="2"/>
  <c r="E28"/>
  <c r="BK30" i="1"/>
  <c r="B80" i="2"/>
  <c r="A81"/>
  <c r="F31" l="1"/>
  <c r="BJ33" i="1"/>
  <c r="B81" i="2"/>
  <c r="A82"/>
  <c r="E29"/>
  <c r="BK31" i="1"/>
  <c r="E30" i="2" l="1"/>
  <c r="BK32" i="1"/>
  <c r="BJ34"/>
  <c r="F32" i="2"/>
  <c r="B82"/>
  <c r="A83"/>
  <c r="B83" l="1"/>
  <c r="A84"/>
  <c r="E31"/>
  <c r="BK33" i="1"/>
  <c r="F33" i="2"/>
  <c r="BJ35" i="1"/>
  <c r="BJ36" l="1"/>
  <c r="F34" i="2"/>
  <c r="B84"/>
  <c r="A85"/>
  <c r="E32"/>
  <c r="BK34" i="1"/>
  <c r="F35" i="2" l="1"/>
  <c r="BJ37" i="1"/>
  <c r="E33" i="2"/>
  <c r="BK35" i="1"/>
  <c r="B85" i="2"/>
  <c r="A86"/>
  <c r="B86" l="1"/>
  <c r="A87"/>
  <c r="F36"/>
  <c r="BJ38" i="1"/>
  <c r="E34" i="2"/>
  <c r="BK36" i="1"/>
  <c r="E35" i="2" l="1"/>
  <c r="BK37" i="1"/>
  <c r="B87" i="2"/>
  <c r="A88"/>
  <c r="F37"/>
  <c r="BJ39" i="1"/>
  <c r="F38" i="2" l="1"/>
  <c r="BJ40" i="1"/>
  <c r="E36" i="2"/>
  <c r="BK38" i="1"/>
  <c r="B88" i="2"/>
  <c r="A89"/>
  <c r="B89" l="1"/>
  <c r="A90"/>
  <c r="F39"/>
  <c r="BJ41" i="1"/>
  <c r="E37" i="2"/>
  <c r="BK39" i="1"/>
  <c r="E38" i="2" l="1"/>
  <c r="BK40" i="1"/>
  <c r="B90" i="2"/>
  <c r="A91"/>
  <c r="F40"/>
  <c r="BJ42" i="1"/>
  <c r="F41" i="2" l="1"/>
  <c r="BJ43" i="1"/>
  <c r="E39" i="2"/>
  <c r="BK41" i="1"/>
  <c r="B91" i="2"/>
  <c r="A92"/>
  <c r="B92" l="1"/>
  <c r="A93"/>
  <c r="F42"/>
  <c r="BJ44" i="1"/>
  <c r="E40" i="2"/>
  <c r="BK42" i="1"/>
  <c r="E41" i="2" l="1"/>
  <c r="BK43" i="1"/>
  <c r="B93" i="2"/>
  <c r="A94"/>
  <c r="F43"/>
  <c r="BJ45" i="1"/>
  <c r="F44" i="2" l="1"/>
  <c r="BJ46" i="1"/>
  <c r="E42" i="2"/>
  <c r="BK44" i="1"/>
  <c r="B94" i="2"/>
  <c r="A95"/>
  <c r="B95" l="1"/>
  <c r="A96"/>
  <c r="F45"/>
  <c r="BJ47" i="1"/>
  <c r="E43" i="2"/>
  <c r="BK45" i="1"/>
  <c r="E44" i="2" l="1"/>
  <c r="BK46" i="1"/>
  <c r="B96" i="2"/>
  <c r="A97"/>
  <c r="F46"/>
  <c r="BJ48" i="1"/>
  <c r="F47" i="2" l="1"/>
  <c r="BJ49" i="1"/>
  <c r="E45" i="2"/>
  <c r="BK47" i="1"/>
  <c r="B97" i="2"/>
  <c r="A98"/>
  <c r="B98" l="1"/>
  <c r="A99"/>
  <c r="F48"/>
  <c r="BJ50" i="1"/>
  <c r="E46" i="2"/>
  <c r="BK48" i="1"/>
  <c r="E47" i="2" l="1"/>
  <c r="BK49" i="1"/>
  <c r="B99" i="2"/>
  <c r="A100"/>
  <c r="F49"/>
  <c r="BJ51" i="1"/>
  <c r="F50" i="2" l="1"/>
  <c r="BJ52" i="1"/>
  <c r="E48" i="2"/>
  <c r="BK50" i="1"/>
  <c r="B100" i="2"/>
  <c r="A101"/>
  <c r="B101" l="1"/>
  <c r="A102"/>
  <c r="F51"/>
  <c r="BJ53" i="1"/>
  <c r="E49" i="2"/>
  <c r="BK51" i="1"/>
  <c r="E50" i="2" l="1"/>
  <c r="BK52" i="1"/>
  <c r="B102" i="2"/>
  <c r="A103"/>
  <c r="F52"/>
  <c r="BJ54" i="1"/>
  <c r="F53" i="2" l="1"/>
  <c r="BJ55" i="1"/>
  <c r="F54" i="2" s="1"/>
  <c r="F55" s="1"/>
  <c r="E51"/>
  <c r="BK53" i="1"/>
  <c r="B103" i="2"/>
  <c r="A104"/>
  <c r="B104" l="1"/>
  <c r="A105"/>
  <c r="E52"/>
  <c r="BK54" i="1"/>
  <c r="B105" i="2" l="1"/>
  <c r="A106"/>
  <c r="E53"/>
  <c r="BK55" i="1"/>
  <c r="E54" i="2" s="1"/>
  <c r="E55" s="1"/>
  <c r="B106" l="1"/>
  <c r="A107"/>
  <c r="B107" l="1"/>
  <c r="A108"/>
  <c r="B108" l="1"/>
  <c r="A109"/>
  <c r="B109" l="1"/>
  <c r="A110"/>
</calcChain>
</file>

<file path=xl/sharedStrings.xml><?xml version="1.0" encoding="utf-8"?>
<sst xmlns="http://schemas.openxmlformats.org/spreadsheetml/2006/main" count="76" uniqueCount="76">
  <si>
    <t>phoi</t>
  </si>
  <si>
    <t>de</t>
  </si>
  <si>
    <t>sinh ra</t>
  </si>
  <si>
    <t>chet</t>
  </si>
  <si>
    <t>kho</t>
  </si>
  <si>
    <t>coi</t>
  </si>
  <si>
    <t>tat</t>
  </si>
  <si>
    <t>con song</t>
  </si>
  <si>
    <t>nai cai</t>
  </si>
  <si>
    <t>van de</t>
  </si>
  <si>
    <t>con cai</t>
  </si>
  <si>
    <t>so nai phoi lai</t>
  </si>
  <si>
    <t>so nai de lon hon 7 con</t>
  </si>
  <si>
    <t>tông số ngày mang thai</t>
  </si>
  <si>
    <t>tổng số ngày cho phoi nai cai sua</t>
  </si>
  <si>
    <t>số nái cai sữa phối</t>
  </si>
  <si>
    <t>số nái phối trong 7 ngày</t>
  </si>
  <si>
    <t>Số heo con chết theo mẹ</t>
  </si>
  <si>
    <t>Pss</t>
  </si>
  <si>
    <t>tông số ngày cai</t>
  </si>
  <si>
    <t>Số nái loại</t>
  </si>
  <si>
    <t>số nái chết</t>
  </si>
  <si>
    <t>nai tang</t>
  </si>
  <si>
    <t>hb giam</t>
  </si>
  <si>
    <t>hb tang</t>
  </si>
  <si>
    <t>duc tang</t>
  </si>
  <si>
    <t>duc giam</t>
  </si>
  <si>
    <t>dan nai</t>
  </si>
  <si>
    <t>so nai phoi lan 1</t>
  </si>
  <si>
    <t>tb so ngay cai</t>
  </si>
  <si>
    <t>khoang cach mang thai</t>
  </si>
  <si>
    <t>tỷ lệ 7 ngày</t>
  </si>
  <si>
    <t>so ngay cho phoi</t>
  </si>
  <si>
    <t>hb</t>
  </si>
  <si>
    <t>duc</t>
  </si>
  <si>
    <t>Tuần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</si>
  <si>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</si>
  <si>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</si>
  <si>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</si>
  <si>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</si>
  <si>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</si>
  <si>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</si>
  <si>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</si>
  <si>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</si>
  <si>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Số nái phối lần 1</t>
  </si>
  <si>
    <t>Số nái phối lại</t>
  </si>
  <si>
    <t>Số nái hậu bị được phối giống</t>
  </si>
  <si>
    <t>Số ngày chờ phối TB</t>
  </si>
  <si>
    <t>% Nái phối trong vòng 7 ngày</t>
  </si>
  <si>
    <t>Số nái đẻ</t>
  </si>
  <si>
    <t>Tỷ lệ đẻ</t>
  </si>
  <si>
    <t>Tổng số con sinh ra</t>
  </si>
  <si>
    <t>Số con sinh ra TB/ổ</t>
  </si>
  <si>
    <t>Số con chết non</t>
  </si>
  <si>
    <t>Tỷ lệ chết non</t>
  </si>
  <si>
    <t>Số con chết khô</t>
  </si>
  <si>
    <t>Tỷ lệ chết khô</t>
  </si>
  <si>
    <t>Số con dị tật</t>
  </si>
  <si>
    <t>Tỷ lệ tật</t>
  </si>
  <si>
    <t>TB số con nhỏ/lứa (&lt;0,6Kg)</t>
  </si>
  <si>
    <t>Tỷ lệ loại nhỏ (&lt;0,6Kg)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</si>
  <si>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</si>
  <si>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</si>
  <si>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</si>
  <si>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</si>
  <si>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</si>
  <si>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</si>
  <si>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</si>
  <si>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</si>
  <si>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</si>
  <si>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Trung bình số con/nái đẻ</t>
  </si>
  <si>
    <t>Số heo con chết</t>
  </si>
  <si>
    <t>Tỷ lệ chết theo mẹ</t>
  </si>
  <si>
    <t>Tuổi cai sữa trung bình (ngày)</t>
  </si>
  <si>
    <t>Số con cai sữa/nái sinh sản/năm</t>
  </si>
  <si>
    <t xml:space="preserve">Tính năm có bao nhiêu tuần(nếu ngày cuối cùng của năm là ngày thứ bảy thì năm có 53 tuần) 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</si>
</sst>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</font>
    <font>
      <sz val="8"/>
      <color rgb="FF000000"/>
      <name val="Times New Roman"/>
    </font>
    <font>
      <sz val="16"/>
      <color rgb="FFFF0000"/>
      <name val="Calibri"/>
    </font>
    <font>
      <sz val="11"/>
      <color rgb="FFFF0000"/>
      <name val="Calibri"/>
    </font>
    <font>
      <sz val="8"/>
      <color rgb="FFFF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/>
    <xf numFmtId="1" fontId="1" fillId="0" borderId="0" xfId="0" applyNumberFormat="1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0" fontId="3" fillId="0" borderId="0" xfId="0" applyFont="1"/>
    <xf numFmtId="4" fontId="3" fillId="0" borderId="0" xfId="0" applyNumberFormat="1" applyFont="1"/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4" fillId="0" borderId="0" xfId="0" applyFont="1"/>
    <xf numFmtId="1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4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10"/>
  <sheetViews>
    <sheetView tabSelected="1" zoomScale="85" zoomScaleNormal="85" workbookViewId="0">
      <selection activeCell="J26" sqref="J26"/>
    </sheetView>
  </sheetViews>
  <sheetFormatPr defaultColWidth="7.5703125" defaultRowHeight="15"/>
  <cols>
    <col min="1" max="1" width="11.140625" style="27" customWidth="1"/>
    <col min="2" max="2" width="17.85546875" customWidth="1"/>
    <col min="3" max="3" width="14.5703125" customWidth="1"/>
    <col min="14" max="14" width="7.5703125" style="1"/>
    <col min="16" max="16" width="7.5703125" style="1"/>
    <col min="17" max="17" width="11.42578125" style="1" customWidth="1"/>
    <col min="18" max="19" width="7.5703125" style="1"/>
    <col min="20" max="21" width="7.5703125" style="4"/>
    <col min="22" max="22" width="7.5703125" style="1"/>
    <col min="23" max="24" width="7.85546875" style="1" customWidth="1"/>
    <col min="25" max="25" width="7.5703125" style="29"/>
    <col min="26" max="26" width="9.5703125" customWidth="1"/>
    <col min="27" max="27" width="7.5703125" style="29"/>
    <col min="28" max="28" width="12.42578125" customWidth="1"/>
    <col min="29" max="50" width="7.5703125" style="29"/>
    <col min="51" max="51" width="8.140625" style="27" customWidth="1"/>
    <col min="52" max="52" width="7.5703125" style="27"/>
  </cols>
  <sheetData>
    <row r="1" spans="1:63" s="5" customFormat="1" ht="63" customHeight="1">
      <c r="A1" s="26"/>
      <c r="B1" s="15"/>
      <c r="D1" s="14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7" t="s">
        <v>5</v>
      </c>
      <c r="J1" s="7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7" t="s">
        <v>17</v>
      </c>
      <c r="V1" s="7" t="s">
        <v>18</v>
      </c>
      <c r="W1" s="5" t="s">
        <v>19</v>
      </c>
      <c r="Y1" s="30" t="s">
        <v>20</v>
      </c>
      <c r="AA1" s="28" t="s">
        <v>21</v>
      </c>
      <c r="AC1" s="28" t="s">
        <v>22</v>
      </c>
      <c r="AE1" s="28" t="s">
        <v>23</v>
      </c>
      <c r="AF1" s="28"/>
      <c r="AG1" s="28" t="s">
        <v>24</v>
      </c>
      <c r="AH1" s="28"/>
      <c r="AI1" s="28" t="s">
        <v>25</v>
      </c>
      <c r="AJ1" s="28"/>
      <c r="AK1" s="28" t="s">
        <v>26</v>
      </c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6" t="s">
        <v>27</v>
      </c>
      <c r="AZ1" s="26" t="s">
        <v>28</v>
      </c>
      <c r="BA1" s="6" t="s">
        <v>29</v>
      </c>
      <c r="BB1" s="6" t="s">
        <v>30</v>
      </c>
      <c r="BD1" s="16" t="s">
        <v>31</v>
      </c>
      <c r="BE1" s="6" t="s">
        <v>32</v>
      </c>
      <c r="BH1" s="5">
        <f>+MAX(BH3:BH55)</f>
        <v>-2</v>
      </c>
      <c r="BJ1" s="26" t="s">
        <v>33</v>
      </c>
      <c r="BK1" s="26" t="s">
        <v>34</v>
      </c>
    </row>
    <row r="2" spans="1:63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V2" s="2"/>
      <c r="W2" s="17"/>
      <c r="X2" s="2"/>
      <c r="Z2" s="2"/>
      <c r="AB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3">
      <c r="B3" s="13"/>
      <c r="Q3" s="19"/>
      <c r="W3" s="18"/>
      <c r="X3" s="3"/>
      <c r="Z3" s="1"/>
      <c r="AY3" s="27">
        <f>+A2+AC108-AA108-Y108+AC110-AA110-Y110+AC3-AA3-Y3</f>
        <v>0</v>
      </c>
      <c r="AZ3" s="27">
        <f t="shared" ref="AZ3:AZ34" si="0">+D3-O3</f>
        <v>0</v>
      </c>
      <c r="BA3" t="e">
        <f t="shared" ref="BA3:BA34" si="1">+W3/L3</f>
        <v>#DIV/0!</v>
      </c>
      <c r="BB3" t="e">
        <f t="shared" ref="BB3:BB34" si="2">+(Q3+Q110)/E3+E110</f>
        <v>#DIV/0!</v>
      </c>
      <c r="BD3" t="e">
        <f>+(T3+T110)/(S3+S110)*100</f>
        <v>#DIV/0!</v>
      </c>
      <c r="BE3" t="e">
        <f>+(R3+R110)/(S3+S110)</f>
        <v>#DIV/0!</v>
      </c>
      <c r="BF3">
        <f t="shared" ref="BF3:BF34" si="3">+IF(C3="",55,0)</f>
        <v>55</v>
      </c>
      <c r="BG3">
        <v>1</v>
      </c>
      <c r="BH3">
        <f t="shared" ref="BH3:BH34" si="4">+BG3-BF3</f>
        <v>-54</v>
      </c>
      <c r="BJ3">
        <f>+B2+AG3-AE3</f>
        <v>0</v>
      </c>
      <c r="BK3">
        <f>+C2+AI3-AK3</f>
        <v>0</v>
      </c>
    </row>
    <row r="4" spans="1:63" s="1" customFormat="1">
      <c r="A4" s="27"/>
      <c r="B4" s="13"/>
      <c r="Q4" s="19"/>
      <c r="T4" s="4"/>
      <c r="U4" s="4"/>
      <c r="W4" s="18"/>
      <c r="X4" s="3"/>
      <c r="Y4" s="29"/>
      <c r="Z4" s="19"/>
      <c r="AA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7">
        <f t="shared" ref="AY4:AY35" si="5">+AY3+AC4-AA4-Y4</f>
        <v>0</v>
      </c>
      <c r="AZ4" s="27">
        <f t="shared" si="0"/>
        <v>0</v>
      </c>
      <c r="BA4" s="19" t="e">
        <f t="shared" si="1"/>
        <v>#DIV/0!</v>
      </c>
      <c r="BB4" s="19" t="e">
        <f t="shared" si="2"/>
        <v>#DIV/0!</v>
      </c>
      <c r="BD4" s="19" t="e">
        <f t="shared" ref="BD4:BD35" si="6">+T4/S4*100</f>
        <v>#DIV/0!</v>
      </c>
      <c r="BE4" s="19" t="e">
        <f t="shared" ref="BE4:BE35" si="7">+R4/S4</f>
        <v>#DIV/0!</v>
      </c>
      <c r="BF4" s="27">
        <f t="shared" si="3"/>
        <v>55</v>
      </c>
      <c r="BG4" s="1">
        <v>2</v>
      </c>
      <c r="BH4" s="27">
        <f t="shared" si="4"/>
        <v>-53</v>
      </c>
      <c r="BJ4" s="1">
        <f t="shared" ref="BJ4:BJ35" si="8">+BJ3+AG4-AE4</f>
        <v>0</v>
      </c>
      <c r="BK4" s="1">
        <f t="shared" ref="BK4:BK35" si="9">+BK3+AI4-AK4</f>
        <v>0</v>
      </c>
    </row>
    <row r="5" spans="1:63" s="20" customFormat="1">
      <c r="A5" s="29"/>
      <c r="W5" s="21"/>
      <c r="X5" s="21"/>
      <c r="Y5" s="29"/>
      <c r="AA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7">
        <f t="shared" si="5"/>
        <v>0</v>
      </c>
      <c r="AZ5" s="27">
        <f t="shared" si="0"/>
        <v>0</v>
      </c>
      <c r="BA5" s="19" t="e">
        <f t="shared" si="1"/>
        <v>#DIV/0!</v>
      </c>
      <c r="BB5" s="19" t="e">
        <f t="shared" si="2"/>
        <v>#DIV/0!</v>
      </c>
      <c r="BD5" s="19" t="e">
        <f t="shared" si="6"/>
        <v>#DIV/0!</v>
      </c>
      <c r="BE5" s="19" t="e">
        <f t="shared" si="7"/>
        <v>#DIV/0!</v>
      </c>
      <c r="BF5" s="27">
        <f t="shared" si="3"/>
        <v>55</v>
      </c>
      <c r="BG5" s="27">
        <v>3</v>
      </c>
      <c r="BH5" s="27">
        <f t="shared" si="4"/>
        <v>-52</v>
      </c>
      <c r="BJ5" s="27">
        <f t="shared" si="8"/>
        <v>0</v>
      </c>
      <c r="BK5" s="27">
        <f t="shared" si="9"/>
        <v>0</v>
      </c>
    </row>
    <row r="6" spans="1:63" s="1" customFormat="1">
      <c r="A6" s="27"/>
      <c r="Q6" s="19"/>
      <c r="T6" s="4"/>
      <c r="U6" s="4"/>
      <c r="W6" s="18"/>
      <c r="X6" s="3"/>
      <c r="Y6" s="29"/>
      <c r="Z6" s="19"/>
      <c r="AA6" s="29"/>
      <c r="AB6" s="2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7">
        <f t="shared" si="5"/>
        <v>0</v>
      </c>
      <c r="AZ6" s="27">
        <f t="shared" si="0"/>
        <v>0</v>
      </c>
      <c r="BA6" s="19" t="e">
        <f t="shared" si="1"/>
        <v>#DIV/0!</v>
      </c>
      <c r="BB6" s="19" t="e">
        <f t="shared" si="2"/>
        <v>#DIV/0!</v>
      </c>
      <c r="BD6" s="19" t="e">
        <f t="shared" si="6"/>
        <v>#DIV/0!</v>
      </c>
      <c r="BE6" s="19" t="e">
        <f t="shared" si="7"/>
        <v>#DIV/0!</v>
      </c>
      <c r="BF6" s="27">
        <f t="shared" si="3"/>
        <v>55</v>
      </c>
      <c r="BG6" s="27">
        <v>4</v>
      </c>
      <c r="BH6" s="27">
        <f t="shared" si="4"/>
        <v>-51</v>
      </c>
      <c r="BJ6" s="27">
        <f t="shared" si="8"/>
        <v>0</v>
      </c>
      <c r="BK6" s="27">
        <f t="shared" si="9"/>
        <v>0</v>
      </c>
    </row>
    <row r="7" spans="1:63" s="1" customFormat="1">
      <c r="A7" s="27"/>
      <c r="Q7" s="19"/>
      <c r="T7" s="4"/>
      <c r="U7" s="4"/>
      <c r="W7" s="18"/>
      <c r="X7" s="3"/>
      <c r="Y7" s="29"/>
      <c r="Z7" s="19"/>
      <c r="AA7" s="29"/>
      <c r="AB7" s="2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7">
        <f t="shared" si="5"/>
        <v>0</v>
      </c>
      <c r="AZ7" s="27">
        <f t="shared" si="0"/>
        <v>0</v>
      </c>
      <c r="BA7" s="19" t="e">
        <f t="shared" si="1"/>
        <v>#DIV/0!</v>
      </c>
      <c r="BB7" s="19" t="e">
        <f t="shared" si="2"/>
        <v>#DIV/0!</v>
      </c>
      <c r="BD7" s="19" t="e">
        <f t="shared" si="6"/>
        <v>#DIV/0!</v>
      </c>
      <c r="BE7" s="19" t="e">
        <f t="shared" si="7"/>
        <v>#DIV/0!</v>
      </c>
      <c r="BF7" s="27">
        <f t="shared" si="3"/>
        <v>55</v>
      </c>
      <c r="BG7" s="27">
        <v>5</v>
      </c>
      <c r="BH7" s="27">
        <f t="shared" si="4"/>
        <v>-50</v>
      </c>
      <c r="BJ7" s="27">
        <f t="shared" si="8"/>
        <v>0</v>
      </c>
      <c r="BK7" s="27">
        <f t="shared" si="9"/>
        <v>0</v>
      </c>
    </row>
    <row r="8" spans="1:63" s="1" customFormat="1">
      <c r="A8" s="27"/>
      <c r="Q8" s="19"/>
      <c r="T8" s="4"/>
      <c r="U8" s="4"/>
      <c r="W8" s="18"/>
      <c r="X8" s="3"/>
      <c r="Y8" s="29"/>
      <c r="Z8" s="19"/>
      <c r="AA8" s="29"/>
      <c r="AB8" s="2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7">
        <f t="shared" si="5"/>
        <v>0</v>
      </c>
      <c r="AZ8" s="27">
        <f t="shared" si="0"/>
        <v>0</v>
      </c>
      <c r="BA8" s="19" t="e">
        <f t="shared" si="1"/>
        <v>#DIV/0!</v>
      </c>
      <c r="BB8" s="19" t="e">
        <f t="shared" si="2"/>
        <v>#DIV/0!</v>
      </c>
      <c r="BD8" s="19" t="e">
        <f t="shared" si="6"/>
        <v>#DIV/0!</v>
      </c>
      <c r="BE8" s="19" t="e">
        <f t="shared" si="7"/>
        <v>#DIV/0!</v>
      </c>
      <c r="BF8" s="27">
        <f t="shared" si="3"/>
        <v>55</v>
      </c>
      <c r="BG8" s="27">
        <v>6</v>
      </c>
      <c r="BH8" s="27">
        <f t="shared" si="4"/>
        <v>-49</v>
      </c>
      <c r="BJ8" s="27">
        <f t="shared" si="8"/>
        <v>0</v>
      </c>
      <c r="BK8" s="27">
        <f t="shared" si="9"/>
        <v>0</v>
      </c>
    </row>
    <row r="9" spans="1:63" s="1" customFormat="1">
      <c r="A9" s="27"/>
      <c r="Q9" s="19"/>
      <c r="T9" s="4"/>
      <c r="U9" s="4"/>
      <c r="W9" s="18"/>
      <c r="X9" s="3"/>
      <c r="Y9" s="29"/>
      <c r="Z9" s="19"/>
      <c r="AA9" s="29"/>
      <c r="AB9" s="2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7">
        <f t="shared" si="5"/>
        <v>0</v>
      </c>
      <c r="AZ9" s="27">
        <f t="shared" si="0"/>
        <v>0</v>
      </c>
      <c r="BA9" s="19" t="e">
        <f t="shared" si="1"/>
        <v>#DIV/0!</v>
      </c>
      <c r="BB9" s="19" t="e">
        <f t="shared" si="2"/>
        <v>#DIV/0!</v>
      </c>
      <c r="BD9" s="19" t="e">
        <f t="shared" si="6"/>
        <v>#DIV/0!</v>
      </c>
      <c r="BE9" s="19" t="e">
        <f t="shared" si="7"/>
        <v>#DIV/0!</v>
      </c>
      <c r="BF9" s="27">
        <f t="shared" si="3"/>
        <v>55</v>
      </c>
      <c r="BG9" s="27">
        <v>7</v>
      </c>
      <c r="BH9" s="27">
        <f t="shared" si="4"/>
        <v>-48</v>
      </c>
      <c r="BJ9" s="27">
        <f t="shared" si="8"/>
        <v>0</v>
      </c>
      <c r="BK9" s="27">
        <f t="shared" si="9"/>
        <v>0</v>
      </c>
    </row>
    <row r="10" spans="1:63" s="1" customFormat="1">
      <c r="A10" s="27"/>
      <c r="Q10" s="19"/>
      <c r="T10" s="4"/>
      <c r="U10" s="4"/>
      <c r="W10" s="18"/>
      <c r="X10" s="3"/>
      <c r="Y10" s="29"/>
      <c r="Z10" s="19"/>
      <c r="AA10" s="29"/>
      <c r="AB10" s="2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7">
        <f t="shared" si="5"/>
        <v>0</v>
      </c>
      <c r="AZ10" s="27">
        <f t="shared" si="0"/>
        <v>0</v>
      </c>
      <c r="BA10" s="19" t="e">
        <f t="shared" si="1"/>
        <v>#DIV/0!</v>
      </c>
      <c r="BB10" s="19" t="e">
        <f t="shared" si="2"/>
        <v>#DIV/0!</v>
      </c>
      <c r="BD10" s="19" t="e">
        <f t="shared" si="6"/>
        <v>#DIV/0!</v>
      </c>
      <c r="BE10" s="19" t="e">
        <f t="shared" si="7"/>
        <v>#DIV/0!</v>
      </c>
      <c r="BF10" s="27">
        <f t="shared" si="3"/>
        <v>55</v>
      </c>
      <c r="BG10" s="27">
        <v>8</v>
      </c>
      <c r="BH10" s="27">
        <f t="shared" si="4"/>
        <v>-47</v>
      </c>
      <c r="BJ10" s="27">
        <f t="shared" si="8"/>
        <v>0</v>
      </c>
      <c r="BK10" s="27">
        <f t="shared" si="9"/>
        <v>0</v>
      </c>
    </row>
    <row r="11" spans="1:63" s="1" customFormat="1">
      <c r="A11" s="27"/>
      <c r="Q11" s="19"/>
      <c r="T11" s="4"/>
      <c r="U11" s="4"/>
      <c r="W11" s="18"/>
      <c r="X11" s="3"/>
      <c r="Y11" s="29"/>
      <c r="Z11" s="19"/>
      <c r="AA11" s="29"/>
      <c r="AB11" s="2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7">
        <f t="shared" si="5"/>
        <v>0</v>
      </c>
      <c r="AZ11" s="27">
        <f t="shared" si="0"/>
        <v>0</v>
      </c>
      <c r="BA11" s="19" t="e">
        <f t="shared" si="1"/>
        <v>#DIV/0!</v>
      </c>
      <c r="BB11" s="19" t="e">
        <f t="shared" si="2"/>
        <v>#DIV/0!</v>
      </c>
      <c r="BD11" s="19" t="e">
        <f t="shared" si="6"/>
        <v>#DIV/0!</v>
      </c>
      <c r="BE11" s="19" t="e">
        <f t="shared" si="7"/>
        <v>#DIV/0!</v>
      </c>
      <c r="BF11" s="27">
        <f t="shared" si="3"/>
        <v>55</v>
      </c>
      <c r="BG11" s="27">
        <v>9</v>
      </c>
      <c r="BH11" s="27">
        <f t="shared" si="4"/>
        <v>-46</v>
      </c>
      <c r="BJ11" s="27">
        <f t="shared" si="8"/>
        <v>0</v>
      </c>
      <c r="BK11" s="27">
        <f t="shared" si="9"/>
        <v>0</v>
      </c>
    </row>
    <row r="12" spans="1:63">
      <c r="Q12" s="19"/>
      <c r="W12" s="18"/>
      <c r="X12" s="3"/>
      <c r="Z12" s="19"/>
      <c r="AB12" s="2"/>
      <c r="AY12" s="27">
        <f t="shared" si="5"/>
        <v>0</v>
      </c>
      <c r="AZ12" s="27">
        <f t="shared" si="0"/>
        <v>0</v>
      </c>
      <c r="BA12" s="19" t="e">
        <f t="shared" si="1"/>
        <v>#DIV/0!</v>
      </c>
      <c r="BB12" s="19" t="e">
        <f t="shared" si="2"/>
        <v>#DIV/0!</v>
      </c>
      <c r="BD12" s="19" t="e">
        <f t="shared" si="6"/>
        <v>#DIV/0!</v>
      </c>
      <c r="BE12" s="19" t="e">
        <f t="shared" si="7"/>
        <v>#DIV/0!</v>
      </c>
      <c r="BF12" s="27">
        <f t="shared" si="3"/>
        <v>55</v>
      </c>
      <c r="BG12" s="27">
        <v>10</v>
      </c>
      <c r="BH12" s="27">
        <f t="shared" si="4"/>
        <v>-45</v>
      </c>
      <c r="BJ12" s="27">
        <f t="shared" si="8"/>
        <v>0</v>
      </c>
      <c r="BK12" s="27">
        <f t="shared" si="9"/>
        <v>0</v>
      </c>
    </row>
    <row r="13" spans="1:63">
      <c r="Q13" s="19"/>
      <c r="W13" s="18"/>
      <c r="X13" s="3"/>
      <c r="Z13" s="19"/>
      <c r="AB13" s="2"/>
      <c r="AY13" s="27">
        <f t="shared" si="5"/>
        <v>0</v>
      </c>
      <c r="AZ13" s="27">
        <f t="shared" si="0"/>
        <v>0</v>
      </c>
      <c r="BA13" s="19" t="e">
        <f t="shared" si="1"/>
        <v>#DIV/0!</v>
      </c>
      <c r="BB13" s="19" t="e">
        <f t="shared" si="2"/>
        <v>#DIV/0!</v>
      </c>
      <c r="BD13" s="19" t="e">
        <f t="shared" si="6"/>
        <v>#DIV/0!</v>
      </c>
      <c r="BE13" s="19" t="e">
        <f t="shared" si="7"/>
        <v>#DIV/0!</v>
      </c>
      <c r="BF13" s="27">
        <f t="shared" si="3"/>
        <v>55</v>
      </c>
      <c r="BG13" s="27">
        <v>11</v>
      </c>
      <c r="BH13" s="27">
        <f t="shared" si="4"/>
        <v>-44</v>
      </c>
      <c r="BJ13" s="27">
        <f t="shared" si="8"/>
        <v>0</v>
      </c>
      <c r="BK13" s="27">
        <f t="shared" si="9"/>
        <v>0</v>
      </c>
    </row>
    <row r="14" spans="1:63">
      <c r="Q14" s="19"/>
      <c r="W14" s="18"/>
      <c r="X14" s="3"/>
      <c r="Z14" s="19"/>
      <c r="AB14" s="2"/>
      <c r="AY14" s="27">
        <f t="shared" si="5"/>
        <v>0</v>
      </c>
      <c r="AZ14" s="27">
        <f t="shared" si="0"/>
        <v>0</v>
      </c>
      <c r="BA14" s="19" t="e">
        <f t="shared" si="1"/>
        <v>#DIV/0!</v>
      </c>
      <c r="BB14" s="19" t="e">
        <f t="shared" si="2"/>
        <v>#DIV/0!</v>
      </c>
      <c r="BD14" s="19" t="e">
        <f t="shared" si="6"/>
        <v>#DIV/0!</v>
      </c>
      <c r="BE14" s="19" t="e">
        <f t="shared" si="7"/>
        <v>#DIV/0!</v>
      </c>
      <c r="BF14" s="27">
        <f t="shared" si="3"/>
        <v>55</v>
      </c>
      <c r="BG14" s="27">
        <v>12</v>
      </c>
      <c r="BH14" s="27">
        <f t="shared" si="4"/>
        <v>-43</v>
      </c>
      <c r="BJ14" s="27">
        <f t="shared" si="8"/>
        <v>0</v>
      </c>
      <c r="BK14" s="27">
        <f t="shared" si="9"/>
        <v>0</v>
      </c>
    </row>
    <row r="15" spans="1:63">
      <c r="Q15" s="19"/>
      <c r="W15" s="18"/>
      <c r="X15" s="3"/>
      <c r="Z15" s="19"/>
      <c r="AB15" s="2"/>
      <c r="AY15" s="27">
        <f t="shared" si="5"/>
        <v>0</v>
      </c>
      <c r="AZ15" s="27">
        <f t="shared" si="0"/>
        <v>0</v>
      </c>
      <c r="BA15" s="19" t="e">
        <f t="shared" si="1"/>
        <v>#DIV/0!</v>
      </c>
      <c r="BB15" s="19" t="e">
        <f t="shared" si="2"/>
        <v>#DIV/0!</v>
      </c>
      <c r="BD15" s="19" t="e">
        <f t="shared" si="6"/>
        <v>#DIV/0!</v>
      </c>
      <c r="BE15" s="19" t="e">
        <f t="shared" si="7"/>
        <v>#DIV/0!</v>
      </c>
      <c r="BF15" s="27">
        <f t="shared" si="3"/>
        <v>55</v>
      </c>
      <c r="BG15" s="27">
        <v>13</v>
      </c>
      <c r="BH15" s="27">
        <f t="shared" si="4"/>
        <v>-42</v>
      </c>
      <c r="BJ15" s="27">
        <f t="shared" si="8"/>
        <v>0</v>
      </c>
      <c r="BK15" s="27">
        <f t="shared" si="9"/>
        <v>0</v>
      </c>
    </row>
    <row r="16" spans="1:63">
      <c r="Q16" s="19"/>
      <c r="W16" s="18"/>
      <c r="X16" s="3"/>
      <c r="Z16" s="19"/>
      <c r="AB16" s="2"/>
      <c r="AY16" s="27">
        <f t="shared" si="5"/>
        <v>0</v>
      </c>
      <c r="AZ16" s="27">
        <f t="shared" si="0"/>
        <v>0</v>
      </c>
      <c r="BA16" s="19" t="e">
        <f t="shared" si="1"/>
        <v>#DIV/0!</v>
      </c>
      <c r="BB16" s="19" t="e">
        <f t="shared" si="2"/>
        <v>#DIV/0!</v>
      </c>
      <c r="BD16" s="19" t="e">
        <f t="shared" si="6"/>
        <v>#DIV/0!</v>
      </c>
      <c r="BE16" s="19" t="e">
        <f t="shared" si="7"/>
        <v>#DIV/0!</v>
      </c>
      <c r="BF16" s="27">
        <f t="shared" si="3"/>
        <v>55</v>
      </c>
      <c r="BG16" s="27">
        <v>14</v>
      </c>
      <c r="BH16" s="27">
        <f t="shared" si="4"/>
        <v>-41</v>
      </c>
      <c r="BJ16" s="27">
        <f t="shared" si="8"/>
        <v>0</v>
      </c>
      <c r="BK16" s="27">
        <f t="shared" si="9"/>
        <v>0</v>
      </c>
    </row>
    <row r="17" spans="17:63">
      <c r="Q17" s="19"/>
      <c r="W17" s="18"/>
      <c r="X17" s="3"/>
      <c r="Z17" s="19"/>
      <c r="AB17" s="2"/>
      <c r="AY17" s="27">
        <f t="shared" si="5"/>
        <v>0</v>
      </c>
      <c r="AZ17" s="27">
        <f t="shared" si="0"/>
        <v>0</v>
      </c>
      <c r="BA17" s="19" t="e">
        <f t="shared" si="1"/>
        <v>#DIV/0!</v>
      </c>
      <c r="BB17" s="19" t="e">
        <f t="shared" si="2"/>
        <v>#DIV/0!</v>
      </c>
      <c r="BD17" s="19" t="e">
        <f t="shared" si="6"/>
        <v>#DIV/0!</v>
      </c>
      <c r="BE17" s="19" t="e">
        <f t="shared" si="7"/>
        <v>#DIV/0!</v>
      </c>
      <c r="BF17" s="27">
        <f t="shared" si="3"/>
        <v>55</v>
      </c>
      <c r="BG17" s="27">
        <v>15</v>
      </c>
      <c r="BH17" s="27">
        <f t="shared" si="4"/>
        <v>-40</v>
      </c>
      <c r="BJ17" s="27">
        <f t="shared" si="8"/>
        <v>0</v>
      </c>
      <c r="BK17" s="27">
        <f t="shared" si="9"/>
        <v>0</v>
      </c>
    </row>
    <row r="18" spans="17:63">
      <c r="Q18" s="19"/>
      <c r="W18" s="18"/>
      <c r="X18" s="3"/>
      <c r="Z18" s="19"/>
      <c r="AB18" s="2"/>
      <c r="AY18" s="27">
        <f t="shared" si="5"/>
        <v>0</v>
      </c>
      <c r="AZ18" s="27">
        <f t="shared" si="0"/>
        <v>0</v>
      </c>
      <c r="BA18" s="19" t="e">
        <f t="shared" si="1"/>
        <v>#DIV/0!</v>
      </c>
      <c r="BB18" s="19" t="e">
        <f t="shared" si="2"/>
        <v>#DIV/0!</v>
      </c>
      <c r="BD18" s="19" t="e">
        <f t="shared" si="6"/>
        <v>#DIV/0!</v>
      </c>
      <c r="BE18" s="19" t="e">
        <f t="shared" si="7"/>
        <v>#DIV/0!</v>
      </c>
      <c r="BF18" s="27">
        <f t="shared" si="3"/>
        <v>55</v>
      </c>
      <c r="BG18" s="27">
        <v>16</v>
      </c>
      <c r="BH18" s="27">
        <f t="shared" si="4"/>
        <v>-39</v>
      </c>
      <c r="BJ18" s="27">
        <f t="shared" si="8"/>
        <v>0</v>
      </c>
      <c r="BK18" s="27">
        <f t="shared" si="9"/>
        <v>0</v>
      </c>
    </row>
    <row r="19" spans="17:63">
      <c r="Q19" s="19"/>
      <c r="W19" s="18"/>
      <c r="X19" s="3"/>
      <c r="Z19" s="19"/>
      <c r="AB19" s="2"/>
      <c r="AY19" s="27">
        <f t="shared" si="5"/>
        <v>0</v>
      </c>
      <c r="AZ19" s="27">
        <f t="shared" si="0"/>
        <v>0</v>
      </c>
      <c r="BA19" s="19" t="e">
        <f t="shared" si="1"/>
        <v>#DIV/0!</v>
      </c>
      <c r="BB19" s="19" t="e">
        <f t="shared" si="2"/>
        <v>#DIV/0!</v>
      </c>
      <c r="BD19" s="19" t="e">
        <f t="shared" si="6"/>
        <v>#DIV/0!</v>
      </c>
      <c r="BE19" s="19" t="e">
        <f t="shared" si="7"/>
        <v>#DIV/0!</v>
      </c>
      <c r="BF19" s="27">
        <f t="shared" si="3"/>
        <v>55</v>
      </c>
      <c r="BG19" s="27">
        <v>17</v>
      </c>
      <c r="BH19" s="27">
        <f t="shared" si="4"/>
        <v>-38</v>
      </c>
      <c r="BJ19" s="27">
        <f t="shared" si="8"/>
        <v>0</v>
      </c>
      <c r="BK19" s="27">
        <f t="shared" si="9"/>
        <v>0</v>
      </c>
    </row>
    <row r="20" spans="17:63">
      <c r="Q20" s="19"/>
      <c r="W20" s="18"/>
      <c r="X20" s="3"/>
      <c r="Z20" s="19"/>
      <c r="AB20" s="13"/>
      <c r="AY20" s="27">
        <f t="shared" si="5"/>
        <v>0</v>
      </c>
      <c r="AZ20" s="27">
        <f t="shared" si="0"/>
        <v>0</v>
      </c>
      <c r="BA20" s="19" t="e">
        <f t="shared" si="1"/>
        <v>#DIV/0!</v>
      </c>
      <c r="BB20" s="19" t="e">
        <f t="shared" si="2"/>
        <v>#DIV/0!</v>
      </c>
      <c r="BD20" s="19" t="e">
        <f t="shared" si="6"/>
        <v>#DIV/0!</v>
      </c>
      <c r="BE20" s="19" t="e">
        <f t="shared" si="7"/>
        <v>#DIV/0!</v>
      </c>
      <c r="BF20" s="27">
        <f t="shared" si="3"/>
        <v>55</v>
      </c>
      <c r="BG20" s="27">
        <v>18</v>
      </c>
      <c r="BH20" s="27">
        <f t="shared" si="4"/>
        <v>-37</v>
      </c>
      <c r="BJ20" s="27">
        <f t="shared" si="8"/>
        <v>0</v>
      </c>
      <c r="BK20" s="27">
        <f t="shared" si="9"/>
        <v>0</v>
      </c>
    </row>
    <row r="21" spans="17:63">
      <c r="Q21" s="19"/>
      <c r="W21" s="18"/>
      <c r="X21" s="3"/>
      <c r="Z21" s="19"/>
      <c r="AB21" s="13"/>
      <c r="AY21" s="27">
        <f t="shared" si="5"/>
        <v>0</v>
      </c>
      <c r="AZ21" s="27">
        <f t="shared" si="0"/>
        <v>0</v>
      </c>
      <c r="BA21" s="19" t="e">
        <f t="shared" si="1"/>
        <v>#DIV/0!</v>
      </c>
      <c r="BB21" s="19" t="e">
        <f t="shared" si="2"/>
        <v>#DIV/0!</v>
      </c>
      <c r="BD21" s="19" t="e">
        <f t="shared" si="6"/>
        <v>#DIV/0!</v>
      </c>
      <c r="BE21" s="19" t="e">
        <f t="shared" si="7"/>
        <v>#DIV/0!</v>
      </c>
      <c r="BF21" s="27">
        <f t="shared" si="3"/>
        <v>55</v>
      </c>
      <c r="BG21" s="27">
        <v>19</v>
      </c>
      <c r="BH21" s="27">
        <f t="shared" si="4"/>
        <v>-36</v>
      </c>
      <c r="BJ21" s="27">
        <f t="shared" si="8"/>
        <v>0</v>
      </c>
      <c r="BK21" s="27">
        <f t="shared" si="9"/>
        <v>0</v>
      </c>
    </row>
    <row r="22" spans="17:63">
      <c r="Q22" s="19"/>
      <c r="W22" s="18"/>
      <c r="X22" s="3"/>
      <c r="Z22" s="19"/>
      <c r="AB22" s="13"/>
      <c r="AY22" s="27">
        <f t="shared" si="5"/>
        <v>0</v>
      </c>
      <c r="AZ22" s="27">
        <f t="shared" si="0"/>
        <v>0</v>
      </c>
      <c r="BA22" s="19" t="e">
        <f t="shared" si="1"/>
        <v>#DIV/0!</v>
      </c>
      <c r="BB22" s="19" t="e">
        <f t="shared" si="2"/>
        <v>#DIV/0!</v>
      </c>
      <c r="BD22" s="19" t="e">
        <f t="shared" si="6"/>
        <v>#DIV/0!</v>
      </c>
      <c r="BE22" s="19" t="e">
        <f t="shared" si="7"/>
        <v>#DIV/0!</v>
      </c>
      <c r="BF22" s="27">
        <f t="shared" si="3"/>
        <v>55</v>
      </c>
      <c r="BG22" s="27">
        <v>20</v>
      </c>
      <c r="BH22" s="27">
        <f t="shared" si="4"/>
        <v>-35</v>
      </c>
      <c r="BJ22" s="27">
        <f t="shared" si="8"/>
        <v>0</v>
      </c>
      <c r="BK22" s="27">
        <f t="shared" si="9"/>
        <v>0</v>
      </c>
    </row>
    <row r="23" spans="17:63">
      <c r="Q23" s="19"/>
      <c r="W23" s="18"/>
      <c r="X23" s="3"/>
      <c r="Z23" s="19"/>
      <c r="AB23" s="13"/>
      <c r="AY23" s="27">
        <f t="shared" si="5"/>
        <v>0</v>
      </c>
      <c r="AZ23" s="27">
        <f t="shared" si="0"/>
        <v>0</v>
      </c>
      <c r="BA23" s="19" t="e">
        <f t="shared" si="1"/>
        <v>#DIV/0!</v>
      </c>
      <c r="BB23" s="19" t="e">
        <f t="shared" si="2"/>
        <v>#DIV/0!</v>
      </c>
      <c r="BD23" s="19" t="e">
        <f t="shared" si="6"/>
        <v>#DIV/0!</v>
      </c>
      <c r="BE23" s="19" t="e">
        <f t="shared" si="7"/>
        <v>#DIV/0!</v>
      </c>
      <c r="BF23" s="27">
        <f t="shared" si="3"/>
        <v>55</v>
      </c>
      <c r="BG23" s="27">
        <v>21</v>
      </c>
      <c r="BH23" s="27">
        <f t="shared" si="4"/>
        <v>-34</v>
      </c>
      <c r="BJ23" s="27">
        <f t="shared" si="8"/>
        <v>0</v>
      </c>
      <c r="BK23" s="27">
        <f t="shared" si="9"/>
        <v>0</v>
      </c>
    </row>
    <row r="24" spans="17:63">
      <c r="Q24" s="19"/>
      <c r="W24" s="18"/>
      <c r="X24" s="3"/>
      <c r="Z24" s="19"/>
      <c r="AB24" s="13"/>
      <c r="AY24" s="27">
        <f t="shared" si="5"/>
        <v>0</v>
      </c>
      <c r="AZ24" s="27">
        <f t="shared" si="0"/>
        <v>0</v>
      </c>
      <c r="BA24" s="19" t="e">
        <f t="shared" si="1"/>
        <v>#DIV/0!</v>
      </c>
      <c r="BB24" s="19" t="e">
        <f t="shared" si="2"/>
        <v>#DIV/0!</v>
      </c>
      <c r="BD24" s="19" t="e">
        <f t="shared" si="6"/>
        <v>#DIV/0!</v>
      </c>
      <c r="BE24" s="19" t="e">
        <f t="shared" si="7"/>
        <v>#DIV/0!</v>
      </c>
      <c r="BF24" s="27">
        <f t="shared" si="3"/>
        <v>55</v>
      </c>
      <c r="BG24" s="27">
        <v>22</v>
      </c>
      <c r="BH24" s="27">
        <f t="shared" si="4"/>
        <v>-33</v>
      </c>
      <c r="BJ24" s="27">
        <f t="shared" si="8"/>
        <v>0</v>
      </c>
      <c r="BK24" s="27">
        <f t="shared" si="9"/>
        <v>0</v>
      </c>
    </row>
    <row r="25" spans="17:63">
      <c r="Q25" s="19"/>
      <c r="W25" s="18"/>
      <c r="X25" s="3"/>
      <c r="Z25" s="19"/>
      <c r="AB25" s="13"/>
      <c r="AY25" s="27">
        <f t="shared" si="5"/>
        <v>0</v>
      </c>
      <c r="AZ25" s="27">
        <f t="shared" si="0"/>
        <v>0</v>
      </c>
      <c r="BA25" s="19" t="e">
        <f t="shared" si="1"/>
        <v>#DIV/0!</v>
      </c>
      <c r="BB25" s="19" t="e">
        <f t="shared" si="2"/>
        <v>#DIV/0!</v>
      </c>
      <c r="BD25" s="19" t="e">
        <f t="shared" si="6"/>
        <v>#DIV/0!</v>
      </c>
      <c r="BE25" s="19" t="e">
        <f t="shared" si="7"/>
        <v>#DIV/0!</v>
      </c>
      <c r="BF25" s="27">
        <f t="shared" si="3"/>
        <v>55</v>
      </c>
      <c r="BG25" s="27">
        <v>23</v>
      </c>
      <c r="BH25" s="27">
        <f t="shared" si="4"/>
        <v>-32</v>
      </c>
      <c r="BJ25" s="27">
        <f t="shared" si="8"/>
        <v>0</v>
      </c>
      <c r="BK25" s="27">
        <f t="shared" si="9"/>
        <v>0</v>
      </c>
    </row>
    <row r="26" spans="17:63">
      <c r="Q26" s="19"/>
      <c r="W26" s="18"/>
      <c r="X26" s="3"/>
      <c r="Z26" s="19"/>
      <c r="AB26" s="13"/>
      <c r="AY26" s="27">
        <f t="shared" si="5"/>
        <v>0</v>
      </c>
      <c r="AZ26" s="27">
        <f t="shared" si="0"/>
        <v>0</v>
      </c>
      <c r="BA26" s="19" t="e">
        <f t="shared" si="1"/>
        <v>#DIV/0!</v>
      </c>
      <c r="BB26" s="19" t="e">
        <f t="shared" si="2"/>
        <v>#DIV/0!</v>
      </c>
      <c r="BD26" s="19" t="e">
        <f t="shared" si="6"/>
        <v>#DIV/0!</v>
      </c>
      <c r="BE26" s="19" t="e">
        <f t="shared" si="7"/>
        <v>#DIV/0!</v>
      </c>
      <c r="BF26" s="27">
        <f t="shared" si="3"/>
        <v>55</v>
      </c>
      <c r="BG26" s="27">
        <v>24</v>
      </c>
      <c r="BH26" s="27">
        <f t="shared" si="4"/>
        <v>-31</v>
      </c>
      <c r="BJ26" s="27">
        <f t="shared" si="8"/>
        <v>0</v>
      </c>
      <c r="BK26" s="27">
        <f t="shared" si="9"/>
        <v>0</v>
      </c>
    </row>
    <row r="27" spans="17:63">
      <c r="Q27" s="19"/>
      <c r="W27" s="18"/>
      <c r="X27" s="3"/>
      <c r="Z27" s="19"/>
      <c r="AB27" s="13"/>
      <c r="AY27" s="27">
        <f t="shared" si="5"/>
        <v>0</v>
      </c>
      <c r="AZ27" s="27">
        <f t="shared" si="0"/>
        <v>0</v>
      </c>
      <c r="BA27" s="19" t="e">
        <f t="shared" si="1"/>
        <v>#DIV/0!</v>
      </c>
      <c r="BB27" s="19" t="e">
        <f t="shared" si="2"/>
        <v>#DIV/0!</v>
      </c>
      <c r="BD27" s="19" t="e">
        <f t="shared" si="6"/>
        <v>#DIV/0!</v>
      </c>
      <c r="BE27" s="19" t="e">
        <f t="shared" si="7"/>
        <v>#DIV/0!</v>
      </c>
      <c r="BF27" s="27">
        <f t="shared" si="3"/>
        <v>55</v>
      </c>
      <c r="BG27" s="27">
        <v>25</v>
      </c>
      <c r="BH27" s="27">
        <f t="shared" si="4"/>
        <v>-30</v>
      </c>
      <c r="BJ27" s="27">
        <f t="shared" si="8"/>
        <v>0</v>
      </c>
      <c r="BK27" s="27">
        <f t="shared" si="9"/>
        <v>0</v>
      </c>
    </row>
    <row r="28" spans="17:63">
      <c r="Q28" s="19"/>
      <c r="W28" s="18"/>
      <c r="X28" s="3"/>
      <c r="Z28" s="19"/>
      <c r="AB28" s="13"/>
      <c r="AY28" s="27">
        <f t="shared" si="5"/>
        <v>0</v>
      </c>
      <c r="AZ28" s="27">
        <f t="shared" si="0"/>
        <v>0</v>
      </c>
      <c r="BA28" s="19" t="e">
        <f t="shared" si="1"/>
        <v>#DIV/0!</v>
      </c>
      <c r="BB28" s="19" t="e">
        <f t="shared" si="2"/>
        <v>#DIV/0!</v>
      </c>
      <c r="BD28" s="19" t="e">
        <f t="shared" si="6"/>
        <v>#DIV/0!</v>
      </c>
      <c r="BE28" s="19" t="e">
        <f t="shared" si="7"/>
        <v>#DIV/0!</v>
      </c>
      <c r="BF28" s="27">
        <f t="shared" si="3"/>
        <v>55</v>
      </c>
      <c r="BG28" s="27">
        <v>26</v>
      </c>
      <c r="BH28" s="27">
        <f t="shared" si="4"/>
        <v>-29</v>
      </c>
      <c r="BJ28" s="27">
        <f t="shared" si="8"/>
        <v>0</v>
      </c>
      <c r="BK28" s="27">
        <f t="shared" si="9"/>
        <v>0</v>
      </c>
    </row>
    <row r="29" spans="17:63">
      <c r="Q29" s="19"/>
      <c r="W29" s="18"/>
      <c r="X29" s="3"/>
      <c r="Z29" s="19"/>
      <c r="AB29" s="13"/>
      <c r="AY29" s="27">
        <f t="shared" si="5"/>
        <v>0</v>
      </c>
      <c r="AZ29" s="27">
        <f t="shared" si="0"/>
        <v>0</v>
      </c>
      <c r="BA29" s="19" t="e">
        <f t="shared" si="1"/>
        <v>#DIV/0!</v>
      </c>
      <c r="BB29" s="19" t="e">
        <f t="shared" si="2"/>
        <v>#DIV/0!</v>
      </c>
      <c r="BD29" s="19" t="e">
        <f t="shared" si="6"/>
        <v>#DIV/0!</v>
      </c>
      <c r="BE29" s="19" t="e">
        <f t="shared" si="7"/>
        <v>#DIV/0!</v>
      </c>
      <c r="BF29" s="27">
        <f t="shared" si="3"/>
        <v>55</v>
      </c>
      <c r="BG29" s="27">
        <v>27</v>
      </c>
      <c r="BH29" s="27">
        <f t="shared" si="4"/>
        <v>-28</v>
      </c>
      <c r="BJ29" s="27">
        <f t="shared" si="8"/>
        <v>0</v>
      </c>
      <c r="BK29" s="27">
        <f t="shared" si="9"/>
        <v>0</v>
      </c>
    </row>
    <row r="30" spans="17:63">
      <c r="Q30" s="19"/>
      <c r="W30" s="18"/>
      <c r="X30" s="3"/>
      <c r="Z30" s="19"/>
      <c r="AB30" s="13"/>
      <c r="AY30" s="27">
        <f t="shared" si="5"/>
        <v>0</v>
      </c>
      <c r="AZ30" s="27">
        <f t="shared" si="0"/>
        <v>0</v>
      </c>
      <c r="BA30" s="19" t="e">
        <f t="shared" si="1"/>
        <v>#DIV/0!</v>
      </c>
      <c r="BB30" s="19" t="e">
        <f t="shared" si="2"/>
        <v>#DIV/0!</v>
      </c>
      <c r="BD30" s="19" t="e">
        <f t="shared" si="6"/>
        <v>#DIV/0!</v>
      </c>
      <c r="BE30" s="19" t="e">
        <f t="shared" si="7"/>
        <v>#DIV/0!</v>
      </c>
      <c r="BF30" s="27">
        <f t="shared" si="3"/>
        <v>55</v>
      </c>
      <c r="BG30" s="27">
        <v>28</v>
      </c>
      <c r="BH30" s="27">
        <f t="shared" si="4"/>
        <v>-27</v>
      </c>
      <c r="BJ30" s="27">
        <f t="shared" si="8"/>
        <v>0</v>
      </c>
      <c r="BK30" s="27">
        <f t="shared" si="9"/>
        <v>0</v>
      </c>
    </row>
    <row r="31" spans="17:63">
      <c r="Q31" s="19"/>
      <c r="R31" s="2"/>
      <c r="W31" s="18"/>
      <c r="X31" s="3"/>
      <c r="Z31" s="19"/>
      <c r="AB31" s="13"/>
      <c r="AY31" s="27">
        <f t="shared" si="5"/>
        <v>0</v>
      </c>
      <c r="AZ31" s="27">
        <f t="shared" si="0"/>
        <v>0</v>
      </c>
      <c r="BA31" s="19" t="e">
        <f t="shared" si="1"/>
        <v>#DIV/0!</v>
      </c>
      <c r="BB31" s="19" t="e">
        <f t="shared" si="2"/>
        <v>#DIV/0!</v>
      </c>
      <c r="BD31" s="19" t="e">
        <f t="shared" si="6"/>
        <v>#DIV/0!</v>
      </c>
      <c r="BE31" s="19" t="e">
        <f t="shared" si="7"/>
        <v>#DIV/0!</v>
      </c>
      <c r="BF31" s="27">
        <f t="shared" si="3"/>
        <v>55</v>
      </c>
      <c r="BG31" s="27">
        <v>29</v>
      </c>
      <c r="BH31" s="27">
        <f t="shared" si="4"/>
        <v>-26</v>
      </c>
      <c r="BJ31" s="27">
        <f t="shared" si="8"/>
        <v>0</v>
      </c>
      <c r="BK31" s="27">
        <f t="shared" si="9"/>
        <v>0</v>
      </c>
    </row>
    <row r="32" spans="17:63">
      <c r="Q32" s="19"/>
      <c r="W32" s="18"/>
      <c r="X32" s="3"/>
      <c r="Z32" s="19"/>
      <c r="AB32" s="13"/>
      <c r="AY32" s="27">
        <f t="shared" si="5"/>
        <v>0</v>
      </c>
      <c r="AZ32" s="27">
        <f t="shared" si="0"/>
        <v>0</v>
      </c>
      <c r="BA32" s="19" t="e">
        <f t="shared" si="1"/>
        <v>#DIV/0!</v>
      </c>
      <c r="BB32" s="19" t="e">
        <f t="shared" si="2"/>
        <v>#DIV/0!</v>
      </c>
      <c r="BD32" s="19" t="e">
        <f t="shared" si="6"/>
        <v>#DIV/0!</v>
      </c>
      <c r="BE32" s="19" t="e">
        <f t="shared" si="7"/>
        <v>#DIV/0!</v>
      </c>
      <c r="BF32" s="27">
        <f t="shared" si="3"/>
        <v>55</v>
      </c>
      <c r="BG32" s="27">
        <v>30</v>
      </c>
      <c r="BH32" s="27">
        <f t="shared" si="4"/>
        <v>-25</v>
      </c>
      <c r="BJ32" s="27">
        <f t="shared" si="8"/>
        <v>0</v>
      </c>
      <c r="BK32" s="27">
        <f t="shared" si="9"/>
        <v>0</v>
      </c>
    </row>
    <row r="33" spans="17:63">
      <c r="Q33" s="19"/>
      <c r="W33" s="18"/>
      <c r="X33" s="3"/>
      <c r="Z33" s="19"/>
      <c r="AB33" s="13"/>
      <c r="AY33" s="27">
        <f t="shared" si="5"/>
        <v>0</v>
      </c>
      <c r="AZ33" s="27">
        <f t="shared" si="0"/>
        <v>0</v>
      </c>
      <c r="BA33" s="19" t="e">
        <f t="shared" si="1"/>
        <v>#DIV/0!</v>
      </c>
      <c r="BB33" s="19" t="e">
        <f t="shared" si="2"/>
        <v>#DIV/0!</v>
      </c>
      <c r="BD33" s="19" t="e">
        <f t="shared" si="6"/>
        <v>#DIV/0!</v>
      </c>
      <c r="BE33" s="19" t="e">
        <f t="shared" si="7"/>
        <v>#DIV/0!</v>
      </c>
      <c r="BF33" s="27">
        <f t="shared" si="3"/>
        <v>55</v>
      </c>
      <c r="BG33" s="27">
        <v>31</v>
      </c>
      <c r="BH33" s="27">
        <f t="shared" si="4"/>
        <v>-24</v>
      </c>
      <c r="BJ33" s="27">
        <f t="shared" si="8"/>
        <v>0</v>
      </c>
      <c r="BK33" s="27">
        <f t="shared" si="9"/>
        <v>0</v>
      </c>
    </row>
    <row r="34" spans="17:63">
      <c r="Q34" s="19"/>
      <c r="W34" s="18"/>
      <c r="X34" s="3"/>
      <c r="Z34" s="19"/>
      <c r="AB34" s="13"/>
      <c r="AY34" s="27">
        <f t="shared" si="5"/>
        <v>0</v>
      </c>
      <c r="AZ34" s="27">
        <f t="shared" si="0"/>
        <v>0</v>
      </c>
      <c r="BA34" s="19" t="e">
        <f t="shared" si="1"/>
        <v>#DIV/0!</v>
      </c>
      <c r="BB34" s="19" t="e">
        <f t="shared" si="2"/>
        <v>#DIV/0!</v>
      </c>
      <c r="BD34" s="19" t="e">
        <f t="shared" si="6"/>
        <v>#DIV/0!</v>
      </c>
      <c r="BE34" s="19" t="e">
        <f t="shared" si="7"/>
        <v>#DIV/0!</v>
      </c>
      <c r="BF34" s="27">
        <f t="shared" si="3"/>
        <v>55</v>
      </c>
      <c r="BG34" s="27">
        <v>32</v>
      </c>
      <c r="BH34" s="27">
        <f t="shared" si="4"/>
        <v>-23</v>
      </c>
      <c r="BJ34" s="27">
        <f t="shared" si="8"/>
        <v>0</v>
      </c>
      <c r="BK34" s="27">
        <f t="shared" si="9"/>
        <v>0</v>
      </c>
    </row>
    <row r="35" spans="17:63">
      <c r="Q35" s="19"/>
      <c r="W35" s="18"/>
      <c r="X35" s="3"/>
      <c r="Z35" s="19"/>
      <c r="AB35" s="13"/>
      <c r="AY35" s="27">
        <f t="shared" si="5"/>
        <v>0</v>
      </c>
      <c r="AZ35" s="27">
        <f t="shared" ref="AZ35:AZ54" si="10">+D35-O35</f>
        <v>0</v>
      </c>
      <c r="BA35" s="19" t="e">
        <f t="shared" ref="BA35:BA55" si="11">+W35/L35</f>
        <v>#DIV/0!</v>
      </c>
      <c r="BB35" s="19" t="e">
        <f t="shared" ref="BB35:BB66" si="12">+(Q35+Q142)/E35+E142</f>
        <v>#DIV/0!</v>
      </c>
      <c r="BD35" s="19" t="e">
        <f t="shared" si="6"/>
        <v>#DIV/0!</v>
      </c>
      <c r="BE35" s="19" t="e">
        <f t="shared" si="7"/>
        <v>#DIV/0!</v>
      </c>
      <c r="BF35" s="27">
        <f t="shared" ref="BF35:BF55" si="13">+IF(C35="",55,0)</f>
        <v>55</v>
      </c>
      <c r="BG35" s="27">
        <v>33</v>
      </c>
      <c r="BH35" s="27">
        <f t="shared" ref="BH35:BH66" si="14">+BG35-BF35</f>
        <v>-22</v>
      </c>
      <c r="BJ35" s="27">
        <f t="shared" si="8"/>
        <v>0</v>
      </c>
      <c r="BK35" s="27">
        <f t="shared" si="9"/>
        <v>0</v>
      </c>
    </row>
    <row r="36" spans="17:63">
      <c r="Q36" s="19"/>
      <c r="W36" s="18"/>
      <c r="X36" s="3"/>
      <c r="Z36" s="19"/>
      <c r="AB36" s="13"/>
      <c r="AY36" s="27">
        <f t="shared" ref="AY36:AY54" si="15">+AY35+AC36-AA36-Y36</f>
        <v>0</v>
      </c>
      <c r="AZ36" s="27">
        <f t="shared" si="10"/>
        <v>0</v>
      </c>
      <c r="BA36" s="19" t="e">
        <f t="shared" si="11"/>
        <v>#DIV/0!</v>
      </c>
      <c r="BB36" s="19" t="e">
        <f t="shared" si="12"/>
        <v>#DIV/0!</v>
      </c>
      <c r="BD36" s="19" t="e">
        <f t="shared" ref="BD36:BD55" si="16">+T36/S36*100</f>
        <v>#DIV/0!</v>
      </c>
      <c r="BE36" s="19" t="e">
        <f t="shared" ref="BE36:BE55" si="17">+R36/S36</f>
        <v>#DIV/0!</v>
      </c>
      <c r="BF36" s="27">
        <f t="shared" si="13"/>
        <v>55</v>
      </c>
      <c r="BG36" s="27">
        <v>34</v>
      </c>
      <c r="BH36" s="27">
        <f t="shared" si="14"/>
        <v>-21</v>
      </c>
      <c r="BJ36" s="27">
        <f t="shared" ref="BJ36:BJ55" si="18">+BJ35+AG36-AE36</f>
        <v>0</v>
      </c>
      <c r="BK36" s="27">
        <f t="shared" ref="BK36:BK55" si="19">+BK35+AI36-AK36</f>
        <v>0</v>
      </c>
    </row>
    <row r="37" spans="17:63">
      <c r="Q37" s="19"/>
      <c r="W37" s="18"/>
      <c r="X37" s="3"/>
      <c r="Z37" s="19"/>
      <c r="AB37" s="13"/>
      <c r="AY37" s="27">
        <f t="shared" si="15"/>
        <v>0</v>
      </c>
      <c r="AZ37" s="27">
        <f t="shared" si="10"/>
        <v>0</v>
      </c>
      <c r="BA37" s="19" t="e">
        <f t="shared" si="11"/>
        <v>#DIV/0!</v>
      </c>
      <c r="BB37" s="19" t="e">
        <f t="shared" si="12"/>
        <v>#DIV/0!</v>
      </c>
      <c r="BD37" s="19" t="e">
        <f t="shared" si="16"/>
        <v>#DIV/0!</v>
      </c>
      <c r="BE37" s="19" t="e">
        <f t="shared" si="17"/>
        <v>#DIV/0!</v>
      </c>
      <c r="BF37" s="27">
        <f t="shared" si="13"/>
        <v>55</v>
      </c>
      <c r="BG37" s="27">
        <v>35</v>
      </c>
      <c r="BH37" s="27">
        <f t="shared" si="14"/>
        <v>-20</v>
      </c>
      <c r="BJ37" s="27">
        <f t="shared" si="18"/>
        <v>0</v>
      </c>
      <c r="BK37" s="27">
        <f t="shared" si="19"/>
        <v>0</v>
      </c>
    </row>
    <row r="38" spans="17:63">
      <c r="Q38" s="19"/>
      <c r="W38" s="18"/>
      <c r="X38" s="3"/>
      <c r="Z38" s="19"/>
      <c r="AB38" s="13"/>
      <c r="AY38" s="27">
        <f t="shared" si="15"/>
        <v>0</v>
      </c>
      <c r="AZ38" s="27">
        <f t="shared" si="10"/>
        <v>0</v>
      </c>
      <c r="BA38" s="19" t="e">
        <f t="shared" si="11"/>
        <v>#DIV/0!</v>
      </c>
      <c r="BB38" s="19" t="e">
        <f t="shared" si="12"/>
        <v>#DIV/0!</v>
      </c>
      <c r="BD38" s="19" t="e">
        <f t="shared" si="16"/>
        <v>#DIV/0!</v>
      </c>
      <c r="BE38" s="19" t="e">
        <f t="shared" si="17"/>
        <v>#DIV/0!</v>
      </c>
      <c r="BF38" s="27">
        <f t="shared" si="13"/>
        <v>55</v>
      </c>
      <c r="BG38" s="27">
        <v>36</v>
      </c>
      <c r="BH38" s="27">
        <f t="shared" si="14"/>
        <v>-19</v>
      </c>
      <c r="BJ38" s="27">
        <f t="shared" si="18"/>
        <v>0</v>
      </c>
      <c r="BK38" s="27">
        <f t="shared" si="19"/>
        <v>0</v>
      </c>
    </row>
    <row r="39" spans="17:63">
      <c r="Q39" s="19"/>
      <c r="W39" s="18"/>
      <c r="X39" s="3"/>
      <c r="Z39" s="19"/>
      <c r="AB39" s="13"/>
      <c r="AY39" s="27">
        <f t="shared" si="15"/>
        <v>0</v>
      </c>
      <c r="AZ39" s="27">
        <f t="shared" si="10"/>
        <v>0</v>
      </c>
      <c r="BA39" s="19" t="e">
        <f t="shared" si="11"/>
        <v>#DIV/0!</v>
      </c>
      <c r="BB39" s="19" t="e">
        <f t="shared" si="12"/>
        <v>#DIV/0!</v>
      </c>
      <c r="BD39" s="19" t="e">
        <f t="shared" si="16"/>
        <v>#DIV/0!</v>
      </c>
      <c r="BE39" s="19" t="e">
        <f t="shared" si="17"/>
        <v>#DIV/0!</v>
      </c>
      <c r="BF39" s="27">
        <f t="shared" si="13"/>
        <v>55</v>
      </c>
      <c r="BG39" s="27">
        <v>37</v>
      </c>
      <c r="BH39" s="27">
        <f t="shared" si="14"/>
        <v>-18</v>
      </c>
      <c r="BJ39" s="27">
        <f t="shared" si="18"/>
        <v>0</v>
      </c>
      <c r="BK39" s="27">
        <f t="shared" si="19"/>
        <v>0</v>
      </c>
    </row>
    <row r="40" spans="17:63">
      <c r="Q40" s="19"/>
      <c r="W40" s="18"/>
      <c r="X40" s="3"/>
      <c r="Z40" s="19"/>
      <c r="AB40" s="13"/>
      <c r="AY40" s="27">
        <f t="shared" si="15"/>
        <v>0</v>
      </c>
      <c r="AZ40" s="27">
        <f t="shared" si="10"/>
        <v>0</v>
      </c>
      <c r="BA40" s="19" t="e">
        <f t="shared" si="11"/>
        <v>#DIV/0!</v>
      </c>
      <c r="BB40" s="19" t="e">
        <f t="shared" si="12"/>
        <v>#DIV/0!</v>
      </c>
      <c r="BD40" s="19" t="e">
        <f t="shared" si="16"/>
        <v>#DIV/0!</v>
      </c>
      <c r="BE40" s="19" t="e">
        <f t="shared" si="17"/>
        <v>#DIV/0!</v>
      </c>
      <c r="BF40" s="27">
        <f t="shared" si="13"/>
        <v>55</v>
      </c>
      <c r="BG40" s="27">
        <v>38</v>
      </c>
      <c r="BH40" s="27">
        <f t="shared" si="14"/>
        <v>-17</v>
      </c>
      <c r="BJ40" s="27">
        <f t="shared" si="18"/>
        <v>0</v>
      </c>
      <c r="BK40" s="27">
        <f t="shared" si="19"/>
        <v>0</v>
      </c>
    </row>
    <row r="41" spans="17:63">
      <c r="Q41" s="19"/>
      <c r="W41" s="18"/>
      <c r="X41" s="3"/>
      <c r="Z41" s="19"/>
      <c r="AB41" s="13"/>
      <c r="AY41" s="27">
        <f t="shared" si="15"/>
        <v>0</v>
      </c>
      <c r="AZ41" s="27">
        <f t="shared" si="10"/>
        <v>0</v>
      </c>
      <c r="BA41" s="19" t="e">
        <f t="shared" si="11"/>
        <v>#DIV/0!</v>
      </c>
      <c r="BB41" s="19" t="e">
        <f t="shared" si="12"/>
        <v>#DIV/0!</v>
      </c>
      <c r="BD41" s="19" t="e">
        <f t="shared" si="16"/>
        <v>#DIV/0!</v>
      </c>
      <c r="BE41" s="19" t="e">
        <f t="shared" si="17"/>
        <v>#DIV/0!</v>
      </c>
      <c r="BF41" s="27">
        <f t="shared" si="13"/>
        <v>55</v>
      </c>
      <c r="BG41" s="27">
        <v>39</v>
      </c>
      <c r="BH41" s="27">
        <f t="shared" si="14"/>
        <v>-16</v>
      </c>
      <c r="BJ41" s="27">
        <f t="shared" si="18"/>
        <v>0</v>
      </c>
      <c r="BK41" s="27">
        <f t="shared" si="19"/>
        <v>0</v>
      </c>
    </row>
    <row r="42" spans="17:63">
      <c r="Q42" s="19"/>
      <c r="W42" s="18"/>
      <c r="X42" s="3"/>
      <c r="Z42" s="19"/>
      <c r="AB42" s="13"/>
      <c r="AY42" s="27">
        <f t="shared" si="15"/>
        <v>0</v>
      </c>
      <c r="AZ42" s="27">
        <f t="shared" si="10"/>
        <v>0</v>
      </c>
      <c r="BA42" s="19" t="e">
        <f t="shared" si="11"/>
        <v>#DIV/0!</v>
      </c>
      <c r="BB42" s="19" t="e">
        <f t="shared" si="12"/>
        <v>#DIV/0!</v>
      </c>
      <c r="BD42" s="19" t="e">
        <f t="shared" si="16"/>
        <v>#DIV/0!</v>
      </c>
      <c r="BE42" s="19" t="e">
        <f t="shared" si="17"/>
        <v>#DIV/0!</v>
      </c>
      <c r="BF42" s="27">
        <f t="shared" si="13"/>
        <v>55</v>
      </c>
      <c r="BG42" s="27">
        <v>40</v>
      </c>
      <c r="BH42" s="27">
        <f t="shared" si="14"/>
        <v>-15</v>
      </c>
      <c r="BJ42" s="27">
        <f t="shared" si="18"/>
        <v>0</v>
      </c>
      <c r="BK42" s="27">
        <f t="shared" si="19"/>
        <v>0</v>
      </c>
    </row>
    <row r="43" spans="17:63">
      <c r="Q43" s="19"/>
      <c r="W43" s="18"/>
      <c r="X43" s="3"/>
      <c r="Z43" s="19"/>
      <c r="AB43" s="13"/>
      <c r="AY43" s="27">
        <f t="shared" si="15"/>
        <v>0</v>
      </c>
      <c r="AZ43" s="27">
        <f t="shared" si="10"/>
        <v>0</v>
      </c>
      <c r="BA43" s="19" t="e">
        <f t="shared" si="11"/>
        <v>#DIV/0!</v>
      </c>
      <c r="BB43" s="19" t="e">
        <f t="shared" si="12"/>
        <v>#DIV/0!</v>
      </c>
      <c r="BD43" s="19" t="e">
        <f t="shared" si="16"/>
        <v>#DIV/0!</v>
      </c>
      <c r="BE43" s="19" t="e">
        <f t="shared" si="17"/>
        <v>#DIV/0!</v>
      </c>
      <c r="BF43" s="27">
        <f t="shared" si="13"/>
        <v>55</v>
      </c>
      <c r="BG43" s="27">
        <v>41</v>
      </c>
      <c r="BH43" s="27">
        <f t="shared" si="14"/>
        <v>-14</v>
      </c>
      <c r="BJ43" s="27">
        <f t="shared" si="18"/>
        <v>0</v>
      </c>
      <c r="BK43" s="27">
        <f t="shared" si="19"/>
        <v>0</v>
      </c>
    </row>
    <row r="44" spans="17:63">
      <c r="Q44" s="19"/>
      <c r="W44" s="18"/>
      <c r="X44" s="3"/>
      <c r="Z44" s="19"/>
      <c r="AB44" s="13"/>
      <c r="AY44" s="27">
        <f t="shared" si="15"/>
        <v>0</v>
      </c>
      <c r="AZ44" s="27">
        <f t="shared" si="10"/>
        <v>0</v>
      </c>
      <c r="BA44" s="19" t="e">
        <f t="shared" si="11"/>
        <v>#DIV/0!</v>
      </c>
      <c r="BB44" s="19" t="e">
        <f t="shared" si="12"/>
        <v>#DIV/0!</v>
      </c>
      <c r="BD44" s="19" t="e">
        <f t="shared" si="16"/>
        <v>#DIV/0!</v>
      </c>
      <c r="BE44" s="19" t="e">
        <f t="shared" si="17"/>
        <v>#DIV/0!</v>
      </c>
      <c r="BF44" s="27">
        <f t="shared" si="13"/>
        <v>55</v>
      </c>
      <c r="BG44" s="27">
        <v>42</v>
      </c>
      <c r="BH44" s="27">
        <f t="shared" si="14"/>
        <v>-13</v>
      </c>
      <c r="BJ44" s="27">
        <f t="shared" si="18"/>
        <v>0</v>
      </c>
      <c r="BK44" s="27">
        <f t="shared" si="19"/>
        <v>0</v>
      </c>
    </row>
    <row r="45" spans="17:63">
      <c r="Q45" s="19"/>
      <c r="W45" s="18"/>
      <c r="X45" s="3"/>
      <c r="Z45" s="19"/>
      <c r="AB45" s="13"/>
      <c r="AY45" s="27">
        <f t="shared" si="15"/>
        <v>0</v>
      </c>
      <c r="AZ45" s="27">
        <f t="shared" si="10"/>
        <v>0</v>
      </c>
      <c r="BA45" s="19" t="e">
        <f t="shared" si="11"/>
        <v>#DIV/0!</v>
      </c>
      <c r="BB45" s="19" t="e">
        <f t="shared" si="12"/>
        <v>#DIV/0!</v>
      </c>
      <c r="BD45" s="19" t="e">
        <f t="shared" si="16"/>
        <v>#DIV/0!</v>
      </c>
      <c r="BE45" s="19" t="e">
        <f t="shared" si="17"/>
        <v>#DIV/0!</v>
      </c>
      <c r="BF45" s="27">
        <f t="shared" si="13"/>
        <v>55</v>
      </c>
      <c r="BG45" s="27">
        <v>43</v>
      </c>
      <c r="BH45" s="27">
        <f t="shared" si="14"/>
        <v>-12</v>
      </c>
      <c r="BJ45" s="27">
        <f t="shared" si="18"/>
        <v>0</v>
      </c>
      <c r="BK45" s="27">
        <f t="shared" si="19"/>
        <v>0</v>
      </c>
    </row>
    <row r="46" spans="17:63">
      <c r="Q46" s="19"/>
      <c r="W46" s="18"/>
      <c r="X46" s="3"/>
      <c r="Z46" s="19"/>
      <c r="AB46" s="13"/>
      <c r="AY46" s="27">
        <f t="shared" si="15"/>
        <v>0</v>
      </c>
      <c r="AZ46" s="27">
        <f t="shared" si="10"/>
        <v>0</v>
      </c>
      <c r="BA46" s="19" t="e">
        <f t="shared" si="11"/>
        <v>#DIV/0!</v>
      </c>
      <c r="BB46" s="19" t="e">
        <f t="shared" si="12"/>
        <v>#DIV/0!</v>
      </c>
      <c r="BD46" s="19" t="e">
        <f t="shared" si="16"/>
        <v>#DIV/0!</v>
      </c>
      <c r="BE46" s="19" t="e">
        <f t="shared" si="17"/>
        <v>#DIV/0!</v>
      </c>
      <c r="BF46" s="27">
        <f t="shared" si="13"/>
        <v>55</v>
      </c>
      <c r="BG46" s="27">
        <v>44</v>
      </c>
      <c r="BH46" s="27">
        <f t="shared" si="14"/>
        <v>-11</v>
      </c>
      <c r="BJ46" s="27">
        <f t="shared" si="18"/>
        <v>0</v>
      </c>
      <c r="BK46" s="27">
        <f t="shared" si="19"/>
        <v>0</v>
      </c>
    </row>
    <row r="47" spans="17:63">
      <c r="W47" s="18"/>
      <c r="X47" s="3"/>
      <c r="Z47" s="19"/>
      <c r="AB47" s="13"/>
      <c r="AY47" s="27">
        <f t="shared" si="15"/>
        <v>0</v>
      </c>
      <c r="AZ47" s="27">
        <f t="shared" si="10"/>
        <v>0</v>
      </c>
      <c r="BA47" s="19" t="e">
        <f t="shared" si="11"/>
        <v>#DIV/0!</v>
      </c>
      <c r="BB47" s="19" t="e">
        <f t="shared" si="12"/>
        <v>#DIV/0!</v>
      </c>
      <c r="BD47" s="19" t="e">
        <f t="shared" si="16"/>
        <v>#DIV/0!</v>
      </c>
      <c r="BE47" s="19" t="e">
        <f t="shared" si="17"/>
        <v>#DIV/0!</v>
      </c>
      <c r="BF47" s="27">
        <f t="shared" si="13"/>
        <v>55</v>
      </c>
      <c r="BG47" s="27">
        <v>45</v>
      </c>
      <c r="BH47" s="27">
        <f t="shared" si="14"/>
        <v>-10</v>
      </c>
      <c r="BJ47" s="27">
        <f t="shared" si="18"/>
        <v>0</v>
      </c>
      <c r="BK47" s="27">
        <f t="shared" si="19"/>
        <v>0</v>
      </c>
    </row>
    <row r="48" spans="17:63">
      <c r="W48" s="18"/>
      <c r="X48" s="3"/>
      <c r="Z48" s="19"/>
      <c r="AB48" s="13"/>
      <c r="AY48" s="27">
        <f t="shared" si="15"/>
        <v>0</v>
      </c>
      <c r="AZ48" s="27">
        <f t="shared" si="10"/>
        <v>0</v>
      </c>
      <c r="BA48" s="19" t="e">
        <f t="shared" si="11"/>
        <v>#DIV/0!</v>
      </c>
      <c r="BB48" s="19" t="e">
        <f t="shared" si="12"/>
        <v>#DIV/0!</v>
      </c>
      <c r="BD48" s="19" t="e">
        <f t="shared" si="16"/>
        <v>#DIV/0!</v>
      </c>
      <c r="BE48" s="19" t="e">
        <f t="shared" si="17"/>
        <v>#DIV/0!</v>
      </c>
      <c r="BF48" s="27">
        <f t="shared" si="13"/>
        <v>55</v>
      </c>
      <c r="BG48" s="27">
        <v>46</v>
      </c>
      <c r="BH48" s="27">
        <f t="shared" si="14"/>
        <v>-9</v>
      </c>
      <c r="BJ48" s="27">
        <f t="shared" si="18"/>
        <v>0</v>
      </c>
      <c r="BK48" s="27">
        <f t="shared" si="19"/>
        <v>0</v>
      </c>
    </row>
    <row r="49" spans="23:63">
      <c r="W49" s="18"/>
      <c r="X49" s="3"/>
      <c r="Z49" s="19"/>
      <c r="AB49" s="13"/>
      <c r="AY49" s="27">
        <f t="shared" si="15"/>
        <v>0</v>
      </c>
      <c r="AZ49" s="27">
        <f t="shared" si="10"/>
        <v>0</v>
      </c>
      <c r="BA49" s="19" t="e">
        <f t="shared" si="11"/>
        <v>#DIV/0!</v>
      </c>
      <c r="BB49" s="19" t="e">
        <f t="shared" si="12"/>
        <v>#DIV/0!</v>
      </c>
      <c r="BD49" s="19" t="e">
        <f t="shared" si="16"/>
        <v>#DIV/0!</v>
      </c>
      <c r="BE49" s="19" t="e">
        <f t="shared" si="17"/>
        <v>#DIV/0!</v>
      </c>
      <c r="BF49" s="27">
        <f t="shared" si="13"/>
        <v>55</v>
      </c>
      <c r="BG49" s="27">
        <v>47</v>
      </c>
      <c r="BH49" s="27">
        <f t="shared" si="14"/>
        <v>-8</v>
      </c>
      <c r="BJ49" s="27">
        <f t="shared" si="18"/>
        <v>0</v>
      </c>
      <c r="BK49" s="27">
        <f t="shared" si="19"/>
        <v>0</v>
      </c>
    </row>
    <row r="50" spans="23:63">
      <c r="W50" s="18"/>
      <c r="X50" s="3"/>
      <c r="Z50" s="19"/>
      <c r="AB50" s="13"/>
      <c r="AY50" s="27">
        <f t="shared" si="15"/>
        <v>0</v>
      </c>
      <c r="AZ50" s="27">
        <f t="shared" si="10"/>
        <v>0</v>
      </c>
      <c r="BA50" s="19" t="e">
        <f t="shared" si="11"/>
        <v>#DIV/0!</v>
      </c>
      <c r="BB50" s="19" t="e">
        <f t="shared" si="12"/>
        <v>#DIV/0!</v>
      </c>
      <c r="BD50" s="19" t="e">
        <f t="shared" si="16"/>
        <v>#DIV/0!</v>
      </c>
      <c r="BE50" s="19" t="e">
        <f t="shared" si="17"/>
        <v>#DIV/0!</v>
      </c>
      <c r="BF50" s="27">
        <f t="shared" si="13"/>
        <v>55</v>
      </c>
      <c r="BG50" s="27">
        <v>48</v>
      </c>
      <c r="BH50" s="27">
        <f t="shared" si="14"/>
        <v>-7</v>
      </c>
      <c r="BJ50" s="27">
        <f t="shared" si="18"/>
        <v>0</v>
      </c>
      <c r="BK50" s="27">
        <f t="shared" si="19"/>
        <v>0</v>
      </c>
    </row>
    <row r="51" spans="23:63">
      <c r="W51" s="18"/>
      <c r="X51" s="3"/>
      <c r="Z51" s="19"/>
      <c r="AB51" s="13"/>
      <c r="AY51" s="27">
        <f t="shared" si="15"/>
        <v>0</v>
      </c>
      <c r="AZ51" s="27">
        <f t="shared" si="10"/>
        <v>0</v>
      </c>
      <c r="BA51" s="19" t="e">
        <f t="shared" si="11"/>
        <v>#DIV/0!</v>
      </c>
      <c r="BB51" s="19" t="e">
        <f t="shared" si="12"/>
        <v>#DIV/0!</v>
      </c>
      <c r="BD51" s="19" t="e">
        <f t="shared" si="16"/>
        <v>#DIV/0!</v>
      </c>
      <c r="BE51" s="19" t="e">
        <f t="shared" si="17"/>
        <v>#DIV/0!</v>
      </c>
      <c r="BF51" s="27">
        <f t="shared" si="13"/>
        <v>55</v>
      </c>
      <c r="BG51" s="27">
        <v>49</v>
      </c>
      <c r="BH51" s="27">
        <f t="shared" si="14"/>
        <v>-6</v>
      </c>
      <c r="BJ51" s="27">
        <f t="shared" si="18"/>
        <v>0</v>
      </c>
      <c r="BK51" s="27">
        <f t="shared" si="19"/>
        <v>0</v>
      </c>
    </row>
    <row r="52" spans="23:63">
      <c r="W52" s="18"/>
      <c r="X52" s="3"/>
      <c r="Z52" s="19"/>
      <c r="AB52" s="13"/>
      <c r="AY52" s="27">
        <f t="shared" si="15"/>
        <v>0</v>
      </c>
      <c r="AZ52" s="27">
        <f t="shared" si="10"/>
        <v>0</v>
      </c>
      <c r="BA52" s="19" t="e">
        <f t="shared" si="11"/>
        <v>#DIV/0!</v>
      </c>
      <c r="BB52" s="19" t="e">
        <f t="shared" si="12"/>
        <v>#DIV/0!</v>
      </c>
      <c r="BD52" s="19" t="e">
        <f t="shared" si="16"/>
        <v>#DIV/0!</v>
      </c>
      <c r="BE52" s="19" t="e">
        <f t="shared" si="17"/>
        <v>#DIV/0!</v>
      </c>
      <c r="BF52" s="27">
        <f t="shared" si="13"/>
        <v>55</v>
      </c>
      <c r="BG52" s="27">
        <v>50</v>
      </c>
      <c r="BH52" s="27">
        <f t="shared" si="14"/>
        <v>-5</v>
      </c>
      <c r="BJ52" s="27">
        <f t="shared" si="18"/>
        <v>0</v>
      </c>
      <c r="BK52" s="27">
        <f t="shared" si="19"/>
        <v>0</v>
      </c>
    </row>
    <row r="53" spans="23:63">
      <c r="W53" s="18"/>
      <c r="X53" s="3"/>
      <c r="Z53" s="19"/>
      <c r="AB53" s="13"/>
      <c r="AY53" s="27">
        <f t="shared" si="15"/>
        <v>0</v>
      </c>
      <c r="AZ53" s="27">
        <f t="shared" si="10"/>
        <v>0</v>
      </c>
      <c r="BA53" s="19" t="e">
        <f t="shared" si="11"/>
        <v>#DIV/0!</v>
      </c>
      <c r="BB53" s="19" t="e">
        <f t="shared" si="12"/>
        <v>#DIV/0!</v>
      </c>
      <c r="BD53" s="19" t="e">
        <f t="shared" si="16"/>
        <v>#DIV/0!</v>
      </c>
      <c r="BE53" s="19" t="e">
        <f t="shared" si="17"/>
        <v>#DIV/0!</v>
      </c>
      <c r="BF53" s="27">
        <f t="shared" si="13"/>
        <v>55</v>
      </c>
      <c r="BG53" s="27">
        <v>51</v>
      </c>
      <c r="BH53" s="27">
        <f t="shared" si="14"/>
        <v>-4</v>
      </c>
      <c r="BJ53" s="27">
        <f t="shared" si="18"/>
        <v>0</v>
      </c>
      <c r="BK53" s="27">
        <f t="shared" si="19"/>
        <v>0</v>
      </c>
    </row>
    <row r="54" spans="23:63">
      <c r="W54" s="18"/>
      <c r="X54" s="3"/>
      <c r="Z54" s="19"/>
      <c r="AB54" s="13"/>
      <c r="AY54" s="27">
        <f t="shared" si="15"/>
        <v>0</v>
      </c>
      <c r="AZ54" s="27">
        <f t="shared" si="10"/>
        <v>0</v>
      </c>
      <c r="BA54" s="19" t="e">
        <f t="shared" si="11"/>
        <v>#DIV/0!</v>
      </c>
      <c r="BB54" s="19" t="e">
        <f t="shared" si="12"/>
        <v>#DIV/0!</v>
      </c>
      <c r="BD54" s="19" t="e">
        <f t="shared" si="16"/>
        <v>#DIV/0!</v>
      </c>
      <c r="BE54" s="19" t="e">
        <f t="shared" si="17"/>
        <v>#DIV/0!</v>
      </c>
      <c r="BF54" s="27">
        <f t="shared" si="13"/>
        <v>55</v>
      </c>
      <c r="BG54" s="27">
        <v>52</v>
      </c>
      <c r="BH54" s="27">
        <f t="shared" si="14"/>
        <v>-3</v>
      </c>
      <c r="BJ54" s="27">
        <f t="shared" si="18"/>
        <v>0</v>
      </c>
      <c r="BK54" s="27">
        <f t="shared" si="19"/>
        <v>0</v>
      </c>
    </row>
    <row r="55" spans="23:63">
      <c r="W55" s="18"/>
      <c r="X55" s="3"/>
      <c r="Z55" s="19"/>
      <c r="AB55" s="13"/>
      <c r="BA55" s="19" t="e">
        <f t="shared" si="11"/>
        <v>#DIV/0!</v>
      </c>
      <c r="BB55" s="19" t="e">
        <f t="shared" si="12"/>
        <v>#DIV/0!</v>
      </c>
      <c r="BD55" s="19" t="e">
        <f t="shared" si="16"/>
        <v>#DIV/0!</v>
      </c>
      <c r="BE55" s="19" t="e">
        <f t="shared" si="17"/>
        <v>#DIV/0!</v>
      </c>
      <c r="BF55" s="27">
        <f t="shared" si="13"/>
        <v>55</v>
      </c>
      <c r="BG55" s="27">
        <v>53</v>
      </c>
      <c r="BH55" s="27">
        <f t="shared" si="14"/>
        <v>-2</v>
      </c>
      <c r="BJ55" s="27">
        <f t="shared" si="18"/>
        <v>0</v>
      </c>
      <c r="BK55" s="27">
        <f t="shared" si="19"/>
        <v>0</v>
      </c>
    </row>
    <row r="56" spans="23:63">
      <c r="W56" s="18"/>
      <c r="X56" s="3"/>
      <c r="Z56" s="19"/>
      <c r="AB56" s="13"/>
      <c r="BA56" s="19"/>
      <c r="BB56" s="19"/>
      <c r="BD56" s="19"/>
      <c r="BE56" s="19"/>
      <c r="BF56" s="27"/>
      <c r="BG56" s="27"/>
      <c r="BH56" s="27"/>
    </row>
    <row r="57" spans="23:63">
      <c r="W57" s="18"/>
      <c r="X57" s="3"/>
      <c r="Z57" s="19"/>
      <c r="AB57" s="13"/>
      <c r="BA57" s="19"/>
      <c r="BB57" s="19"/>
      <c r="BD57" s="19"/>
      <c r="BE57" s="19"/>
      <c r="BF57" s="27"/>
    </row>
    <row r="58" spans="23:63">
      <c r="W58" s="18"/>
      <c r="X58" s="3"/>
      <c r="Z58" s="19"/>
      <c r="AB58" s="13"/>
      <c r="BA58" s="19"/>
      <c r="BB58" s="19"/>
      <c r="BD58" s="19"/>
      <c r="BE58" s="19"/>
      <c r="BF58" s="27"/>
    </row>
    <row r="59" spans="23:63">
      <c r="W59" s="18"/>
      <c r="X59" s="3"/>
      <c r="Z59" s="19"/>
      <c r="AB59" s="13"/>
      <c r="BA59" s="19"/>
      <c r="BB59" s="19"/>
      <c r="BD59" s="19"/>
      <c r="BE59" s="19"/>
      <c r="BF59" s="27"/>
    </row>
    <row r="60" spans="23:63">
      <c r="BA60" s="19"/>
      <c r="BB60" s="19"/>
      <c r="BD60" s="19"/>
      <c r="BE60" s="19"/>
      <c r="BF60" s="27"/>
    </row>
    <row r="61" spans="23:63">
      <c r="BA61" s="19"/>
      <c r="BB61" s="19"/>
      <c r="BD61" s="19"/>
      <c r="BE61" s="19"/>
      <c r="BF61" s="27"/>
    </row>
    <row r="62" spans="23:63">
      <c r="BA62" s="19"/>
      <c r="BB62" s="19"/>
      <c r="BD62" s="19"/>
      <c r="BE62" s="19"/>
      <c r="BF62" s="27"/>
    </row>
    <row r="63" spans="23:63">
      <c r="BA63" s="19"/>
      <c r="BB63" s="19"/>
      <c r="BD63" s="19"/>
      <c r="BE63" s="19"/>
      <c r="BF63" s="27"/>
    </row>
    <row r="64" spans="23:63">
      <c r="BA64" s="19"/>
      <c r="BB64" s="19"/>
      <c r="BD64" s="19"/>
      <c r="BE64" s="19"/>
      <c r="BF64" s="27"/>
    </row>
    <row r="65" spans="53:58">
      <c r="BA65" s="19"/>
      <c r="BB65" s="19"/>
      <c r="BD65" s="19"/>
      <c r="BE65" s="19"/>
      <c r="BF65" s="27"/>
    </row>
    <row r="66" spans="53:58">
      <c r="BA66" s="19"/>
      <c r="BB66" s="19"/>
      <c r="BD66" s="19"/>
      <c r="BE66" s="19"/>
      <c r="BF66" s="27"/>
    </row>
    <row r="67" spans="53:58">
      <c r="BA67" s="19"/>
      <c r="BB67" s="19"/>
      <c r="BD67" s="19"/>
      <c r="BE67" s="19"/>
      <c r="BF67" s="27"/>
    </row>
    <row r="68" spans="53:58">
      <c r="BA68" s="19"/>
      <c r="BB68" s="19"/>
      <c r="BD68" s="19"/>
      <c r="BE68" s="19"/>
      <c r="BF68" s="27"/>
    </row>
    <row r="69" spans="53:58">
      <c r="BA69" s="19"/>
      <c r="BB69" s="19"/>
      <c r="BD69" s="19"/>
      <c r="BE69" s="19"/>
      <c r="BF69" s="27"/>
    </row>
    <row r="70" spans="53:58">
      <c r="BA70" s="19"/>
      <c r="BB70" s="19"/>
      <c r="BD70" s="19"/>
      <c r="BE70" s="19"/>
      <c r="BF70" s="27"/>
    </row>
    <row r="71" spans="53:58">
      <c r="BA71" s="19"/>
      <c r="BB71" s="19"/>
      <c r="BD71" s="19"/>
      <c r="BE71" s="19"/>
      <c r="BF71" s="27"/>
    </row>
    <row r="72" spans="53:58">
      <c r="BA72" s="19"/>
      <c r="BB72" s="19"/>
      <c r="BD72" s="19"/>
      <c r="BE72" s="19"/>
      <c r="BF72" s="27"/>
    </row>
    <row r="73" spans="53:58">
      <c r="BA73" s="19"/>
      <c r="BB73" s="19"/>
      <c r="BD73" s="19"/>
      <c r="BE73" s="19"/>
      <c r="BF73" s="27"/>
    </row>
    <row r="74" spans="53:58">
      <c r="BA74" s="19"/>
      <c r="BB74" s="19"/>
      <c r="BD74" s="19"/>
      <c r="BE74" s="19"/>
    </row>
    <row r="75" spans="53:58">
      <c r="BA75" s="19"/>
      <c r="BB75" s="19"/>
      <c r="BD75" s="19"/>
      <c r="BE75" s="19"/>
    </row>
    <row r="76" spans="53:58">
      <c r="BA76" s="19"/>
      <c r="BB76" s="19"/>
      <c r="BD76" s="19"/>
      <c r="BE76" s="19"/>
    </row>
    <row r="77" spans="53:58">
      <c r="BA77" s="19"/>
      <c r="BB77" s="19"/>
      <c r="BD77" s="19"/>
      <c r="BE77" s="19"/>
    </row>
    <row r="78" spans="53:58">
      <c r="BA78" s="19"/>
      <c r="BB78" s="19"/>
      <c r="BD78" s="19"/>
      <c r="BE78" s="19"/>
    </row>
    <row r="79" spans="53:58">
      <c r="BA79" s="19"/>
      <c r="BB79" s="19"/>
      <c r="BD79" s="19"/>
      <c r="BE79" s="19"/>
    </row>
    <row r="80" spans="53:58">
      <c r="BA80" s="19"/>
      <c r="BB80" s="19"/>
      <c r="BD80" s="19"/>
      <c r="BE80" s="19"/>
    </row>
    <row r="81" spans="53:57">
      <c r="BA81" s="19"/>
      <c r="BB81" s="19"/>
      <c r="BD81" s="19"/>
      <c r="BE81" s="19"/>
    </row>
    <row r="82" spans="53:57">
      <c r="BA82" s="19"/>
      <c r="BB82" s="19"/>
      <c r="BD82" s="19"/>
      <c r="BE82" s="19"/>
    </row>
    <row r="83" spans="53:57">
      <c r="BA83" s="19"/>
      <c r="BB83" s="19"/>
      <c r="BD83" s="19"/>
      <c r="BE83" s="19"/>
    </row>
    <row r="84" spans="53:57">
      <c r="BA84" s="19"/>
      <c r="BB84" s="19"/>
      <c r="BD84" s="19"/>
      <c r="BE84" s="19"/>
    </row>
    <row r="85" spans="53:57">
      <c r="BA85" s="19"/>
      <c r="BB85" s="19"/>
      <c r="BD85" s="19"/>
      <c r="BE85" s="19"/>
    </row>
    <row r="86" spans="53:57">
      <c r="BA86" s="19"/>
      <c r="BB86" s="19"/>
      <c r="BD86" s="19"/>
      <c r="BE86" s="19"/>
    </row>
    <row r="87" spans="53:57">
      <c r="BA87" s="19"/>
      <c r="BB87" s="19"/>
      <c r="BD87" s="19"/>
      <c r="BE87" s="19"/>
    </row>
    <row r="88" spans="53:57">
      <c r="BA88" s="19"/>
      <c r="BB88" s="19"/>
      <c r="BD88" s="19"/>
      <c r="BE88" s="19"/>
    </row>
    <row r="89" spans="53:57">
      <c r="BA89" s="19"/>
      <c r="BB89" s="19"/>
      <c r="BD89" s="19"/>
      <c r="BE89" s="19"/>
    </row>
    <row r="90" spans="53:57">
      <c r="BA90" s="19"/>
      <c r="BB90" s="19"/>
      <c r="BD90" s="19"/>
      <c r="BE90" s="19"/>
    </row>
    <row r="91" spans="53:57">
      <c r="BA91" s="19"/>
      <c r="BB91" s="19"/>
      <c r="BD91" s="19"/>
      <c r="BE91" s="19"/>
    </row>
    <row r="92" spans="53:57">
      <c r="BA92" s="19"/>
      <c r="BB92" s="19"/>
      <c r="BD92" s="19"/>
      <c r="BE92" s="19"/>
    </row>
    <row r="93" spans="53:57">
      <c r="BA93" s="19"/>
      <c r="BB93" s="19"/>
      <c r="BD93" s="19"/>
      <c r="BE93" s="19"/>
    </row>
    <row r="94" spans="53:57">
      <c r="BA94" s="19"/>
      <c r="BB94" s="19"/>
      <c r="BD94" s="19"/>
      <c r="BE94" s="19"/>
    </row>
    <row r="95" spans="53:57">
      <c r="BA95" s="19"/>
      <c r="BB95" s="19"/>
      <c r="BD95" s="19"/>
      <c r="BE95" s="19"/>
    </row>
    <row r="96" spans="53:57">
      <c r="BA96" s="19"/>
      <c r="BB96" s="19"/>
      <c r="BD96" s="19"/>
      <c r="BE96" s="19"/>
    </row>
    <row r="97" spans="53:57">
      <c r="BA97" s="19"/>
      <c r="BB97" s="19"/>
      <c r="BD97" s="19"/>
      <c r="BE97" s="19"/>
    </row>
    <row r="98" spans="53:57">
      <c r="BA98" s="19"/>
      <c r="BB98" s="19"/>
      <c r="BD98" s="19"/>
      <c r="BE98" s="19"/>
    </row>
    <row r="99" spans="53:57">
      <c r="BA99" s="19"/>
      <c r="BB99" s="19"/>
      <c r="BD99" s="19"/>
      <c r="BE99" s="19"/>
    </row>
    <row r="100" spans="53:57">
      <c r="BA100" s="19"/>
      <c r="BB100" s="19"/>
      <c r="BD100" s="19"/>
      <c r="BE100" s="19"/>
    </row>
    <row r="101" spans="53:57">
      <c r="BA101" s="19"/>
      <c r="BB101" s="19"/>
      <c r="BD101" s="19"/>
      <c r="BE101" s="19"/>
    </row>
    <row r="102" spans="53:57">
      <c r="BA102" s="19"/>
      <c r="BB102" s="19"/>
      <c r="BD102" s="19"/>
      <c r="BE102" s="19"/>
    </row>
    <row r="103" spans="53:57">
      <c r="BA103" s="19"/>
      <c r="BB103" s="19"/>
      <c r="BD103" s="19"/>
      <c r="BE103" s="19"/>
    </row>
    <row r="104" spans="53:57">
      <c r="BA104" s="19"/>
      <c r="BB104" s="19"/>
      <c r="BD104" s="19"/>
      <c r="BE104" s="19"/>
    </row>
    <row r="105" spans="53:57">
      <c r="BA105" s="19"/>
      <c r="BB105" s="19"/>
      <c r="BD105" s="19"/>
      <c r="BE105" s="19"/>
    </row>
    <row r="106" spans="53:57">
      <c r="BA106" s="19"/>
      <c r="BB106" s="19"/>
      <c r="BD106" s="19"/>
      <c r="BE106" s="19"/>
    </row>
    <row r="107" spans="53:57">
      <c r="BA107" s="19"/>
      <c r="BB107" s="19"/>
      <c r="BD107" s="19"/>
      <c r="BE107" s="19"/>
    </row>
    <row r="108" spans="53:57">
      <c r="BA108" s="19"/>
      <c r="BB108" s="19"/>
      <c r="BD108" s="19"/>
      <c r="BE108" s="19"/>
    </row>
    <row r="109" spans="53:57">
      <c r="BA109" s="19"/>
      <c r="BB109" s="19"/>
      <c r="BD109" s="19"/>
      <c r="BE109" s="19"/>
    </row>
    <row r="110" spans="53:57">
      <c r="BA110" s="19"/>
      <c r="BB110" s="19"/>
      <c r="BD110" s="19"/>
      <c r="BE110" s="19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11"/>
  <sheetViews>
    <sheetView workbookViewId="0">
      <selection activeCell="D55" sqref="D55"/>
    </sheetView>
  </sheetViews>
  <sheetFormatPr defaultColWidth="8.42578125" defaultRowHeight="15"/>
  <cols>
    <col min="1" max="1" width="10.7109375" style="4" customWidth="1"/>
    <col min="2" max="2" width="11.140625" style="11" customWidth="1"/>
    <col min="3" max="3" width="14.85546875" style="11" customWidth="1"/>
    <col min="4" max="4" width="8.42578125" style="9"/>
    <col min="5" max="5" width="8.7109375" style="9" customWidth="1"/>
    <col min="6" max="7" width="8.42578125" style="9"/>
    <col min="8" max="8" width="7.140625" style="10" customWidth="1"/>
    <col min="9" max="9" width="6.7109375" style="9" customWidth="1"/>
    <col min="10" max="10" width="10" style="10" customWidth="1"/>
    <col min="11" max="11" width="8.42578125" style="9"/>
    <col min="12" max="12" width="10" style="9" customWidth="1"/>
    <col min="13" max="14" width="8.42578125" style="9"/>
    <col min="15" max="16" width="10" style="10" customWidth="1"/>
    <col min="17" max="17" width="8.42578125" style="9"/>
    <col min="18" max="18" width="10" style="10" customWidth="1"/>
    <col min="19" max="19" width="7.42578125" style="9" customWidth="1"/>
    <col min="20" max="20" width="6.7109375" style="10" customWidth="1"/>
    <col min="21" max="21" width="8.42578125" style="9"/>
    <col min="22" max="22" width="10" style="10" customWidth="1"/>
    <col min="23" max="23" width="8.42578125" style="9"/>
    <col min="24" max="24" width="10" style="10" customWidth="1"/>
    <col min="25" max="27" width="8.42578125" style="9"/>
    <col min="28" max="28" width="10" style="10" customWidth="1"/>
    <col min="29" max="29" width="8.42578125" style="9"/>
    <col min="30" max="34" width="10" style="10" customWidth="1"/>
    <col min="35" max="36" width="8.42578125" style="9"/>
    <col min="37" max="37" width="10" style="10" customWidth="1"/>
    <col min="38" max="38" width="9.140625" style="10" customWidth="1"/>
    <col min="39" max="40" width="8.42578125" style="9"/>
    <col min="41" max="42" width="10" style="10" customWidth="1"/>
    <col min="43" max="43" width="22" style="9" customWidth="1"/>
    <col min="44" max="44" width="8.42578125" style="11"/>
  </cols>
  <sheetData>
    <row r="1" spans="1:44" ht="45" customHeight="1">
      <c r="A1" s="4" t="str">
        <f>+LEFT(data!B56,4)</f>
        <v/>
      </c>
      <c r="B1" s="11" t="s">
        <v>35</v>
      </c>
      <c r="C1" s="31" t="e">
        <f>++"Tuần"&amp;" (năm "&amp;A1&amp;" có "&amp;AQ2&amp;" tuần)"</f>
        <v>#VALUE!</v>
      </c>
      <c r="D1" s="8" t="s">
        <v>36</v>
      </c>
      <c r="E1" s="8" t="s">
        <v>37</v>
      </c>
      <c r="F1" s="8" t="s">
        <v>38</v>
      </c>
      <c r="G1" s="8" t="s">
        <v>39</v>
      </c>
      <c r="H1" s="10" t="s">
        <v>40</v>
      </c>
      <c r="I1" s="8" t="s">
        <v>41</v>
      </c>
      <c r="J1" s="10" t="s">
        <v>42</v>
      </c>
      <c r="K1" s="8" t="s">
        <v>43</v>
      </c>
      <c r="L1" s="9" t="s">
        <v>44</v>
      </c>
      <c r="M1" s="9" t="s">
        <v>45</v>
      </c>
      <c r="N1" s="9" t="s">
        <v>46</v>
      </c>
      <c r="O1" s="10" t="s">
        <v>47</v>
      </c>
      <c r="P1" s="10" t="s">
        <v>48</v>
      </c>
      <c r="Q1" s="9" t="s">
        <v>49</v>
      </c>
      <c r="R1" s="10" t="s">
        <v>50</v>
      </c>
      <c r="S1" s="9" t="s">
        <v>51</v>
      </c>
      <c r="T1" s="10" t="s">
        <v>52</v>
      </c>
      <c r="U1" s="9" t="s">
        <v>53</v>
      </c>
      <c r="V1" s="10" t="s">
        <v>54</v>
      </c>
      <c r="W1" s="9" t="s">
        <v>55</v>
      </c>
      <c r="X1" s="10" t="s">
        <v>56</v>
      </c>
      <c r="Y1" s="9" t="s">
        <v>57</v>
      </c>
      <c r="Z1" s="9" t="s">
        <v>58</v>
      </c>
      <c r="AA1" s="9" t="s">
        <v>59</v>
      </c>
      <c r="AB1" s="10" t="s">
        <v>60</v>
      </c>
      <c r="AC1" s="9" t="s">
        <v>61</v>
      </c>
      <c r="AD1" s="10" t="s">
        <v>62</v>
      </c>
      <c r="AE1" s="10" t="s">
        <v>63</v>
      </c>
      <c r="AF1" s="10" t="s">
        <v>64</v>
      </c>
      <c r="AG1" s="10" t="s">
        <v>65</v>
      </c>
      <c r="AH1" s="10" t="s">
        <v>66</v>
      </c>
      <c r="AI1" s="9" t="s">
        <v>67</v>
      </c>
      <c r="AJ1" s="9" t="s">
        <v>68</v>
      </c>
      <c r="AK1" s="10" t="s">
        <v>69</v>
      </c>
      <c r="AL1" s="10" t="s">
        <v>70</v>
      </c>
      <c r="AM1" s="9" t="s">
        <v>71</v>
      </c>
      <c r="AN1" s="10" t="s">
        <v>72</v>
      </c>
      <c r="AO1" s="10" t="s">
        <v>73</v>
      </c>
      <c r="AP1" s="10" t="s">
        <v>74</v>
      </c>
      <c r="AQ1" s="37" t="s">
        <v>75</v>
      </c>
    </row>
    <row r="2" spans="1:44" s="20" customFormat="1">
      <c r="A2" s="29">
        <f>+IF(data!BG3&lt;=data!$BH$1,1,0)</f>
        <v>0</v>
      </c>
      <c r="B2" s="22">
        <f>+data!B3</f>
        <v>0</v>
      </c>
      <c r="C2" s="22" t="str">
        <f t="shared" ref="C2:C33" si="0">+IF(A2=1,SUBSTITUTE(RIGHT(B2,2),"-","")&amp;" ("&amp;B56&amp;")",$C$55)</f>
        <v xml:space="preserve">Năm </v>
      </c>
      <c r="D2" s="23">
        <f>IF(A2=1,data!AY3,D$55)</f>
        <v>0</v>
      </c>
      <c r="E2" s="23">
        <f>+data!BK3</f>
        <v>0</v>
      </c>
      <c r="F2" s="23">
        <f>+data!BJ3</f>
        <v>0</v>
      </c>
      <c r="G2" s="24">
        <f>+IF($A2=1,data!Y3+data!Y110,G$55)</f>
        <v>0</v>
      </c>
      <c r="H2" s="25" t="e">
        <f t="shared" ref="H2:H33" si="1">+IF($A2=1,+G2/D2*100,H$55)</f>
        <v>#DIV/0!</v>
      </c>
      <c r="I2" s="24">
        <f>+IF($A2=1,+data!AA3+data!AA110,I$55)</f>
        <v>0</v>
      </c>
      <c r="J2" s="25" t="e">
        <f t="shared" ref="J2:J33" si="2">+IF($A2=1,I2/D2*100,J$55)</f>
        <v>#DIV/0!</v>
      </c>
      <c r="K2" s="24">
        <f>+IF($A2=1,+data!D3+data!D110,K$55)</f>
        <v>0</v>
      </c>
      <c r="L2" s="24">
        <f t="shared" ref="L2:L33" si="3">+IF($A2=1,+K2-M2,L$55)</f>
        <v>0</v>
      </c>
      <c r="M2" s="24">
        <f>+IF($A2=1,+data!O3+data!O110,M$55)</f>
        <v>0</v>
      </c>
      <c r="N2" s="24">
        <f>+IF($A2=1,data!AC3+data!AC110,N$55)</f>
        <v>0</v>
      </c>
      <c r="O2" s="25">
        <f>+IFERROR(IF($A2=1,(data!BE3)/2,O$55),0)</f>
        <v>0</v>
      </c>
      <c r="P2" s="25">
        <f>IFERROR(+IF($A2=1,data!BD3,P$55),0)</f>
        <v>0</v>
      </c>
      <c r="Q2" s="24">
        <f>+IF($A2=1,data!E3+data!E110,Q$55)</f>
        <v>0</v>
      </c>
      <c r="R2" s="32">
        <f t="shared" ref="R2:R33" si="4">IFERROR(+IF($A2=1,Q2/K2*100,R$55),0)</f>
        <v>0</v>
      </c>
      <c r="S2" s="31">
        <f>+IF($A2=1,data!F110+data!F3,S$55)</f>
        <v>0</v>
      </c>
      <c r="T2" s="25">
        <f t="shared" ref="T2:T33" si="5">IFERROR(+IF($A2=1,+S2/K2,T$55),0)</f>
        <v>0</v>
      </c>
      <c r="U2" s="31">
        <f>+IF($A2=1,data!G3+data!G110,U$55)</f>
        <v>0</v>
      </c>
      <c r="V2" s="25" t="e">
        <f>+IF($A2=1,U2/S2*100,V$55)</f>
        <v>#DIV/0!</v>
      </c>
      <c r="W2" s="24">
        <f>+IF($A2=1,+data!H110+data!H3,W$55)</f>
        <v>0</v>
      </c>
      <c r="X2" s="10">
        <f t="shared" ref="X2:X33" si="6">+IFERROR(IF($A2=1,W2/S2*100,X$55),0)</f>
        <v>0</v>
      </c>
      <c r="Y2" s="24">
        <f>+IF($A2=1,+data!J110,Y$55)</f>
        <v>0</v>
      </c>
      <c r="Z2" s="24">
        <f t="shared" ref="Z2:Z33" si="7">IFERROR(+IF($A2=1,Y2/S2*100,Z$55),0)</f>
        <v>0</v>
      </c>
      <c r="AA2" s="24">
        <f>+IF($A2=1,+data!I3+data!I110,AA$55)</f>
        <v>0</v>
      </c>
      <c r="AB2" s="25">
        <f t="shared" ref="AB2:AB33" si="8">+IFERROR(IF($A2=1,AA2/S2*100,AB$55),0)</f>
        <v>0</v>
      </c>
      <c r="AC2" s="24">
        <f t="shared" ref="AC2:AC33" si="9">+S2-U2-W2-Y2-AA2</f>
        <v>0</v>
      </c>
      <c r="AD2" s="25">
        <f t="shared" ref="AD2:AD33" si="10">+IFERROR(IF($A2=1,AC2/Q2,AD$55),0)</f>
        <v>0</v>
      </c>
      <c r="AE2" s="25">
        <f>IFERROR(+IF($A2=1,+(data!E3+data!E110-data!P3-data!R110)/Q2*100,AE$55),0)</f>
        <v>0</v>
      </c>
      <c r="AF2" s="25">
        <f>IFERROR(+IF($A2=1,(data!V3+data!V110)/getdata!Q2/AD2,AF$55),0)</f>
        <v>0</v>
      </c>
      <c r="AG2" s="25">
        <f>+IFERROR(IF($A2=1,data!BB3,AG$55),0)</f>
        <v>0</v>
      </c>
      <c r="AH2" s="10" t="e">
        <f t="shared" ref="AH2:AH33" si="11">+IF($A2=1,Q2*$AQ$2/D2,AH$55)</f>
        <v>#DIV/0!</v>
      </c>
      <c r="AI2" s="24">
        <f>+IF($A2=1,data!L3+data!L110,AI$55)</f>
        <v>0</v>
      </c>
      <c r="AJ2" s="24">
        <f>+IF($A2=1,data!N3+data!N110,AJ$55)</f>
        <v>0</v>
      </c>
      <c r="AK2" s="25">
        <f t="shared" ref="AK2:AK33" si="12">IFERROR(+IF($A2=1,AJ2/AI2,AK$55),0)</f>
        <v>0</v>
      </c>
      <c r="AL2" s="10">
        <f t="shared" ref="AL2:AL33" si="13">IFERROR(+IF($A2=1,AJ2/Q2,AL$55),0)</f>
        <v>0</v>
      </c>
      <c r="AM2" s="24">
        <f>IF(A2=1,+data!U3+data!U110,$AM$55)</f>
        <v>0</v>
      </c>
      <c r="AN2" s="25">
        <f t="shared" ref="AN2:AN33" si="14">+IFERROR(IF($A2=1,AM2/AC2*100,AN$55),0)</f>
        <v>0</v>
      </c>
      <c r="AO2" s="25">
        <f>IFERROR(+IF($A2=1,(data!W3+data!W110)/getdata!AI2,AO$55),0)</f>
        <v>0</v>
      </c>
      <c r="AP2" s="25" t="e">
        <f t="shared" ref="AP2:AP33" si="15">+IF($A2=1,AJ2*$AQ$2/D2,AP$55)</f>
        <v>#DIV/0!</v>
      </c>
      <c r="AQ2" s="38" t="e">
        <f>IF(WEEKDAY(DATE((A1+1),1,1)-1)=7,53,52)</f>
        <v>#VALUE!</v>
      </c>
      <c r="AR2" s="22"/>
    </row>
    <row r="3" spans="1:44" s="13" customFormat="1">
      <c r="A3" s="29">
        <f>+IF(data!BG4&lt;=data!$BH$1,1,0)</f>
        <v>0</v>
      </c>
      <c r="B3" s="22">
        <f>+data!B4</f>
        <v>0</v>
      </c>
      <c r="C3" s="22" t="str">
        <f t="shared" si="0"/>
        <v xml:space="preserve">Năm </v>
      </c>
      <c r="D3" s="23">
        <f>IF(A3=1,data!AY4,D$55)</f>
        <v>0</v>
      </c>
      <c r="E3" s="23">
        <f>+data!BK4</f>
        <v>0</v>
      </c>
      <c r="F3" s="23">
        <f>+data!BJ4</f>
        <v>0</v>
      </c>
      <c r="G3" s="24">
        <f>+IF($A3=1,data!Y4,G$55)</f>
        <v>0</v>
      </c>
      <c r="H3" s="10" t="e">
        <f t="shared" si="1"/>
        <v>#DIV/0!</v>
      </c>
      <c r="I3" s="31">
        <f>+IF($A3=1,+data!AA4,I$55)</f>
        <v>0</v>
      </c>
      <c r="J3" s="10" t="e">
        <f t="shared" si="2"/>
        <v>#DIV/0!</v>
      </c>
      <c r="K3" s="31">
        <f>+IF($A3=1,+data!D4,K$55)</f>
        <v>0</v>
      </c>
      <c r="L3" s="9">
        <f t="shared" si="3"/>
        <v>0</v>
      </c>
      <c r="M3" s="24">
        <f>+IF($A3=1,+data!O4,M$55)</f>
        <v>0</v>
      </c>
      <c r="N3" s="24">
        <f>+IF($A3=1,data!AC4,N$55)</f>
        <v>0</v>
      </c>
      <c r="O3" s="25">
        <f>+IFERROR(IF($A3=1,(data!BE4)/2,O$55),0)</f>
        <v>0</v>
      </c>
      <c r="P3" s="25">
        <f>IFERROR(+IF($A3=1,data!BD4,P$55),0)</f>
        <v>0</v>
      </c>
      <c r="Q3" s="31">
        <f>+IF($A3=1,data!E4,Q$55)</f>
        <v>0</v>
      </c>
      <c r="R3" s="32">
        <f t="shared" si="4"/>
        <v>0</v>
      </c>
      <c r="S3" s="31">
        <f>+IF($A3=1,data!F4,S$55)</f>
        <v>0</v>
      </c>
      <c r="T3" s="25">
        <f t="shared" si="5"/>
        <v>0</v>
      </c>
      <c r="U3" s="31">
        <f>+IF($A3=1,data!G4,U$55)</f>
        <v>0</v>
      </c>
      <c r="V3" s="10">
        <f t="shared" ref="V3:V34" si="16">IFERROR(+IF($A3=1,U3/S3*100,V$55),0)</f>
        <v>0</v>
      </c>
      <c r="W3" s="24">
        <f>+IF($A3=1,data!H4,W$55)</f>
        <v>0</v>
      </c>
      <c r="X3" s="10">
        <f t="shared" si="6"/>
        <v>0</v>
      </c>
      <c r="Y3" s="24">
        <f>+IF($A3=1,+data!J111,Y$55)</f>
        <v>0</v>
      </c>
      <c r="Z3" s="24">
        <f t="shared" si="7"/>
        <v>0</v>
      </c>
      <c r="AA3" s="24">
        <f>+IF($A3=1,+data!I4,AA$55)</f>
        <v>0</v>
      </c>
      <c r="AB3" s="25">
        <f t="shared" si="8"/>
        <v>0</v>
      </c>
      <c r="AC3" s="24">
        <f t="shared" si="9"/>
        <v>0</v>
      </c>
      <c r="AD3" s="25">
        <f t="shared" si="10"/>
        <v>0</v>
      </c>
      <c r="AE3" s="25">
        <f>IFERROR(+IF($A3=1,+(data!E4-data!P4)/Q3*100,AE$55),0)</f>
        <v>0</v>
      </c>
      <c r="AF3" s="25">
        <f>IFERROR(+IF($A3=1,(data!V4)/getdata!Q3/AD3,AF$55),0)</f>
        <v>0</v>
      </c>
      <c r="AG3" s="25">
        <f>+IFERROR(IF($A3=1,data!BB4,AG$55),0)</f>
        <v>0</v>
      </c>
      <c r="AH3" s="32" t="e">
        <f t="shared" si="11"/>
        <v>#DIV/0!</v>
      </c>
      <c r="AI3" s="24">
        <f>+IF($A3=1,data!L4,AI$55)</f>
        <v>0</v>
      </c>
      <c r="AJ3" s="24">
        <f>+IF($A3=1,data!N4,AJ$55)</f>
        <v>0</v>
      </c>
      <c r="AK3" s="25">
        <f t="shared" si="12"/>
        <v>0</v>
      </c>
      <c r="AL3" s="10">
        <f t="shared" si="13"/>
        <v>0</v>
      </c>
      <c r="AM3" s="24">
        <f>IF(A3=1,+data!U4,$AM$55)</f>
        <v>0</v>
      </c>
      <c r="AN3" s="25">
        <f t="shared" si="14"/>
        <v>0</v>
      </c>
      <c r="AO3" s="25">
        <f>IFERROR(+IF($A3=1,(data!W4)/getdata!AI3,AO$55),0)</f>
        <v>0</v>
      </c>
      <c r="AP3" s="25" t="e">
        <f t="shared" si="15"/>
        <v>#DIV/0!</v>
      </c>
      <c r="AQ3" s="9"/>
      <c r="AR3" s="11"/>
    </row>
    <row r="4" spans="1:44" s="13" customFormat="1">
      <c r="A4" s="29">
        <f>+IF(data!BG5&lt;=data!$BH$1,1,0)</f>
        <v>0</v>
      </c>
      <c r="B4" s="22">
        <f>+data!B5</f>
        <v>0</v>
      </c>
      <c r="C4" s="22" t="str">
        <f t="shared" si="0"/>
        <v xml:space="preserve">Năm </v>
      </c>
      <c r="D4" s="23">
        <f>IF(A4=1,data!AY5,D$55)</f>
        <v>0</v>
      </c>
      <c r="E4" s="23">
        <f>+data!BK5</f>
        <v>0</v>
      </c>
      <c r="F4" s="23">
        <f>+data!BJ5</f>
        <v>0</v>
      </c>
      <c r="G4" s="24">
        <f>+IF($A4=1,data!Y5,G$55)</f>
        <v>0</v>
      </c>
      <c r="H4" s="10" t="e">
        <f t="shared" si="1"/>
        <v>#DIV/0!</v>
      </c>
      <c r="I4" s="31">
        <f>+IF($A4=1,+data!AA5,I$55)</f>
        <v>0</v>
      </c>
      <c r="J4" s="10" t="e">
        <f t="shared" si="2"/>
        <v>#DIV/0!</v>
      </c>
      <c r="K4" s="31">
        <f>+IF($A4=1,+data!D5,K$55)</f>
        <v>0</v>
      </c>
      <c r="L4" s="9">
        <f t="shared" si="3"/>
        <v>0</v>
      </c>
      <c r="M4" s="24">
        <f>+IF($A4=1,+data!O5,M$55)</f>
        <v>0</v>
      </c>
      <c r="N4" s="24">
        <f>+IF($A4=1,data!AC5,N$55)</f>
        <v>0</v>
      </c>
      <c r="O4" s="25">
        <f>+IFERROR(IF($A4=1,(data!BE5)/2,O$55),0)</f>
        <v>0</v>
      </c>
      <c r="P4" s="25">
        <f>IFERROR(+IF($A4=1,data!BD5,P$55),0)</f>
        <v>0</v>
      </c>
      <c r="Q4" s="31">
        <f>+IF($A4=1,data!E5,Q$55)</f>
        <v>0</v>
      </c>
      <c r="R4" s="32">
        <f t="shared" si="4"/>
        <v>0</v>
      </c>
      <c r="S4" s="31">
        <f>+IF($A4=1,data!F5,S$55)</f>
        <v>0</v>
      </c>
      <c r="T4" s="25">
        <f t="shared" si="5"/>
        <v>0</v>
      </c>
      <c r="U4" s="31">
        <f>+IF($A4=1,data!G5,U$55)</f>
        <v>0</v>
      </c>
      <c r="V4" s="10">
        <f t="shared" si="16"/>
        <v>0</v>
      </c>
      <c r="W4" s="24">
        <f>+IF($A4=1,data!H5,W$55)</f>
        <v>0</v>
      </c>
      <c r="X4" s="10">
        <f t="shared" si="6"/>
        <v>0</v>
      </c>
      <c r="Y4" s="24">
        <f>+IF($A4=1,+data!J112,Y$55)</f>
        <v>0</v>
      </c>
      <c r="Z4" s="24">
        <f t="shared" si="7"/>
        <v>0</v>
      </c>
      <c r="AA4" s="24">
        <f>+IF($A4=1,+data!I5,AA$55)</f>
        <v>0</v>
      </c>
      <c r="AB4" s="25">
        <f t="shared" si="8"/>
        <v>0</v>
      </c>
      <c r="AC4" s="24">
        <f t="shared" si="9"/>
        <v>0</v>
      </c>
      <c r="AD4" s="25">
        <f t="shared" si="10"/>
        <v>0</v>
      </c>
      <c r="AE4" s="25">
        <f>IFERROR(+IF($A4=1,+(data!E5-data!P5)/Q4*100,AE$55),0)</f>
        <v>0</v>
      </c>
      <c r="AF4" s="25">
        <f>IFERROR(+IF($A4=1,(data!V5)/getdata!Q4/AD4,AF$55),0)</f>
        <v>0</v>
      </c>
      <c r="AG4" s="25">
        <f>+IFERROR(IF($A4=1,data!BB5,AG$55),0)</f>
        <v>0</v>
      </c>
      <c r="AH4" s="32" t="e">
        <f t="shared" si="11"/>
        <v>#DIV/0!</v>
      </c>
      <c r="AI4" s="24">
        <f>+IF($A4=1,data!L5,AI$55)</f>
        <v>0</v>
      </c>
      <c r="AJ4" s="24">
        <f>+IF($A4=1,data!N5,AJ$55)</f>
        <v>0</v>
      </c>
      <c r="AK4" s="25">
        <f t="shared" si="12"/>
        <v>0</v>
      </c>
      <c r="AL4" s="10">
        <f t="shared" si="13"/>
        <v>0</v>
      </c>
      <c r="AM4" s="24">
        <f>IF(A4=1,+data!U5,$AM$55)</f>
        <v>0</v>
      </c>
      <c r="AN4" s="25">
        <f t="shared" si="14"/>
        <v>0</v>
      </c>
      <c r="AO4" s="25">
        <f>IFERROR(+IF($A4=1,(data!W5)/getdata!AI4,AO$55),0)</f>
        <v>0</v>
      </c>
      <c r="AP4" s="25" t="e">
        <f t="shared" si="15"/>
        <v>#DIV/0!</v>
      </c>
      <c r="AQ4" s="9"/>
      <c r="AR4" s="11"/>
    </row>
    <row r="5" spans="1:44" s="13" customFormat="1">
      <c r="A5" s="29">
        <f>+IF(data!BG6&lt;=data!$BH$1,1,0)</f>
        <v>0</v>
      </c>
      <c r="B5" s="22">
        <f>+data!B6</f>
        <v>0</v>
      </c>
      <c r="C5" s="22" t="str">
        <f t="shared" si="0"/>
        <v xml:space="preserve">Năm </v>
      </c>
      <c r="D5" s="23">
        <f>IF(A5=1,data!AY6,D$55)</f>
        <v>0</v>
      </c>
      <c r="E5" s="23">
        <f>+data!BK6</f>
        <v>0</v>
      </c>
      <c r="F5" s="23">
        <f>+data!BJ6</f>
        <v>0</v>
      </c>
      <c r="G5" s="24">
        <f>+IF($A5=1,data!Y6,G$55)</f>
        <v>0</v>
      </c>
      <c r="H5" s="10" t="e">
        <f t="shared" si="1"/>
        <v>#DIV/0!</v>
      </c>
      <c r="I5" s="31">
        <f>+IF($A5=1,+data!AA6,I$55)</f>
        <v>0</v>
      </c>
      <c r="J5" s="10" t="e">
        <f t="shared" si="2"/>
        <v>#DIV/0!</v>
      </c>
      <c r="K5" s="31">
        <f>+IF($A5=1,+data!D6,K$55)</f>
        <v>0</v>
      </c>
      <c r="L5" s="9">
        <f t="shared" si="3"/>
        <v>0</v>
      </c>
      <c r="M5" s="24">
        <f>+IF($A5=1,+data!O6,M$55)</f>
        <v>0</v>
      </c>
      <c r="N5" s="24">
        <f>+IF($A5=1,data!AC6,N$55)</f>
        <v>0</v>
      </c>
      <c r="O5" s="25">
        <f>+IFERROR(IF($A5=1,(data!BE6)/2,O$55),0)</f>
        <v>0</v>
      </c>
      <c r="P5" s="25">
        <f>IFERROR(+IF($A5=1,data!BD6,P$55),0)</f>
        <v>0</v>
      </c>
      <c r="Q5" s="31">
        <f>+IF($A5=1,data!E6,Q$55)</f>
        <v>0</v>
      </c>
      <c r="R5" s="32">
        <f t="shared" si="4"/>
        <v>0</v>
      </c>
      <c r="S5" s="31">
        <f>+IF($A5=1,data!F6,S$55)</f>
        <v>0</v>
      </c>
      <c r="T5" s="25">
        <f t="shared" si="5"/>
        <v>0</v>
      </c>
      <c r="U5" s="31">
        <f>+IF($A5=1,data!G6,U$55)</f>
        <v>0</v>
      </c>
      <c r="V5" s="10">
        <f t="shared" si="16"/>
        <v>0</v>
      </c>
      <c r="W5" s="24">
        <f>+IF($A5=1,data!H6,W$55)</f>
        <v>0</v>
      </c>
      <c r="X5" s="10">
        <f t="shared" si="6"/>
        <v>0</v>
      </c>
      <c r="Y5" s="24">
        <f>+IF($A5=1,+data!J113,Y$55)</f>
        <v>0</v>
      </c>
      <c r="Z5" s="24">
        <f t="shared" si="7"/>
        <v>0</v>
      </c>
      <c r="AA5" s="24">
        <f>+IF($A5=1,+data!I6,AA$55)</f>
        <v>0</v>
      </c>
      <c r="AB5" s="25">
        <f t="shared" si="8"/>
        <v>0</v>
      </c>
      <c r="AC5" s="24">
        <f t="shared" si="9"/>
        <v>0</v>
      </c>
      <c r="AD5" s="25">
        <f t="shared" si="10"/>
        <v>0</v>
      </c>
      <c r="AE5" s="25">
        <f>IFERROR(+IF($A5=1,+(data!E6-data!P6)/Q5*100,AE$55),0)</f>
        <v>0</v>
      </c>
      <c r="AF5" s="25">
        <f>IFERROR(+IF($A5=1,(data!V6)/getdata!Q5/AD5,AF$55),0)</f>
        <v>0</v>
      </c>
      <c r="AG5" s="25">
        <f>+IFERROR(IF($A5=1,data!BB6,AG$55),0)</f>
        <v>0</v>
      </c>
      <c r="AH5" s="32" t="e">
        <f t="shared" si="11"/>
        <v>#DIV/0!</v>
      </c>
      <c r="AI5" s="24">
        <f>+IF($A5=1,data!L6,AI$55)</f>
        <v>0</v>
      </c>
      <c r="AJ5" s="24">
        <f>+IF($A5=1,data!N6,AJ$55)</f>
        <v>0</v>
      </c>
      <c r="AK5" s="25">
        <f t="shared" si="12"/>
        <v>0</v>
      </c>
      <c r="AL5" s="10">
        <f t="shared" si="13"/>
        <v>0</v>
      </c>
      <c r="AM5" s="24">
        <f>IF(A5=1,+data!U6,$AM$55)</f>
        <v>0</v>
      </c>
      <c r="AN5" s="25">
        <f t="shared" si="14"/>
        <v>0</v>
      </c>
      <c r="AO5" s="25">
        <f>IFERROR(+IF($A5=1,(data!W6)/getdata!AI5,AO$55),0)</f>
        <v>0</v>
      </c>
      <c r="AP5" s="25" t="e">
        <f t="shared" si="15"/>
        <v>#DIV/0!</v>
      </c>
      <c r="AQ5" s="9"/>
      <c r="AR5" s="11"/>
    </row>
    <row r="6" spans="1:44" s="13" customFormat="1">
      <c r="A6" s="29">
        <f>+IF(data!BG7&lt;=data!$BH$1,1,0)</f>
        <v>0</v>
      </c>
      <c r="B6" s="22">
        <f>+data!B7</f>
        <v>0</v>
      </c>
      <c r="C6" s="22" t="str">
        <f t="shared" si="0"/>
        <v xml:space="preserve">Năm </v>
      </c>
      <c r="D6" s="23">
        <f>IF(A6=1,data!AY7,D$55)</f>
        <v>0</v>
      </c>
      <c r="E6" s="23">
        <f>+data!BK7</f>
        <v>0</v>
      </c>
      <c r="F6" s="23">
        <f>+data!BJ7</f>
        <v>0</v>
      </c>
      <c r="G6" s="24">
        <f>+IF($A6=1,data!Y7,G$55)</f>
        <v>0</v>
      </c>
      <c r="H6" s="10" t="e">
        <f t="shared" si="1"/>
        <v>#DIV/0!</v>
      </c>
      <c r="I6" s="31">
        <f>+IF($A6=1,+data!AA7,I$55)</f>
        <v>0</v>
      </c>
      <c r="J6" s="10" t="e">
        <f t="shared" si="2"/>
        <v>#DIV/0!</v>
      </c>
      <c r="K6" s="31">
        <f>+IF($A6=1,+data!D7,K$55)</f>
        <v>0</v>
      </c>
      <c r="L6" s="9">
        <f t="shared" si="3"/>
        <v>0</v>
      </c>
      <c r="M6" s="24">
        <f>+IF($A6=1,+data!O7,M$55)</f>
        <v>0</v>
      </c>
      <c r="N6" s="24">
        <f>+IF($A6=1,data!AC7,N$55)</f>
        <v>0</v>
      </c>
      <c r="O6" s="25">
        <f>+IFERROR(IF($A6=1,(data!BE7)/2,O$55),0)</f>
        <v>0</v>
      </c>
      <c r="P6" s="25">
        <f>IFERROR(+IF($A6=1,data!BD7,P$55),0)</f>
        <v>0</v>
      </c>
      <c r="Q6" s="31">
        <f>+IF($A6=1,data!E7,Q$55)</f>
        <v>0</v>
      </c>
      <c r="R6" s="32">
        <f t="shared" si="4"/>
        <v>0</v>
      </c>
      <c r="S6" s="31">
        <f>+IF($A6=1,data!F7,S$55)</f>
        <v>0</v>
      </c>
      <c r="T6" s="25">
        <f t="shared" si="5"/>
        <v>0</v>
      </c>
      <c r="U6" s="31">
        <f>+IF($A6=1,data!G7,U$55)</f>
        <v>0</v>
      </c>
      <c r="V6" s="10">
        <f t="shared" si="16"/>
        <v>0</v>
      </c>
      <c r="W6" s="24">
        <f>+IF($A6=1,data!H7,W$55)</f>
        <v>0</v>
      </c>
      <c r="X6" s="10">
        <f t="shared" si="6"/>
        <v>0</v>
      </c>
      <c r="Y6" s="24">
        <f>+IF($A6=1,+data!J114,Y$55)</f>
        <v>0</v>
      </c>
      <c r="Z6" s="24">
        <f t="shared" si="7"/>
        <v>0</v>
      </c>
      <c r="AA6" s="24">
        <f>+IF($A6=1,+data!I7,AA$55)</f>
        <v>0</v>
      </c>
      <c r="AB6" s="25">
        <f t="shared" si="8"/>
        <v>0</v>
      </c>
      <c r="AC6" s="24">
        <f t="shared" si="9"/>
        <v>0</v>
      </c>
      <c r="AD6" s="25">
        <f t="shared" si="10"/>
        <v>0</v>
      </c>
      <c r="AE6" s="25">
        <f>IFERROR(+IF($A6=1,+(data!E7-data!P7)/Q6*100,AE$55),0)</f>
        <v>0</v>
      </c>
      <c r="AF6" s="25">
        <f>IFERROR(+IF($A6=1,(data!V7)/getdata!Q6/AD6,AF$55),0)</f>
        <v>0</v>
      </c>
      <c r="AG6" s="25">
        <f>+IFERROR(IF($A6=1,data!BB7,AG$55),0)</f>
        <v>0</v>
      </c>
      <c r="AH6" s="32" t="e">
        <f t="shared" si="11"/>
        <v>#DIV/0!</v>
      </c>
      <c r="AI6" s="24">
        <f>+IF($A6=1,data!L7,AI$55)</f>
        <v>0</v>
      </c>
      <c r="AJ6" s="24">
        <f>+IF($A6=1,data!N7,AJ$55)</f>
        <v>0</v>
      </c>
      <c r="AK6" s="25">
        <f t="shared" si="12"/>
        <v>0</v>
      </c>
      <c r="AL6" s="10">
        <f t="shared" si="13"/>
        <v>0</v>
      </c>
      <c r="AM6" s="24">
        <f>IF(A6=1,+data!U7,$AM$55)</f>
        <v>0</v>
      </c>
      <c r="AN6" s="25">
        <f t="shared" si="14"/>
        <v>0</v>
      </c>
      <c r="AO6" s="25">
        <f>IFERROR(+IF($A6=1,(data!W7)/getdata!AI6,AO$55),0)</f>
        <v>0</v>
      </c>
      <c r="AP6" s="25" t="e">
        <f t="shared" si="15"/>
        <v>#DIV/0!</v>
      </c>
      <c r="AQ6" s="9"/>
      <c r="AR6" s="11"/>
    </row>
    <row r="7" spans="1:44" s="13" customFormat="1">
      <c r="A7" s="29">
        <f>+IF(data!BG8&lt;=data!$BH$1,1,0)</f>
        <v>0</v>
      </c>
      <c r="B7" s="22">
        <f>+data!B8</f>
        <v>0</v>
      </c>
      <c r="C7" s="22" t="str">
        <f t="shared" si="0"/>
        <v xml:space="preserve">Năm </v>
      </c>
      <c r="D7" s="23">
        <f>IF(A7=1,data!AY8,D$55)</f>
        <v>0</v>
      </c>
      <c r="E7" s="23">
        <f>+data!BK8</f>
        <v>0</v>
      </c>
      <c r="F7" s="23">
        <f>+data!BJ8</f>
        <v>0</v>
      </c>
      <c r="G7" s="24">
        <f>+IF($A7=1,data!Y8,G$55)</f>
        <v>0</v>
      </c>
      <c r="H7" s="10" t="e">
        <f t="shared" si="1"/>
        <v>#DIV/0!</v>
      </c>
      <c r="I7" s="31">
        <f>+IF($A7=1,+data!AA8,I$55)</f>
        <v>0</v>
      </c>
      <c r="J7" s="10" t="e">
        <f t="shared" si="2"/>
        <v>#DIV/0!</v>
      </c>
      <c r="K7" s="31">
        <f>+IF($A7=1,+data!D8,K$55)</f>
        <v>0</v>
      </c>
      <c r="L7" s="9">
        <f t="shared" si="3"/>
        <v>0</v>
      </c>
      <c r="M7" s="24">
        <f>+IF($A7=1,+data!O8,M$55)</f>
        <v>0</v>
      </c>
      <c r="N7" s="24">
        <f>+IF($A7=1,data!AC8,N$55)</f>
        <v>0</v>
      </c>
      <c r="O7" s="25">
        <f>+IFERROR(IF($A7=1,(data!BE8)/2,O$55),0)</f>
        <v>0</v>
      </c>
      <c r="P7" s="25">
        <f>IFERROR(+IF($A7=1,data!BD8,P$55),0)</f>
        <v>0</v>
      </c>
      <c r="Q7" s="31">
        <f>+IF($A7=1,data!E8,Q$55)</f>
        <v>0</v>
      </c>
      <c r="R7" s="32">
        <f t="shared" si="4"/>
        <v>0</v>
      </c>
      <c r="S7" s="31">
        <f>+IF($A7=1,data!F8,S$55)</f>
        <v>0</v>
      </c>
      <c r="T7" s="25">
        <f t="shared" si="5"/>
        <v>0</v>
      </c>
      <c r="U7" s="31">
        <f>+IF($A7=1,data!G8,U$55)</f>
        <v>0</v>
      </c>
      <c r="V7" s="10">
        <f t="shared" si="16"/>
        <v>0</v>
      </c>
      <c r="W7" s="24">
        <f>+IF($A7=1,data!H8,W$55)</f>
        <v>0</v>
      </c>
      <c r="X7" s="10">
        <f t="shared" si="6"/>
        <v>0</v>
      </c>
      <c r="Y7" s="24">
        <f>+IF($A7=1,+data!J115,Y$55)</f>
        <v>0</v>
      </c>
      <c r="Z7" s="24">
        <f t="shared" si="7"/>
        <v>0</v>
      </c>
      <c r="AA7" s="24">
        <f>+IF($A7=1,+data!I8,AA$55)</f>
        <v>0</v>
      </c>
      <c r="AB7" s="25">
        <f t="shared" si="8"/>
        <v>0</v>
      </c>
      <c r="AC7" s="24">
        <f t="shared" si="9"/>
        <v>0</v>
      </c>
      <c r="AD7" s="25">
        <f t="shared" si="10"/>
        <v>0</v>
      </c>
      <c r="AE7" s="25">
        <f>IFERROR(+IF($A7=1,+(data!E8-data!P8)/Q7*100,AE$55),0)</f>
        <v>0</v>
      </c>
      <c r="AF7" s="25">
        <f>IFERROR(+IF($A7=1,(data!V8)/getdata!Q7/AD7,AF$55),0)</f>
        <v>0</v>
      </c>
      <c r="AG7" s="25">
        <f>+IFERROR(IF($A7=1,data!BB8,AG$55),0)</f>
        <v>0</v>
      </c>
      <c r="AH7" s="32" t="e">
        <f t="shared" si="11"/>
        <v>#DIV/0!</v>
      </c>
      <c r="AI7" s="24">
        <f>+IF($A7=1,data!L8,AI$55)</f>
        <v>0</v>
      </c>
      <c r="AJ7" s="24">
        <f>+IF($A7=1,data!N8,AJ$55)</f>
        <v>0</v>
      </c>
      <c r="AK7" s="25">
        <f t="shared" si="12"/>
        <v>0</v>
      </c>
      <c r="AL7" s="10">
        <f t="shared" si="13"/>
        <v>0</v>
      </c>
      <c r="AM7" s="24">
        <f>IF(A7=1,+data!U8,$AM$55)</f>
        <v>0</v>
      </c>
      <c r="AN7" s="25">
        <f t="shared" si="14"/>
        <v>0</v>
      </c>
      <c r="AO7" s="25">
        <f>IFERROR(+IF($A7=1,(data!W8)/getdata!AI7,AO$55),0)</f>
        <v>0</v>
      </c>
      <c r="AP7" s="25" t="e">
        <f t="shared" si="15"/>
        <v>#DIV/0!</v>
      </c>
      <c r="AQ7" s="9"/>
      <c r="AR7" s="11"/>
    </row>
    <row r="8" spans="1:44" s="13" customFormat="1">
      <c r="A8" s="29">
        <f>+IF(data!BG9&lt;=data!$BH$1,1,0)</f>
        <v>0</v>
      </c>
      <c r="B8" s="22">
        <f>+data!B9</f>
        <v>0</v>
      </c>
      <c r="C8" s="22" t="str">
        <f t="shared" si="0"/>
        <v xml:space="preserve">Năm </v>
      </c>
      <c r="D8" s="23">
        <f>IF(A8=1,data!AY9,D$55)</f>
        <v>0</v>
      </c>
      <c r="E8" s="23">
        <f>+data!BK9</f>
        <v>0</v>
      </c>
      <c r="F8" s="23">
        <f>+data!BJ9</f>
        <v>0</v>
      </c>
      <c r="G8" s="24">
        <f>+IF($A8=1,data!Y9,G$55)</f>
        <v>0</v>
      </c>
      <c r="H8" s="10" t="e">
        <f t="shared" si="1"/>
        <v>#DIV/0!</v>
      </c>
      <c r="I8" s="31">
        <f>+IF($A8=1,+data!AA9,I$55)</f>
        <v>0</v>
      </c>
      <c r="J8" s="10" t="e">
        <f t="shared" si="2"/>
        <v>#DIV/0!</v>
      </c>
      <c r="K8" s="31">
        <f>+IF($A8=1,+data!D9,K$55)</f>
        <v>0</v>
      </c>
      <c r="L8" s="9">
        <f t="shared" si="3"/>
        <v>0</v>
      </c>
      <c r="M8" s="24">
        <f>+IF($A8=1,+data!O9,M$55)</f>
        <v>0</v>
      </c>
      <c r="N8" s="24">
        <f>+IF($A8=1,data!AC9,N$55)</f>
        <v>0</v>
      </c>
      <c r="O8" s="25">
        <f>+IFERROR(IF($A8=1,(data!BE9)/2,O$55),0)</f>
        <v>0</v>
      </c>
      <c r="P8" s="25">
        <f>IFERROR(+IF($A8=1,data!BD9,P$55),0)</f>
        <v>0</v>
      </c>
      <c r="Q8" s="31">
        <f>+IF($A8=1,data!E9,Q$55)</f>
        <v>0</v>
      </c>
      <c r="R8" s="32">
        <f t="shared" si="4"/>
        <v>0</v>
      </c>
      <c r="S8" s="31">
        <f>+IF($A8=1,data!F9,S$55)</f>
        <v>0</v>
      </c>
      <c r="T8" s="25">
        <f t="shared" si="5"/>
        <v>0</v>
      </c>
      <c r="U8" s="31">
        <f>+IF($A8=1,data!G9,U$55)</f>
        <v>0</v>
      </c>
      <c r="V8" s="10">
        <f t="shared" si="16"/>
        <v>0</v>
      </c>
      <c r="W8" s="24">
        <f>+IF($A8=1,data!H9,W$55)</f>
        <v>0</v>
      </c>
      <c r="X8" s="10">
        <f t="shared" si="6"/>
        <v>0</v>
      </c>
      <c r="Y8" s="24">
        <f>+IF($A8=1,+data!J116,Y$55)</f>
        <v>0</v>
      </c>
      <c r="Z8" s="24">
        <f t="shared" si="7"/>
        <v>0</v>
      </c>
      <c r="AA8" s="24">
        <f>+IF($A8=1,+data!I9,AA$55)</f>
        <v>0</v>
      </c>
      <c r="AB8" s="25">
        <f t="shared" si="8"/>
        <v>0</v>
      </c>
      <c r="AC8" s="24">
        <f t="shared" si="9"/>
        <v>0</v>
      </c>
      <c r="AD8" s="25">
        <f t="shared" si="10"/>
        <v>0</v>
      </c>
      <c r="AE8" s="25">
        <f>IFERROR(+IF($A8=1,+(data!E9-data!P9)/Q8*100,AE$55),0)</f>
        <v>0</v>
      </c>
      <c r="AF8" s="25">
        <f>IFERROR(+IF($A8=1,(data!V9)/getdata!Q8/AD8,AF$55),0)</f>
        <v>0</v>
      </c>
      <c r="AG8" s="25">
        <f>+IFERROR(IF($A8=1,data!BB9,AG$55),0)</f>
        <v>0</v>
      </c>
      <c r="AH8" s="32" t="e">
        <f t="shared" si="11"/>
        <v>#DIV/0!</v>
      </c>
      <c r="AI8" s="24">
        <f>+IF($A8=1,data!L9,AI$55)</f>
        <v>0</v>
      </c>
      <c r="AJ8" s="24">
        <f>+IF($A8=1,data!N9,AJ$55)</f>
        <v>0</v>
      </c>
      <c r="AK8" s="25">
        <f t="shared" si="12"/>
        <v>0</v>
      </c>
      <c r="AL8" s="10">
        <f t="shared" si="13"/>
        <v>0</v>
      </c>
      <c r="AM8" s="24">
        <f>IF(A8=1,+data!U9,$AM$55)</f>
        <v>0</v>
      </c>
      <c r="AN8" s="25">
        <f t="shared" si="14"/>
        <v>0</v>
      </c>
      <c r="AO8" s="25">
        <f>IFERROR(+IF($A8=1,(data!W9)/getdata!AI8,AO$55),0)</f>
        <v>0</v>
      </c>
      <c r="AP8" s="25" t="e">
        <f t="shared" si="15"/>
        <v>#DIV/0!</v>
      </c>
      <c r="AQ8" s="9"/>
      <c r="AR8" s="11"/>
    </row>
    <row r="9" spans="1:44" s="13" customFormat="1">
      <c r="A9" s="29">
        <f>+IF(data!BG10&lt;=data!$BH$1,1,0)</f>
        <v>0</v>
      </c>
      <c r="B9" s="22">
        <f>+data!B10</f>
        <v>0</v>
      </c>
      <c r="C9" s="22" t="str">
        <f t="shared" si="0"/>
        <v xml:space="preserve">Năm </v>
      </c>
      <c r="D9" s="23">
        <f>IF(A9=1,data!AY10,D$55)</f>
        <v>0</v>
      </c>
      <c r="E9" s="23">
        <f>+data!BK10</f>
        <v>0</v>
      </c>
      <c r="F9" s="23">
        <f>+data!BJ10</f>
        <v>0</v>
      </c>
      <c r="G9" s="24">
        <f>+IF($A9=1,data!Y10,G$55)</f>
        <v>0</v>
      </c>
      <c r="H9" s="10" t="e">
        <f t="shared" si="1"/>
        <v>#DIV/0!</v>
      </c>
      <c r="I9" s="31">
        <f>+IF($A9=1,+data!AA10,I$55)</f>
        <v>0</v>
      </c>
      <c r="J9" s="10" t="e">
        <f t="shared" si="2"/>
        <v>#DIV/0!</v>
      </c>
      <c r="K9" s="31">
        <f>+IF($A9=1,+data!D10,K$55)</f>
        <v>0</v>
      </c>
      <c r="L9" s="9">
        <f t="shared" si="3"/>
        <v>0</v>
      </c>
      <c r="M9" s="24">
        <f>+IF($A9=1,+data!O10,M$55)</f>
        <v>0</v>
      </c>
      <c r="N9" s="24">
        <f>+IF($A9=1,data!AC10,N$55)</f>
        <v>0</v>
      </c>
      <c r="O9" s="25">
        <f>+IFERROR(IF($A9=1,(data!BE10)/2,O$55),0)</f>
        <v>0</v>
      </c>
      <c r="P9" s="25">
        <f>IFERROR(+IF($A9=1,data!BD10,P$55),0)</f>
        <v>0</v>
      </c>
      <c r="Q9" s="31">
        <f>+IF($A9=1,data!E10,Q$55)</f>
        <v>0</v>
      </c>
      <c r="R9" s="32">
        <f t="shared" si="4"/>
        <v>0</v>
      </c>
      <c r="S9" s="31">
        <f>+IF($A9=1,data!F10,S$55)</f>
        <v>0</v>
      </c>
      <c r="T9" s="25">
        <f t="shared" si="5"/>
        <v>0</v>
      </c>
      <c r="U9" s="31">
        <f>+IF($A9=1,data!G10,U$55)</f>
        <v>0</v>
      </c>
      <c r="V9" s="10">
        <f t="shared" si="16"/>
        <v>0</v>
      </c>
      <c r="W9" s="24">
        <f>+IF($A9=1,data!H10,W$55)</f>
        <v>0</v>
      </c>
      <c r="X9" s="10">
        <f t="shared" si="6"/>
        <v>0</v>
      </c>
      <c r="Y9" s="24">
        <f>+IF($A9=1,+data!J117,Y$55)</f>
        <v>0</v>
      </c>
      <c r="Z9" s="24">
        <f t="shared" si="7"/>
        <v>0</v>
      </c>
      <c r="AA9" s="24">
        <f>+IF($A9=1,+data!I10,AA$55)</f>
        <v>0</v>
      </c>
      <c r="AB9" s="25">
        <f t="shared" si="8"/>
        <v>0</v>
      </c>
      <c r="AC9" s="24">
        <f t="shared" si="9"/>
        <v>0</v>
      </c>
      <c r="AD9" s="25">
        <f t="shared" si="10"/>
        <v>0</v>
      </c>
      <c r="AE9" s="25">
        <f>IFERROR(+IF($A9=1,+(data!E10-data!P10)/Q9*100,AE$55),0)</f>
        <v>0</v>
      </c>
      <c r="AF9" s="25">
        <f>IFERROR(+IF($A9=1,(data!V10)/getdata!Q9/AD9,AF$55),0)</f>
        <v>0</v>
      </c>
      <c r="AG9" s="25">
        <f>+IFERROR(IF($A9=1,data!BB10,AG$55),0)</f>
        <v>0</v>
      </c>
      <c r="AH9" s="32" t="e">
        <f t="shared" si="11"/>
        <v>#DIV/0!</v>
      </c>
      <c r="AI9" s="24">
        <f>+IF($A9=1,data!L10,AI$55)</f>
        <v>0</v>
      </c>
      <c r="AJ9" s="24">
        <f>+IF($A9=1,data!N10,AJ$55)</f>
        <v>0</v>
      </c>
      <c r="AK9" s="25">
        <f t="shared" si="12"/>
        <v>0</v>
      </c>
      <c r="AL9" s="10">
        <f t="shared" si="13"/>
        <v>0</v>
      </c>
      <c r="AM9" s="24">
        <f>IF(A9=1,+data!U10,$AM$55)</f>
        <v>0</v>
      </c>
      <c r="AN9" s="25">
        <f t="shared" si="14"/>
        <v>0</v>
      </c>
      <c r="AO9" s="25">
        <f>IFERROR(+IF($A9=1,(data!W10)/getdata!AI9,AO$55),0)</f>
        <v>0</v>
      </c>
      <c r="AP9" s="25" t="e">
        <f t="shared" si="15"/>
        <v>#DIV/0!</v>
      </c>
      <c r="AQ9" s="9"/>
      <c r="AR9" s="11"/>
    </row>
    <row r="10" spans="1:44" s="13" customFormat="1" ht="23.25" customHeight="1">
      <c r="A10" s="29">
        <f>+IF(data!BG11&lt;=data!$BH$1,1,0)</f>
        <v>0</v>
      </c>
      <c r="B10" s="22">
        <f>+data!B11</f>
        <v>0</v>
      </c>
      <c r="C10" s="22" t="str">
        <f t="shared" si="0"/>
        <v xml:space="preserve">Năm </v>
      </c>
      <c r="D10" s="23">
        <f>IF(A10=1,data!AY11,D$55)</f>
        <v>0</v>
      </c>
      <c r="E10" s="23">
        <f>+data!BK11</f>
        <v>0</v>
      </c>
      <c r="F10" s="23">
        <f>+data!BJ11</f>
        <v>0</v>
      </c>
      <c r="G10" s="24">
        <f>+IF($A10=1,data!Y11,G$55)</f>
        <v>0</v>
      </c>
      <c r="H10" s="10" t="e">
        <f t="shared" si="1"/>
        <v>#DIV/0!</v>
      </c>
      <c r="I10" s="31">
        <f>+IF($A10=1,+data!AA11,I$55)</f>
        <v>0</v>
      </c>
      <c r="J10" s="10" t="e">
        <f t="shared" si="2"/>
        <v>#DIV/0!</v>
      </c>
      <c r="K10" s="31">
        <f>+IF($A10=1,+data!D11,K$55)</f>
        <v>0</v>
      </c>
      <c r="L10" s="9">
        <f t="shared" si="3"/>
        <v>0</v>
      </c>
      <c r="M10" s="24">
        <f>+IF($A10=1,+data!O11,M$55)</f>
        <v>0</v>
      </c>
      <c r="N10" s="24">
        <f>+IF($A10=1,data!AC11,N$55)</f>
        <v>0</v>
      </c>
      <c r="O10" s="25">
        <f>+IFERROR(IF($A10=1,(data!BE11)/2,O$55),0)</f>
        <v>0</v>
      </c>
      <c r="P10" s="25">
        <f>IFERROR(+IF($A10=1,data!BD11,P$55),0)</f>
        <v>0</v>
      </c>
      <c r="Q10" s="31">
        <f>+IF($A10=1,data!E11,Q$55)</f>
        <v>0</v>
      </c>
      <c r="R10" s="32">
        <f t="shared" si="4"/>
        <v>0</v>
      </c>
      <c r="S10" s="31">
        <f>+IF($A10=1,data!F11,S$55)</f>
        <v>0</v>
      </c>
      <c r="T10" s="25">
        <f t="shared" si="5"/>
        <v>0</v>
      </c>
      <c r="U10" s="31">
        <f>+IF($A10=1,data!G11,U$55)</f>
        <v>0</v>
      </c>
      <c r="V10" s="10">
        <f t="shared" si="16"/>
        <v>0</v>
      </c>
      <c r="W10" s="24">
        <f>+IF($A10=1,data!H11,W$55)</f>
        <v>0</v>
      </c>
      <c r="X10" s="10">
        <f t="shared" si="6"/>
        <v>0</v>
      </c>
      <c r="Y10" s="24">
        <f>+IF($A10=1,+data!J118,Y$55)</f>
        <v>0</v>
      </c>
      <c r="Z10" s="24">
        <f t="shared" si="7"/>
        <v>0</v>
      </c>
      <c r="AA10" s="24">
        <f>+IF($A10=1,+data!I11,AA$55)</f>
        <v>0</v>
      </c>
      <c r="AB10" s="25">
        <f t="shared" si="8"/>
        <v>0</v>
      </c>
      <c r="AC10" s="24">
        <f t="shared" si="9"/>
        <v>0</v>
      </c>
      <c r="AD10" s="25">
        <f t="shared" si="10"/>
        <v>0</v>
      </c>
      <c r="AE10" s="25">
        <f>IFERROR(+IF($A10=1,+(data!E11-data!P11)/Q10*100,AE$55),0)</f>
        <v>0</v>
      </c>
      <c r="AF10" s="25">
        <f>IFERROR(+IF($A10=1,(data!V11)/getdata!Q10/AD10,AF$55),0)</f>
        <v>0</v>
      </c>
      <c r="AG10" s="25">
        <f>+IFERROR(IF($A10=1,data!BB11,AG$55),0)</f>
        <v>0</v>
      </c>
      <c r="AH10" s="32" t="e">
        <f t="shared" si="11"/>
        <v>#DIV/0!</v>
      </c>
      <c r="AI10" s="24">
        <f>+IF($A10=1,data!L11,AI$55)</f>
        <v>0</v>
      </c>
      <c r="AJ10" s="24">
        <f>+IF($A10=1,data!N11,AJ$55)</f>
        <v>0</v>
      </c>
      <c r="AK10" s="25">
        <f t="shared" si="12"/>
        <v>0</v>
      </c>
      <c r="AL10" s="10">
        <f t="shared" si="13"/>
        <v>0</v>
      </c>
      <c r="AM10" s="24">
        <f>IF(A10=1,+data!U11,$AM$55)</f>
        <v>0</v>
      </c>
      <c r="AN10" s="25">
        <f t="shared" si="14"/>
        <v>0</v>
      </c>
      <c r="AO10" s="25">
        <f>IFERROR(+IF($A10=1,(data!W11)/getdata!AI10,AO$55),0)</f>
        <v>0</v>
      </c>
      <c r="AP10" s="25" t="e">
        <f t="shared" si="15"/>
        <v>#DIV/0!</v>
      </c>
      <c r="AQ10" s="9"/>
      <c r="AR10" s="11"/>
    </row>
    <row r="11" spans="1:44" s="13" customFormat="1" ht="23.25" customHeight="1">
      <c r="A11" s="29">
        <f>+IF(data!BG12&lt;=data!$BH$1,1,0)</f>
        <v>0</v>
      </c>
      <c r="B11" s="22">
        <f>+data!B12</f>
        <v>0</v>
      </c>
      <c r="C11" s="22" t="str">
        <f t="shared" si="0"/>
        <v xml:space="preserve">Năm </v>
      </c>
      <c r="D11" s="23">
        <f>IF(A11=1,data!AY12,D$55)</f>
        <v>0</v>
      </c>
      <c r="E11" s="23">
        <f>+data!BK12</f>
        <v>0</v>
      </c>
      <c r="F11" s="23">
        <f>+data!BJ12</f>
        <v>0</v>
      </c>
      <c r="G11" s="24">
        <f>+IF($A11=1,data!Y12,G$55)</f>
        <v>0</v>
      </c>
      <c r="H11" s="10" t="e">
        <f t="shared" si="1"/>
        <v>#DIV/0!</v>
      </c>
      <c r="I11" s="31">
        <f>+IF($A11=1,+data!AA12,I$55)</f>
        <v>0</v>
      </c>
      <c r="J11" s="10" t="e">
        <f t="shared" si="2"/>
        <v>#DIV/0!</v>
      </c>
      <c r="K11" s="31">
        <f>+IF($A11=1,+data!D12,K$55)</f>
        <v>0</v>
      </c>
      <c r="L11" s="9">
        <f t="shared" si="3"/>
        <v>0</v>
      </c>
      <c r="M11" s="24">
        <f>+IF($A11=1,+data!O12,M$55)</f>
        <v>0</v>
      </c>
      <c r="N11" s="24">
        <f>+IF($A11=1,data!AC12,N$55)</f>
        <v>0</v>
      </c>
      <c r="O11" s="25">
        <f>+IFERROR(IF($A11=1,(data!BE12)/2,O$55),0)</f>
        <v>0</v>
      </c>
      <c r="P11" s="25">
        <f>IFERROR(+IF($A11=1,data!BD12,P$55),0)</f>
        <v>0</v>
      </c>
      <c r="Q11" s="31">
        <f>+IF($A11=1,data!E12,Q$55)</f>
        <v>0</v>
      </c>
      <c r="R11" s="32">
        <f t="shared" si="4"/>
        <v>0</v>
      </c>
      <c r="S11" s="31">
        <f>+IF($A11=1,data!F12,S$55)</f>
        <v>0</v>
      </c>
      <c r="T11" s="25">
        <f t="shared" si="5"/>
        <v>0</v>
      </c>
      <c r="U11" s="31">
        <f>+IF($A11=1,data!G12,U$55)</f>
        <v>0</v>
      </c>
      <c r="V11" s="10">
        <f t="shared" si="16"/>
        <v>0</v>
      </c>
      <c r="W11" s="24">
        <f>+IF($A11=1,data!H12,W$55)</f>
        <v>0</v>
      </c>
      <c r="X11" s="10">
        <f t="shared" si="6"/>
        <v>0</v>
      </c>
      <c r="Y11" s="24">
        <f>+IF($A11=1,+data!J119,Y$55)</f>
        <v>0</v>
      </c>
      <c r="Z11" s="24">
        <f t="shared" si="7"/>
        <v>0</v>
      </c>
      <c r="AA11" s="24">
        <f>+IF($A11=1,+data!I12,AA$55)</f>
        <v>0</v>
      </c>
      <c r="AB11" s="25">
        <f t="shared" si="8"/>
        <v>0</v>
      </c>
      <c r="AC11" s="24">
        <f t="shared" si="9"/>
        <v>0</v>
      </c>
      <c r="AD11" s="25">
        <f t="shared" si="10"/>
        <v>0</v>
      </c>
      <c r="AE11" s="25">
        <f>IFERROR(+IF($A11=1,+(data!E12-data!P12)/Q11*100,AE$55),0)</f>
        <v>0</v>
      </c>
      <c r="AF11" s="25">
        <f>IFERROR(+IF($A11=1,(data!V12)/getdata!Q11/AD11,AF$55),0)</f>
        <v>0</v>
      </c>
      <c r="AG11" s="25">
        <f>+IFERROR(IF($A11=1,data!BB12,AG$55),0)</f>
        <v>0</v>
      </c>
      <c r="AH11" s="32" t="e">
        <f t="shared" si="11"/>
        <v>#DIV/0!</v>
      </c>
      <c r="AI11" s="24">
        <f>+IF($A11=1,data!L12,AI$55)</f>
        <v>0</v>
      </c>
      <c r="AJ11" s="24">
        <f>+IF($A11=1,data!N12,AJ$55)</f>
        <v>0</v>
      </c>
      <c r="AK11" s="25">
        <f t="shared" si="12"/>
        <v>0</v>
      </c>
      <c r="AL11" s="10">
        <f t="shared" si="13"/>
        <v>0</v>
      </c>
      <c r="AM11" s="24">
        <f>IF(A11=1,+data!U12,$AM$55)</f>
        <v>0</v>
      </c>
      <c r="AN11" s="25">
        <f t="shared" si="14"/>
        <v>0</v>
      </c>
      <c r="AO11" s="25">
        <f>IFERROR(+IF($A11=1,(data!W12)/getdata!AI11,AO$55),0)</f>
        <v>0</v>
      </c>
      <c r="AP11" s="25" t="e">
        <f t="shared" si="15"/>
        <v>#DIV/0!</v>
      </c>
      <c r="AQ11" s="9"/>
      <c r="AR11" s="11"/>
    </row>
    <row r="12" spans="1:44" s="13" customFormat="1" ht="23.25" customHeight="1">
      <c r="A12" s="29">
        <f>+IF(data!BG13&lt;=data!$BH$1,1,0)</f>
        <v>0</v>
      </c>
      <c r="B12" s="22">
        <f>+data!B13</f>
        <v>0</v>
      </c>
      <c r="C12" s="22" t="str">
        <f t="shared" si="0"/>
        <v xml:space="preserve">Năm </v>
      </c>
      <c r="D12" s="23">
        <f>IF(A12=1,data!AY13,D$55)</f>
        <v>0</v>
      </c>
      <c r="E12" s="23">
        <f>+data!BK13</f>
        <v>0</v>
      </c>
      <c r="F12" s="23">
        <f>+data!BJ13</f>
        <v>0</v>
      </c>
      <c r="G12" s="24">
        <f>+IF($A12=1,data!Y13,G$55)</f>
        <v>0</v>
      </c>
      <c r="H12" s="10" t="e">
        <f t="shared" si="1"/>
        <v>#DIV/0!</v>
      </c>
      <c r="I12" s="31">
        <f>+IF($A12=1,+data!AA13,I$55)</f>
        <v>0</v>
      </c>
      <c r="J12" s="10" t="e">
        <f t="shared" si="2"/>
        <v>#DIV/0!</v>
      </c>
      <c r="K12" s="31">
        <f>+IF($A12=1,+data!D13,K$55)</f>
        <v>0</v>
      </c>
      <c r="L12" s="9">
        <f t="shared" si="3"/>
        <v>0</v>
      </c>
      <c r="M12" s="24">
        <f>+IF($A12=1,+data!O13,M$55)</f>
        <v>0</v>
      </c>
      <c r="N12" s="24">
        <f>+IF($A12=1,data!AC13,N$55)</f>
        <v>0</v>
      </c>
      <c r="O12" s="25">
        <f>+IFERROR(IF($A12=1,(data!BE13)/2,O$55),0)</f>
        <v>0</v>
      </c>
      <c r="P12" s="25">
        <f>IFERROR(+IF($A12=1,data!BD13,P$55),0)</f>
        <v>0</v>
      </c>
      <c r="Q12" s="31">
        <f>+IF($A12=1,data!E13,Q$55)</f>
        <v>0</v>
      </c>
      <c r="R12" s="32">
        <f t="shared" si="4"/>
        <v>0</v>
      </c>
      <c r="S12" s="31">
        <f>+IF($A12=1,data!F13,S$55)</f>
        <v>0</v>
      </c>
      <c r="T12" s="25">
        <f t="shared" si="5"/>
        <v>0</v>
      </c>
      <c r="U12" s="31">
        <f>+IF($A12=1,data!G13,U$55)</f>
        <v>0</v>
      </c>
      <c r="V12" s="10">
        <f t="shared" si="16"/>
        <v>0</v>
      </c>
      <c r="W12" s="24">
        <f>+IF($A12=1,data!H13,W$55)</f>
        <v>0</v>
      </c>
      <c r="X12" s="10">
        <f t="shared" si="6"/>
        <v>0</v>
      </c>
      <c r="Y12" s="24">
        <f>+IF($A12=1,+data!J120,Y$55)</f>
        <v>0</v>
      </c>
      <c r="Z12" s="24">
        <f t="shared" si="7"/>
        <v>0</v>
      </c>
      <c r="AA12" s="24">
        <f>+IF($A12=1,+data!I13,AA$55)</f>
        <v>0</v>
      </c>
      <c r="AB12" s="25">
        <f t="shared" si="8"/>
        <v>0</v>
      </c>
      <c r="AC12" s="24">
        <f t="shared" si="9"/>
        <v>0</v>
      </c>
      <c r="AD12" s="25">
        <f t="shared" si="10"/>
        <v>0</v>
      </c>
      <c r="AE12" s="25">
        <f>IFERROR(+IF($A12=1,+(data!E13-data!P13)/Q12*100,AE$55),0)</f>
        <v>0</v>
      </c>
      <c r="AF12" s="25">
        <f>IFERROR(+IF($A12=1,(data!V13)/getdata!Q12/AD12,AF$55),0)</f>
        <v>0</v>
      </c>
      <c r="AG12" s="25">
        <f>+IFERROR(IF($A12=1,data!BB13,AG$55),0)</f>
        <v>0</v>
      </c>
      <c r="AH12" s="32" t="e">
        <f t="shared" si="11"/>
        <v>#DIV/0!</v>
      </c>
      <c r="AI12" s="24">
        <f>+IF($A12=1,data!L13,AI$55)</f>
        <v>0</v>
      </c>
      <c r="AJ12" s="24">
        <f>+IF($A12=1,data!N13,AJ$55)</f>
        <v>0</v>
      </c>
      <c r="AK12" s="25">
        <f t="shared" si="12"/>
        <v>0</v>
      </c>
      <c r="AL12" s="10">
        <f t="shared" si="13"/>
        <v>0</v>
      </c>
      <c r="AM12" s="24">
        <f>IF(A12=1,+data!U13,$AM$55)</f>
        <v>0</v>
      </c>
      <c r="AN12" s="25">
        <f t="shared" si="14"/>
        <v>0</v>
      </c>
      <c r="AO12" s="25">
        <f>IFERROR(+IF($A12=1,(data!W13)/getdata!AI12,AO$55),0)</f>
        <v>0</v>
      </c>
      <c r="AP12" s="25" t="e">
        <f t="shared" si="15"/>
        <v>#DIV/0!</v>
      </c>
      <c r="AQ12" s="9"/>
      <c r="AR12" s="11"/>
    </row>
    <row r="13" spans="1:44" s="13" customFormat="1" ht="23.25" customHeight="1">
      <c r="A13" s="29">
        <f>+IF(data!BG14&lt;=data!$BH$1,1,0)</f>
        <v>0</v>
      </c>
      <c r="B13" s="22">
        <f>+data!B14</f>
        <v>0</v>
      </c>
      <c r="C13" s="22" t="str">
        <f t="shared" si="0"/>
        <v xml:space="preserve">Năm </v>
      </c>
      <c r="D13" s="23">
        <f>IF(A13=1,data!AY14,D$55)</f>
        <v>0</v>
      </c>
      <c r="E13" s="23">
        <f>+data!BK14</f>
        <v>0</v>
      </c>
      <c r="F13" s="23">
        <f>+data!BJ14</f>
        <v>0</v>
      </c>
      <c r="G13" s="24">
        <f>+IF($A13=1,data!Y14,G$55)</f>
        <v>0</v>
      </c>
      <c r="H13" s="10" t="e">
        <f t="shared" si="1"/>
        <v>#DIV/0!</v>
      </c>
      <c r="I13" s="31">
        <f>+IF($A13=1,+data!AA14,I$55)</f>
        <v>0</v>
      </c>
      <c r="J13" s="10" t="e">
        <f t="shared" si="2"/>
        <v>#DIV/0!</v>
      </c>
      <c r="K13" s="31">
        <f>+IF($A13=1,+data!D14,K$55)</f>
        <v>0</v>
      </c>
      <c r="L13" s="9">
        <f t="shared" si="3"/>
        <v>0</v>
      </c>
      <c r="M13" s="24">
        <f>+IF($A13=1,+data!O14,M$55)</f>
        <v>0</v>
      </c>
      <c r="N13" s="24">
        <f>+IF($A13=1,data!AC14,N$55)</f>
        <v>0</v>
      </c>
      <c r="O13" s="25">
        <f>+IFERROR(IF($A13=1,(data!BE14)/2,O$55),0)</f>
        <v>0</v>
      </c>
      <c r="P13" s="25">
        <f>IFERROR(+IF($A13=1,data!BD14,P$55),0)</f>
        <v>0</v>
      </c>
      <c r="Q13" s="31">
        <f>+IF($A13=1,data!E14,Q$55)</f>
        <v>0</v>
      </c>
      <c r="R13" s="32">
        <f t="shared" si="4"/>
        <v>0</v>
      </c>
      <c r="S13" s="31">
        <f>+IF($A13=1,data!F14,S$55)</f>
        <v>0</v>
      </c>
      <c r="T13" s="25">
        <f t="shared" si="5"/>
        <v>0</v>
      </c>
      <c r="U13" s="31">
        <f>+IF($A13=1,data!G14,U$55)</f>
        <v>0</v>
      </c>
      <c r="V13" s="10">
        <f t="shared" si="16"/>
        <v>0</v>
      </c>
      <c r="W13" s="24">
        <f>+IF($A13=1,data!H14,W$55)</f>
        <v>0</v>
      </c>
      <c r="X13" s="10">
        <f t="shared" si="6"/>
        <v>0</v>
      </c>
      <c r="Y13" s="24">
        <f>+IF($A13=1,+data!J121,Y$55)</f>
        <v>0</v>
      </c>
      <c r="Z13" s="24">
        <f t="shared" si="7"/>
        <v>0</v>
      </c>
      <c r="AA13" s="24">
        <f>+IF($A13=1,+data!I14,AA$55)</f>
        <v>0</v>
      </c>
      <c r="AB13" s="25">
        <f t="shared" si="8"/>
        <v>0</v>
      </c>
      <c r="AC13" s="24">
        <f t="shared" si="9"/>
        <v>0</v>
      </c>
      <c r="AD13" s="25">
        <f t="shared" si="10"/>
        <v>0</v>
      </c>
      <c r="AE13" s="25">
        <f>IFERROR(+IF($A13=1,+(data!E14-data!P14)/Q13*100,AE$55),0)</f>
        <v>0</v>
      </c>
      <c r="AF13" s="25">
        <f>IFERROR(+IF($A13=1,(data!V14)/getdata!Q13/AD13,AF$55),0)</f>
        <v>0</v>
      </c>
      <c r="AG13" s="25">
        <f>+IFERROR(IF($A13=1,data!BB14,AG$55),0)</f>
        <v>0</v>
      </c>
      <c r="AH13" s="32" t="e">
        <f t="shared" si="11"/>
        <v>#DIV/0!</v>
      </c>
      <c r="AI13" s="24">
        <f>+IF($A13=1,data!L14,AI$55)</f>
        <v>0</v>
      </c>
      <c r="AJ13" s="24">
        <f>+IF($A13=1,data!N14,AJ$55)</f>
        <v>0</v>
      </c>
      <c r="AK13" s="25">
        <f t="shared" si="12"/>
        <v>0</v>
      </c>
      <c r="AL13" s="10">
        <f t="shared" si="13"/>
        <v>0</v>
      </c>
      <c r="AM13" s="24">
        <f>IF(A13=1,+data!U14,$AM$55)</f>
        <v>0</v>
      </c>
      <c r="AN13" s="25">
        <f t="shared" si="14"/>
        <v>0</v>
      </c>
      <c r="AO13" s="25">
        <f>IFERROR(+IF($A13=1,(data!W14)/getdata!AI13,AO$55),0)</f>
        <v>0</v>
      </c>
      <c r="AP13" s="25" t="e">
        <f t="shared" si="15"/>
        <v>#DIV/0!</v>
      </c>
      <c r="AQ13" s="9"/>
      <c r="AR13" s="11"/>
    </row>
    <row r="14" spans="1:44" s="13" customFormat="1" ht="23.25" customHeight="1">
      <c r="A14" s="29">
        <f>+IF(data!BG15&lt;=data!$BH$1,1,0)</f>
        <v>0</v>
      </c>
      <c r="B14" s="22">
        <f>+data!B15</f>
        <v>0</v>
      </c>
      <c r="C14" s="22" t="str">
        <f t="shared" si="0"/>
        <v xml:space="preserve">Năm </v>
      </c>
      <c r="D14" s="23">
        <f>IF(A14=1,data!AY15,D$55)</f>
        <v>0</v>
      </c>
      <c r="E14" s="23">
        <f>+data!BK15</f>
        <v>0</v>
      </c>
      <c r="F14" s="23">
        <f>+data!BJ15</f>
        <v>0</v>
      </c>
      <c r="G14" s="24">
        <f>+IF($A14=1,data!Y15,G$55)</f>
        <v>0</v>
      </c>
      <c r="H14" s="10" t="e">
        <f t="shared" si="1"/>
        <v>#DIV/0!</v>
      </c>
      <c r="I14" s="31">
        <f>+IF($A14=1,+data!AA15,I$55)</f>
        <v>0</v>
      </c>
      <c r="J14" s="10" t="e">
        <f t="shared" si="2"/>
        <v>#DIV/0!</v>
      </c>
      <c r="K14" s="31">
        <f>+IF($A14=1,+data!D15,K$55)</f>
        <v>0</v>
      </c>
      <c r="L14" s="9">
        <f t="shared" si="3"/>
        <v>0</v>
      </c>
      <c r="M14" s="24">
        <f>+IF($A14=1,+data!O15,M$55)</f>
        <v>0</v>
      </c>
      <c r="N14" s="24">
        <f>+IF($A14=1,data!AC15,N$55)</f>
        <v>0</v>
      </c>
      <c r="O14" s="25">
        <f>+IFERROR(IF($A14=1,(data!BE15)/2,O$55),0)</f>
        <v>0</v>
      </c>
      <c r="P14" s="25">
        <f>IFERROR(+IF($A14=1,data!BD15,P$55),0)</f>
        <v>0</v>
      </c>
      <c r="Q14" s="31">
        <f>+IF($A14=1,data!E15,Q$55)</f>
        <v>0</v>
      </c>
      <c r="R14" s="32">
        <f t="shared" si="4"/>
        <v>0</v>
      </c>
      <c r="S14" s="31">
        <f>+IF($A14=1,data!F15,S$55)</f>
        <v>0</v>
      </c>
      <c r="T14" s="25">
        <f t="shared" si="5"/>
        <v>0</v>
      </c>
      <c r="U14" s="31">
        <f>+IF($A14=1,data!G15,U$55)</f>
        <v>0</v>
      </c>
      <c r="V14" s="10">
        <f t="shared" si="16"/>
        <v>0</v>
      </c>
      <c r="W14" s="24">
        <f>+IF($A14=1,data!H15,W$55)</f>
        <v>0</v>
      </c>
      <c r="X14" s="10">
        <f t="shared" si="6"/>
        <v>0</v>
      </c>
      <c r="Y14" s="24">
        <f>+IF($A14=1,+data!J122,Y$55)</f>
        <v>0</v>
      </c>
      <c r="Z14" s="24">
        <f t="shared" si="7"/>
        <v>0</v>
      </c>
      <c r="AA14" s="24">
        <f>+IF($A14=1,+data!I15,AA$55)</f>
        <v>0</v>
      </c>
      <c r="AB14" s="25">
        <f t="shared" si="8"/>
        <v>0</v>
      </c>
      <c r="AC14" s="24">
        <f t="shared" si="9"/>
        <v>0</v>
      </c>
      <c r="AD14" s="25">
        <f t="shared" si="10"/>
        <v>0</v>
      </c>
      <c r="AE14" s="25">
        <f>IFERROR(+IF($A14=1,+(data!E15-data!P15)/Q14*100,AE$55),0)</f>
        <v>0</v>
      </c>
      <c r="AF14" s="25">
        <f>IFERROR(+IF($A14=1,(data!V15)/getdata!Q14/AD14,AF$55),0)</f>
        <v>0</v>
      </c>
      <c r="AG14" s="25">
        <f>+IFERROR(IF($A14=1,data!BB15,AG$55),0)</f>
        <v>0</v>
      </c>
      <c r="AH14" s="32" t="e">
        <f t="shared" si="11"/>
        <v>#DIV/0!</v>
      </c>
      <c r="AI14" s="24">
        <f>+IF($A14=1,data!L15,AI$55)</f>
        <v>0</v>
      </c>
      <c r="AJ14" s="24">
        <f>+IF($A14=1,data!N15,AJ$55)</f>
        <v>0</v>
      </c>
      <c r="AK14" s="25">
        <f t="shared" si="12"/>
        <v>0</v>
      </c>
      <c r="AL14" s="10">
        <f t="shared" si="13"/>
        <v>0</v>
      </c>
      <c r="AM14" s="24">
        <f>IF(A14=1,+data!U15,$AM$55)</f>
        <v>0</v>
      </c>
      <c r="AN14" s="25">
        <f t="shared" si="14"/>
        <v>0</v>
      </c>
      <c r="AO14" s="25">
        <f>IFERROR(+IF($A14=1,(data!W15)/getdata!AI14,AO$55),0)</f>
        <v>0</v>
      </c>
      <c r="AP14" s="25" t="e">
        <f t="shared" si="15"/>
        <v>#DIV/0!</v>
      </c>
      <c r="AQ14" s="9"/>
      <c r="AR14" s="11"/>
    </row>
    <row r="15" spans="1:44" s="13" customFormat="1" ht="23.25" customHeight="1">
      <c r="A15" s="29">
        <f>+IF(data!BG16&lt;=data!$BH$1,1,0)</f>
        <v>0</v>
      </c>
      <c r="B15" s="22">
        <f>+data!B16</f>
        <v>0</v>
      </c>
      <c r="C15" s="22" t="str">
        <f t="shared" si="0"/>
        <v xml:space="preserve">Năm </v>
      </c>
      <c r="D15" s="23">
        <f>IF(A15=1,data!AY16,D$55)</f>
        <v>0</v>
      </c>
      <c r="E15" s="23">
        <f>+data!BK16</f>
        <v>0</v>
      </c>
      <c r="F15" s="23">
        <f>+data!BJ16</f>
        <v>0</v>
      </c>
      <c r="G15" s="24">
        <f>+IF($A15=1,data!Y16,G$55)</f>
        <v>0</v>
      </c>
      <c r="H15" s="10" t="e">
        <f t="shared" si="1"/>
        <v>#DIV/0!</v>
      </c>
      <c r="I15" s="31">
        <f>+IF($A15=1,+data!AA16,I$55)</f>
        <v>0</v>
      </c>
      <c r="J15" s="10" t="e">
        <f t="shared" si="2"/>
        <v>#DIV/0!</v>
      </c>
      <c r="K15" s="31">
        <f>+IF($A15=1,+data!D16,K$55)</f>
        <v>0</v>
      </c>
      <c r="L15" s="9">
        <f t="shared" si="3"/>
        <v>0</v>
      </c>
      <c r="M15" s="24">
        <f>+IF($A15=1,+data!O16,M$55)</f>
        <v>0</v>
      </c>
      <c r="N15" s="24">
        <f>+IF($A15=1,data!AC16,N$55)</f>
        <v>0</v>
      </c>
      <c r="O15" s="25">
        <f>+IFERROR(IF($A15=1,(data!BE16)/2,O$55),0)</f>
        <v>0</v>
      </c>
      <c r="P15" s="25">
        <f>IFERROR(+IF($A15=1,data!BD16,P$55),0)</f>
        <v>0</v>
      </c>
      <c r="Q15" s="31">
        <f>+IF($A15=1,data!E16,Q$55)</f>
        <v>0</v>
      </c>
      <c r="R15" s="32">
        <f t="shared" si="4"/>
        <v>0</v>
      </c>
      <c r="S15" s="31">
        <f>+IF($A15=1,data!F16,S$55)</f>
        <v>0</v>
      </c>
      <c r="T15" s="25">
        <f t="shared" si="5"/>
        <v>0</v>
      </c>
      <c r="U15" s="31">
        <f>+IF($A15=1,data!G16,U$55)</f>
        <v>0</v>
      </c>
      <c r="V15" s="10">
        <f t="shared" si="16"/>
        <v>0</v>
      </c>
      <c r="W15" s="24">
        <f>+IF($A15=1,data!H16,W$55)</f>
        <v>0</v>
      </c>
      <c r="X15" s="10">
        <f t="shared" si="6"/>
        <v>0</v>
      </c>
      <c r="Y15" s="24">
        <f>+IF($A15=1,+data!J123,Y$55)</f>
        <v>0</v>
      </c>
      <c r="Z15" s="24">
        <f t="shared" si="7"/>
        <v>0</v>
      </c>
      <c r="AA15" s="24">
        <f>+IF($A15=1,+data!I16,AA$55)</f>
        <v>0</v>
      </c>
      <c r="AB15" s="25">
        <f t="shared" si="8"/>
        <v>0</v>
      </c>
      <c r="AC15" s="24">
        <f t="shared" si="9"/>
        <v>0</v>
      </c>
      <c r="AD15" s="25">
        <f t="shared" si="10"/>
        <v>0</v>
      </c>
      <c r="AE15" s="25">
        <f>IFERROR(+IF($A15=1,+(data!E16-data!P16)/Q15*100,AE$55),0)</f>
        <v>0</v>
      </c>
      <c r="AF15" s="25">
        <f>IFERROR(+IF($A15=1,(data!V16)/getdata!Q15/AD15,AF$55),0)</f>
        <v>0</v>
      </c>
      <c r="AG15" s="25">
        <f>+IFERROR(IF($A15=1,data!BB16,AG$55),0)</f>
        <v>0</v>
      </c>
      <c r="AH15" s="32" t="e">
        <f t="shared" si="11"/>
        <v>#DIV/0!</v>
      </c>
      <c r="AI15" s="24">
        <f>+IF($A15=1,data!L16,AI$55)</f>
        <v>0</v>
      </c>
      <c r="AJ15" s="24">
        <f>+IF($A15=1,data!N16,AJ$55)</f>
        <v>0</v>
      </c>
      <c r="AK15" s="25">
        <f t="shared" si="12"/>
        <v>0</v>
      </c>
      <c r="AL15" s="10">
        <f t="shared" si="13"/>
        <v>0</v>
      </c>
      <c r="AM15" s="24">
        <f>IF(A15=1,+data!U16,$AM$55)</f>
        <v>0</v>
      </c>
      <c r="AN15" s="25">
        <f t="shared" si="14"/>
        <v>0</v>
      </c>
      <c r="AO15" s="25">
        <f>IFERROR(+IF($A15=1,(data!W16)/getdata!AI15,AO$55),0)</f>
        <v>0</v>
      </c>
      <c r="AP15" s="25" t="e">
        <f t="shared" si="15"/>
        <v>#DIV/0!</v>
      </c>
      <c r="AQ15" s="9"/>
      <c r="AR15" s="11"/>
    </row>
    <row r="16" spans="1:44" s="13" customFormat="1" ht="23.25" customHeight="1">
      <c r="A16" s="29">
        <f>+IF(data!BG17&lt;=data!$BH$1,1,0)</f>
        <v>0</v>
      </c>
      <c r="B16" s="22">
        <f>+data!B17</f>
        <v>0</v>
      </c>
      <c r="C16" s="22" t="str">
        <f t="shared" si="0"/>
        <v xml:space="preserve">Năm </v>
      </c>
      <c r="D16" s="23">
        <f>IF(A16=1,data!AY17,D$55)</f>
        <v>0</v>
      </c>
      <c r="E16" s="23">
        <f>+data!BK17</f>
        <v>0</v>
      </c>
      <c r="F16" s="23">
        <f>+data!BJ17</f>
        <v>0</v>
      </c>
      <c r="G16" s="24">
        <f>+IF($A16=1,data!Y17,G$55)</f>
        <v>0</v>
      </c>
      <c r="H16" s="10" t="e">
        <f t="shared" si="1"/>
        <v>#DIV/0!</v>
      </c>
      <c r="I16" s="31">
        <f>+IF($A16=1,+data!AA17,I$55)</f>
        <v>0</v>
      </c>
      <c r="J16" s="10" t="e">
        <f t="shared" si="2"/>
        <v>#DIV/0!</v>
      </c>
      <c r="K16" s="31">
        <f>+IF($A16=1,+data!D17,K$55)</f>
        <v>0</v>
      </c>
      <c r="L16" s="9">
        <f t="shared" si="3"/>
        <v>0</v>
      </c>
      <c r="M16" s="24">
        <f>+IF($A16=1,+data!O17,M$55)</f>
        <v>0</v>
      </c>
      <c r="N16" s="24">
        <f>+IF($A16=1,data!AC17,N$55)</f>
        <v>0</v>
      </c>
      <c r="O16" s="25">
        <f>+IFERROR(IF($A16=1,(data!BE17)/2,O$55),0)</f>
        <v>0</v>
      </c>
      <c r="P16" s="25">
        <f>IFERROR(+IF($A16=1,data!BD17,P$55),0)</f>
        <v>0</v>
      </c>
      <c r="Q16" s="31">
        <f>+IF($A16=1,data!E17,Q$55)</f>
        <v>0</v>
      </c>
      <c r="R16" s="32">
        <f t="shared" si="4"/>
        <v>0</v>
      </c>
      <c r="S16" s="31">
        <f>+IF($A16=1,data!F17,S$55)</f>
        <v>0</v>
      </c>
      <c r="T16" s="25">
        <f t="shared" si="5"/>
        <v>0</v>
      </c>
      <c r="U16" s="31">
        <f>+IF($A16=1,data!G17,U$55)</f>
        <v>0</v>
      </c>
      <c r="V16" s="10">
        <f t="shared" si="16"/>
        <v>0</v>
      </c>
      <c r="W16" s="24">
        <f>+IF($A16=1,data!H17,W$55)</f>
        <v>0</v>
      </c>
      <c r="X16" s="10">
        <f t="shared" si="6"/>
        <v>0</v>
      </c>
      <c r="Y16" s="24">
        <f>+IF($A16=1,+data!J124,Y$55)</f>
        <v>0</v>
      </c>
      <c r="Z16" s="24">
        <f t="shared" si="7"/>
        <v>0</v>
      </c>
      <c r="AA16" s="24">
        <f>+IF($A16=1,+data!I17,AA$55)</f>
        <v>0</v>
      </c>
      <c r="AB16" s="25">
        <f t="shared" si="8"/>
        <v>0</v>
      </c>
      <c r="AC16" s="24">
        <f t="shared" si="9"/>
        <v>0</v>
      </c>
      <c r="AD16" s="25">
        <f t="shared" si="10"/>
        <v>0</v>
      </c>
      <c r="AE16" s="25">
        <f>IFERROR(+IF($A16=1,+(data!E17-data!P17)/Q16*100,AE$55),0)</f>
        <v>0</v>
      </c>
      <c r="AF16" s="25">
        <f>IFERROR(+IF($A16=1,(data!V17)/getdata!Q16/AD16,AF$55),0)</f>
        <v>0</v>
      </c>
      <c r="AG16" s="25">
        <f>+IFERROR(IF($A16=1,data!BB17,AG$55),0)</f>
        <v>0</v>
      </c>
      <c r="AH16" s="32" t="e">
        <f t="shared" si="11"/>
        <v>#DIV/0!</v>
      </c>
      <c r="AI16" s="24">
        <f>+IF($A16=1,data!L17,AI$55)</f>
        <v>0</v>
      </c>
      <c r="AJ16" s="24">
        <f>+IF($A16=1,data!N17,AJ$55)</f>
        <v>0</v>
      </c>
      <c r="AK16" s="25">
        <f t="shared" si="12"/>
        <v>0</v>
      </c>
      <c r="AL16" s="10">
        <f t="shared" si="13"/>
        <v>0</v>
      </c>
      <c r="AM16" s="24">
        <f>IF(A16=1,+data!U17,$AM$55)</f>
        <v>0</v>
      </c>
      <c r="AN16" s="25">
        <f t="shared" si="14"/>
        <v>0</v>
      </c>
      <c r="AO16" s="25">
        <f>IFERROR(+IF($A16=1,(data!W17)/getdata!AI16,AO$55),0)</f>
        <v>0</v>
      </c>
      <c r="AP16" s="25" t="e">
        <f t="shared" si="15"/>
        <v>#DIV/0!</v>
      </c>
      <c r="AQ16" s="9"/>
      <c r="AR16" s="11"/>
    </row>
    <row r="17" spans="1:44" s="13" customFormat="1" ht="23.25" customHeight="1">
      <c r="A17" s="29">
        <f>+IF(data!BG18&lt;=data!$BH$1,1,0)</f>
        <v>0</v>
      </c>
      <c r="B17" s="22">
        <f>+data!B18</f>
        <v>0</v>
      </c>
      <c r="C17" s="22" t="str">
        <f t="shared" si="0"/>
        <v xml:space="preserve">Năm </v>
      </c>
      <c r="D17" s="23">
        <f>IF(A17=1,data!AY18,D$55)</f>
        <v>0</v>
      </c>
      <c r="E17" s="23">
        <f>+data!BK18</f>
        <v>0</v>
      </c>
      <c r="F17" s="23">
        <f>+data!BJ18</f>
        <v>0</v>
      </c>
      <c r="G17" s="24">
        <f>+IF($A17=1,data!Y18,G$55)</f>
        <v>0</v>
      </c>
      <c r="H17" s="10" t="e">
        <f t="shared" si="1"/>
        <v>#DIV/0!</v>
      </c>
      <c r="I17" s="31">
        <f>+IF($A17=1,+data!AA18,I$55)</f>
        <v>0</v>
      </c>
      <c r="J17" s="10" t="e">
        <f t="shared" si="2"/>
        <v>#DIV/0!</v>
      </c>
      <c r="K17" s="31">
        <f>+IF($A17=1,+data!D18,K$55)</f>
        <v>0</v>
      </c>
      <c r="L17" s="9">
        <f t="shared" si="3"/>
        <v>0</v>
      </c>
      <c r="M17" s="24">
        <f>+IF($A17=1,+data!O18,M$55)</f>
        <v>0</v>
      </c>
      <c r="N17" s="24">
        <f>+IF($A17=1,data!AC18,N$55)</f>
        <v>0</v>
      </c>
      <c r="O17" s="25">
        <f>+IFERROR(IF($A17=1,(data!BE18)/2,O$55),0)</f>
        <v>0</v>
      </c>
      <c r="P17" s="25">
        <f>IFERROR(+IF($A17=1,data!BD18,P$55),0)</f>
        <v>0</v>
      </c>
      <c r="Q17" s="31">
        <f>+IF($A17=1,data!E18,Q$55)</f>
        <v>0</v>
      </c>
      <c r="R17" s="32">
        <f t="shared" si="4"/>
        <v>0</v>
      </c>
      <c r="S17" s="31">
        <f>+IF($A17=1,data!F18,S$55)</f>
        <v>0</v>
      </c>
      <c r="T17" s="25">
        <f t="shared" si="5"/>
        <v>0</v>
      </c>
      <c r="U17" s="31">
        <f>+IF($A17=1,data!G18,U$55)</f>
        <v>0</v>
      </c>
      <c r="V17" s="10">
        <f t="shared" si="16"/>
        <v>0</v>
      </c>
      <c r="W17" s="24">
        <f>+IF($A17=1,data!H18,W$55)</f>
        <v>0</v>
      </c>
      <c r="X17" s="10">
        <f t="shared" si="6"/>
        <v>0</v>
      </c>
      <c r="Y17" s="24">
        <f>+IF($A17=1,+data!J125,Y$55)</f>
        <v>0</v>
      </c>
      <c r="Z17" s="24">
        <f t="shared" si="7"/>
        <v>0</v>
      </c>
      <c r="AA17" s="24">
        <f>+IF($A17=1,+data!I18,AA$55)</f>
        <v>0</v>
      </c>
      <c r="AB17" s="25">
        <f t="shared" si="8"/>
        <v>0</v>
      </c>
      <c r="AC17" s="24">
        <f t="shared" si="9"/>
        <v>0</v>
      </c>
      <c r="AD17" s="25">
        <f t="shared" si="10"/>
        <v>0</v>
      </c>
      <c r="AE17" s="25">
        <f>IFERROR(+IF($A17=1,+(data!E18-data!P18)/Q17*100,AE$55),0)</f>
        <v>0</v>
      </c>
      <c r="AF17" s="25">
        <f>IFERROR(+IF($A17=1,(data!V18)/getdata!Q17/AD17,AF$55),0)</f>
        <v>0</v>
      </c>
      <c r="AG17" s="25">
        <f>+IFERROR(IF($A17=1,data!BB18,AG$55),0)</f>
        <v>0</v>
      </c>
      <c r="AH17" s="32" t="e">
        <f t="shared" si="11"/>
        <v>#DIV/0!</v>
      </c>
      <c r="AI17" s="24">
        <f>+IF($A17=1,data!L18,AI$55)</f>
        <v>0</v>
      </c>
      <c r="AJ17" s="24">
        <f>+IF($A17=1,data!N18,AJ$55)</f>
        <v>0</v>
      </c>
      <c r="AK17" s="25">
        <f t="shared" si="12"/>
        <v>0</v>
      </c>
      <c r="AL17" s="10">
        <f t="shared" si="13"/>
        <v>0</v>
      </c>
      <c r="AM17" s="24">
        <f>IF(A17=1,+data!U18,$AM$55)</f>
        <v>0</v>
      </c>
      <c r="AN17" s="25">
        <f t="shared" si="14"/>
        <v>0</v>
      </c>
      <c r="AO17" s="25">
        <f>IFERROR(+IF($A17=1,(data!W18)/getdata!AI17,AO$55),0)</f>
        <v>0</v>
      </c>
      <c r="AP17" s="25" t="e">
        <f t="shared" si="15"/>
        <v>#DIV/0!</v>
      </c>
      <c r="AQ17" s="9"/>
      <c r="AR17" s="11"/>
    </row>
    <row r="18" spans="1:44" s="13" customFormat="1" ht="23.25" customHeight="1">
      <c r="A18" s="29">
        <f>+IF(data!BG19&lt;=data!$BH$1,1,0)</f>
        <v>0</v>
      </c>
      <c r="B18" s="22">
        <f>+data!B19</f>
        <v>0</v>
      </c>
      <c r="C18" s="22" t="str">
        <f t="shared" si="0"/>
        <v xml:space="preserve">Năm </v>
      </c>
      <c r="D18" s="23">
        <f>IF(A18=1,data!AY19,D$55)</f>
        <v>0</v>
      </c>
      <c r="E18" s="23">
        <f>+data!BK19</f>
        <v>0</v>
      </c>
      <c r="F18" s="23">
        <f>+data!BJ19</f>
        <v>0</v>
      </c>
      <c r="G18" s="24">
        <f>+IF($A18=1,data!Y19,G$55)</f>
        <v>0</v>
      </c>
      <c r="H18" s="10" t="e">
        <f t="shared" si="1"/>
        <v>#DIV/0!</v>
      </c>
      <c r="I18" s="31">
        <f>+IF($A18=1,+data!AA19,I$55)</f>
        <v>0</v>
      </c>
      <c r="J18" s="10" t="e">
        <f t="shared" si="2"/>
        <v>#DIV/0!</v>
      </c>
      <c r="K18" s="31">
        <f>+IF($A18=1,+data!D19,K$55)</f>
        <v>0</v>
      </c>
      <c r="L18" s="9">
        <f t="shared" si="3"/>
        <v>0</v>
      </c>
      <c r="M18" s="24">
        <f>+IF($A18=1,+data!O19,M$55)</f>
        <v>0</v>
      </c>
      <c r="N18" s="24">
        <f>+IF($A18=1,data!AC19,N$55)</f>
        <v>0</v>
      </c>
      <c r="O18" s="25">
        <f>+IFERROR(IF($A18=1,(data!BE19)/2,O$55),0)</f>
        <v>0</v>
      </c>
      <c r="P18" s="25">
        <f>IFERROR(+IF($A18=1,data!BD19,P$55),0)</f>
        <v>0</v>
      </c>
      <c r="Q18" s="31">
        <f>+IF($A18=1,data!E19,Q$55)</f>
        <v>0</v>
      </c>
      <c r="R18" s="32">
        <f t="shared" si="4"/>
        <v>0</v>
      </c>
      <c r="S18" s="31">
        <f>+IF($A18=1,data!F19,S$55)</f>
        <v>0</v>
      </c>
      <c r="T18" s="25">
        <f t="shared" si="5"/>
        <v>0</v>
      </c>
      <c r="U18" s="31">
        <f>+IF($A18=1,data!G19,U$55)</f>
        <v>0</v>
      </c>
      <c r="V18" s="10">
        <f t="shared" si="16"/>
        <v>0</v>
      </c>
      <c r="W18" s="24">
        <f>+IF($A18=1,data!H19,W$55)</f>
        <v>0</v>
      </c>
      <c r="X18" s="10">
        <f t="shared" si="6"/>
        <v>0</v>
      </c>
      <c r="Y18" s="24">
        <f>+IF($A18=1,+data!J126,Y$55)</f>
        <v>0</v>
      </c>
      <c r="Z18" s="24">
        <f t="shared" si="7"/>
        <v>0</v>
      </c>
      <c r="AA18" s="24">
        <f>+IF($A18=1,+data!I19,AA$55)</f>
        <v>0</v>
      </c>
      <c r="AB18" s="25">
        <f t="shared" si="8"/>
        <v>0</v>
      </c>
      <c r="AC18" s="24">
        <f t="shared" si="9"/>
        <v>0</v>
      </c>
      <c r="AD18" s="25">
        <f t="shared" si="10"/>
        <v>0</v>
      </c>
      <c r="AE18" s="25">
        <f>IFERROR(+IF($A18=1,+(data!E19-data!P19)/Q18*100,AE$55),0)</f>
        <v>0</v>
      </c>
      <c r="AF18" s="25">
        <f>IFERROR(+IF($A18=1,(data!V19)/getdata!Q18/AD18,AF$55),0)</f>
        <v>0</v>
      </c>
      <c r="AG18" s="25">
        <f>+IFERROR(IF($A18=1,data!BB19,AG$55),0)</f>
        <v>0</v>
      </c>
      <c r="AH18" s="32" t="e">
        <f t="shared" si="11"/>
        <v>#DIV/0!</v>
      </c>
      <c r="AI18" s="24">
        <f>+IF($A18=1,data!L19,AI$55)</f>
        <v>0</v>
      </c>
      <c r="AJ18" s="24">
        <f>+IF($A18=1,data!N19,AJ$55)</f>
        <v>0</v>
      </c>
      <c r="AK18" s="25">
        <f t="shared" si="12"/>
        <v>0</v>
      </c>
      <c r="AL18" s="10">
        <f t="shared" si="13"/>
        <v>0</v>
      </c>
      <c r="AM18" s="24">
        <f>IF(A18=1,+data!U19,$AM$55)</f>
        <v>0</v>
      </c>
      <c r="AN18" s="25">
        <f t="shared" si="14"/>
        <v>0</v>
      </c>
      <c r="AO18" s="25">
        <f>IFERROR(+IF($A18=1,(data!W19)/getdata!AI18,AO$55),0)</f>
        <v>0</v>
      </c>
      <c r="AP18" s="25" t="e">
        <f t="shared" si="15"/>
        <v>#DIV/0!</v>
      </c>
      <c r="AQ18" s="9"/>
      <c r="AR18" s="11"/>
    </row>
    <row r="19" spans="1:44" s="13" customFormat="1" ht="23.25" customHeight="1">
      <c r="A19" s="29">
        <f>+IF(data!BG20&lt;=data!$BH$1,1,0)</f>
        <v>0</v>
      </c>
      <c r="B19" s="22">
        <f>+data!B20</f>
        <v>0</v>
      </c>
      <c r="C19" s="22" t="str">
        <f t="shared" si="0"/>
        <v xml:space="preserve">Năm </v>
      </c>
      <c r="D19" s="23">
        <f>IF(A19=1,data!AY20,D$55)</f>
        <v>0</v>
      </c>
      <c r="E19" s="23">
        <f>+data!BK20</f>
        <v>0</v>
      </c>
      <c r="F19" s="23">
        <f>+data!BJ20</f>
        <v>0</v>
      </c>
      <c r="G19" s="24">
        <f>+IF($A19=1,data!Y20,G$55)</f>
        <v>0</v>
      </c>
      <c r="H19" s="10" t="e">
        <f t="shared" si="1"/>
        <v>#DIV/0!</v>
      </c>
      <c r="I19" s="31">
        <f>+IF($A19=1,+data!AA20,I$55)</f>
        <v>0</v>
      </c>
      <c r="J19" s="10" t="e">
        <f t="shared" si="2"/>
        <v>#DIV/0!</v>
      </c>
      <c r="K19" s="31">
        <f>+IF($A19=1,+data!D20,K$55)</f>
        <v>0</v>
      </c>
      <c r="L19" s="9">
        <f t="shared" si="3"/>
        <v>0</v>
      </c>
      <c r="M19" s="24">
        <f>+IF($A19=1,+data!O20,M$55)</f>
        <v>0</v>
      </c>
      <c r="N19" s="24">
        <f>+IF($A19=1,data!AC20,N$55)</f>
        <v>0</v>
      </c>
      <c r="O19" s="25">
        <f>+IFERROR(IF($A19=1,(data!BE20)/2,O$55),0)</f>
        <v>0</v>
      </c>
      <c r="P19" s="25">
        <f>IFERROR(+IF($A19=1,data!BD20,P$55),0)</f>
        <v>0</v>
      </c>
      <c r="Q19" s="31">
        <f>+IF($A19=1,data!E20,Q$55)</f>
        <v>0</v>
      </c>
      <c r="R19" s="32">
        <f t="shared" si="4"/>
        <v>0</v>
      </c>
      <c r="S19" s="31">
        <f>+IF($A19=1,data!F20,S$55)</f>
        <v>0</v>
      </c>
      <c r="T19" s="25">
        <f t="shared" si="5"/>
        <v>0</v>
      </c>
      <c r="U19" s="31">
        <f>+IF($A19=1,data!G20,U$55)</f>
        <v>0</v>
      </c>
      <c r="V19" s="10">
        <f t="shared" si="16"/>
        <v>0</v>
      </c>
      <c r="W19" s="24">
        <f>+IF($A19=1,data!H20,W$55)</f>
        <v>0</v>
      </c>
      <c r="X19" s="10">
        <f t="shared" si="6"/>
        <v>0</v>
      </c>
      <c r="Y19" s="24">
        <f>+IF($A19=1,+data!J127,Y$55)</f>
        <v>0</v>
      </c>
      <c r="Z19" s="24">
        <f t="shared" si="7"/>
        <v>0</v>
      </c>
      <c r="AA19" s="24">
        <f>+IF($A19=1,+data!I20,AA$55)</f>
        <v>0</v>
      </c>
      <c r="AB19" s="25">
        <f t="shared" si="8"/>
        <v>0</v>
      </c>
      <c r="AC19" s="24">
        <f t="shared" si="9"/>
        <v>0</v>
      </c>
      <c r="AD19" s="25">
        <f t="shared" si="10"/>
        <v>0</v>
      </c>
      <c r="AE19" s="25">
        <f>IFERROR(+IF($A19=1,+(data!E20-data!P20)/Q19*100,AE$55),0)</f>
        <v>0</v>
      </c>
      <c r="AF19" s="25">
        <f>IFERROR(+IF($A19=1,(data!V20)/getdata!Q19/AD19,AF$55),0)</f>
        <v>0</v>
      </c>
      <c r="AG19" s="25">
        <f>+IFERROR(IF($A19=1,data!BB20,AG$55),0)</f>
        <v>0</v>
      </c>
      <c r="AH19" s="32" t="e">
        <f t="shared" si="11"/>
        <v>#DIV/0!</v>
      </c>
      <c r="AI19" s="24">
        <f>+IF($A19=1,data!L20,AI$55)</f>
        <v>0</v>
      </c>
      <c r="AJ19" s="24">
        <f>+IF($A19=1,data!N20,AJ$55)</f>
        <v>0</v>
      </c>
      <c r="AK19" s="25">
        <f t="shared" si="12"/>
        <v>0</v>
      </c>
      <c r="AL19" s="10">
        <f t="shared" si="13"/>
        <v>0</v>
      </c>
      <c r="AM19" s="24">
        <f>IF(A19=1,+data!U20,$AM$55)</f>
        <v>0</v>
      </c>
      <c r="AN19" s="25">
        <f t="shared" si="14"/>
        <v>0</v>
      </c>
      <c r="AO19" s="25">
        <f>IFERROR(+IF($A19=1,(data!W20)/getdata!AI19,AO$55),0)</f>
        <v>0</v>
      </c>
      <c r="AP19" s="25" t="e">
        <f t="shared" si="15"/>
        <v>#DIV/0!</v>
      </c>
      <c r="AQ19" s="9"/>
      <c r="AR19" s="11"/>
    </row>
    <row r="20" spans="1:44" s="13" customFormat="1">
      <c r="A20" s="29">
        <f>+IF(data!BG21&lt;=data!$BH$1,1,0)</f>
        <v>0</v>
      </c>
      <c r="B20" s="22">
        <f>+data!B21</f>
        <v>0</v>
      </c>
      <c r="C20" s="22" t="str">
        <f t="shared" si="0"/>
        <v xml:space="preserve">Năm </v>
      </c>
      <c r="D20" s="23">
        <f>IF(A20=1,data!AY21,D$55)</f>
        <v>0</v>
      </c>
      <c r="E20" s="23">
        <f>+data!BK21</f>
        <v>0</v>
      </c>
      <c r="F20" s="23">
        <f>+data!BJ21</f>
        <v>0</v>
      </c>
      <c r="G20" s="24">
        <f>+IF($A20=1,data!Y21,G$55)</f>
        <v>0</v>
      </c>
      <c r="H20" s="10" t="e">
        <f t="shared" si="1"/>
        <v>#DIV/0!</v>
      </c>
      <c r="I20" s="31">
        <f>+IF($A20=1,+data!AA21,I$55)</f>
        <v>0</v>
      </c>
      <c r="J20" s="10" t="e">
        <f t="shared" si="2"/>
        <v>#DIV/0!</v>
      </c>
      <c r="K20" s="31">
        <f>+IF($A20=1,+data!D21,K$55)</f>
        <v>0</v>
      </c>
      <c r="L20" s="9">
        <f t="shared" si="3"/>
        <v>0</v>
      </c>
      <c r="M20" s="24">
        <f>+IF($A20=1,+data!O21,M$55)</f>
        <v>0</v>
      </c>
      <c r="N20" s="24">
        <f>+IF($A20=1,data!AC21,N$55)</f>
        <v>0</v>
      </c>
      <c r="O20" s="25">
        <f>+IFERROR(IF($A20=1,(data!BE21)/2,O$55),0)</f>
        <v>0</v>
      </c>
      <c r="P20" s="25">
        <f>IFERROR(+IF($A20=1,data!BD21,P$55),0)</f>
        <v>0</v>
      </c>
      <c r="Q20" s="31">
        <f>+IF($A20=1,data!E21,Q$55)</f>
        <v>0</v>
      </c>
      <c r="R20" s="32">
        <f t="shared" si="4"/>
        <v>0</v>
      </c>
      <c r="S20" s="31">
        <f>+IF($A20=1,data!F21,S$55)</f>
        <v>0</v>
      </c>
      <c r="T20" s="25">
        <f t="shared" si="5"/>
        <v>0</v>
      </c>
      <c r="U20" s="31">
        <f>+IF($A20=1,data!G21,U$55)</f>
        <v>0</v>
      </c>
      <c r="V20" s="10">
        <f t="shared" si="16"/>
        <v>0</v>
      </c>
      <c r="W20" s="24">
        <f>+IF($A20=1,data!H21,W$55)</f>
        <v>0</v>
      </c>
      <c r="X20" s="10">
        <f t="shared" si="6"/>
        <v>0</v>
      </c>
      <c r="Y20" s="24">
        <f>+IF($A20=1,+data!J128,Y$55)</f>
        <v>0</v>
      </c>
      <c r="Z20" s="24">
        <f t="shared" si="7"/>
        <v>0</v>
      </c>
      <c r="AA20" s="24">
        <f>+IF($A20=1,+data!I21,AA$55)</f>
        <v>0</v>
      </c>
      <c r="AB20" s="25">
        <f t="shared" si="8"/>
        <v>0</v>
      </c>
      <c r="AC20" s="24">
        <f t="shared" si="9"/>
        <v>0</v>
      </c>
      <c r="AD20" s="25">
        <f t="shared" si="10"/>
        <v>0</v>
      </c>
      <c r="AE20" s="25">
        <f>IFERROR(+IF($A20=1,+(data!E21-data!P21)/Q20*100,AE$55),0)</f>
        <v>0</v>
      </c>
      <c r="AF20" s="25">
        <f>IFERROR(+IF($A20=1,(data!V21)/getdata!Q20/AD20,AF$55),0)</f>
        <v>0</v>
      </c>
      <c r="AG20" s="25">
        <f>+IFERROR(IF($A20=1,data!BB21,AG$55),0)</f>
        <v>0</v>
      </c>
      <c r="AH20" s="32" t="e">
        <f t="shared" si="11"/>
        <v>#DIV/0!</v>
      </c>
      <c r="AI20" s="24">
        <f>+IF($A20=1,data!L21,AI$55)</f>
        <v>0</v>
      </c>
      <c r="AJ20" s="24">
        <f>+IF($A20=1,data!N21,AJ$55)</f>
        <v>0</v>
      </c>
      <c r="AK20" s="25">
        <f t="shared" si="12"/>
        <v>0</v>
      </c>
      <c r="AL20" s="10">
        <f t="shared" si="13"/>
        <v>0</v>
      </c>
      <c r="AM20" s="24">
        <f>IF(A20=1,+data!U21,$AM$55)</f>
        <v>0</v>
      </c>
      <c r="AN20" s="25">
        <f t="shared" si="14"/>
        <v>0</v>
      </c>
      <c r="AO20" s="25">
        <f>IFERROR(+IF($A20=1,(data!W21)/getdata!AI20,AO$55),0)</f>
        <v>0</v>
      </c>
      <c r="AP20" s="25" t="e">
        <f t="shared" si="15"/>
        <v>#DIV/0!</v>
      </c>
      <c r="AQ20" s="9"/>
      <c r="AR20" s="11"/>
    </row>
    <row r="21" spans="1:44" s="13" customFormat="1">
      <c r="A21" s="29">
        <f>+IF(data!BG22&lt;=data!$BH$1,1,0)</f>
        <v>0</v>
      </c>
      <c r="B21" s="22">
        <f>+data!B22</f>
        <v>0</v>
      </c>
      <c r="C21" s="22" t="str">
        <f t="shared" si="0"/>
        <v xml:space="preserve">Năm </v>
      </c>
      <c r="D21" s="23">
        <f>IF(A21=1,data!AY22,D$55)</f>
        <v>0</v>
      </c>
      <c r="E21" s="23">
        <f>+data!BK22</f>
        <v>0</v>
      </c>
      <c r="F21" s="23">
        <f>+data!BJ22</f>
        <v>0</v>
      </c>
      <c r="G21" s="24">
        <f>+IF($A21=1,data!Y22,G$55)</f>
        <v>0</v>
      </c>
      <c r="H21" s="10" t="e">
        <f t="shared" si="1"/>
        <v>#DIV/0!</v>
      </c>
      <c r="I21" s="31">
        <f>+IF($A21=1,+data!AA22,I$55)</f>
        <v>0</v>
      </c>
      <c r="J21" s="10" t="e">
        <f t="shared" si="2"/>
        <v>#DIV/0!</v>
      </c>
      <c r="K21" s="31">
        <f>+IF($A21=1,+data!D22,K$55)</f>
        <v>0</v>
      </c>
      <c r="L21" s="9">
        <f t="shared" si="3"/>
        <v>0</v>
      </c>
      <c r="M21" s="24">
        <f>+IF($A21=1,+data!O22,M$55)</f>
        <v>0</v>
      </c>
      <c r="N21" s="24">
        <f>+IF($A21=1,data!AC22,N$55)</f>
        <v>0</v>
      </c>
      <c r="O21" s="25">
        <f>+IFERROR(IF($A21=1,(data!BE22)/2,O$55),0)</f>
        <v>0</v>
      </c>
      <c r="P21" s="25">
        <f>IFERROR(+IF($A21=1,data!BD22,P$55),0)</f>
        <v>0</v>
      </c>
      <c r="Q21" s="31">
        <f>+IF($A21=1,data!E22,Q$55)</f>
        <v>0</v>
      </c>
      <c r="R21" s="32">
        <f t="shared" si="4"/>
        <v>0</v>
      </c>
      <c r="S21" s="31">
        <f>+IF($A21=1,data!F22,S$55)</f>
        <v>0</v>
      </c>
      <c r="T21" s="25">
        <f t="shared" si="5"/>
        <v>0</v>
      </c>
      <c r="U21" s="31">
        <f>+IF($A21=1,data!G22,U$55)</f>
        <v>0</v>
      </c>
      <c r="V21" s="10">
        <f t="shared" si="16"/>
        <v>0</v>
      </c>
      <c r="W21" s="24">
        <f>+IF($A21=1,data!H22,W$55)</f>
        <v>0</v>
      </c>
      <c r="X21" s="10">
        <f t="shared" si="6"/>
        <v>0</v>
      </c>
      <c r="Y21" s="24">
        <f>+IF($A21=1,+data!J129,Y$55)</f>
        <v>0</v>
      </c>
      <c r="Z21" s="24">
        <f t="shared" si="7"/>
        <v>0</v>
      </c>
      <c r="AA21" s="24">
        <f>+IF($A21=1,+data!I22,AA$55)</f>
        <v>0</v>
      </c>
      <c r="AB21" s="25">
        <f t="shared" si="8"/>
        <v>0</v>
      </c>
      <c r="AC21" s="24">
        <f t="shared" si="9"/>
        <v>0</v>
      </c>
      <c r="AD21" s="25">
        <f t="shared" si="10"/>
        <v>0</v>
      </c>
      <c r="AE21" s="25">
        <f>IFERROR(+IF($A21=1,+(data!E22-data!P22)/Q21*100,AE$55),0)</f>
        <v>0</v>
      </c>
      <c r="AF21" s="25">
        <f>IFERROR(+IF($A21=1,(data!V22)/getdata!Q21/AD21,AF$55),0)</f>
        <v>0</v>
      </c>
      <c r="AG21" s="25">
        <f>+IFERROR(IF($A21=1,data!BB22,AG$55),0)</f>
        <v>0</v>
      </c>
      <c r="AH21" s="32" t="e">
        <f t="shared" si="11"/>
        <v>#DIV/0!</v>
      </c>
      <c r="AI21" s="24">
        <f>+IF($A21=1,data!L22,AI$55)</f>
        <v>0</v>
      </c>
      <c r="AJ21" s="24">
        <f>+IF($A21=1,data!N22,AJ$55)</f>
        <v>0</v>
      </c>
      <c r="AK21" s="25">
        <f t="shared" si="12"/>
        <v>0</v>
      </c>
      <c r="AL21" s="10">
        <f t="shared" si="13"/>
        <v>0</v>
      </c>
      <c r="AM21" s="24">
        <f>IF(A21=1,+data!U22,$AM$55)</f>
        <v>0</v>
      </c>
      <c r="AN21" s="25">
        <f t="shared" si="14"/>
        <v>0</v>
      </c>
      <c r="AO21" s="25">
        <f>IFERROR(+IF($A21=1,(data!W22)/getdata!AI21,AO$55),0)</f>
        <v>0</v>
      </c>
      <c r="AP21" s="25" t="e">
        <f t="shared" si="15"/>
        <v>#DIV/0!</v>
      </c>
      <c r="AQ21" s="9"/>
      <c r="AR21" s="11"/>
    </row>
    <row r="22" spans="1:44" s="13" customFormat="1" ht="23.25" customHeight="1">
      <c r="A22" s="29">
        <f>+IF(data!BG23&lt;=data!$BH$1,1,0)</f>
        <v>0</v>
      </c>
      <c r="B22" s="22">
        <f>+data!B23</f>
        <v>0</v>
      </c>
      <c r="C22" s="22" t="str">
        <f t="shared" si="0"/>
        <v xml:space="preserve">Năm </v>
      </c>
      <c r="D22" s="23">
        <f>IF(A22=1,data!AY23,D$55)</f>
        <v>0</v>
      </c>
      <c r="E22" s="23">
        <f>+data!BK23</f>
        <v>0</v>
      </c>
      <c r="F22" s="23">
        <f>+data!BJ23</f>
        <v>0</v>
      </c>
      <c r="G22" s="24">
        <f>+IF($A22=1,data!Y23,G$55)</f>
        <v>0</v>
      </c>
      <c r="H22" s="10" t="e">
        <f t="shared" si="1"/>
        <v>#DIV/0!</v>
      </c>
      <c r="I22" s="31">
        <f>+IF($A22=1,+data!AA23,I$55)</f>
        <v>0</v>
      </c>
      <c r="J22" s="10" t="e">
        <f t="shared" si="2"/>
        <v>#DIV/0!</v>
      </c>
      <c r="K22" s="31">
        <f>+IF($A22=1,+data!D23,K$55)</f>
        <v>0</v>
      </c>
      <c r="L22" s="9">
        <f t="shared" si="3"/>
        <v>0</v>
      </c>
      <c r="M22" s="24">
        <f>+IF($A22=1,+data!O23,M$55)</f>
        <v>0</v>
      </c>
      <c r="N22" s="24">
        <f>+IF($A22=1,data!AC23,N$55)</f>
        <v>0</v>
      </c>
      <c r="O22" s="25">
        <f>+IFERROR(IF($A22=1,(data!BE23)/2,O$55),0)</f>
        <v>0</v>
      </c>
      <c r="P22" s="25">
        <f>IFERROR(+IF($A22=1,data!BD23,P$55),0)</f>
        <v>0</v>
      </c>
      <c r="Q22" s="31">
        <f>+IF($A22=1,data!E23,Q$55)</f>
        <v>0</v>
      </c>
      <c r="R22" s="32">
        <f t="shared" si="4"/>
        <v>0</v>
      </c>
      <c r="S22" s="31">
        <f>+IF($A22=1,data!F23,S$55)</f>
        <v>0</v>
      </c>
      <c r="T22" s="25">
        <f t="shared" si="5"/>
        <v>0</v>
      </c>
      <c r="U22" s="31">
        <f>+IF($A22=1,data!G23,U$55)</f>
        <v>0</v>
      </c>
      <c r="V22" s="10">
        <f t="shared" si="16"/>
        <v>0</v>
      </c>
      <c r="W22" s="24">
        <f>+IF($A22=1,data!H23,W$55)</f>
        <v>0</v>
      </c>
      <c r="X22" s="10">
        <f t="shared" si="6"/>
        <v>0</v>
      </c>
      <c r="Y22" s="24">
        <f>+IF($A22=1,+data!J130,Y$55)</f>
        <v>0</v>
      </c>
      <c r="Z22" s="24">
        <f t="shared" si="7"/>
        <v>0</v>
      </c>
      <c r="AA22" s="24">
        <f>+IF($A22=1,+data!I23,AA$55)</f>
        <v>0</v>
      </c>
      <c r="AB22" s="25">
        <f t="shared" si="8"/>
        <v>0</v>
      </c>
      <c r="AC22" s="24">
        <f t="shared" si="9"/>
        <v>0</v>
      </c>
      <c r="AD22" s="25">
        <f t="shared" si="10"/>
        <v>0</v>
      </c>
      <c r="AE22" s="25">
        <f>IFERROR(+IF($A22=1,+(data!E23-data!P23)/Q22*100,AE$55),0)</f>
        <v>0</v>
      </c>
      <c r="AF22" s="25">
        <f>IFERROR(+IF($A22=1,(data!V23)/getdata!Q22/AD22,AF$55),0)</f>
        <v>0</v>
      </c>
      <c r="AG22" s="25">
        <f>+IFERROR(IF($A22=1,data!BB23,AG$55),0)</f>
        <v>0</v>
      </c>
      <c r="AH22" s="32" t="e">
        <f t="shared" si="11"/>
        <v>#DIV/0!</v>
      </c>
      <c r="AI22" s="24">
        <f>+IF($A22=1,data!L23,AI$55)</f>
        <v>0</v>
      </c>
      <c r="AJ22" s="24">
        <f>+IF($A22=1,data!N23,AJ$55)</f>
        <v>0</v>
      </c>
      <c r="AK22" s="25">
        <f t="shared" si="12"/>
        <v>0</v>
      </c>
      <c r="AL22" s="10">
        <f t="shared" si="13"/>
        <v>0</v>
      </c>
      <c r="AM22" s="24">
        <f>IF(A22=1,+data!U23,$AM$55)</f>
        <v>0</v>
      </c>
      <c r="AN22" s="25">
        <f t="shared" si="14"/>
        <v>0</v>
      </c>
      <c r="AO22" s="25">
        <f>IFERROR(+IF($A22=1,(data!W23)/getdata!AI22,AO$55),0)</f>
        <v>0</v>
      </c>
      <c r="AP22" s="25" t="e">
        <f t="shared" si="15"/>
        <v>#DIV/0!</v>
      </c>
      <c r="AQ22" s="9"/>
      <c r="AR22" s="11"/>
    </row>
    <row r="23" spans="1:44" s="13" customFormat="1" ht="23.25" customHeight="1">
      <c r="A23" s="29">
        <f>+IF(data!BG24&lt;=data!$BH$1,1,0)</f>
        <v>0</v>
      </c>
      <c r="B23" s="22">
        <f>+data!B24</f>
        <v>0</v>
      </c>
      <c r="C23" s="22" t="str">
        <f t="shared" si="0"/>
        <v xml:space="preserve">Năm </v>
      </c>
      <c r="D23" s="23">
        <f>IF(A23=1,data!AY24,D$55)</f>
        <v>0</v>
      </c>
      <c r="E23" s="23">
        <f>+data!BK24</f>
        <v>0</v>
      </c>
      <c r="F23" s="23">
        <f>+data!BJ24</f>
        <v>0</v>
      </c>
      <c r="G23" s="24">
        <f>+IF($A23=1,data!Y24,G$55)</f>
        <v>0</v>
      </c>
      <c r="H23" s="10" t="e">
        <f t="shared" si="1"/>
        <v>#DIV/0!</v>
      </c>
      <c r="I23" s="31">
        <f>+IF($A23=1,+data!AA24,I$55)</f>
        <v>0</v>
      </c>
      <c r="J23" s="10" t="e">
        <f t="shared" si="2"/>
        <v>#DIV/0!</v>
      </c>
      <c r="K23" s="31">
        <f>+IF($A23=1,+data!D24,K$55)</f>
        <v>0</v>
      </c>
      <c r="L23" s="9">
        <f t="shared" si="3"/>
        <v>0</v>
      </c>
      <c r="M23" s="24">
        <f>+IF($A23=1,+data!O24,M$55)</f>
        <v>0</v>
      </c>
      <c r="N23" s="24">
        <f>+IF($A23=1,data!AC24,N$55)</f>
        <v>0</v>
      </c>
      <c r="O23" s="25">
        <f>+IFERROR(IF($A23=1,(data!BE24)/2,O$55),0)</f>
        <v>0</v>
      </c>
      <c r="P23" s="25">
        <f>IFERROR(+IF($A23=1,data!BD24,P$55),0)</f>
        <v>0</v>
      </c>
      <c r="Q23" s="31">
        <f>+IF($A23=1,data!E24,Q$55)</f>
        <v>0</v>
      </c>
      <c r="R23" s="32">
        <f t="shared" si="4"/>
        <v>0</v>
      </c>
      <c r="S23" s="31">
        <f>+IF($A23=1,data!F24,S$55)</f>
        <v>0</v>
      </c>
      <c r="T23" s="25">
        <f t="shared" si="5"/>
        <v>0</v>
      </c>
      <c r="U23" s="31">
        <f>+IF($A23=1,data!G24,U$55)</f>
        <v>0</v>
      </c>
      <c r="V23" s="10">
        <f t="shared" si="16"/>
        <v>0</v>
      </c>
      <c r="W23" s="24">
        <f>+IF($A23=1,data!H24,W$55)</f>
        <v>0</v>
      </c>
      <c r="X23" s="10">
        <f t="shared" si="6"/>
        <v>0</v>
      </c>
      <c r="Y23" s="24">
        <f>+IF($A23=1,+data!J131,Y$55)</f>
        <v>0</v>
      </c>
      <c r="Z23" s="24">
        <f t="shared" si="7"/>
        <v>0</v>
      </c>
      <c r="AA23" s="24">
        <f>+IF($A23=1,+data!I24,AA$55)</f>
        <v>0</v>
      </c>
      <c r="AB23" s="25">
        <f t="shared" si="8"/>
        <v>0</v>
      </c>
      <c r="AC23" s="24">
        <f t="shared" si="9"/>
        <v>0</v>
      </c>
      <c r="AD23" s="25">
        <f t="shared" si="10"/>
        <v>0</v>
      </c>
      <c r="AE23" s="25">
        <f>IFERROR(+IF($A23=1,+(data!E24-data!P24)/Q23*100,AE$55),0)</f>
        <v>0</v>
      </c>
      <c r="AF23" s="25">
        <f>IFERROR(+IF($A23=1,(data!V24)/getdata!Q23/AD23,AF$55),0)</f>
        <v>0</v>
      </c>
      <c r="AG23" s="25">
        <f>+IFERROR(IF($A23=1,data!BB24,AG$55),0)</f>
        <v>0</v>
      </c>
      <c r="AH23" s="32" t="e">
        <f t="shared" si="11"/>
        <v>#DIV/0!</v>
      </c>
      <c r="AI23" s="24">
        <f>+IF($A23=1,data!L24,AI$55)</f>
        <v>0</v>
      </c>
      <c r="AJ23" s="24">
        <f>+IF($A23=1,data!N24,AJ$55)</f>
        <v>0</v>
      </c>
      <c r="AK23" s="25">
        <f t="shared" si="12"/>
        <v>0</v>
      </c>
      <c r="AL23" s="10">
        <f t="shared" si="13"/>
        <v>0</v>
      </c>
      <c r="AM23" s="24">
        <f>IF(A23=1,+data!U24,$AM$55)</f>
        <v>0</v>
      </c>
      <c r="AN23" s="25">
        <f t="shared" si="14"/>
        <v>0</v>
      </c>
      <c r="AO23" s="25">
        <f>IFERROR(+IF($A23=1,(data!W24)/getdata!AI23,AO$55),0)</f>
        <v>0</v>
      </c>
      <c r="AP23" s="25" t="e">
        <f t="shared" si="15"/>
        <v>#DIV/0!</v>
      </c>
      <c r="AQ23" s="9"/>
      <c r="AR23" s="11"/>
    </row>
    <row r="24" spans="1:44" s="13" customFormat="1" ht="23.25" customHeight="1">
      <c r="A24" s="29">
        <f>+IF(data!BG25&lt;=data!$BH$1,1,0)</f>
        <v>0</v>
      </c>
      <c r="B24" s="22">
        <f>+data!B25</f>
        <v>0</v>
      </c>
      <c r="C24" s="22" t="str">
        <f t="shared" si="0"/>
        <v xml:space="preserve">Năm </v>
      </c>
      <c r="D24" s="23">
        <f>IF(A24=1,data!AY25,D$55)</f>
        <v>0</v>
      </c>
      <c r="E24" s="23">
        <f>+data!BK25</f>
        <v>0</v>
      </c>
      <c r="F24" s="23">
        <f>+data!BJ25</f>
        <v>0</v>
      </c>
      <c r="G24" s="24">
        <f>+IF($A24=1,data!Y25,G$55)</f>
        <v>0</v>
      </c>
      <c r="H24" s="10" t="e">
        <f t="shared" si="1"/>
        <v>#DIV/0!</v>
      </c>
      <c r="I24" s="31">
        <f>+IF($A24=1,+data!AA25,I$55)</f>
        <v>0</v>
      </c>
      <c r="J24" s="10" t="e">
        <f t="shared" si="2"/>
        <v>#DIV/0!</v>
      </c>
      <c r="K24" s="31">
        <f>+IF($A24=1,+data!D25,K$55)</f>
        <v>0</v>
      </c>
      <c r="L24" s="9">
        <f t="shared" si="3"/>
        <v>0</v>
      </c>
      <c r="M24" s="24">
        <f>+IF($A24=1,+data!O25,M$55)</f>
        <v>0</v>
      </c>
      <c r="N24" s="24">
        <f>+IF($A24=1,data!AC25,N$55)</f>
        <v>0</v>
      </c>
      <c r="O24" s="25">
        <f>+IFERROR(IF($A24=1,(data!BE25)/2,O$55),0)</f>
        <v>0</v>
      </c>
      <c r="P24" s="25">
        <f>IFERROR(+IF($A24=1,data!BD25,P$55),0)</f>
        <v>0</v>
      </c>
      <c r="Q24" s="31">
        <f>+IF($A24=1,data!E25,Q$55)</f>
        <v>0</v>
      </c>
      <c r="R24" s="32">
        <f t="shared" si="4"/>
        <v>0</v>
      </c>
      <c r="S24" s="31">
        <f>+IF($A24=1,data!F25,S$55)</f>
        <v>0</v>
      </c>
      <c r="T24" s="25">
        <f t="shared" si="5"/>
        <v>0</v>
      </c>
      <c r="U24" s="31">
        <f>+IF($A24=1,data!G25,U$55)</f>
        <v>0</v>
      </c>
      <c r="V24" s="10">
        <f t="shared" si="16"/>
        <v>0</v>
      </c>
      <c r="W24" s="24">
        <f>+IF($A24=1,data!H25,W$55)</f>
        <v>0</v>
      </c>
      <c r="X24" s="10">
        <f t="shared" si="6"/>
        <v>0</v>
      </c>
      <c r="Y24" s="24">
        <f>+IF($A24=1,+data!J132,Y$55)</f>
        <v>0</v>
      </c>
      <c r="Z24" s="24">
        <f t="shared" si="7"/>
        <v>0</v>
      </c>
      <c r="AA24" s="24">
        <f>+IF($A24=1,+data!I25,AA$55)</f>
        <v>0</v>
      </c>
      <c r="AB24" s="25">
        <f t="shared" si="8"/>
        <v>0</v>
      </c>
      <c r="AC24" s="24">
        <f t="shared" si="9"/>
        <v>0</v>
      </c>
      <c r="AD24" s="25">
        <f t="shared" si="10"/>
        <v>0</v>
      </c>
      <c r="AE24" s="25">
        <f>IFERROR(+IF($A24=1,+(data!E25-data!P25)/Q24*100,AE$55),0)</f>
        <v>0</v>
      </c>
      <c r="AF24" s="25">
        <f>IFERROR(+IF($A24=1,(data!V25)/getdata!Q24/AD24,AF$55),0)</f>
        <v>0</v>
      </c>
      <c r="AG24" s="25">
        <f>+IFERROR(IF($A24=1,data!BB25,AG$55),0)</f>
        <v>0</v>
      </c>
      <c r="AH24" s="32" t="e">
        <f t="shared" si="11"/>
        <v>#DIV/0!</v>
      </c>
      <c r="AI24" s="24">
        <f>+IF($A24=1,data!L25,AI$55)</f>
        <v>0</v>
      </c>
      <c r="AJ24" s="24">
        <f>+IF($A24=1,data!N25,AJ$55)</f>
        <v>0</v>
      </c>
      <c r="AK24" s="25">
        <f t="shared" si="12"/>
        <v>0</v>
      </c>
      <c r="AL24" s="10">
        <f t="shared" si="13"/>
        <v>0</v>
      </c>
      <c r="AM24" s="24">
        <f>IF(A24=1,+data!U25,$AM$55)</f>
        <v>0</v>
      </c>
      <c r="AN24" s="25">
        <f t="shared" si="14"/>
        <v>0</v>
      </c>
      <c r="AO24" s="25">
        <f>IFERROR(+IF($A24=1,(data!W25)/getdata!AI24,AO$55),0)</f>
        <v>0</v>
      </c>
      <c r="AP24" s="25" t="e">
        <f t="shared" si="15"/>
        <v>#DIV/0!</v>
      </c>
      <c r="AQ24" s="9"/>
      <c r="AR24" s="11"/>
    </row>
    <row r="25" spans="1:44" s="13" customFormat="1" ht="23.25" customHeight="1">
      <c r="A25" s="29">
        <f>+IF(data!BG26&lt;=data!$BH$1,1,0)</f>
        <v>0</v>
      </c>
      <c r="B25" s="22">
        <f>+data!B26</f>
        <v>0</v>
      </c>
      <c r="C25" s="22" t="str">
        <f t="shared" si="0"/>
        <v xml:space="preserve">Năm </v>
      </c>
      <c r="D25" s="23">
        <f>IF(A25=1,data!AY26,D$55)</f>
        <v>0</v>
      </c>
      <c r="E25" s="23">
        <f>+data!BK26</f>
        <v>0</v>
      </c>
      <c r="F25" s="23">
        <f>+data!BJ26</f>
        <v>0</v>
      </c>
      <c r="G25" s="24">
        <f>+IF($A25=1,data!Y26,G$55)</f>
        <v>0</v>
      </c>
      <c r="H25" s="10" t="e">
        <f t="shared" si="1"/>
        <v>#DIV/0!</v>
      </c>
      <c r="I25" s="31">
        <f>+IF($A25=1,+data!AA26,I$55)</f>
        <v>0</v>
      </c>
      <c r="J25" s="10" t="e">
        <f t="shared" si="2"/>
        <v>#DIV/0!</v>
      </c>
      <c r="K25" s="31">
        <f>+IF($A25=1,+data!D26,K$55)</f>
        <v>0</v>
      </c>
      <c r="L25" s="9">
        <f t="shared" si="3"/>
        <v>0</v>
      </c>
      <c r="M25" s="24">
        <f>+IF($A25=1,+data!O26,M$55)</f>
        <v>0</v>
      </c>
      <c r="N25" s="24">
        <f>+IF($A25=1,data!AC26,N$55)</f>
        <v>0</v>
      </c>
      <c r="O25" s="25">
        <f>+IFERROR(IF($A25=1,(data!BE26)/2,O$55),0)</f>
        <v>0</v>
      </c>
      <c r="P25" s="25">
        <f>IFERROR(+IF($A25=1,data!BD26,P$55),0)</f>
        <v>0</v>
      </c>
      <c r="Q25" s="31">
        <f>+IF($A25=1,data!E26,Q$55)</f>
        <v>0</v>
      </c>
      <c r="R25" s="32">
        <f t="shared" si="4"/>
        <v>0</v>
      </c>
      <c r="S25" s="31">
        <f>+IF($A25=1,data!F26,S$55)</f>
        <v>0</v>
      </c>
      <c r="T25" s="25">
        <f t="shared" si="5"/>
        <v>0</v>
      </c>
      <c r="U25" s="31">
        <f>+IF($A25=1,data!G26,U$55)</f>
        <v>0</v>
      </c>
      <c r="V25" s="10">
        <f t="shared" si="16"/>
        <v>0</v>
      </c>
      <c r="W25" s="24">
        <f>+IF($A25=1,data!H26,W$55)</f>
        <v>0</v>
      </c>
      <c r="X25" s="10">
        <f t="shared" si="6"/>
        <v>0</v>
      </c>
      <c r="Y25" s="24">
        <f>+IF($A25=1,+data!J133,Y$55)</f>
        <v>0</v>
      </c>
      <c r="Z25" s="24">
        <f t="shared" si="7"/>
        <v>0</v>
      </c>
      <c r="AA25" s="24">
        <f>+IF($A25=1,+data!I26,AA$55)</f>
        <v>0</v>
      </c>
      <c r="AB25" s="25">
        <f t="shared" si="8"/>
        <v>0</v>
      </c>
      <c r="AC25" s="24">
        <f t="shared" si="9"/>
        <v>0</v>
      </c>
      <c r="AD25" s="25">
        <f t="shared" si="10"/>
        <v>0</v>
      </c>
      <c r="AE25" s="25">
        <f>IFERROR(+IF($A25=1,+(data!E26-data!P26)/Q25*100,AE$55),0)</f>
        <v>0</v>
      </c>
      <c r="AF25" s="25">
        <f>IFERROR(+IF($A25=1,(data!V26)/getdata!Q25/AD25,AF$55),0)</f>
        <v>0</v>
      </c>
      <c r="AG25" s="25">
        <f>+IFERROR(IF($A25=1,data!BB26,AG$55),0)</f>
        <v>0</v>
      </c>
      <c r="AH25" s="32" t="e">
        <f t="shared" si="11"/>
        <v>#DIV/0!</v>
      </c>
      <c r="AI25" s="24">
        <f>+IF($A25=1,data!L26,AI$55)</f>
        <v>0</v>
      </c>
      <c r="AJ25" s="24">
        <f>+IF($A25=1,data!N26,AJ$55)</f>
        <v>0</v>
      </c>
      <c r="AK25" s="25">
        <f t="shared" si="12"/>
        <v>0</v>
      </c>
      <c r="AL25" s="10">
        <f t="shared" si="13"/>
        <v>0</v>
      </c>
      <c r="AM25" s="24">
        <f>IF(A25=1,+data!U26,$AM$55)</f>
        <v>0</v>
      </c>
      <c r="AN25" s="25">
        <f t="shared" si="14"/>
        <v>0</v>
      </c>
      <c r="AO25" s="25">
        <f>IFERROR(+IF($A25=1,(data!W26)/getdata!AI25,AO$55),0)</f>
        <v>0</v>
      </c>
      <c r="AP25" s="25" t="e">
        <f t="shared" si="15"/>
        <v>#DIV/0!</v>
      </c>
      <c r="AQ25" s="9"/>
      <c r="AR25" s="11"/>
    </row>
    <row r="26" spans="1:44" s="13" customFormat="1" ht="23.25" customHeight="1">
      <c r="A26" s="29">
        <f>+IF(data!BG27&lt;=data!$BH$1,1,0)</f>
        <v>0</v>
      </c>
      <c r="B26" s="22">
        <f>+data!B27</f>
        <v>0</v>
      </c>
      <c r="C26" s="22" t="str">
        <f t="shared" si="0"/>
        <v xml:space="preserve">Năm </v>
      </c>
      <c r="D26" s="23">
        <f>IF(A26=1,data!AY27,D$55)</f>
        <v>0</v>
      </c>
      <c r="E26" s="23">
        <f>+data!BK27</f>
        <v>0</v>
      </c>
      <c r="F26" s="23">
        <f>+data!BJ27</f>
        <v>0</v>
      </c>
      <c r="G26" s="24">
        <f>+IF($A26=1,data!Y27,G$55)</f>
        <v>0</v>
      </c>
      <c r="H26" s="10" t="e">
        <f t="shared" si="1"/>
        <v>#DIV/0!</v>
      </c>
      <c r="I26" s="31">
        <f>+IF($A26=1,+data!AA27,I$55)</f>
        <v>0</v>
      </c>
      <c r="J26" s="10" t="e">
        <f t="shared" si="2"/>
        <v>#DIV/0!</v>
      </c>
      <c r="K26" s="31">
        <f>+IF($A26=1,+data!D27,K$55)</f>
        <v>0</v>
      </c>
      <c r="L26" s="9">
        <f t="shared" si="3"/>
        <v>0</v>
      </c>
      <c r="M26" s="24">
        <f>+IF($A26=1,+data!O27,M$55)</f>
        <v>0</v>
      </c>
      <c r="N26" s="24">
        <f>+IF($A26=1,data!AC27,N$55)</f>
        <v>0</v>
      </c>
      <c r="O26" s="25">
        <f>+IFERROR(IF($A26=1,(data!BE27)/2,O$55),0)</f>
        <v>0</v>
      </c>
      <c r="P26" s="25">
        <f>IFERROR(+IF($A26=1,data!BD27,P$55),0)</f>
        <v>0</v>
      </c>
      <c r="Q26" s="31">
        <f>+IF($A26=1,data!E27,Q$55)</f>
        <v>0</v>
      </c>
      <c r="R26" s="32">
        <f t="shared" si="4"/>
        <v>0</v>
      </c>
      <c r="S26" s="31">
        <f>+IF($A26=1,data!F27,S$55)</f>
        <v>0</v>
      </c>
      <c r="T26" s="25">
        <f t="shared" si="5"/>
        <v>0</v>
      </c>
      <c r="U26" s="31">
        <f>+IF($A26=1,data!G27,U$55)</f>
        <v>0</v>
      </c>
      <c r="V26" s="10">
        <f t="shared" si="16"/>
        <v>0</v>
      </c>
      <c r="W26" s="24">
        <f>+IF($A26=1,data!H27,W$55)</f>
        <v>0</v>
      </c>
      <c r="X26" s="10">
        <f t="shared" si="6"/>
        <v>0</v>
      </c>
      <c r="Y26" s="24">
        <f>+IF($A26=1,+data!J134,Y$55)</f>
        <v>0</v>
      </c>
      <c r="Z26" s="24">
        <f t="shared" si="7"/>
        <v>0</v>
      </c>
      <c r="AA26" s="24">
        <f>+IF($A26=1,+data!I27,AA$55)</f>
        <v>0</v>
      </c>
      <c r="AB26" s="25">
        <f t="shared" si="8"/>
        <v>0</v>
      </c>
      <c r="AC26" s="24">
        <f t="shared" si="9"/>
        <v>0</v>
      </c>
      <c r="AD26" s="25">
        <f t="shared" si="10"/>
        <v>0</v>
      </c>
      <c r="AE26" s="25">
        <f>IFERROR(+IF($A26=1,+(data!E27-data!P27)/Q26*100,AE$55),0)</f>
        <v>0</v>
      </c>
      <c r="AF26" s="25">
        <f>IFERROR(+IF($A26=1,(data!V27)/getdata!Q26/AD26,AF$55),0)</f>
        <v>0</v>
      </c>
      <c r="AG26" s="25">
        <f>+IFERROR(IF($A26=1,data!BB27,AG$55),0)</f>
        <v>0</v>
      </c>
      <c r="AH26" s="32" t="e">
        <f t="shared" si="11"/>
        <v>#DIV/0!</v>
      </c>
      <c r="AI26" s="24">
        <f>+IF($A26=1,data!L27,AI$55)</f>
        <v>0</v>
      </c>
      <c r="AJ26" s="24">
        <f>+IF($A26=1,data!N27,AJ$55)</f>
        <v>0</v>
      </c>
      <c r="AK26" s="25">
        <f t="shared" si="12"/>
        <v>0</v>
      </c>
      <c r="AL26" s="10">
        <f t="shared" si="13"/>
        <v>0</v>
      </c>
      <c r="AM26" s="24">
        <f>IF(A26=1,+data!U27,$AM$55)</f>
        <v>0</v>
      </c>
      <c r="AN26" s="25">
        <f t="shared" si="14"/>
        <v>0</v>
      </c>
      <c r="AO26" s="25">
        <f>IFERROR(+IF($A26=1,(data!W27)/getdata!AI26,AO$55),0)</f>
        <v>0</v>
      </c>
      <c r="AP26" s="25" t="e">
        <f t="shared" si="15"/>
        <v>#DIV/0!</v>
      </c>
      <c r="AQ26" s="9"/>
      <c r="AR26" s="11"/>
    </row>
    <row r="27" spans="1:44" s="13" customFormat="1" ht="23.25" customHeight="1">
      <c r="A27" s="29">
        <f>+IF(data!BG28&lt;=data!$BH$1,1,0)</f>
        <v>0</v>
      </c>
      <c r="B27" s="22">
        <f>+data!B28</f>
        <v>0</v>
      </c>
      <c r="C27" s="22" t="str">
        <f t="shared" si="0"/>
        <v xml:space="preserve">Năm </v>
      </c>
      <c r="D27" s="23">
        <f>IF(A27=1,data!AY28,D$55)</f>
        <v>0</v>
      </c>
      <c r="E27" s="23">
        <f>+data!BK28</f>
        <v>0</v>
      </c>
      <c r="F27" s="23">
        <f>+data!BJ28</f>
        <v>0</v>
      </c>
      <c r="G27" s="24">
        <f>+IF($A27=1,data!Y28,G$55)</f>
        <v>0</v>
      </c>
      <c r="H27" s="10" t="e">
        <f t="shared" si="1"/>
        <v>#DIV/0!</v>
      </c>
      <c r="I27" s="31">
        <f>+IF($A27=1,+data!AA28,I$55)</f>
        <v>0</v>
      </c>
      <c r="J27" s="10" t="e">
        <f t="shared" si="2"/>
        <v>#DIV/0!</v>
      </c>
      <c r="K27" s="31">
        <f>+IF($A27=1,+data!D28,K$55)</f>
        <v>0</v>
      </c>
      <c r="L27" s="9">
        <f t="shared" si="3"/>
        <v>0</v>
      </c>
      <c r="M27" s="24">
        <f>+IF($A27=1,+data!O28,M$55)</f>
        <v>0</v>
      </c>
      <c r="N27" s="24">
        <f>+IF($A27=1,data!AC28,N$55)</f>
        <v>0</v>
      </c>
      <c r="O27" s="25">
        <f>+IFERROR(IF($A27=1,(data!BE28)/2,O$55),0)</f>
        <v>0</v>
      </c>
      <c r="P27" s="25">
        <f>IFERROR(+IF($A27=1,data!BD28,P$55),0)</f>
        <v>0</v>
      </c>
      <c r="Q27" s="31">
        <f>+IF($A27=1,data!E28,Q$55)</f>
        <v>0</v>
      </c>
      <c r="R27" s="32">
        <f t="shared" si="4"/>
        <v>0</v>
      </c>
      <c r="S27" s="31">
        <f>+IF($A27=1,data!F28,S$55)</f>
        <v>0</v>
      </c>
      <c r="T27" s="25">
        <f t="shared" si="5"/>
        <v>0</v>
      </c>
      <c r="U27" s="31">
        <f>+IF($A27=1,data!G28,U$55)</f>
        <v>0</v>
      </c>
      <c r="V27" s="10">
        <f t="shared" si="16"/>
        <v>0</v>
      </c>
      <c r="W27" s="24">
        <f>+IF($A27=1,data!H28,W$55)</f>
        <v>0</v>
      </c>
      <c r="X27" s="10">
        <f t="shared" si="6"/>
        <v>0</v>
      </c>
      <c r="Y27" s="24">
        <f>+IF($A27=1,+data!J135,Y$55)</f>
        <v>0</v>
      </c>
      <c r="Z27" s="24">
        <f t="shared" si="7"/>
        <v>0</v>
      </c>
      <c r="AA27" s="24">
        <f>+IF($A27=1,+data!I28,AA$55)</f>
        <v>0</v>
      </c>
      <c r="AB27" s="25">
        <f t="shared" si="8"/>
        <v>0</v>
      </c>
      <c r="AC27" s="24">
        <f t="shared" si="9"/>
        <v>0</v>
      </c>
      <c r="AD27" s="25">
        <f t="shared" si="10"/>
        <v>0</v>
      </c>
      <c r="AE27" s="25">
        <f>IFERROR(+IF($A27=1,+(data!E28-data!P28)/Q27*100,AE$55),0)</f>
        <v>0</v>
      </c>
      <c r="AF27" s="25">
        <f>IFERROR(+IF($A27=1,(data!V28)/getdata!Q27/AD27,AF$55),0)</f>
        <v>0</v>
      </c>
      <c r="AG27" s="25">
        <f>+IFERROR(IF($A27=1,data!BB28,AG$55),0)</f>
        <v>0</v>
      </c>
      <c r="AH27" s="32" t="e">
        <f t="shared" si="11"/>
        <v>#DIV/0!</v>
      </c>
      <c r="AI27" s="24">
        <f>+IF($A27=1,data!L28,AI$55)</f>
        <v>0</v>
      </c>
      <c r="AJ27" s="24">
        <f>+IF($A27=1,data!N28,AJ$55)</f>
        <v>0</v>
      </c>
      <c r="AK27" s="25">
        <f t="shared" si="12"/>
        <v>0</v>
      </c>
      <c r="AL27" s="10">
        <f t="shared" si="13"/>
        <v>0</v>
      </c>
      <c r="AM27" s="24">
        <f>IF(A27=1,+data!U28,$AM$55)</f>
        <v>0</v>
      </c>
      <c r="AN27" s="25">
        <f t="shared" si="14"/>
        <v>0</v>
      </c>
      <c r="AO27" s="25">
        <f>IFERROR(+IF($A27=1,(data!W28)/getdata!AI27,AO$55),0)</f>
        <v>0</v>
      </c>
      <c r="AP27" s="25" t="e">
        <f t="shared" si="15"/>
        <v>#DIV/0!</v>
      </c>
      <c r="AQ27" s="9"/>
      <c r="AR27" s="11"/>
    </row>
    <row r="28" spans="1:44" s="13" customFormat="1" ht="23.25" customHeight="1">
      <c r="A28" s="29">
        <f>+IF(data!BG29&lt;=data!$BH$1,1,0)</f>
        <v>0</v>
      </c>
      <c r="B28" s="22">
        <f>+data!B29</f>
        <v>0</v>
      </c>
      <c r="C28" s="22" t="str">
        <f t="shared" si="0"/>
        <v xml:space="preserve">Năm </v>
      </c>
      <c r="D28" s="23">
        <f>IF(A28=1,data!AY29,D$55)</f>
        <v>0</v>
      </c>
      <c r="E28" s="23">
        <f>+data!BK29</f>
        <v>0</v>
      </c>
      <c r="F28" s="23">
        <f>+data!BJ29</f>
        <v>0</v>
      </c>
      <c r="G28" s="24">
        <f>+IF($A28=1,data!Y29,G$55)</f>
        <v>0</v>
      </c>
      <c r="H28" s="10" t="e">
        <f t="shared" si="1"/>
        <v>#DIV/0!</v>
      </c>
      <c r="I28" s="31">
        <f>+IF($A28=1,+data!AA29,I$55)</f>
        <v>0</v>
      </c>
      <c r="J28" s="10" t="e">
        <f t="shared" si="2"/>
        <v>#DIV/0!</v>
      </c>
      <c r="K28" s="31">
        <f>+IF($A28=1,+data!D29,K$55)</f>
        <v>0</v>
      </c>
      <c r="L28" s="9">
        <f t="shared" si="3"/>
        <v>0</v>
      </c>
      <c r="M28" s="24">
        <f>+IF($A28=1,+data!O29,M$55)</f>
        <v>0</v>
      </c>
      <c r="N28" s="24">
        <f>+IF($A28=1,data!AC29,N$55)</f>
        <v>0</v>
      </c>
      <c r="O28" s="25">
        <f>+IFERROR(IF($A28=1,(data!BE29)/2,O$55),0)</f>
        <v>0</v>
      </c>
      <c r="P28" s="25">
        <f>IFERROR(+IF($A28=1,data!BD29,P$55),0)</f>
        <v>0</v>
      </c>
      <c r="Q28" s="31">
        <f>+IF($A28=1,data!E29,Q$55)</f>
        <v>0</v>
      </c>
      <c r="R28" s="32">
        <f t="shared" si="4"/>
        <v>0</v>
      </c>
      <c r="S28" s="31">
        <f>+IF($A28=1,data!F29,S$55)</f>
        <v>0</v>
      </c>
      <c r="T28" s="25">
        <f t="shared" si="5"/>
        <v>0</v>
      </c>
      <c r="U28" s="31">
        <f>+IF($A28=1,data!G29,U$55)</f>
        <v>0</v>
      </c>
      <c r="V28" s="10">
        <f t="shared" si="16"/>
        <v>0</v>
      </c>
      <c r="W28" s="24">
        <f>+IF($A28=1,data!H29,W$55)</f>
        <v>0</v>
      </c>
      <c r="X28" s="10">
        <f t="shared" si="6"/>
        <v>0</v>
      </c>
      <c r="Y28" s="24">
        <f>+IF($A28=1,+data!J136,Y$55)</f>
        <v>0</v>
      </c>
      <c r="Z28" s="24">
        <f t="shared" si="7"/>
        <v>0</v>
      </c>
      <c r="AA28" s="24">
        <f>+IF($A28=1,+data!I29,AA$55)</f>
        <v>0</v>
      </c>
      <c r="AB28" s="25">
        <f t="shared" si="8"/>
        <v>0</v>
      </c>
      <c r="AC28" s="24">
        <f t="shared" si="9"/>
        <v>0</v>
      </c>
      <c r="AD28" s="25">
        <f t="shared" si="10"/>
        <v>0</v>
      </c>
      <c r="AE28" s="25">
        <f>IFERROR(+IF($A28=1,+(data!E29-data!P29)/Q28*100,AE$55),0)</f>
        <v>0</v>
      </c>
      <c r="AF28" s="25">
        <f>IFERROR(+IF($A28=1,(data!V29)/getdata!Q28/AD28,AF$55),0)</f>
        <v>0</v>
      </c>
      <c r="AG28" s="25">
        <f>+IFERROR(IF($A28=1,data!BB29,AG$55),0)</f>
        <v>0</v>
      </c>
      <c r="AH28" s="32" t="e">
        <f t="shared" si="11"/>
        <v>#DIV/0!</v>
      </c>
      <c r="AI28" s="24">
        <f>+IF($A28=1,data!L29,AI$55)</f>
        <v>0</v>
      </c>
      <c r="AJ28" s="24">
        <f>+IF($A28=1,data!N29,AJ$55)</f>
        <v>0</v>
      </c>
      <c r="AK28" s="25">
        <f t="shared" si="12"/>
        <v>0</v>
      </c>
      <c r="AL28" s="10">
        <f t="shared" si="13"/>
        <v>0</v>
      </c>
      <c r="AM28" s="24">
        <f>IF(A28=1,+data!U29,$AM$55)</f>
        <v>0</v>
      </c>
      <c r="AN28" s="25">
        <f t="shared" si="14"/>
        <v>0</v>
      </c>
      <c r="AO28" s="25">
        <f>IFERROR(+IF($A28=1,(data!W29)/getdata!AI28,AO$55),0)</f>
        <v>0</v>
      </c>
      <c r="AP28" s="25" t="e">
        <f t="shared" si="15"/>
        <v>#DIV/0!</v>
      </c>
      <c r="AQ28" s="9"/>
      <c r="AR28" s="11"/>
    </row>
    <row r="29" spans="1:44" s="13" customFormat="1" ht="23.25" customHeight="1">
      <c r="A29" s="29">
        <f>+IF(data!BG30&lt;=data!$BH$1,1,0)</f>
        <v>0</v>
      </c>
      <c r="B29" s="22">
        <f>+data!B30</f>
        <v>0</v>
      </c>
      <c r="C29" s="22" t="str">
        <f t="shared" si="0"/>
        <v xml:space="preserve">Năm </v>
      </c>
      <c r="D29" s="23">
        <f>IF(A29=1,data!AY30,D$55)</f>
        <v>0</v>
      </c>
      <c r="E29" s="23">
        <f>+data!BK30</f>
        <v>0</v>
      </c>
      <c r="F29" s="23">
        <f>+data!BJ30</f>
        <v>0</v>
      </c>
      <c r="G29" s="24">
        <f>+IF($A29=1,data!Y30,G$55)</f>
        <v>0</v>
      </c>
      <c r="H29" s="10" t="e">
        <f t="shared" si="1"/>
        <v>#DIV/0!</v>
      </c>
      <c r="I29" s="31">
        <f>+IF($A29=1,+data!AA30,I$55)</f>
        <v>0</v>
      </c>
      <c r="J29" s="10" t="e">
        <f t="shared" si="2"/>
        <v>#DIV/0!</v>
      </c>
      <c r="K29" s="31">
        <f>+IF($A29=1,+data!D30,K$55)</f>
        <v>0</v>
      </c>
      <c r="L29" s="9">
        <f t="shared" si="3"/>
        <v>0</v>
      </c>
      <c r="M29" s="24">
        <f>+IF($A29=1,+data!O30,M$55)</f>
        <v>0</v>
      </c>
      <c r="N29" s="24">
        <f>+IF($A29=1,data!AC30,N$55)</f>
        <v>0</v>
      </c>
      <c r="O29" s="25">
        <f>+IFERROR(IF($A29=1,(data!BE30)/2,O$55),0)</f>
        <v>0</v>
      </c>
      <c r="P29" s="25">
        <f>IFERROR(+IF($A29=1,data!BD30,P$55),0)</f>
        <v>0</v>
      </c>
      <c r="Q29" s="31">
        <f>+IF($A29=1,data!E30,Q$55)</f>
        <v>0</v>
      </c>
      <c r="R29" s="32">
        <f t="shared" si="4"/>
        <v>0</v>
      </c>
      <c r="S29" s="31">
        <f>+IF($A29=1,data!F30,S$55)</f>
        <v>0</v>
      </c>
      <c r="T29" s="25">
        <f t="shared" si="5"/>
        <v>0</v>
      </c>
      <c r="U29" s="31">
        <f>+IF($A29=1,data!G30,U$55)</f>
        <v>0</v>
      </c>
      <c r="V29" s="10">
        <f t="shared" si="16"/>
        <v>0</v>
      </c>
      <c r="W29" s="24">
        <f>+IF($A29=1,data!H30,W$55)</f>
        <v>0</v>
      </c>
      <c r="X29" s="10">
        <f t="shared" si="6"/>
        <v>0</v>
      </c>
      <c r="Y29" s="24">
        <f>+IF($A29=1,+data!J137,Y$55)</f>
        <v>0</v>
      </c>
      <c r="Z29" s="24">
        <f t="shared" si="7"/>
        <v>0</v>
      </c>
      <c r="AA29" s="24">
        <f>+IF($A29=1,+data!I30,AA$55)</f>
        <v>0</v>
      </c>
      <c r="AB29" s="25">
        <f t="shared" si="8"/>
        <v>0</v>
      </c>
      <c r="AC29" s="24">
        <f t="shared" si="9"/>
        <v>0</v>
      </c>
      <c r="AD29" s="25">
        <f t="shared" si="10"/>
        <v>0</v>
      </c>
      <c r="AE29" s="25">
        <f>IFERROR(+IF($A29=1,+(data!E30-data!P30)/Q29*100,AE$55),0)</f>
        <v>0</v>
      </c>
      <c r="AF29" s="25">
        <f>IFERROR(+IF($A29=1,(data!V30)/getdata!Q29/AD29,AF$55),0)</f>
        <v>0</v>
      </c>
      <c r="AG29" s="25">
        <f>+IFERROR(IF($A29=1,data!BB30,AG$55),0)</f>
        <v>0</v>
      </c>
      <c r="AH29" s="32" t="e">
        <f t="shared" si="11"/>
        <v>#DIV/0!</v>
      </c>
      <c r="AI29" s="24">
        <f>+IF($A29=1,data!L30,AI$55)</f>
        <v>0</v>
      </c>
      <c r="AJ29" s="24">
        <f>+IF($A29=1,data!N30,AJ$55)</f>
        <v>0</v>
      </c>
      <c r="AK29" s="25">
        <f t="shared" si="12"/>
        <v>0</v>
      </c>
      <c r="AL29" s="10">
        <f t="shared" si="13"/>
        <v>0</v>
      </c>
      <c r="AM29" s="24">
        <f>IF(A29=1,+data!U30,$AM$55)</f>
        <v>0</v>
      </c>
      <c r="AN29" s="25">
        <f t="shared" si="14"/>
        <v>0</v>
      </c>
      <c r="AO29" s="25">
        <f>IFERROR(+IF($A29=1,(data!W30)/getdata!AI29,AO$55),0)</f>
        <v>0</v>
      </c>
      <c r="AP29" s="25" t="e">
        <f t="shared" si="15"/>
        <v>#DIV/0!</v>
      </c>
      <c r="AQ29" s="9"/>
      <c r="AR29" s="11"/>
    </row>
    <row r="30" spans="1:44" s="13" customFormat="1" ht="23.25" customHeight="1">
      <c r="A30" s="29">
        <f>+IF(data!BG31&lt;=data!$BH$1,1,0)</f>
        <v>0</v>
      </c>
      <c r="B30" s="22">
        <f>+data!B31</f>
        <v>0</v>
      </c>
      <c r="C30" s="22" t="str">
        <f t="shared" si="0"/>
        <v xml:space="preserve">Năm </v>
      </c>
      <c r="D30" s="23">
        <f>IF(A30=1,data!AY31,D$55)</f>
        <v>0</v>
      </c>
      <c r="E30" s="23">
        <f>+data!BK31</f>
        <v>0</v>
      </c>
      <c r="F30" s="23">
        <f>+data!BJ31</f>
        <v>0</v>
      </c>
      <c r="G30" s="24">
        <f>+IF($A30=1,data!Y31,G$55)</f>
        <v>0</v>
      </c>
      <c r="H30" s="10" t="e">
        <f t="shared" si="1"/>
        <v>#DIV/0!</v>
      </c>
      <c r="I30" s="31">
        <f>+IF($A30=1,+data!AA31,I$55)</f>
        <v>0</v>
      </c>
      <c r="J30" s="10" t="e">
        <f t="shared" si="2"/>
        <v>#DIV/0!</v>
      </c>
      <c r="K30" s="31">
        <f>+IF($A30=1,+data!D31,K$55)</f>
        <v>0</v>
      </c>
      <c r="L30" s="9">
        <f t="shared" si="3"/>
        <v>0</v>
      </c>
      <c r="M30" s="24">
        <f>+IF($A30=1,+data!O31,M$55)</f>
        <v>0</v>
      </c>
      <c r="N30" s="24">
        <f>+IF($A30=1,data!AC31,N$55)</f>
        <v>0</v>
      </c>
      <c r="O30" s="25">
        <f>+IFERROR(IF($A30=1,(data!BE31)/2,O$55),0)</f>
        <v>0</v>
      </c>
      <c r="P30" s="25">
        <f>IFERROR(+IF($A30=1,data!BD31,P$55),0)</f>
        <v>0</v>
      </c>
      <c r="Q30" s="31">
        <f>+IF($A30=1,data!E31,Q$55)</f>
        <v>0</v>
      </c>
      <c r="R30" s="32">
        <f t="shared" si="4"/>
        <v>0</v>
      </c>
      <c r="S30" s="31">
        <f>+IF($A30=1,data!F31,S$55)</f>
        <v>0</v>
      </c>
      <c r="T30" s="25">
        <f t="shared" si="5"/>
        <v>0</v>
      </c>
      <c r="U30" s="31">
        <f>+IF($A30=1,data!G31,U$55)</f>
        <v>0</v>
      </c>
      <c r="V30" s="10">
        <f t="shared" si="16"/>
        <v>0</v>
      </c>
      <c r="W30" s="24">
        <f>+IF($A30=1,data!H31,W$55)</f>
        <v>0</v>
      </c>
      <c r="X30" s="10">
        <f t="shared" si="6"/>
        <v>0</v>
      </c>
      <c r="Y30" s="24">
        <f>+IF($A30=1,+data!J138,Y$55)</f>
        <v>0</v>
      </c>
      <c r="Z30" s="24">
        <f t="shared" si="7"/>
        <v>0</v>
      </c>
      <c r="AA30" s="24">
        <f>+IF($A30=1,+data!I31,AA$55)</f>
        <v>0</v>
      </c>
      <c r="AB30" s="25">
        <f t="shared" si="8"/>
        <v>0</v>
      </c>
      <c r="AC30" s="24">
        <f t="shared" si="9"/>
        <v>0</v>
      </c>
      <c r="AD30" s="25">
        <f t="shared" si="10"/>
        <v>0</v>
      </c>
      <c r="AE30" s="25">
        <f>IFERROR(+IF($A30=1,+(data!E31-data!P31)/Q30*100,AE$55),0)</f>
        <v>0</v>
      </c>
      <c r="AF30" s="25">
        <f>IFERROR(+IF($A30=1,(data!V31)/getdata!Q30/AD30,AF$55),0)</f>
        <v>0</v>
      </c>
      <c r="AG30" s="25">
        <f>+IFERROR(IF($A30=1,data!BB31,AG$55),0)</f>
        <v>0</v>
      </c>
      <c r="AH30" s="32" t="e">
        <f t="shared" si="11"/>
        <v>#DIV/0!</v>
      </c>
      <c r="AI30" s="24">
        <f>+IF($A30=1,data!L31,AI$55)</f>
        <v>0</v>
      </c>
      <c r="AJ30" s="24">
        <f>+IF($A30=1,data!N31,AJ$55)</f>
        <v>0</v>
      </c>
      <c r="AK30" s="25">
        <f t="shared" si="12"/>
        <v>0</v>
      </c>
      <c r="AL30" s="10">
        <f t="shared" si="13"/>
        <v>0</v>
      </c>
      <c r="AM30" s="24">
        <f>IF(A30=1,+data!U31,$AM$55)</f>
        <v>0</v>
      </c>
      <c r="AN30" s="25">
        <f t="shared" si="14"/>
        <v>0</v>
      </c>
      <c r="AO30" s="25">
        <f>IFERROR(+IF($A30=1,(data!W31)/getdata!AI30,AO$55),0)</f>
        <v>0</v>
      </c>
      <c r="AP30" s="25" t="e">
        <f t="shared" si="15"/>
        <v>#DIV/0!</v>
      </c>
      <c r="AQ30" s="9"/>
      <c r="AR30" s="11"/>
    </row>
    <row r="31" spans="1:44" s="13" customFormat="1" ht="23.25" customHeight="1">
      <c r="A31" s="29">
        <f>+IF(data!BG32&lt;=data!$BH$1,1,0)</f>
        <v>0</v>
      </c>
      <c r="B31" s="22">
        <f>+data!B32</f>
        <v>0</v>
      </c>
      <c r="C31" s="22" t="str">
        <f t="shared" si="0"/>
        <v xml:space="preserve">Năm </v>
      </c>
      <c r="D31" s="23">
        <f>IF(A31=1,data!AY32,D$55)</f>
        <v>0</v>
      </c>
      <c r="E31" s="23">
        <f>+data!BK32</f>
        <v>0</v>
      </c>
      <c r="F31" s="23">
        <f>+data!BJ32</f>
        <v>0</v>
      </c>
      <c r="G31" s="24">
        <f>+IF($A31=1,data!Y32,G$55)</f>
        <v>0</v>
      </c>
      <c r="H31" s="10" t="e">
        <f t="shared" si="1"/>
        <v>#DIV/0!</v>
      </c>
      <c r="I31" s="31">
        <f>+IF($A31=1,+data!AA32,I$55)</f>
        <v>0</v>
      </c>
      <c r="J31" s="10" t="e">
        <f t="shared" si="2"/>
        <v>#DIV/0!</v>
      </c>
      <c r="K31" s="31">
        <f>+IF($A31=1,+data!D32,K$55)</f>
        <v>0</v>
      </c>
      <c r="L31" s="9">
        <f t="shared" si="3"/>
        <v>0</v>
      </c>
      <c r="M31" s="24">
        <f>+IF($A31=1,+data!O32,M$55)</f>
        <v>0</v>
      </c>
      <c r="N31" s="24">
        <f>+IF($A31=1,data!AC32,N$55)</f>
        <v>0</v>
      </c>
      <c r="O31" s="25">
        <f>+IFERROR(IF($A31=1,(data!BE32)/2,O$55),0)</f>
        <v>0</v>
      </c>
      <c r="P31" s="25">
        <f>IFERROR(+IF($A31=1,data!BD32,P$55),0)</f>
        <v>0</v>
      </c>
      <c r="Q31" s="31">
        <f>+IF($A31=1,data!E32,Q$55)</f>
        <v>0</v>
      </c>
      <c r="R31" s="32">
        <f t="shared" si="4"/>
        <v>0</v>
      </c>
      <c r="S31" s="31">
        <f>+IF($A31=1,data!F32,S$55)</f>
        <v>0</v>
      </c>
      <c r="T31" s="25">
        <f t="shared" si="5"/>
        <v>0</v>
      </c>
      <c r="U31" s="31">
        <f>+IF($A31=1,data!G32,U$55)</f>
        <v>0</v>
      </c>
      <c r="V31" s="10">
        <f t="shared" si="16"/>
        <v>0</v>
      </c>
      <c r="W31" s="24">
        <f>+IF($A31=1,data!H32,W$55)</f>
        <v>0</v>
      </c>
      <c r="X31" s="10">
        <f t="shared" si="6"/>
        <v>0</v>
      </c>
      <c r="Y31" s="24">
        <f>+IF($A31=1,+data!J139,Y$55)</f>
        <v>0</v>
      </c>
      <c r="Z31" s="24">
        <f t="shared" si="7"/>
        <v>0</v>
      </c>
      <c r="AA31" s="24">
        <f>+IF($A31=1,+data!I32,AA$55)</f>
        <v>0</v>
      </c>
      <c r="AB31" s="25">
        <f t="shared" si="8"/>
        <v>0</v>
      </c>
      <c r="AC31" s="24">
        <f t="shared" si="9"/>
        <v>0</v>
      </c>
      <c r="AD31" s="25">
        <f t="shared" si="10"/>
        <v>0</v>
      </c>
      <c r="AE31" s="25">
        <f>IFERROR(+IF($A31=1,+(data!E32-data!P32)/Q31*100,AE$55),0)</f>
        <v>0</v>
      </c>
      <c r="AF31" s="25">
        <f>IFERROR(+IF($A31=1,(data!V32)/getdata!Q31/AD31,AF$55),0)</f>
        <v>0</v>
      </c>
      <c r="AG31" s="25">
        <f>+IFERROR(IF($A31=1,data!BB32,AG$55),0)</f>
        <v>0</v>
      </c>
      <c r="AH31" s="32" t="e">
        <f t="shared" si="11"/>
        <v>#DIV/0!</v>
      </c>
      <c r="AI31" s="24">
        <f>+IF($A31=1,data!L32,AI$55)</f>
        <v>0</v>
      </c>
      <c r="AJ31" s="24">
        <f>+IF($A31=1,data!N32,AJ$55)</f>
        <v>0</v>
      </c>
      <c r="AK31" s="25">
        <f t="shared" si="12"/>
        <v>0</v>
      </c>
      <c r="AL31" s="10">
        <f t="shared" si="13"/>
        <v>0</v>
      </c>
      <c r="AM31" s="24">
        <f>IF(A31=1,+data!U32,$AM$55)</f>
        <v>0</v>
      </c>
      <c r="AN31" s="25">
        <f t="shared" si="14"/>
        <v>0</v>
      </c>
      <c r="AO31" s="25">
        <f>IFERROR(+IF($A31=1,(data!W32)/getdata!AI31,AO$55),0)</f>
        <v>0</v>
      </c>
      <c r="AP31" s="25" t="e">
        <f t="shared" si="15"/>
        <v>#DIV/0!</v>
      </c>
      <c r="AQ31" s="9"/>
      <c r="AR31" s="11"/>
    </row>
    <row r="32" spans="1:44" s="13" customFormat="1" ht="23.25" customHeight="1">
      <c r="A32" s="29">
        <f>+IF(data!BG33&lt;=data!$BH$1,1,0)</f>
        <v>0</v>
      </c>
      <c r="B32" s="22">
        <f>+data!B33</f>
        <v>0</v>
      </c>
      <c r="C32" s="22" t="str">
        <f t="shared" si="0"/>
        <v xml:space="preserve">Năm </v>
      </c>
      <c r="D32" s="23">
        <f>IF(A32=1,data!AY33,D$55)</f>
        <v>0</v>
      </c>
      <c r="E32" s="23">
        <f>+data!BK33</f>
        <v>0</v>
      </c>
      <c r="F32" s="23">
        <f>+data!BJ33</f>
        <v>0</v>
      </c>
      <c r="G32" s="24">
        <f>+IF($A32=1,data!Y33,G$55)</f>
        <v>0</v>
      </c>
      <c r="H32" s="10" t="e">
        <f t="shared" si="1"/>
        <v>#DIV/0!</v>
      </c>
      <c r="I32" s="31">
        <f>+IF($A32=1,+data!AA33,I$55)</f>
        <v>0</v>
      </c>
      <c r="J32" s="10" t="e">
        <f t="shared" si="2"/>
        <v>#DIV/0!</v>
      </c>
      <c r="K32" s="31">
        <f>+IF($A32=1,+data!D33,K$55)</f>
        <v>0</v>
      </c>
      <c r="L32" s="9">
        <f t="shared" si="3"/>
        <v>0</v>
      </c>
      <c r="M32" s="24">
        <f>+IF($A32=1,+data!O33,M$55)</f>
        <v>0</v>
      </c>
      <c r="N32" s="24">
        <f>+IF($A32=1,data!AC33,N$55)</f>
        <v>0</v>
      </c>
      <c r="O32" s="25">
        <f>+IFERROR(IF($A32=1,(data!BE33)/2,O$55),0)</f>
        <v>0</v>
      </c>
      <c r="P32" s="25">
        <f>IFERROR(+IF($A32=1,data!BD33,P$55),0)</f>
        <v>0</v>
      </c>
      <c r="Q32" s="31">
        <f>+IF($A32=1,data!E33,Q$55)</f>
        <v>0</v>
      </c>
      <c r="R32" s="32">
        <f t="shared" si="4"/>
        <v>0</v>
      </c>
      <c r="S32" s="31">
        <f>+IF($A32=1,data!F33,S$55)</f>
        <v>0</v>
      </c>
      <c r="T32" s="25">
        <f t="shared" si="5"/>
        <v>0</v>
      </c>
      <c r="U32" s="31">
        <f>+IF($A32=1,data!G33,U$55)</f>
        <v>0</v>
      </c>
      <c r="V32" s="10">
        <f t="shared" si="16"/>
        <v>0</v>
      </c>
      <c r="W32" s="24">
        <f>+IF($A32=1,data!H33,W$55)</f>
        <v>0</v>
      </c>
      <c r="X32" s="10">
        <f t="shared" si="6"/>
        <v>0</v>
      </c>
      <c r="Y32" s="24">
        <f>+IF($A32=1,+data!J140,Y$55)</f>
        <v>0</v>
      </c>
      <c r="Z32" s="24">
        <f t="shared" si="7"/>
        <v>0</v>
      </c>
      <c r="AA32" s="24">
        <f>+IF($A32=1,+data!I33,AA$55)</f>
        <v>0</v>
      </c>
      <c r="AB32" s="25">
        <f t="shared" si="8"/>
        <v>0</v>
      </c>
      <c r="AC32" s="24">
        <f t="shared" si="9"/>
        <v>0</v>
      </c>
      <c r="AD32" s="25">
        <f t="shared" si="10"/>
        <v>0</v>
      </c>
      <c r="AE32" s="25">
        <f>IFERROR(+IF($A32=1,+(data!E33-data!P33)/Q32*100,AE$55),0)</f>
        <v>0</v>
      </c>
      <c r="AF32" s="25">
        <f>IFERROR(+IF($A32=1,(data!V33)/getdata!Q32/AD32,AF$55),0)</f>
        <v>0</v>
      </c>
      <c r="AG32" s="25">
        <f>+IFERROR(IF($A32=1,data!BB33,AG$55),0)</f>
        <v>0</v>
      </c>
      <c r="AH32" s="32" t="e">
        <f t="shared" si="11"/>
        <v>#DIV/0!</v>
      </c>
      <c r="AI32" s="24">
        <f>+IF($A32=1,data!L33,AI$55)</f>
        <v>0</v>
      </c>
      <c r="AJ32" s="24">
        <f>+IF($A32=1,data!N33,AJ$55)</f>
        <v>0</v>
      </c>
      <c r="AK32" s="25">
        <f t="shared" si="12"/>
        <v>0</v>
      </c>
      <c r="AL32" s="10">
        <f t="shared" si="13"/>
        <v>0</v>
      </c>
      <c r="AM32" s="24">
        <f>IF(A32=1,+data!U33,$AM$55)</f>
        <v>0</v>
      </c>
      <c r="AN32" s="25">
        <f t="shared" si="14"/>
        <v>0</v>
      </c>
      <c r="AO32" s="25">
        <f>IFERROR(+IF($A32=1,(data!W33)/getdata!AI32,AO$55),0)</f>
        <v>0</v>
      </c>
      <c r="AP32" s="25" t="e">
        <f t="shared" si="15"/>
        <v>#DIV/0!</v>
      </c>
      <c r="AQ32" s="9"/>
      <c r="AR32" s="11"/>
    </row>
    <row r="33" spans="1:44" s="13" customFormat="1" ht="23.25" customHeight="1">
      <c r="A33" s="29">
        <f>+IF(data!BG34&lt;=data!$BH$1,1,0)</f>
        <v>0</v>
      </c>
      <c r="B33" s="22">
        <f>+data!B34</f>
        <v>0</v>
      </c>
      <c r="C33" s="22" t="str">
        <f t="shared" si="0"/>
        <v xml:space="preserve">Năm </v>
      </c>
      <c r="D33" s="23">
        <f>IF(A33=1,data!AY34,D$55)</f>
        <v>0</v>
      </c>
      <c r="E33" s="23">
        <f>+data!BK34</f>
        <v>0</v>
      </c>
      <c r="F33" s="23">
        <f>+data!BJ34</f>
        <v>0</v>
      </c>
      <c r="G33" s="24">
        <f>+IF($A33=1,data!Y34,G$55)</f>
        <v>0</v>
      </c>
      <c r="H33" s="10" t="e">
        <f t="shared" si="1"/>
        <v>#DIV/0!</v>
      </c>
      <c r="I33" s="31">
        <f>+IF($A33=1,+data!AA34,I$55)</f>
        <v>0</v>
      </c>
      <c r="J33" s="10" t="e">
        <f t="shared" si="2"/>
        <v>#DIV/0!</v>
      </c>
      <c r="K33" s="31">
        <f>+IF($A33=1,+data!D34,K$55)</f>
        <v>0</v>
      </c>
      <c r="L33" s="9">
        <f t="shared" si="3"/>
        <v>0</v>
      </c>
      <c r="M33" s="24">
        <f>+IF($A33=1,+data!O34,M$55)</f>
        <v>0</v>
      </c>
      <c r="N33" s="24">
        <f>+IF($A33=1,data!AC34,N$55)</f>
        <v>0</v>
      </c>
      <c r="O33" s="25">
        <f>+IFERROR(IF($A33=1,(data!BE34)/2,O$55),0)</f>
        <v>0</v>
      </c>
      <c r="P33" s="25">
        <f>IFERROR(+IF($A33=1,data!BD34,P$55),0)</f>
        <v>0</v>
      </c>
      <c r="Q33" s="31">
        <f>+IF($A33=1,data!E34,Q$55)</f>
        <v>0</v>
      </c>
      <c r="R33" s="32">
        <f t="shared" si="4"/>
        <v>0</v>
      </c>
      <c r="S33" s="31">
        <f>+IF($A33=1,data!F34,S$55)</f>
        <v>0</v>
      </c>
      <c r="T33" s="25">
        <f t="shared" si="5"/>
        <v>0</v>
      </c>
      <c r="U33" s="31">
        <f>+IF($A33=1,data!G34,U$55)</f>
        <v>0</v>
      </c>
      <c r="V33" s="10">
        <f t="shared" si="16"/>
        <v>0</v>
      </c>
      <c r="W33" s="24">
        <f>+IF($A33=1,data!H34,W$55)</f>
        <v>0</v>
      </c>
      <c r="X33" s="10">
        <f t="shared" si="6"/>
        <v>0</v>
      </c>
      <c r="Y33" s="24">
        <f>+IF($A33=1,+data!J141,Y$55)</f>
        <v>0</v>
      </c>
      <c r="Z33" s="24">
        <f t="shared" si="7"/>
        <v>0</v>
      </c>
      <c r="AA33" s="24">
        <f>+IF($A33=1,+data!I34,AA$55)</f>
        <v>0</v>
      </c>
      <c r="AB33" s="25">
        <f t="shared" si="8"/>
        <v>0</v>
      </c>
      <c r="AC33" s="24">
        <f t="shared" si="9"/>
        <v>0</v>
      </c>
      <c r="AD33" s="25">
        <f t="shared" si="10"/>
        <v>0</v>
      </c>
      <c r="AE33" s="25">
        <f>IFERROR(+IF($A33=1,+(data!E34-data!P34)/Q33*100,AE$55),0)</f>
        <v>0</v>
      </c>
      <c r="AF33" s="25">
        <f>IFERROR(+IF($A33=1,(data!V34)/getdata!Q33/AD33,AF$55),0)</f>
        <v>0</v>
      </c>
      <c r="AG33" s="25">
        <f>+IFERROR(IF($A33=1,data!BB34,AG$55),0)</f>
        <v>0</v>
      </c>
      <c r="AH33" s="32" t="e">
        <f t="shared" si="11"/>
        <v>#DIV/0!</v>
      </c>
      <c r="AI33" s="24">
        <f>+IF($A33=1,data!L34,AI$55)</f>
        <v>0</v>
      </c>
      <c r="AJ33" s="24">
        <f>+IF($A33=1,data!N34,AJ$55)</f>
        <v>0</v>
      </c>
      <c r="AK33" s="25">
        <f t="shared" si="12"/>
        <v>0</v>
      </c>
      <c r="AL33" s="10">
        <f t="shared" si="13"/>
        <v>0</v>
      </c>
      <c r="AM33" s="24">
        <f>IF(A33=1,+data!U34,$AM$55)</f>
        <v>0</v>
      </c>
      <c r="AN33" s="25">
        <f t="shared" si="14"/>
        <v>0</v>
      </c>
      <c r="AO33" s="25">
        <f>IFERROR(+IF($A33=1,(data!W34)/getdata!AI33,AO$55),0)</f>
        <v>0</v>
      </c>
      <c r="AP33" s="25" t="e">
        <f t="shared" si="15"/>
        <v>#DIV/0!</v>
      </c>
      <c r="AQ33" s="9"/>
      <c r="AR33" s="11"/>
    </row>
    <row r="34" spans="1:44" ht="23.25" customHeight="1">
      <c r="A34" s="29">
        <f>+IF(data!BG35&lt;=data!$BH$1,1,0)</f>
        <v>0</v>
      </c>
      <c r="B34" s="22">
        <f>+data!B35</f>
        <v>0</v>
      </c>
      <c r="C34" s="22" t="str">
        <f t="shared" ref="C34:C65" si="17">+IF(A34=1,SUBSTITUTE(RIGHT(B34,2),"-","")&amp;" ("&amp;B88&amp;")",$C$55)</f>
        <v xml:space="preserve">Năm </v>
      </c>
      <c r="D34" s="23">
        <f>IF(A34=1,data!AY35,D$55)</f>
        <v>0</v>
      </c>
      <c r="E34" s="23">
        <f>+data!BK35</f>
        <v>0</v>
      </c>
      <c r="F34" s="23">
        <f>+data!BJ35</f>
        <v>0</v>
      </c>
      <c r="G34" s="24">
        <f>+IF($A34=1,data!Y35,G$55)</f>
        <v>0</v>
      </c>
      <c r="H34" s="10" t="e">
        <f t="shared" ref="H34:H65" si="18">+IF($A34=1,+G34/D34*100,H$55)</f>
        <v>#DIV/0!</v>
      </c>
      <c r="I34" s="31">
        <f>+IF($A34=1,+data!AA35,I$55)</f>
        <v>0</v>
      </c>
      <c r="J34" s="10" t="e">
        <f t="shared" ref="J34:J65" si="19">+IF($A34=1,I34/D34*100,J$55)</f>
        <v>#DIV/0!</v>
      </c>
      <c r="K34" s="31">
        <f>+IF($A34=1,+data!D35,K$55)</f>
        <v>0</v>
      </c>
      <c r="L34" s="9">
        <f t="shared" ref="L34:L65" si="20">+IF($A34=1,+K34-M34,L$55)</f>
        <v>0</v>
      </c>
      <c r="M34" s="24">
        <f>+IF($A34=1,+data!O35,M$55)</f>
        <v>0</v>
      </c>
      <c r="N34" s="24">
        <f>+IF($A34=1,data!AC35,N$55)</f>
        <v>0</v>
      </c>
      <c r="O34" s="25">
        <f>+IFERROR(IF($A34=1,(data!BE35)/2,O$55),0)</f>
        <v>0</v>
      </c>
      <c r="P34" s="25">
        <f>IFERROR(+IF($A34=1,data!BD35,P$55),0)</f>
        <v>0</v>
      </c>
      <c r="Q34" s="31">
        <f>+IF($A34=1,data!E35,Q$55)</f>
        <v>0</v>
      </c>
      <c r="R34" s="32">
        <f t="shared" ref="R34:R65" si="21">IFERROR(+IF($A34=1,Q34/K34*100,R$55),0)</f>
        <v>0</v>
      </c>
      <c r="S34" s="31">
        <f>+IF($A34=1,data!F35,S$55)</f>
        <v>0</v>
      </c>
      <c r="T34" s="25">
        <f t="shared" ref="T34:T65" si="22">IFERROR(+IF($A34=1,+S34/K34,T$55),0)</f>
        <v>0</v>
      </c>
      <c r="U34" s="31">
        <f>+IF($A34=1,data!G35,U$55)</f>
        <v>0</v>
      </c>
      <c r="V34" s="10">
        <f t="shared" si="16"/>
        <v>0</v>
      </c>
      <c r="W34" s="24">
        <f>+IF($A34=1,data!H35,W$55)</f>
        <v>0</v>
      </c>
      <c r="X34" s="10">
        <f t="shared" ref="X34:X65" si="23">+IFERROR(IF($A34=1,W34/S34*100,X$55),0)</f>
        <v>0</v>
      </c>
      <c r="Y34" s="24">
        <f>+IF($A34=1,+data!J142,Y$55)</f>
        <v>0</v>
      </c>
      <c r="Z34" s="24">
        <f t="shared" ref="Z34:Z65" si="24">IFERROR(+IF($A34=1,Y34/S34*100,Z$55),0)</f>
        <v>0</v>
      </c>
      <c r="AA34" s="24">
        <f>+IF($A34=1,+data!I35,AA$55)</f>
        <v>0</v>
      </c>
      <c r="AB34" s="25">
        <f t="shared" ref="AB34:AB65" si="25">+IFERROR(IF($A34=1,AA34/S34*100,AB$55),0)</f>
        <v>0</v>
      </c>
      <c r="AC34" s="24">
        <f t="shared" ref="AC34:AC54" si="26">+S34-U34-W34-Y34-AA34</f>
        <v>0</v>
      </c>
      <c r="AD34" s="25">
        <f t="shared" ref="AD34:AD65" si="27">+IFERROR(IF($A34=1,AC34/Q34,AD$55),0)</f>
        <v>0</v>
      </c>
      <c r="AE34" s="25">
        <f>IFERROR(+IF($A34=1,+(data!E35-data!P35)/Q34*100,AE$55),0)</f>
        <v>0</v>
      </c>
      <c r="AF34" s="25">
        <f>IFERROR(+IF($A34=1,(data!V35)/getdata!Q34/AD34,AF$55),0)</f>
        <v>0</v>
      </c>
      <c r="AG34" s="25">
        <f>+IFERROR(IF($A34=1,data!BB35,AG$55),0)</f>
        <v>0</v>
      </c>
      <c r="AH34" s="32" t="e">
        <f t="shared" ref="AH34:AH54" si="28">+IF($A34=1,Q34*$AQ$2/D34,AH$55)</f>
        <v>#DIV/0!</v>
      </c>
      <c r="AI34" s="24">
        <f>+IF($A34=1,data!L35,AI$55)</f>
        <v>0</v>
      </c>
      <c r="AJ34" s="24">
        <f>+IF($A34=1,data!N35,AJ$55)</f>
        <v>0</v>
      </c>
      <c r="AK34" s="25">
        <f t="shared" ref="AK34:AK65" si="29">IFERROR(+IF($A34=1,AJ34/AI34,AK$55),0)</f>
        <v>0</v>
      </c>
      <c r="AL34" s="10">
        <f t="shared" ref="AL34:AL54" si="30">IFERROR(+IF($A34=1,AJ34/Q34,AL$55),0)</f>
        <v>0</v>
      </c>
      <c r="AM34" s="24">
        <f>IF(A34=1,+data!U35,$AM$55)</f>
        <v>0</v>
      </c>
      <c r="AN34" s="25">
        <f t="shared" ref="AN34:AN65" si="31">+IFERROR(IF($A34=1,AM34/AC34*100,AN$55),0)</f>
        <v>0</v>
      </c>
      <c r="AO34" s="25">
        <f>IFERROR(+IF($A34=1,(data!W35)/getdata!AI34,AO$55),0)</f>
        <v>0</v>
      </c>
      <c r="AP34" s="25" t="e">
        <f t="shared" ref="AP34:AP54" si="32">+IF($A34=1,AJ34*$AQ$2/D34,AP$55)</f>
        <v>#DIV/0!</v>
      </c>
    </row>
    <row r="35" spans="1:44" s="13" customFormat="1" ht="23.25" customHeight="1">
      <c r="A35" s="29">
        <f>+IF(data!BG36&lt;=data!$BH$1,1,0)</f>
        <v>0</v>
      </c>
      <c r="B35" s="22">
        <f>+data!B36</f>
        <v>0</v>
      </c>
      <c r="C35" s="22" t="str">
        <f t="shared" si="17"/>
        <v xml:space="preserve">Năm </v>
      </c>
      <c r="D35" s="23">
        <f>IF(A35=1,data!AY36,D$55)</f>
        <v>0</v>
      </c>
      <c r="E35" s="23">
        <f>+data!BK36</f>
        <v>0</v>
      </c>
      <c r="F35" s="23">
        <f>+data!BJ36</f>
        <v>0</v>
      </c>
      <c r="G35" s="24">
        <f>+IF($A35=1,data!Y36,G$55)</f>
        <v>0</v>
      </c>
      <c r="H35" s="10" t="e">
        <f t="shared" si="18"/>
        <v>#DIV/0!</v>
      </c>
      <c r="I35" s="31">
        <f>+IF($A35=1,+data!AA36,I$55)</f>
        <v>0</v>
      </c>
      <c r="J35" s="10" t="e">
        <f t="shared" si="19"/>
        <v>#DIV/0!</v>
      </c>
      <c r="K35" s="31">
        <f>+IF($A35=1,+data!D36,K$55)</f>
        <v>0</v>
      </c>
      <c r="L35" s="9">
        <f t="shared" si="20"/>
        <v>0</v>
      </c>
      <c r="M35" s="24">
        <f>+IF($A35=1,+data!O36,M$55)</f>
        <v>0</v>
      </c>
      <c r="N35" s="24">
        <f>+IF($A35=1,data!AC36,N$55)</f>
        <v>0</v>
      </c>
      <c r="O35" s="25">
        <f>+IFERROR(IF($A35=1,(data!BE36)/2,O$55),0)</f>
        <v>0</v>
      </c>
      <c r="P35" s="25">
        <f>IFERROR(+IF($A35=1,data!BD36,P$55),0)</f>
        <v>0</v>
      </c>
      <c r="Q35" s="31">
        <f>+IF($A35=1,data!E36,Q$55)</f>
        <v>0</v>
      </c>
      <c r="R35" s="32">
        <f t="shared" si="21"/>
        <v>0</v>
      </c>
      <c r="S35" s="31">
        <f>+IF($A35=1,data!F36,S$55)</f>
        <v>0</v>
      </c>
      <c r="T35" s="25">
        <f t="shared" si="22"/>
        <v>0</v>
      </c>
      <c r="U35" s="31">
        <f>+IF($A35=1,data!G36,U$55)</f>
        <v>0</v>
      </c>
      <c r="V35" s="10">
        <f t="shared" ref="V35:V66" si="33">IFERROR(+IF($A35=1,U35/S35*100,V$55),0)</f>
        <v>0</v>
      </c>
      <c r="W35" s="24">
        <f>+IF($A35=1,data!H36,W$55)</f>
        <v>0</v>
      </c>
      <c r="X35" s="10">
        <f t="shared" si="23"/>
        <v>0</v>
      </c>
      <c r="Y35" s="24">
        <f>+IF($A35=1,+data!J143,Y$55)</f>
        <v>0</v>
      </c>
      <c r="Z35" s="24">
        <f t="shared" si="24"/>
        <v>0</v>
      </c>
      <c r="AA35" s="24">
        <f>+IF($A35=1,+data!I36,AA$55)</f>
        <v>0</v>
      </c>
      <c r="AB35" s="25">
        <f t="shared" si="25"/>
        <v>0</v>
      </c>
      <c r="AC35" s="24">
        <f t="shared" si="26"/>
        <v>0</v>
      </c>
      <c r="AD35" s="25">
        <f t="shared" si="27"/>
        <v>0</v>
      </c>
      <c r="AE35" s="25">
        <f>IFERROR(+IF($A35=1,+(data!E36-data!P36)/Q35*100,AE$55),0)</f>
        <v>0</v>
      </c>
      <c r="AF35" s="25">
        <f>IFERROR(+IF($A35=1,(data!V36)/getdata!Q35/AD35,AF$55),0)</f>
        <v>0</v>
      </c>
      <c r="AG35" s="25">
        <f>+IFERROR(IF($A35=1,data!BB36,AG$55),0)</f>
        <v>0</v>
      </c>
      <c r="AH35" s="32" t="e">
        <f t="shared" si="28"/>
        <v>#DIV/0!</v>
      </c>
      <c r="AI35" s="24">
        <f>+IF($A35=1,data!L36,AI$55)</f>
        <v>0</v>
      </c>
      <c r="AJ35" s="24">
        <f>+IF($A35=1,data!N36,AJ$55)</f>
        <v>0</v>
      </c>
      <c r="AK35" s="25">
        <f t="shared" si="29"/>
        <v>0</v>
      </c>
      <c r="AL35" s="10">
        <f t="shared" si="30"/>
        <v>0</v>
      </c>
      <c r="AM35" s="24">
        <f>IF(A35=1,+data!U36,$AM$55)</f>
        <v>0</v>
      </c>
      <c r="AN35" s="25">
        <f t="shared" si="31"/>
        <v>0</v>
      </c>
      <c r="AO35" s="25">
        <f>IFERROR(+IF($A35=1,(data!W36)/getdata!AI35,AO$55),0)</f>
        <v>0</v>
      </c>
      <c r="AP35" s="25" t="e">
        <f t="shared" si="32"/>
        <v>#DIV/0!</v>
      </c>
      <c r="AQ35" s="9"/>
      <c r="AR35" s="11"/>
    </row>
    <row r="36" spans="1:44" s="13" customFormat="1">
      <c r="A36" s="29">
        <f>+IF(data!BG37&lt;=data!$BH$1,1,0)</f>
        <v>0</v>
      </c>
      <c r="B36" s="22">
        <f>+data!B37</f>
        <v>0</v>
      </c>
      <c r="C36" s="22" t="str">
        <f t="shared" si="17"/>
        <v xml:space="preserve">Năm </v>
      </c>
      <c r="D36" s="23">
        <f>IF(A36=1,data!AY37,D$55)</f>
        <v>0</v>
      </c>
      <c r="E36" s="23">
        <f>+data!BK37</f>
        <v>0</v>
      </c>
      <c r="F36" s="23">
        <f>+data!BJ37</f>
        <v>0</v>
      </c>
      <c r="G36" s="24">
        <f>+IF($A36=1,data!Y37,G$55)</f>
        <v>0</v>
      </c>
      <c r="H36" s="10" t="e">
        <f t="shared" si="18"/>
        <v>#DIV/0!</v>
      </c>
      <c r="I36" s="31">
        <f>+IF($A36=1,+data!AA37,I$55)</f>
        <v>0</v>
      </c>
      <c r="J36" s="10" t="e">
        <f t="shared" si="19"/>
        <v>#DIV/0!</v>
      </c>
      <c r="K36" s="31">
        <f>+IF($A36=1,+data!D37,K$55)</f>
        <v>0</v>
      </c>
      <c r="L36" s="9">
        <f t="shared" si="20"/>
        <v>0</v>
      </c>
      <c r="M36" s="24">
        <f>+IF($A36=1,+data!O37,M$55)</f>
        <v>0</v>
      </c>
      <c r="N36" s="24">
        <f>+IF($A36=1,data!AC37,N$55)</f>
        <v>0</v>
      </c>
      <c r="O36" s="25">
        <f>+IFERROR(IF($A36=1,(data!BE37)/2,O$55),0)</f>
        <v>0</v>
      </c>
      <c r="P36" s="25">
        <f>IFERROR(+IF($A36=1,data!BD37,P$55),0)</f>
        <v>0</v>
      </c>
      <c r="Q36" s="31">
        <f>+IF($A36=1,data!E37,Q$55)</f>
        <v>0</v>
      </c>
      <c r="R36" s="32">
        <f t="shared" si="21"/>
        <v>0</v>
      </c>
      <c r="S36" s="31">
        <f>+IF($A36=1,data!F37,S$55)</f>
        <v>0</v>
      </c>
      <c r="T36" s="25">
        <f t="shared" si="22"/>
        <v>0</v>
      </c>
      <c r="U36" s="31">
        <f>+IF($A36=1,data!G37,U$55)</f>
        <v>0</v>
      </c>
      <c r="V36" s="10">
        <f t="shared" si="33"/>
        <v>0</v>
      </c>
      <c r="W36" s="24">
        <f>+IF($A36=1,data!H37,W$55)</f>
        <v>0</v>
      </c>
      <c r="X36" s="10">
        <f t="shared" si="23"/>
        <v>0</v>
      </c>
      <c r="Y36" s="24">
        <f>+IF($A36=1,+data!J144,Y$55)</f>
        <v>0</v>
      </c>
      <c r="Z36" s="24">
        <f t="shared" si="24"/>
        <v>0</v>
      </c>
      <c r="AA36" s="24">
        <f>+IF($A36=1,+data!I37,AA$55)</f>
        <v>0</v>
      </c>
      <c r="AB36" s="25">
        <f t="shared" si="25"/>
        <v>0</v>
      </c>
      <c r="AC36" s="24">
        <f t="shared" si="26"/>
        <v>0</v>
      </c>
      <c r="AD36" s="25">
        <f t="shared" si="27"/>
        <v>0</v>
      </c>
      <c r="AE36" s="25">
        <f>IFERROR(+IF($A36=1,+(data!E37-data!P37)/Q36*100,AE$55),0)</f>
        <v>0</v>
      </c>
      <c r="AF36" s="25">
        <f>IFERROR(+IF($A36=1,(data!V37)/getdata!Q36/AD36,AF$55),0)</f>
        <v>0</v>
      </c>
      <c r="AG36" s="25">
        <f>+IFERROR(IF($A36=1,data!BB37,AG$55),0)</f>
        <v>0</v>
      </c>
      <c r="AH36" s="32" t="e">
        <f t="shared" si="28"/>
        <v>#DIV/0!</v>
      </c>
      <c r="AI36" s="24">
        <f>+IF($A36=1,data!L37,AI$55)</f>
        <v>0</v>
      </c>
      <c r="AJ36" s="24">
        <f>+IF($A36=1,data!N37,AJ$55)</f>
        <v>0</v>
      </c>
      <c r="AK36" s="25">
        <f t="shared" si="29"/>
        <v>0</v>
      </c>
      <c r="AL36" s="10">
        <f t="shared" si="30"/>
        <v>0</v>
      </c>
      <c r="AM36" s="24">
        <f>IF(A36=1,+data!U37,$AM$55)</f>
        <v>0</v>
      </c>
      <c r="AN36" s="25">
        <f t="shared" si="31"/>
        <v>0</v>
      </c>
      <c r="AO36" s="25">
        <f>IFERROR(+IF($A36=1,(data!W37)/getdata!AI36,AO$55),0)</f>
        <v>0</v>
      </c>
      <c r="AP36" s="25" t="e">
        <f t="shared" si="32"/>
        <v>#DIV/0!</v>
      </c>
      <c r="AQ36" s="9"/>
      <c r="AR36" s="11"/>
    </row>
    <row r="37" spans="1:44" s="13" customFormat="1">
      <c r="A37" s="29">
        <f>+IF(data!BG38&lt;=data!$BH$1,1,0)</f>
        <v>0</v>
      </c>
      <c r="B37" s="22">
        <f>+data!B38</f>
        <v>0</v>
      </c>
      <c r="C37" s="22" t="str">
        <f t="shared" si="17"/>
        <v xml:space="preserve">Năm </v>
      </c>
      <c r="D37" s="23">
        <f>IF(A37=1,data!AY38,D$55)</f>
        <v>0</v>
      </c>
      <c r="E37" s="23">
        <f>+data!BK38</f>
        <v>0</v>
      </c>
      <c r="F37" s="23">
        <f>+data!BJ38</f>
        <v>0</v>
      </c>
      <c r="G37" s="24">
        <f>+IF($A37=1,data!Y38,G$55)</f>
        <v>0</v>
      </c>
      <c r="H37" s="10" t="e">
        <f t="shared" si="18"/>
        <v>#DIV/0!</v>
      </c>
      <c r="I37" s="31">
        <f>+IF($A37=1,+data!AA38,I$55)</f>
        <v>0</v>
      </c>
      <c r="J37" s="10" t="e">
        <f t="shared" si="19"/>
        <v>#DIV/0!</v>
      </c>
      <c r="K37" s="31">
        <f>+IF($A37=1,+data!D38,K$55)</f>
        <v>0</v>
      </c>
      <c r="L37" s="9">
        <f t="shared" si="20"/>
        <v>0</v>
      </c>
      <c r="M37" s="24">
        <f>+IF($A37=1,+data!O38,M$55)</f>
        <v>0</v>
      </c>
      <c r="N37" s="24">
        <f>+IF($A37=1,data!AC38,N$55)</f>
        <v>0</v>
      </c>
      <c r="O37" s="25">
        <f>+IFERROR(IF($A37=1,(data!BE38)/2,O$55),0)</f>
        <v>0</v>
      </c>
      <c r="P37" s="25">
        <f>IFERROR(+IF($A37=1,data!BD38,P$55),0)</f>
        <v>0</v>
      </c>
      <c r="Q37" s="31">
        <f>+IF($A37=1,data!E38,Q$55)</f>
        <v>0</v>
      </c>
      <c r="R37" s="32">
        <f t="shared" si="21"/>
        <v>0</v>
      </c>
      <c r="S37" s="31">
        <f>+IF($A37=1,data!F38,S$55)</f>
        <v>0</v>
      </c>
      <c r="T37" s="25">
        <f t="shared" si="22"/>
        <v>0</v>
      </c>
      <c r="U37" s="31">
        <f>+IF($A37=1,data!G38,U$55)</f>
        <v>0</v>
      </c>
      <c r="V37" s="10">
        <f t="shared" si="33"/>
        <v>0</v>
      </c>
      <c r="W37" s="24">
        <f>+IF($A37=1,data!H38,W$55)</f>
        <v>0</v>
      </c>
      <c r="X37" s="10">
        <f t="shared" si="23"/>
        <v>0</v>
      </c>
      <c r="Y37" s="24">
        <f>+IF($A37=1,+data!J145,Y$55)</f>
        <v>0</v>
      </c>
      <c r="Z37" s="24">
        <f t="shared" si="24"/>
        <v>0</v>
      </c>
      <c r="AA37" s="24">
        <f>+IF($A37=1,+data!I38,AA$55)</f>
        <v>0</v>
      </c>
      <c r="AB37" s="25">
        <f t="shared" si="25"/>
        <v>0</v>
      </c>
      <c r="AC37" s="24">
        <f t="shared" si="26"/>
        <v>0</v>
      </c>
      <c r="AD37" s="25">
        <f t="shared" si="27"/>
        <v>0</v>
      </c>
      <c r="AE37" s="25">
        <f>IFERROR(+IF($A37=1,+(data!E38-data!P38)/Q37*100,AE$55),0)</f>
        <v>0</v>
      </c>
      <c r="AF37" s="25">
        <f>IFERROR(+IF($A37=1,(data!V38)/getdata!Q37/AD37,AF$55),0)</f>
        <v>0</v>
      </c>
      <c r="AG37" s="25">
        <f>+IFERROR(IF($A37=1,data!BB38,AG$55),0)</f>
        <v>0</v>
      </c>
      <c r="AH37" s="32" t="e">
        <f t="shared" si="28"/>
        <v>#DIV/0!</v>
      </c>
      <c r="AI37" s="24">
        <f>+IF($A37=1,data!L38,AI$55)</f>
        <v>0</v>
      </c>
      <c r="AJ37" s="24">
        <f>+IF($A37=1,data!N38,AJ$55)</f>
        <v>0</v>
      </c>
      <c r="AK37" s="25">
        <f t="shared" si="29"/>
        <v>0</v>
      </c>
      <c r="AL37" s="10">
        <f t="shared" si="30"/>
        <v>0</v>
      </c>
      <c r="AM37" s="24">
        <f>IF(A37=1,+data!U38,$AM$55)</f>
        <v>0</v>
      </c>
      <c r="AN37" s="25">
        <f t="shared" si="31"/>
        <v>0</v>
      </c>
      <c r="AO37" s="25">
        <f>IFERROR(+IF($A37=1,(data!W38)/getdata!AI37,AO$55),0)</f>
        <v>0</v>
      </c>
      <c r="AP37" s="25" t="e">
        <f t="shared" si="32"/>
        <v>#DIV/0!</v>
      </c>
      <c r="AQ37" s="9"/>
      <c r="AR37" s="11"/>
    </row>
    <row r="38" spans="1:44" s="13" customFormat="1">
      <c r="A38" s="29">
        <f>+IF(data!BG39&lt;=data!$BH$1,1,0)</f>
        <v>0</v>
      </c>
      <c r="B38" s="22">
        <f>+data!B39</f>
        <v>0</v>
      </c>
      <c r="C38" s="22" t="str">
        <f t="shared" si="17"/>
        <v xml:space="preserve">Năm </v>
      </c>
      <c r="D38" s="23">
        <f>IF(A38=1,data!AY39,D$55)</f>
        <v>0</v>
      </c>
      <c r="E38" s="23">
        <f>+data!BK39</f>
        <v>0</v>
      </c>
      <c r="F38" s="23">
        <f>+data!BJ39</f>
        <v>0</v>
      </c>
      <c r="G38" s="24">
        <f>+IF($A38=1,data!Y39,G$55)</f>
        <v>0</v>
      </c>
      <c r="H38" s="10" t="e">
        <f t="shared" si="18"/>
        <v>#DIV/0!</v>
      </c>
      <c r="I38" s="31">
        <f>+IF($A38=1,+data!AA39,I$55)</f>
        <v>0</v>
      </c>
      <c r="J38" s="10" t="e">
        <f t="shared" si="19"/>
        <v>#DIV/0!</v>
      </c>
      <c r="K38" s="31">
        <f>+IF($A38=1,+data!D39,K$55)</f>
        <v>0</v>
      </c>
      <c r="L38" s="9">
        <f t="shared" si="20"/>
        <v>0</v>
      </c>
      <c r="M38" s="24">
        <f>+IF($A38=1,+data!O39,M$55)</f>
        <v>0</v>
      </c>
      <c r="N38" s="24">
        <f>+IF($A38=1,data!AC39,N$55)</f>
        <v>0</v>
      </c>
      <c r="O38" s="25">
        <f>+IFERROR(IF($A38=1,(data!BE39)/2,O$55),0)</f>
        <v>0</v>
      </c>
      <c r="P38" s="25">
        <f>IFERROR(+IF($A38=1,data!BD39,P$55),0)</f>
        <v>0</v>
      </c>
      <c r="Q38" s="31">
        <f>+IF($A38=1,data!E39,Q$55)</f>
        <v>0</v>
      </c>
      <c r="R38" s="32">
        <f t="shared" si="21"/>
        <v>0</v>
      </c>
      <c r="S38" s="31">
        <f>+IF($A38=1,data!F39,S$55)</f>
        <v>0</v>
      </c>
      <c r="T38" s="25">
        <f t="shared" si="22"/>
        <v>0</v>
      </c>
      <c r="U38" s="31">
        <f>+IF($A38=1,data!G39,U$55)</f>
        <v>0</v>
      </c>
      <c r="V38" s="10">
        <f t="shared" si="33"/>
        <v>0</v>
      </c>
      <c r="W38" s="24">
        <f>+IF($A38=1,data!H39,W$55)</f>
        <v>0</v>
      </c>
      <c r="X38" s="10">
        <f t="shared" si="23"/>
        <v>0</v>
      </c>
      <c r="Y38" s="24">
        <f>+IF($A38=1,+data!J146,Y$55)</f>
        <v>0</v>
      </c>
      <c r="Z38" s="24">
        <f t="shared" si="24"/>
        <v>0</v>
      </c>
      <c r="AA38" s="24">
        <f>+IF($A38=1,+data!I39,AA$55)</f>
        <v>0</v>
      </c>
      <c r="AB38" s="25">
        <f t="shared" si="25"/>
        <v>0</v>
      </c>
      <c r="AC38" s="24">
        <f t="shared" si="26"/>
        <v>0</v>
      </c>
      <c r="AD38" s="25">
        <f t="shared" si="27"/>
        <v>0</v>
      </c>
      <c r="AE38" s="25">
        <f>IFERROR(+IF($A38=1,+(data!E39-data!P39)/Q38*100,AE$55),0)</f>
        <v>0</v>
      </c>
      <c r="AF38" s="25">
        <f>IFERROR(+IF($A38=1,(data!V39)/getdata!Q38/AD38,AF$55),0)</f>
        <v>0</v>
      </c>
      <c r="AG38" s="25">
        <f>+IFERROR(IF($A38=1,data!BB39,AG$55),0)</f>
        <v>0</v>
      </c>
      <c r="AH38" s="32" t="e">
        <f t="shared" si="28"/>
        <v>#DIV/0!</v>
      </c>
      <c r="AI38" s="24">
        <f>+IF($A38=1,data!L39,AI$55)</f>
        <v>0</v>
      </c>
      <c r="AJ38" s="24">
        <f>+IF($A38=1,data!N39,AJ$55)</f>
        <v>0</v>
      </c>
      <c r="AK38" s="25">
        <f t="shared" si="29"/>
        <v>0</v>
      </c>
      <c r="AL38" s="10">
        <f t="shared" si="30"/>
        <v>0</v>
      </c>
      <c r="AM38" s="24">
        <f>IF(A38=1,+data!U39,$AM$55)</f>
        <v>0</v>
      </c>
      <c r="AN38" s="25">
        <f t="shared" si="31"/>
        <v>0</v>
      </c>
      <c r="AO38" s="25">
        <f>IFERROR(+IF($A38=1,(data!W39)/getdata!AI38,AO$55),0)</f>
        <v>0</v>
      </c>
      <c r="AP38" s="25" t="e">
        <f t="shared" si="32"/>
        <v>#DIV/0!</v>
      </c>
      <c r="AQ38" s="9"/>
      <c r="AR38" s="11"/>
    </row>
    <row r="39" spans="1:44" s="13" customFormat="1">
      <c r="A39" s="29">
        <f>+IF(data!BG40&lt;=data!$BH$1,1,0)</f>
        <v>0</v>
      </c>
      <c r="B39" s="22">
        <f>+data!B40</f>
        <v>0</v>
      </c>
      <c r="C39" s="22" t="str">
        <f t="shared" si="17"/>
        <v xml:space="preserve">Năm </v>
      </c>
      <c r="D39" s="23">
        <f>IF(A39=1,data!AY40,D$55)</f>
        <v>0</v>
      </c>
      <c r="E39" s="23">
        <f>+data!BK40</f>
        <v>0</v>
      </c>
      <c r="F39" s="23">
        <f>+data!BJ40</f>
        <v>0</v>
      </c>
      <c r="G39" s="24">
        <f>+IF($A39=1,data!Y40,G$55)</f>
        <v>0</v>
      </c>
      <c r="H39" s="10" t="e">
        <f t="shared" si="18"/>
        <v>#DIV/0!</v>
      </c>
      <c r="I39" s="31">
        <f>+IF($A39=1,+data!AA40,I$55)</f>
        <v>0</v>
      </c>
      <c r="J39" s="10" t="e">
        <f t="shared" si="19"/>
        <v>#DIV/0!</v>
      </c>
      <c r="K39" s="31">
        <f>+IF($A39=1,+data!D40,K$55)</f>
        <v>0</v>
      </c>
      <c r="L39" s="9">
        <f t="shared" si="20"/>
        <v>0</v>
      </c>
      <c r="M39" s="24">
        <f>+IF($A39=1,+data!O40,M$55)</f>
        <v>0</v>
      </c>
      <c r="N39" s="24">
        <f>+IF($A39=1,data!AC40,N$55)</f>
        <v>0</v>
      </c>
      <c r="O39" s="25">
        <f>+IFERROR(IF($A39=1,(data!BE40)/2,O$55),0)</f>
        <v>0</v>
      </c>
      <c r="P39" s="25">
        <f>IFERROR(+IF($A39=1,data!BD40,P$55),0)</f>
        <v>0</v>
      </c>
      <c r="Q39" s="31">
        <f>+IF($A39=1,data!E40,Q$55)</f>
        <v>0</v>
      </c>
      <c r="R39" s="32">
        <f t="shared" si="21"/>
        <v>0</v>
      </c>
      <c r="S39" s="31">
        <f>+IF($A39=1,data!F40,S$55)</f>
        <v>0</v>
      </c>
      <c r="T39" s="25">
        <f t="shared" si="22"/>
        <v>0</v>
      </c>
      <c r="U39" s="31">
        <f>+IF($A39=1,data!G40,U$55)</f>
        <v>0</v>
      </c>
      <c r="V39" s="10">
        <f t="shared" si="33"/>
        <v>0</v>
      </c>
      <c r="W39" s="24">
        <f>+IF($A39=1,data!H40,W$55)</f>
        <v>0</v>
      </c>
      <c r="X39" s="10">
        <f t="shared" si="23"/>
        <v>0</v>
      </c>
      <c r="Y39" s="24">
        <f>+IF($A39=1,+data!J147,Y$55)</f>
        <v>0</v>
      </c>
      <c r="Z39" s="24">
        <f t="shared" si="24"/>
        <v>0</v>
      </c>
      <c r="AA39" s="24">
        <f>+IF($A39=1,+data!I40,AA$55)</f>
        <v>0</v>
      </c>
      <c r="AB39" s="25">
        <f t="shared" si="25"/>
        <v>0</v>
      </c>
      <c r="AC39" s="24">
        <f t="shared" si="26"/>
        <v>0</v>
      </c>
      <c r="AD39" s="25">
        <f t="shared" si="27"/>
        <v>0</v>
      </c>
      <c r="AE39" s="25">
        <f>IFERROR(+IF($A39=1,+(data!E40-data!P40)/Q39*100,AE$55),0)</f>
        <v>0</v>
      </c>
      <c r="AF39" s="25">
        <f>IFERROR(+IF($A39=1,(data!V40)/getdata!Q39/AD39,AF$55),0)</f>
        <v>0</v>
      </c>
      <c r="AG39" s="25">
        <f>+IFERROR(IF($A39=1,data!BB40,AG$55),0)</f>
        <v>0</v>
      </c>
      <c r="AH39" s="32" t="e">
        <f t="shared" si="28"/>
        <v>#DIV/0!</v>
      </c>
      <c r="AI39" s="24">
        <f>+IF($A39=1,data!L40,AI$55)</f>
        <v>0</v>
      </c>
      <c r="AJ39" s="24">
        <f>+IF($A39=1,data!N40,AJ$55)</f>
        <v>0</v>
      </c>
      <c r="AK39" s="25">
        <f t="shared" si="29"/>
        <v>0</v>
      </c>
      <c r="AL39" s="10">
        <f t="shared" si="30"/>
        <v>0</v>
      </c>
      <c r="AM39" s="24">
        <f>IF(A39=1,+data!U40,$AM$55)</f>
        <v>0</v>
      </c>
      <c r="AN39" s="25">
        <f t="shared" si="31"/>
        <v>0</v>
      </c>
      <c r="AO39" s="25">
        <f>IFERROR(+IF($A39=1,(data!W40)/getdata!AI39,AO$55),0)</f>
        <v>0</v>
      </c>
      <c r="AP39" s="25" t="e">
        <f t="shared" si="32"/>
        <v>#DIV/0!</v>
      </c>
      <c r="AQ39" s="9"/>
      <c r="AR39" s="11"/>
    </row>
    <row r="40" spans="1:44" s="13" customFormat="1">
      <c r="A40" s="29">
        <f>+IF(data!BG41&lt;=data!$BH$1,1,0)</f>
        <v>0</v>
      </c>
      <c r="B40" s="22">
        <f>+data!B41</f>
        <v>0</v>
      </c>
      <c r="C40" s="22" t="str">
        <f t="shared" si="17"/>
        <v xml:space="preserve">Năm </v>
      </c>
      <c r="D40" s="23">
        <f>IF(A40=1,data!AY41,D$55)</f>
        <v>0</v>
      </c>
      <c r="E40" s="23">
        <f>+data!BK41</f>
        <v>0</v>
      </c>
      <c r="F40" s="23">
        <f>+data!BJ41</f>
        <v>0</v>
      </c>
      <c r="G40" s="24">
        <f>+IF($A40=1,data!Y41,G$55)</f>
        <v>0</v>
      </c>
      <c r="H40" s="10" t="e">
        <f t="shared" si="18"/>
        <v>#DIV/0!</v>
      </c>
      <c r="I40" s="31">
        <f>+IF($A40=1,+data!AA41,I$55)</f>
        <v>0</v>
      </c>
      <c r="J40" s="10" t="e">
        <f t="shared" si="19"/>
        <v>#DIV/0!</v>
      </c>
      <c r="K40" s="31">
        <f>+IF($A40=1,+data!D41,K$55)</f>
        <v>0</v>
      </c>
      <c r="L40" s="9">
        <f t="shared" si="20"/>
        <v>0</v>
      </c>
      <c r="M40" s="24">
        <f>+IF($A40=1,+data!O41,M$55)</f>
        <v>0</v>
      </c>
      <c r="N40" s="24">
        <f>+IF($A40=1,data!AC41,N$55)</f>
        <v>0</v>
      </c>
      <c r="O40" s="25">
        <f>+IFERROR(IF($A40=1,(data!BE41)/2,O$55),0)</f>
        <v>0</v>
      </c>
      <c r="P40" s="25">
        <f>IFERROR(+IF($A40=1,data!BD41,P$55),0)</f>
        <v>0</v>
      </c>
      <c r="Q40" s="31">
        <f>+IF($A40=1,data!E41,Q$55)</f>
        <v>0</v>
      </c>
      <c r="R40" s="32">
        <f t="shared" si="21"/>
        <v>0</v>
      </c>
      <c r="S40" s="31">
        <f>+IF($A40=1,data!F41,S$55)</f>
        <v>0</v>
      </c>
      <c r="T40" s="25">
        <f t="shared" si="22"/>
        <v>0</v>
      </c>
      <c r="U40" s="31">
        <f>+IF($A40=1,data!G41,U$55)</f>
        <v>0</v>
      </c>
      <c r="V40" s="10">
        <f t="shared" si="33"/>
        <v>0</v>
      </c>
      <c r="W40" s="24">
        <f>+IF($A40=1,data!H41,W$55)</f>
        <v>0</v>
      </c>
      <c r="X40" s="10">
        <f t="shared" si="23"/>
        <v>0</v>
      </c>
      <c r="Y40" s="24">
        <f>+IF($A40=1,+data!J148,Y$55)</f>
        <v>0</v>
      </c>
      <c r="Z40" s="24">
        <f t="shared" si="24"/>
        <v>0</v>
      </c>
      <c r="AA40" s="24">
        <f>+IF($A40=1,+data!I41,AA$55)</f>
        <v>0</v>
      </c>
      <c r="AB40" s="25">
        <f t="shared" si="25"/>
        <v>0</v>
      </c>
      <c r="AC40" s="24">
        <f t="shared" si="26"/>
        <v>0</v>
      </c>
      <c r="AD40" s="25">
        <f t="shared" si="27"/>
        <v>0</v>
      </c>
      <c r="AE40" s="25">
        <f>IFERROR(+IF($A40=1,+(data!E41-data!P41)/Q40*100,AE$55),0)</f>
        <v>0</v>
      </c>
      <c r="AF40" s="25">
        <f>IFERROR(+IF($A40=1,(data!V41)/getdata!Q40/AD40,AF$55),0)</f>
        <v>0</v>
      </c>
      <c r="AG40" s="25">
        <f>+IFERROR(IF($A40=1,data!BB41,AG$55),0)</f>
        <v>0</v>
      </c>
      <c r="AH40" s="32" t="e">
        <f t="shared" si="28"/>
        <v>#DIV/0!</v>
      </c>
      <c r="AI40" s="24">
        <f>+IF($A40=1,data!L41,AI$55)</f>
        <v>0</v>
      </c>
      <c r="AJ40" s="24">
        <f>+IF($A40=1,data!N41,AJ$55)</f>
        <v>0</v>
      </c>
      <c r="AK40" s="25">
        <f t="shared" si="29"/>
        <v>0</v>
      </c>
      <c r="AL40" s="10">
        <f t="shared" si="30"/>
        <v>0</v>
      </c>
      <c r="AM40" s="24">
        <f>IF(A40=1,+data!U41,$AM$55)</f>
        <v>0</v>
      </c>
      <c r="AN40" s="25">
        <f t="shared" si="31"/>
        <v>0</v>
      </c>
      <c r="AO40" s="25">
        <f>IFERROR(+IF($A40=1,(data!W41)/getdata!AI40,AO$55),0)</f>
        <v>0</v>
      </c>
      <c r="AP40" s="25" t="e">
        <f t="shared" si="32"/>
        <v>#DIV/0!</v>
      </c>
      <c r="AQ40" s="9"/>
      <c r="AR40" s="11"/>
    </row>
    <row r="41" spans="1:44" s="13" customFormat="1">
      <c r="A41" s="29">
        <f>+IF(data!BG42&lt;=data!$BH$1,1,0)</f>
        <v>0</v>
      </c>
      <c r="B41" s="22">
        <f>+data!B42</f>
        <v>0</v>
      </c>
      <c r="C41" s="22" t="str">
        <f t="shared" si="17"/>
        <v xml:space="preserve">Năm </v>
      </c>
      <c r="D41" s="23">
        <f>IF(A41=1,data!AY42,D$55)</f>
        <v>0</v>
      </c>
      <c r="E41" s="23">
        <f>+data!BK42</f>
        <v>0</v>
      </c>
      <c r="F41" s="23">
        <f>+data!BJ42</f>
        <v>0</v>
      </c>
      <c r="G41" s="24">
        <f>+IF($A41=1,data!Y42,G$55)</f>
        <v>0</v>
      </c>
      <c r="H41" s="10" t="e">
        <f t="shared" si="18"/>
        <v>#DIV/0!</v>
      </c>
      <c r="I41" s="31">
        <f>+IF($A41=1,+data!AA42,I$55)</f>
        <v>0</v>
      </c>
      <c r="J41" s="10" t="e">
        <f t="shared" si="19"/>
        <v>#DIV/0!</v>
      </c>
      <c r="K41" s="31">
        <f>+IF($A41=1,+data!D42,K$55)</f>
        <v>0</v>
      </c>
      <c r="L41" s="9">
        <f t="shared" si="20"/>
        <v>0</v>
      </c>
      <c r="M41" s="24">
        <f>+IF($A41=1,+data!O42,M$55)</f>
        <v>0</v>
      </c>
      <c r="N41" s="24">
        <f>+IF($A41=1,data!AC42,N$55)</f>
        <v>0</v>
      </c>
      <c r="O41" s="25">
        <f>+IFERROR(IF($A41=1,(data!BE42)/2,O$55),0)</f>
        <v>0</v>
      </c>
      <c r="P41" s="25">
        <f>IFERROR(+IF($A41=1,data!BD42,P$55),0)</f>
        <v>0</v>
      </c>
      <c r="Q41" s="31">
        <f>+IF($A41=1,data!E42,Q$55)</f>
        <v>0</v>
      </c>
      <c r="R41" s="32">
        <f t="shared" si="21"/>
        <v>0</v>
      </c>
      <c r="S41" s="31">
        <f>+IF($A41=1,data!F42,S$55)</f>
        <v>0</v>
      </c>
      <c r="T41" s="25">
        <f t="shared" si="22"/>
        <v>0</v>
      </c>
      <c r="U41" s="31">
        <f>+IF($A41=1,data!G42,U$55)</f>
        <v>0</v>
      </c>
      <c r="V41" s="10">
        <f t="shared" si="33"/>
        <v>0</v>
      </c>
      <c r="W41" s="24">
        <f>+IF($A41=1,data!H42,W$55)</f>
        <v>0</v>
      </c>
      <c r="X41" s="10">
        <f t="shared" si="23"/>
        <v>0</v>
      </c>
      <c r="Y41" s="24">
        <f>+IF($A41=1,+data!J149,Y$55)</f>
        <v>0</v>
      </c>
      <c r="Z41" s="24">
        <f t="shared" si="24"/>
        <v>0</v>
      </c>
      <c r="AA41" s="24">
        <f>+IF($A41=1,+data!I42,AA$55)</f>
        <v>0</v>
      </c>
      <c r="AB41" s="25">
        <f t="shared" si="25"/>
        <v>0</v>
      </c>
      <c r="AC41" s="24">
        <f t="shared" si="26"/>
        <v>0</v>
      </c>
      <c r="AD41" s="25">
        <f t="shared" si="27"/>
        <v>0</v>
      </c>
      <c r="AE41" s="25">
        <f>IFERROR(+IF($A41=1,+(data!E42-data!P42)/Q41*100,AE$55),0)</f>
        <v>0</v>
      </c>
      <c r="AF41" s="25">
        <f>IFERROR(+IF($A41=1,(data!V42)/getdata!Q41/AD41,AF$55),0)</f>
        <v>0</v>
      </c>
      <c r="AG41" s="25">
        <f>+IFERROR(IF($A41=1,data!BB42,AG$55),0)</f>
        <v>0</v>
      </c>
      <c r="AH41" s="32" t="e">
        <f t="shared" si="28"/>
        <v>#DIV/0!</v>
      </c>
      <c r="AI41" s="24">
        <f>+IF($A41=1,data!L42,AI$55)</f>
        <v>0</v>
      </c>
      <c r="AJ41" s="24">
        <f>+IF($A41=1,data!N42,AJ$55)</f>
        <v>0</v>
      </c>
      <c r="AK41" s="25">
        <f t="shared" si="29"/>
        <v>0</v>
      </c>
      <c r="AL41" s="10">
        <f t="shared" si="30"/>
        <v>0</v>
      </c>
      <c r="AM41" s="24">
        <f>IF(A41=1,+data!U42,$AM$55)</f>
        <v>0</v>
      </c>
      <c r="AN41" s="25">
        <f t="shared" si="31"/>
        <v>0</v>
      </c>
      <c r="AO41" s="25">
        <f>IFERROR(+IF($A41=1,(data!W42)/getdata!AI41,AO$55),0)</f>
        <v>0</v>
      </c>
      <c r="AP41" s="25" t="e">
        <f t="shared" si="32"/>
        <v>#DIV/0!</v>
      </c>
      <c r="AQ41" s="9"/>
      <c r="AR41" s="11"/>
    </row>
    <row r="42" spans="1:44" s="13" customFormat="1">
      <c r="A42" s="29">
        <f>+IF(data!BG43&lt;=data!$BH$1,1,0)</f>
        <v>0</v>
      </c>
      <c r="B42" s="22">
        <f>+data!B43</f>
        <v>0</v>
      </c>
      <c r="C42" s="22" t="str">
        <f t="shared" si="17"/>
        <v xml:space="preserve">Năm </v>
      </c>
      <c r="D42" s="23">
        <f>IF(A42=1,data!AY43,D$55)</f>
        <v>0</v>
      </c>
      <c r="E42" s="23">
        <f>+data!BK43</f>
        <v>0</v>
      </c>
      <c r="F42" s="23">
        <f>+data!BJ43</f>
        <v>0</v>
      </c>
      <c r="G42" s="24">
        <f>+IF($A42=1,data!Y43,G$55)</f>
        <v>0</v>
      </c>
      <c r="H42" s="10" t="e">
        <f t="shared" si="18"/>
        <v>#DIV/0!</v>
      </c>
      <c r="I42" s="31">
        <f>+IF($A42=1,+data!AA43,I$55)</f>
        <v>0</v>
      </c>
      <c r="J42" s="10" t="e">
        <f t="shared" si="19"/>
        <v>#DIV/0!</v>
      </c>
      <c r="K42" s="31">
        <f>+IF($A42=1,+data!D43,K$55)</f>
        <v>0</v>
      </c>
      <c r="L42" s="9">
        <f t="shared" si="20"/>
        <v>0</v>
      </c>
      <c r="M42" s="24">
        <f>+IF($A42=1,+data!O43,M$55)</f>
        <v>0</v>
      </c>
      <c r="N42" s="24">
        <f>+IF($A42=1,data!AC43,N$55)</f>
        <v>0</v>
      </c>
      <c r="O42" s="25">
        <f>+IFERROR(IF($A42=1,(data!BE43)/2,O$55),0)</f>
        <v>0</v>
      </c>
      <c r="P42" s="25">
        <f>IFERROR(+IF($A42=1,data!BD43,P$55),0)</f>
        <v>0</v>
      </c>
      <c r="Q42" s="31">
        <f>+IF($A42=1,data!E43,Q$55)</f>
        <v>0</v>
      </c>
      <c r="R42" s="32">
        <f t="shared" si="21"/>
        <v>0</v>
      </c>
      <c r="S42" s="31">
        <f>+IF($A42=1,data!F43,S$55)</f>
        <v>0</v>
      </c>
      <c r="T42" s="25">
        <f t="shared" si="22"/>
        <v>0</v>
      </c>
      <c r="U42" s="31">
        <f>+IF($A42=1,data!G43,U$55)</f>
        <v>0</v>
      </c>
      <c r="V42" s="10">
        <f t="shared" si="33"/>
        <v>0</v>
      </c>
      <c r="W42" s="24">
        <f>+IF($A42=1,data!H43,W$55)</f>
        <v>0</v>
      </c>
      <c r="X42" s="10">
        <f t="shared" si="23"/>
        <v>0</v>
      </c>
      <c r="Y42" s="24">
        <f>+IF($A42=1,+data!J150,Y$55)</f>
        <v>0</v>
      </c>
      <c r="Z42" s="24">
        <f t="shared" si="24"/>
        <v>0</v>
      </c>
      <c r="AA42" s="24">
        <f>+IF($A42=1,+data!I43,AA$55)</f>
        <v>0</v>
      </c>
      <c r="AB42" s="25">
        <f t="shared" si="25"/>
        <v>0</v>
      </c>
      <c r="AC42" s="24">
        <f t="shared" si="26"/>
        <v>0</v>
      </c>
      <c r="AD42" s="25">
        <f t="shared" si="27"/>
        <v>0</v>
      </c>
      <c r="AE42" s="25">
        <f>IFERROR(+IF($A42=1,+(data!E43-data!P43)/Q42*100,AE$55),0)</f>
        <v>0</v>
      </c>
      <c r="AF42" s="25">
        <f>IFERROR(+IF($A42=1,(data!V43)/getdata!Q42/AD42,AF$55),0)</f>
        <v>0</v>
      </c>
      <c r="AG42" s="25">
        <f>+IFERROR(IF($A42=1,data!BB43,AG$55),0)</f>
        <v>0</v>
      </c>
      <c r="AH42" s="32" t="e">
        <f t="shared" si="28"/>
        <v>#DIV/0!</v>
      </c>
      <c r="AI42" s="24">
        <f>+IF($A42=1,data!L43,AI$55)</f>
        <v>0</v>
      </c>
      <c r="AJ42" s="24">
        <f>+IF($A42=1,data!N43,AJ$55)</f>
        <v>0</v>
      </c>
      <c r="AK42" s="25">
        <f t="shared" si="29"/>
        <v>0</v>
      </c>
      <c r="AL42" s="10">
        <f t="shared" si="30"/>
        <v>0</v>
      </c>
      <c r="AM42" s="24">
        <f>IF(A42=1,+data!U43,$AM$55)</f>
        <v>0</v>
      </c>
      <c r="AN42" s="25">
        <f t="shared" si="31"/>
        <v>0</v>
      </c>
      <c r="AO42" s="25">
        <f>IFERROR(+IF($A42=1,(data!W43)/getdata!AI42,AO$55),0)</f>
        <v>0</v>
      </c>
      <c r="AP42" s="25" t="e">
        <f t="shared" si="32"/>
        <v>#DIV/0!</v>
      </c>
      <c r="AQ42" s="9"/>
      <c r="AR42" s="11"/>
    </row>
    <row r="43" spans="1:44" s="13" customFormat="1">
      <c r="A43" s="29">
        <f>+IF(data!BG44&lt;=data!$BH$1,1,0)</f>
        <v>0</v>
      </c>
      <c r="B43" s="22">
        <f>+data!B44</f>
        <v>0</v>
      </c>
      <c r="C43" s="22" t="str">
        <f t="shared" si="17"/>
        <v xml:space="preserve">Năm </v>
      </c>
      <c r="D43" s="23">
        <f>IF(A43=1,data!AY44,D$55)</f>
        <v>0</v>
      </c>
      <c r="E43" s="23">
        <f>+data!BK44</f>
        <v>0</v>
      </c>
      <c r="F43" s="23">
        <f>+data!BJ44</f>
        <v>0</v>
      </c>
      <c r="G43" s="24">
        <f>+IF($A43=1,data!Y44,G$55)</f>
        <v>0</v>
      </c>
      <c r="H43" s="10" t="e">
        <f t="shared" si="18"/>
        <v>#DIV/0!</v>
      </c>
      <c r="I43" s="31">
        <f>+IF($A43=1,+data!AA44,I$55)</f>
        <v>0</v>
      </c>
      <c r="J43" s="10" t="e">
        <f t="shared" si="19"/>
        <v>#DIV/0!</v>
      </c>
      <c r="K43" s="31">
        <f>+IF($A43=1,+data!D44,K$55)</f>
        <v>0</v>
      </c>
      <c r="L43" s="9">
        <f t="shared" si="20"/>
        <v>0</v>
      </c>
      <c r="M43" s="24">
        <f>+IF($A43=1,+data!O44,M$55)</f>
        <v>0</v>
      </c>
      <c r="N43" s="24">
        <f>+IF($A43=1,data!AC44,N$55)</f>
        <v>0</v>
      </c>
      <c r="O43" s="25">
        <f>+IFERROR(IF($A43=1,(data!BE44)/2,O$55),0)</f>
        <v>0</v>
      </c>
      <c r="P43" s="25">
        <f>IFERROR(+IF($A43=1,data!BD44,P$55),0)</f>
        <v>0</v>
      </c>
      <c r="Q43" s="31">
        <f>+IF($A43=1,data!E44,Q$55)</f>
        <v>0</v>
      </c>
      <c r="R43" s="32">
        <f t="shared" si="21"/>
        <v>0</v>
      </c>
      <c r="S43" s="31">
        <f>+IF($A43=1,data!F44,S$55)</f>
        <v>0</v>
      </c>
      <c r="T43" s="25">
        <f t="shared" si="22"/>
        <v>0</v>
      </c>
      <c r="U43" s="31">
        <f>+IF($A43=1,data!G44,U$55)</f>
        <v>0</v>
      </c>
      <c r="V43" s="10">
        <f t="shared" si="33"/>
        <v>0</v>
      </c>
      <c r="W43" s="24">
        <f>+IF($A43=1,data!H44,W$55)</f>
        <v>0</v>
      </c>
      <c r="X43" s="10">
        <f t="shared" si="23"/>
        <v>0</v>
      </c>
      <c r="Y43" s="24">
        <f>+IF($A43=1,+data!J151,Y$55)</f>
        <v>0</v>
      </c>
      <c r="Z43" s="24">
        <f t="shared" si="24"/>
        <v>0</v>
      </c>
      <c r="AA43" s="24">
        <f>+IF($A43=1,+data!I44,AA$55)</f>
        <v>0</v>
      </c>
      <c r="AB43" s="25">
        <f t="shared" si="25"/>
        <v>0</v>
      </c>
      <c r="AC43" s="24">
        <f t="shared" si="26"/>
        <v>0</v>
      </c>
      <c r="AD43" s="25">
        <f t="shared" si="27"/>
        <v>0</v>
      </c>
      <c r="AE43" s="25">
        <f>IFERROR(+IF($A43=1,+(data!E44-data!P44)/Q43*100,AE$55),0)</f>
        <v>0</v>
      </c>
      <c r="AF43" s="25">
        <f>IFERROR(+IF($A43=1,(data!V44)/getdata!Q43/AD43,AF$55),0)</f>
        <v>0</v>
      </c>
      <c r="AG43" s="25">
        <f>+IFERROR(IF($A43=1,data!BB44,AG$55),0)</f>
        <v>0</v>
      </c>
      <c r="AH43" s="32" t="e">
        <f t="shared" si="28"/>
        <v>#DIV/0!</v>
      </c>
      <c r="AI43" s="24">
        <f>+IF($A43=1,data!L44,AI$55)</f>
        <v>0</v>
      </c>
      <c r="AJ43" s="24">
        <f>+IF($A43=1,data!N44,AJ$55)</f>
        <v>0</v>
      </c>
      <c r="AK43" s="25">
        <f t="shared" si="29"/>
        <v>0</v>
      </c>
      <c r="AL43" s="10">
        <f t="shared" si="30"/>
        <v>0</v>
      </c>
      <c r="AM43" s="24">
        <f>IF(A43=1,+data!U44,$AM$55)</f>
        <v>0</v>
      </c>
      <c r="AN43" s="25">
        <f t="shared" si="31"/>
        <v>0</v>
      </c>
      <c r="AO43" s="25">
        <f>IFERROR(+IF($A43=1,(data!W44)/getdata!AI43,AO$55),0)</f>
        <v>0</v>
      </c>
      <c r="AP43" s="25" t="e">
        <f t="shared" si="32"/>
        <v>#DIV/0!</v>
      </c>
      <c r="AQ43" s="9"/>
      <c r="AR43" s="11"/>
    </row>
    <row r="44" spans="1:44" s="13" customFormat="1">
      <c r="A44" s="29">
        <f>+IF(data!BG45&lt;=data!$BH$1,1,0)</f>
        <v>0</v>
      </c>
      <c r="B44" s="22">
        <f>+data!B45</f>
        <v>0</v>
      </c>
      <c r="C44" s="22" t="str">
        <f t="shared" si="17"/>
        <v xml:space="preserve">Năm </v>
      </c>
      <c r="D44" s="23">
        <f>IF(A44=1,data!AY45,D$55)</f>
        <v>0</v>
      </c>
      <c r="E44" s="23">
        <f>+data!BK45</f>
        <v>0</v>
      </c>
      <c r="F44" s="23">
        <f>+data!BJ45</f>
        <v>0</v>
      </c>
      <c r="G44" s="24">
        <f>+IF($A44=1,data!Y45,G$55)</f>
        <v>0</v>
      </c>
      <c r="H44" s="10" t="e">
        <f t="shared" si="18"/>
        <v>#DIV/0!</v>
      </c>
      <c r="I44" s="31">
        <f>+IF($A44=1,+data!AA45,I$55)</f>
        <v>0</v>
      </c>
      <c r="J44" s="10" t="e">
        <f t="shared" si="19"/>
        <v>#DIV/0!</v>
      </c>
      <c r="K44" s="31">
        <f>+IF($A44=1,+data!D45,K$55)</f>
        <v>0</v>
      </c>
      <c r="L44" s="9">
        <f t="shared" si="20"/>
        <v>0</v>
      </c>
      <c r="M44" s="24">
        <f>+IF($A44=1,+data!O45,M$55)</f>
        <v>0</v>
      </c>
      <c r="N44" s="24">
        <f>+IF($A44=1,data!AC45,N$55)</f>
        <v>0</v>
      </c>
      <c r="O44" s="25">
        <f>+IFERROR(IF($A44=1,(data!BE45)/2,O$55),0)</f>
        <v>0</v>
      </c>
      <c r="P44" s="25">
        <f>IFERROR(+IF($A44=1,data!BD45,P$55),0)</f>
        <v>0</v>
      </c>
      <c r="Q44" s="31">
        <f>+IF($A44=1,data!E45,Q$55)</f>
        <v>0</v>
      </c>
      <c r="R44" s="32">
        <f t="shared" si="21"/>
        <v>0</v>
      </c>
      <c r="S44" s="31">
        <f>+IF($A44=1,data!F45,S$55)</f>
        <v>0</v>
      </c>
      <c r="T44" s="25">
        <f t="shared" si="22"/>
        <v>0</v>
      </c>
      <c r="U44" s="31">
        <f>+IF($A44=1,data!G45,U$55)</f>
        <v>0</v>
      </c>
      <c r="V44" s="10">
        <f t="shared" si="33"/>
        <v>0</v>
      </c>
      <c r="W44" s="24">
        <f>+IF($A44=1,data!H45,W$55)</f>
        <v>0</v>
      </c>
      <c r="X44" s="10">
        <f t="shared" si="23"/>
        <v>0</v>
      </c>
      <c r="Y44" s="24">
        <f>+IF($A44=1,+data!J152,Y$55)</f>
        <v>0</v>
      </c>
      <c r="Z44" s="24">
        <f t="shared" si="24"/>
        <v>0</v>
      </c>
      <c r="AA44" s="24">
        <f>+IF($A44=1,+data!I45,AA$55)</f>
        <v>0</v>
      </c>
      <c r="AB44" s="25">
        <f t="shared" si="25"/>
        <v>0</v>
      </c>
      <c r="AC44" s="24">
        <f t="shared" si="26"/>
        <v>0</v>
      </c>
      <c r="AD44" s="25">
        <f t="shared" si="27"/>
        <v>0</v>
      </c>
      <c r="AE44" s="25">
        <f>IFERROR(+IF($A44=1,+(data!E45-data!P45)/Q44*100,AE$55),0)</f>
        <v>0</v>
      </c>
      <c r="AF44" s="25">
        <f>IFERROR(+IF($A44=1,(data!V45)/getdata!Q44/AD44,AF$55),0)</f>
        <v>0</v>
      </c>
      <c r="AG44" s="25">
        <f>+IFERROR(IF($A44=1,data!BB45,AG$55),0)</f>
        <v>0</v>
      </c>
      <c r="AH44" s="32" t="e">
        <f t="shared" si="28"/>
        <v>#DIV/0!</v>
      </c>
      <c r="AI44" s="24">
        <f>+IF($A44=1,data!L45,AI$55)</f>
        <v>0</v>
      </c>
      <c r="AJ44" s="24">
        <f>+IF($A44=1,data!N45,AJ$55)</f>
        <v>0</v>
      </c>
      <c r="AK44" s="25">
        <f t="shared" si="29"/>
        <v>0</v>
      </c>
      <c r="AL44" s="10">
        <f t="shared" si="30"/>
        <v>0</v>
      </c>
      <c r="AM44" s="24">
        <f>IF(A44=1,+data!U45,$AM$55)</f>
        <v>0</v>
      </c>
      <c r="AN44" s="25">
        <f t="shared" si="31"/>
        <v>0</v>
      </c>
      <c r="AO44" s="25">
        <f>IFERROR(+IF($A44=1,(data!W45)/getdata!AI44,AO$55),0)</f>
        <v>0</v>
      </c>
      <c r="AP44" s="25" t="e">
        <f t="shared" si="32"/>
        <v>#DIV/0!</v>
      </c>
      <c r="AQ44" s="9"/>
      <c r="AR44" s="11"/>
    </row>
    <row r="45" spans="1:44" s="13" customFormat="1">
      <c r="A45" s="29">
        <f>+IF(data!BG46&lt;=data!$BH$1,1,0)</f>
        <v>0</v>
      </c>
      <c r="B45" s="22">
        <f>+data!B46</f>
        <v>0</v>
      </c>
      <c r="C45" s="22" t="str">
        <f t="shared" si="17"/>
        <v xml:space="preserve">Năm </v>
      </c>
      <c r="D45" s="23">
        <f>IF(A45=1,data!AY46,D$55)</f>
        <v>0</v>
      </c>
      <c r="E45" s="23">
        <f>+data!BK46</f>
        <v>0</v>
      </c>
      <c r="F45" s="23">
        <f>+data!BJ46</f>
        <v>0</v>
      </c>
      <c r="G45" s="24">
        <f>+IF($A45=1,data!Y46,G$55)</f>
        <v>0</v>
      </c>
      <c r="H45" s="10" t="e">
        <f t="shared" si="18"/>
        <v>#DIV/0!</v>
      </c>
      <c r="I45" s="31">
        <f>+IF($A45=1,+data!AA46,I$55)</f>
        <v>0</v>
      </c>
      <c r="J45" s="10" t="e">
        <f t="shared" si="19"/>
        <v>#DIV/0!</v>
      </c>
      <c r="K45" s="31">
        <f>+IF($A45=1,+data!D46,K$55)</f>
        <v>0</v>
      </c>
      <c r="L45" s="9">
        <f t="shared" si="20"/>
        <v>0</v>
      </c>
      <c r="M45" s="24">
        <f>+IF($A45=1,+data!O46,M$55)</f>
        <v>0</v>
      </c>
      <c r="N45" s="24">
        <f>+IF($A45=1,data!AC46,N$55)</f>
        <v>0</v>
      </c>
      <c r="O45" s="25">
        <f>+IFERROR(IF($A45=1,(data!BE46)/2,O$55),0)</f>
        <v>0</v>
      </c>
      <c r="P45" s="25">
        <f>IFERROR(+IF($A45=1,data!BD46,P$55),0)</f>
        <v>0</v>
      </c>
      <c r="Q45" s="31">
        <f>+IF($A45=1,data!E46,Q$55)</f>
        <v>0</v>
      </c>
      <c r="R45" s="32">
        <f t="shared" si="21"/>
        <v>0</v>
      </c>
      <c r="S45" s="31">
        <f>+IF($A45=1,data!F46,S$55)</f>
        <v>0</v>
      </c>
      <c r="T45" s="25">
        <f t="shared" si="22"/>
        <v>0</v>
      </c>
      <c r="U45" s="31">
        <f>+IF($A45=1,data!G46,U$55)</f>
        <v>0</v>
      </c>
      <c r="V45" s="10">
        <f t="shared" si="33"/>
        <v>0</v>
      </c>
      <c r="W45" s="24">
        <f>+IF($A45=1,data!H46,W$55)</f>
        <v>0</v>
      </c>
      <c r="X45" s="10">
        <f t="shared" si="23"/>
        <v>0</v>
      </c>
      <c r="Y45" s="24">
        <f>+IF($A45=1,+data!J153,Y$55)</f>
        <v>0</v>
      </c>
      <c r="Z45" s="24">
        <f t="shared" si="24"/>
        <v>0</v>
      </c>
      <c r="AA45" s="24">
        <f>+IF($A45=1,+data!I46,AA$55)</f>
        <v>0</v>
      </c>
      <c r="AB45" s="25">
        <f t="shared" si="25"/>
        <v>0</v>
      </c>
      <c r="AC45" s="24">
        <f t="shared" si="26"/>
        <v>0</v>
      </c>
      <c r="AD45" s="25">
        <f t="shared" si="27"/>
        <v>0</v>
      </c>
      <c r="AE45" s="25">
        <f>IFERROR(+IF($A45=1,+(data!E46-data!P46)/Q45*100,AE$55),0)</f>
        <v>0</v>
      </c>
      <c r="AF45" s="25">
        <f>IFERROR(+IF($A45=1,(data!V46)/getdata!Q45/AD45,AF$55),0)</f>
        <v>0</v>
      </c>
      <c r="AG45" s="25">
        <f>+IFERROR(IF($A45=1,data!BB46,AG$55),0)</f>
        <v>0</v>
      </c>
      <c r="AH45" s="32" t="e">
        <f t="shared" si="28"/>
        <v>#DIV/0!</v>
      </c>
      <c r="AI45" s="24">
        <f>+IF($A45=1,data!L46,AI$55)</f>
        <v>0</v>
      </c>
      <c r="AJ45" s="24">
        <f>+IF($A45=1,data!N46,AJ$55)</f>
        <v>0</v>
      </c>
      <c r="AK45" s="25">
        <f t="shared" si="29"/>
        <v>0</v>
      </c>
      <c r="AL45" s="10">
        <f t="shared" si="30"/>
        <v>0</v>
      </c>
      <c r="AM45" s="24">
        <f>IF(A45=1,+data!U46,$AM$55)</f>
        <v>0</v>
      </c>
      <c r="AN45" s="25">
        <f t="shared" si="31"/>
        <v>0</v>
      </c>
      <c r="AO45" s="25">
        <f>IFERROR(+IF($A45=1,(data!W46)/getdata!AI45,AO$55),0)</f>
        <v>0</v>
      </c>
      <c r="AP45" s="25" t="e">
        <f t="shared" si="32"/>
        <v>#DIV/0!</v>
      </c>
      <c r="AQ45" s="9"/>
      <c r="AR45" s="11"/>
    </row>
    <row r="46" spans="1:44" s="19" customFormat="1">
      <c r="A46" s="29">
        <f>+IF(data!BG47&lt;=data!$BH$1,1,0)</f>
        <v>0</v>
      </c>
      <c r="B46" s="22">
        <f>+data!B47</f>
        <v>0</v>
      </c>
      <c r="C46" s="22" t="str">
        <f t="shared" si="17"/>
        <v xml:space="preserve">Năm </v>
      </c>
      <c r="D46" s="23">
        <f>IF(A46=1,data!AY47,D$55)</f>
        <v>0</v>
      </c>
      <c r="E46" s="23">
        <f>+data!BK47</f>
        <v>0</v>
      </c>
      <c r="F46" s="23">
        <f>+data!BJ47</f>
        <v>0</v>
      </c>
      <c r="G46" s="24">
        <f>+IF($A46=1,data!Y47,G$55)</f>
        <v>0</v>
      </c>
      <c r="H46" s="10" t="e">
        <f t="shared" si="18"/>
        <v>#DIV/0!</v>
      </c>
      <c r="I46" s="31">
        <f>+IF($A46=1,+data!AA47,I$55)</f>
        <v>0</v>
      </c>
      <c r="J46" s="10" t="e">
        <f t="shared" si="19"/>
        <v>#DIV/0!</v>
      </c>
      <c r="K46" s="31">
        <f>+IF($A46=1,+data!D47,K$55)</f>
        <v>0</v>
      </c>
      <c r="L46" s="9">
        <f t="shared" si="20"/>
        <v>0</v>
      </c>
      <c r="M46" s="24">
        <f>+IF($A46=1,+data!O47,M$55)</f>
        <v>0</v>
      </c>
      <c r="N46" s="24">
        <f>+IF($A46=1,data!AC47,N$55)</f>
        <v>0</v>
      </c>
      <c r="O46" s="25">
        <f>+IFERROR(IF($A46=1,(data!BE47)/2,O$55),0)</f>
        <v>0</v>
      </c>
      <c r="P46" s="25">
        <f>IFERROR(+IF($A46=1,data!BD47,P$55),0)</f>
        <v>0</v>
      </c>
      <c r="Q46" s="31">
        <f>+IF($A46=1,data!E47,Q$55)</f>
        <v>0</v>
      </c>
      <c r="R46" s="32">
        <f t="shared" si="21"/>
        <v>0</v>
      </c>
      <c r="S46" s="31">
        <f>+IF($A46=1,data!F47,S$55)</f>
        <v>0</v>
      </c>
      <c r="T46" s="25">
        <f t="shared" si="22"/>
        <v>0</v>
      </c>
      <c r="U46" s="31">
        <f>+IF($A46=1,data!G47,U$55)</f>
        <v>0</v>
      </c>
      <c r="V46" s="10">
        <f t="shared" si="33"/>
        <v>0</v>
      </c>
      <c r="W46" s="24">
        <f>+IF($A46=1,data!H47,W$55)</f>
        <v>0</v>
      </c>
      <c r="X46" s="10">
        <f t="shared" si="23"/>
        <v>0</v>
      </c>
      <c r="Y46" s="24">
        <f>+IF($A46=1,+data!J154,Y$55)</f>
        <v>0</v>
      </c>
      <c r="Z46" s="24">
        <f t="shared" si="24"/>
        <v>0</v>
      </c>
      <c r="AA46" s="24">
        <f>+IF($A46=1,+data!I47,AA$55)</f>
        <v>0</v>
      </c>
      <c r="AB46" s="25">
        <f t="shared" si="25"/>
        <v>0</v>
      </c>
      <c r="AC46" s="24">
        <f t="shared" si="26"/>
        <v>0</v>
      </c>
      <c r="AD46" s="25">
        <f t="shared" si="27"/>
        <v>0</v>
      </c>
      <c r="AE46" s="25">
        <f>IFERROR(+IF($A46=1,+(data!E47-data!P47)/Q46*100,AE$55),0)</f>
        <v>0</v>
      </c>
      <c r="AF46" s="25">
        <f>IFERROR(+IF($A46=1,(data!V47)/getdata!Q46/AD46,AF$55),0)</f>
        <v>0</v>
      </c>
      <c r="AG46" s="25">
        <f>+IFERROR(IF($A46=1,data!BB47,AG$55),0)</f>
        <v>0</v>
      </c>
      <c r="AH46" s="32" t="e">
        <f t="shared" si="28"/>
        <v>#DIV/0!</v>
      </c>
      <c r="AI46" s="24">
        <f>+IF($A46=1,data!L47,AI$55)</f>
        <v>0</v>
      </c>
      <c r="AJ46" s="24">
        <f>+IF($A46=1,data!N47,AJ$55)</f>
        <v>0</v>
      </c>
      <c r="AK46" s="25">
        <f t="shared" si="29"/>
        <v>0</v>
      </c>
      <c r="AL46" s="10">
        <f t="shared" si="30"/>
        <v>0</v>
      </c>
      <c r="AM46" s="24">
        <f>IF(A46=1,+data!U47,$AM$55)</f>
        <v>0</v>
      </c>
      <c r="AN46" s="25">
        <f t="shared" si="31"/>
        <v>0</v>
      </c>
      <c r="AO46" s="25">
        <f>IFERROR(+IF($A46=1,(data!W47)/getdata!AI46,AO$55),0)</f>
        <v>0</v>
      </c>
      <c r="AP46" s="25" t="e">
        <f t="shared" si="32"/>
        <v>#DIV/0!</v>
      </c>
      <c r="AQ46" s="9"/>
      <c r="AR46" s="11"/>
    </row>
    <row r="47" spans="1:44" s="19" customFormat="1">
      <c r="A47" s="29">
        <f>+IF(data!BG48&lt;=data!$BH$1,1,0)</f>
        <v>0</v>
      </c>
      <c r="B47" s="22">
        <f>+data!B48</f>
        <v>0</v>
      </c>
      <c r="C47" s="22" t="str">
        <f t="shared" si="17"/>
        <v xml:space="preserve">Năm </v>
      </c>
      <c r="D47" s="23">
        <f>IF(A47=1,data!AY48,D$55)</f>
        <v>0</v>
      </c>
      <c r="E47" s="23">
        <f>+data!BK48</f>
        <v>0</v>
      </c>
      <c r="F47" s="23">
        <f>+data!BJ48</f>
        <v>0</v>
      </c>
      <c r="G47" s="24">
        <f>+IF($A47=1,data!Y48,G$55)</f>
        <v>0</v>
      </c>
      <c r="H47" s="10" t="e">
        <f t="shared" si="18"/>
        <v>#DIV/0!</v>
      </c>
      <c r="I47" s="31">
        <f>+IF($A47=1,+data!AA48,I$55)</f>
        <v>0</v>
      </c>
      <c r="J47" s="10" t="e">
        <f t="shared" si="19"/>
        <v>#DIV/0!</v>
      </c>
      <c r="K47" s="31">
        <f>+IF($A47=1,+data!D48,K$55)</f>
        <v>0</v>
      </c>
      <c r="L47" s="9">
        <f t="shared" si="20"/>
        <v>0</v>
      </c>
      <c r="M47" s="24">
        <f>+IF($A47=1,+data!O48,M$55)</f>
        <v>0</v>
      </c>
      <c r="N47" s="24">
        <f>+IF($A47=1,data!AC48,N$55)</f>
        <v>0</v>
      </c>
      <c r="O47" s="25">
        <f>+IFERROR(IF($A47=1,(data!BE48)/2,O$55),0)</f>
        <v>0</v>
      </c>
      <c r="P47" s="25">
        <f>IFERROR(+IF($A47=1,data!BD48,P$55),0)</f>
        <v>0</v>
      </c>
      <c r="Q47" s="31">
        <f>+IF($A47=1,data!E48,Q$55)</f>
        <v>0</v>
      </c>
      <c r="R47" s="32">
        <f t="shared" si="21"/>
        <v>0</v>
      </c>
      <c r="S47" s="31">
        <f>+IF($A47=1,data!F48,S$55)</f>
        <v>0</v>
      </c>
      <c r="T47" s="25">
        <f t="shared" si="22"/>
        <v>0</v>
      </c>
      <c r="U47" s="31">
        <f>+IF($A47=1,data!G48,U$55)</f>
        <v>0</v>
      </c>
      <c r="V47" s="10">
        <f t="shared" si="33"/>
        <v>0</v>
      </c>
      <c r="W47" s="24">
        <f>+IF($A47=1,data!H48,W$55)</f>
        <v>0</v>
      </c>
      <c r="X47" s="10">
        <f t="shared" si="23"/>
        <v>0</v>
      </c>
      <c r="Y47" s="24">
        <f>+IF($A47=1,+data!J155,Y$55)</f>
        <v>0</v>
      </c>
      <c r="Z47" s="24">
        <f t="shared" si="24"/>
        <v>0</v>
      </c>
      <c r="AA47" s="24">
        <f>+IF($A47=1,+data!I48,AA$55)</f>
        <v>0</v>
      </c>
      <c r="AB47" s="25">
        <f t="shared" si="25"/>
        <v>0</v>
      </c>
      <c r="AC47" s="24">
        <f t="shared" si="26"/>
        <v>0</v>
      </c>
      <c r="AD47" s="25">
        <f t="shared" si="27"/>
        <v>0</v>
      </c>
      <c r="AE47" s="25">
        <f>IFERROR(+IF($A47=1,+(data!E48-data!P48)/Q47*100,AE$55),0)</f>
        <v>0</v>
      </c>
      <c r="AF47" s="25">
        <f>IFERROR(+IF($A47=1,(data!V48)/getdata!Q47/AD47,AF$55),0)</f>
        <v>0</v>
      </c>
      <c r="AG47" s="25">
        <f>+IFERROR(IF($A47=1,data!BB48,AG$55),0)</f>
        <v>0</v>
      </c>
      <c r="AH47" s="32" t="e">
        <f t="shared" si="28"/>
        <v>#DIV/0!</v>
      </c>
      <c r="AI47" s="24">
        <f>+IF($A47=1,data!L48,AI$55)</f>
        <v>0</v>
      </c>
      <c r="AJ47" s="24">
        <f>+IF($A47=1,data!N48,AJ$55)</f>
        <v>0</v>
      </c>
      <c r="AK47" s="25">
        <f t="shared" si="29"/>
        <v>0</v>
      </c>
      <c r="AL47" s="10">
        <f t="shared" si="30"/>
        <v>0</v>
      </c>
      <c r="AM47" s="24">
        <f>IF(A47=1,+data!U48,$AM$55)</f>
        <v>0</v>
      </c>
      <c r="AN47" s="25">
        <f t="shared" si="31"/>
        <v>0</v>
      </c>
      <c r="AO47" s="25">
        <f>IFERROR(+IF($A47=1,(data!W48)/getdata!AI47,AO$55),0)</f>
        <v>0</v>
      </c>
      <c r="AP47" s="25" t="e">
        <f t="shared" si="32"/>
        <v>#DIV/0!</v>
      </c>
      <c r="AQ47" s="9"/>
      <c r="AR47" s="11"/>
    </row>
    <row r="48" spans="1:44" s="13" customFormat="1">
      <c r="A48" s="29">
        <f>+IF(data!BG49&lt;=data!$BH$1,1,0)</f>
        <v>0</v>
      </c>
      <c r="B48" s="22">
        <f>+data!B49</f>
        <v>0</v>
      </c>
      <c r="C48" s="22" t="str">
        <f t="shared" si="17"/>
        <v xml:space="preserve">Năm </v>
      </c>
      <c r="D48" s="23">
        <f>IF(A48=1,data!AY49,D$55)</f>
        <v>0</v>
      </c>
      <c r="E48" s="23">
        <f>+data!BK49</f>
        <v>0</v>
      </c>
      <c r="F48" s="23">
        <f>+data!BJ49</f>
        <v>0</v>
      </c>
      <c r="G48" s="24">
        <f>+IF($A48=1,data!Y49,G$55)</f>
        <v>0</v>
      </c>
      <c r="H48" s="10" t="e">
        <f t="shared" si="18"/>
        <v>#DIV/0!</v>
      </c>
      <c r="I48" s="31">
        <f>+IF($A48=1,+data!AA49,I$55)</f>
        <v>0</v>
      </c>
      <c r="J48" s="10" t="e">
        <f t="shared" si="19"/>
        <v>#DIV/0!</v>
      </c>
      <c r="K48" s="31">
        <f>+IF($A48=1,+data!D49,K$55)</f>
        <v>0</v>
      </c>
      <c r="L48" s="9">
        <f t="shared" si="20"/>
        <v>0</v>
      </c>
      <c r="M48" s="24">
        <f>+IF($A48=1,+data!O49,M$55)</f>
        <v>0</v>
      </c>
      <c r="N48" s="24">
        <f>+IF($A48=1,data!AC49,N$55)</f>
        <v>0</v>
      </c>
      <c r="O48" s="25">
        <f>+IFERROR(IF($A48=1,(data!BE49)/2,O$55),0)</f>
        <v>0</v>
      </c>
      <c r="P48" s="25">
        <f>IFERROR(+IF($A48=1,data!BD49,P$55),0)</f>
        <v>0</v>
      </c>
      <c r="Q48" s="31">
        <f>+IF($A48=1,data!E49,Q$55)</f>
        <v>0</v>
      </c>
      <c r="R48" s="32">
        <f t="shared" si="21"/>
        <v>0</v>
      </c>
      <c r="S48" s="31">
        <f>+IF($A48=1,data!F49,S$55)</f>
        <v>0</v>
      </c>
      <c r="T48" s="25">
        <f t="shared" si="22"/>
        <v>0</v>
      </c>
      <c r="U48" s="31">
        <f>+IF($A48=1,data!G49,U$55)</f>
        <v>0</v>
      </c>
      <c r="V48" s="10">
        <f t="shared" si="33"/>
        <v>0</v>
      </c>
      <c r="W48" s="24">
        <f>+IF($A48=1,data!H49,W$55)</f>
        <v>0</v>
      </c>
      <c r="X48" s="10">
        <f t="shared" si="23"/>
        <v>0</v>
      </c>
      <c r="Y48" s="24">
        <f>+IF($A48=1,+data!J156,Y$55)</f>
        <v>0</v>
      </c>
      <c r="Z48" s="24">
        <f t="shared" si="24"/>
        <v>0</v>
      </c>
      <c r="AA48" s="24">
        <f>+IF($A48=1,+data!I49,AA$55)</f>
        <v>0</v>
      </c>
      <c r="AB48" s="25">
        <f t="shared" si="25"/>
        <v>0</v>
      </c>
      <c r="AC48" s="24">
        <f t="shared" si="26"/>
        <v>0</v>
      </c>
      <c r="AD48" s="25">
        <f t="shared" si="27"/>
        <v>0</v>
      </c>
      <c r="AE48" s="25">
        <f>IFERROR(+IF($A48=1,+(data!E49-data!P49)/Q48*100,AE$55),0)</f>
        <v>0</v>
      </c>
      <c r="AF48" s="25">
        <f>IFERROR(+IF($A48=1,(data!V49)/getdata!Q48/AD48,AF$55),0)</f>
        <v>0</v>
      </c>
      <c r="AG48" s="25">
        <f>+IFERROR(IF($A48=1,data!BB49,AG$55),0)</f>
        <v>0</v>
      </c>
      <c r="AH48" s="32" t="e">
        <f t="shared" si="28"/>
        <v>#DIV/0!</v>
      </c>
      <c r="AI48" s="24">
        <f>+IF($A48=1,data!L49,AI$55)</f>
        <v>0</v>
      </c>
      <c r="AJ48" s="24">
        <f>+IF($A48=1,data!N49,AJ$55)</f>
        <v>0</v>
      </c>
      <c r="AK48" s="25">
        <f t="shared" si="29"/>
        <v>0</v>
      </c>
      <c r="AL48" s="10">
        <f t="shared" si="30"/>
        <v>0</v>
      </c>
      <c r="AM48" s="24">
        <f>IF(A48=1,+data!U49,$AM$55)</f>
        <v>0</v>
      </c>
      <c r="AN48" s="25">
        <f t="shared" si="31"/>
        <v>0</v>
      </c>
      <c r="AO48" s="25">
        <f>IFERROR(+IF($A48=1,(data!W49)/getdata!AI48,AO$55),0)</f>
        <v>0</v>
      </c>
      <c r="AP48" s="25" t="e">
        <f t="shared" si="32"/>
        <v>#DIV/0!</v>
      </c>
      <c r="AQ48" s="9"/>
      <c r="AR48" s="11"/>
    </row>
    <row r="49" spans="1:44" s="13" customFormat="1">
      <c r="A49" s="29">
        <f>+IF(data!BG50&lt;=data!$BH$1,1,0)</f>
        <v>0</v>
      </c>
      <c r="B49" s="22">
        <f>+data!B50</f>
        <v>0</v>
      </c>
      <c r="C49" s="22" t="str">
        <f t="shared" si="17"/>
        <v xml:space="preserve">Năm </v>
      </c>
      <c r="D49" s="23">
        <f>IF(A49=1,data!AY50,D$55)</f>
        <v>0</v>
      </c>
      <c r="E49" s="23">
        <f>+data!BK50</f>
        <v>0</v>
      </c>
      <c r="F49" s="23">
        <f>+data!BJ50</f>
        <v>0</v>
      </c>
      <c r="G49" s="24">
        <f>+IF($A49=1,data!Y50,G$55)</f>
        <v>0</v>
      </c>
      <c r="H49" s="10" t="e">
        <f t="shared" si="18"/>
        <v>#DIV/0!</v>
      </c>
      <c r="I49" s="31">
        <f>+IF($A49=1,+data!AA50,I$55)</f>
        <v>0</v>
      </c>
      <c r="J49" s="10" t="e">
        <f t="shared" si="19"/>
        <v>#DIV/0!</v>
      </c>
      <c r="K49" s="31">
        <f>+IF($A49=1,+data!D50,K$55)</f>
        <v>0</v>
      </c>
      <c r="L49" s="9">
        <f t="shared" si="20"/>
        <v>0</v>
      </c>
      <c r="M49" s="24">
        <f>+IF($A49=1,+data!O50,M$55)</f>
        <v>0</v>
      </c>
      <c r="N49" s="24">
        <f>+IF($A49=1,data!AC50,N$55)</f>
        <v>0</v>
      </c>
      <c r="O49" s="25">
        <f>+IFERROR(IF($A49=1,(data!BE50)/2,O$55),0)</f>
        <v>0</v>
      </c>
      <c r="P49" s="25">
        <f>IFERROR(+IF($A49=1,data!BD50,P$55),0)</f>
        <v>0</v>
      </c>
      <c r="Q49" s="31">
        <f>+IF($A49=1,data!E50,Q$55)</f>
        <v>0</v>
      </c>
      <c r="R49" s="32">
        <f t="shared" si="21"/>
        <v>0</v>
      </c>
      <c r="S49" s="31">
        <f>+IF($A49=1,data!F50,S$55)</f>
        <v>0</v>
      </c>
      <c r="T49" s="25">
        <f t="shared" si="22"/>
        <v>0</v>
      </c>
      <c r="U49" s="31">
        <f>+IF($A49=1,data!G50,U$55)</f>
        <v>0</v>
      </c>
      <c r="V49" s="10">
        <f t="shared" si="33"/>
        <v>0</v>
      </c>
      <c r="W49" s="24">
        <f>+IF($A49=1,data!H50,W$55)</f>
        <v>0</v>
      </c>
      <c r="X49" s="10">
        <f t="shared" si="23"/>
        <v>0</v>
      </c>
      <c r="Y49" s="24">
        <f>+IF($A49=1,+data!J157,Y$55)</f>
        <v>0</v>
      </c>
      <c r="Z49" s="24">
        <f t="shared" si="24"/>
        <v>0</v>
      </c>
      <c r="AA49" s="24">
        <f>+IF($A49=1,+data!I50,AA$55)</f>
        <v>0</v>
      </c>
      <c r="AB49" s="25">
        <f t="shared" si="25"/>
        <v>0</v>
      </c>
      <c r="AC49" s="24">
        <f t="shared" si="26"/>
        <v>0</v>
      </c>
      <c r="AD49" s="25">
        <f t="shared" si="27"/>
        <v>0</v>
      </c>
      <c r="AE49" s="25">
        <f>IFERROR(+IF($A49=1,+(data!E50-data!P50)/Q49*100,AE$55),0)</f>
        <v>0</v>
      </c>
      <c r="AF49" s="25">
        <f>IFERROR(+IF($A49=1,(data!V50)/getdata!Q49/AD49,AF$55),0)</f>
        <v>0</v>
      </c>
      <c r="AG49" s="25">
        <f>+IFERROR(IF($A49=1,data!BB50,AG$55),0)</f>
        <v>0</v>
      </c>
      <c r="AH49" s="32" t="e">
        <f t="shared" si="28"/>
        <v>#DIV/0!</v>
      </c>
      <c r="AI49" s="24">
        <f>+IF($A49=1,data!L50,AI$55)</f>
        <v>0</v>
      </c>
      <c r="AJ49" s="24">
        <f>+IF($A49=1,data!N50,AJ$55)</f>
        <v>0</v>
      </c>
      <c r="AK49" s="25">
        <f t="shared" si="29"/>
        <v>0</v>
      </c>
      <c r="AL49" s="10">
        <f t="shared" si="30"/>
        <v>0</v>
      </c>
      <c r="AM49" s="24">
        <f>IF(A49=1,+data!U50,$AM$55)</f>
        <v>0</v>
      </c>
      <c r="AN49" s="25">
        <f t="shared" si="31"/>
        <v>0</v>
      </c>
      <c r="AO49" s="25">
        <f>IFERROR(+IF($A49=1,(data!W50)/getdata!AI49,AO$55),0)</f>
        <v>0</v>
      </c>
      <c r="AP49" s="25" t="e">
        <f t="shared" si="32"/>
        <v>#DIV/0!</v>
      </c>
      <c r="AQ49" s="9"/>
      <c r="AR49" s="11"/>
    </row>
    <row r="50" spans="1:44" s="13" customFormat="1">
      <c r="A50" s="29">
        <f>+IF(data!BG51&lt;=data!$BH$1,1,0)</f>
        <v>0</v>
      </c>
      <c r="B50" s="22">
        <f>+data!B51</f>
        <v>0</v>
      </c>
      <c r="C50" s="22" t="str">
        <f t="shared" si="17"/>
        <v xml:space="preserve">Năm </v>
      </c>
      <c r="D50" s="23">
        <f>IF(A50=1,data!AY51,D$55)</f>
        <v>0</v>
      </c>
      <c r="E50" s="23">
        <f>+data!BK51</f>
        <v>0</v>
      </c>
      <c r="F50" s="23">
        <f>+data!BJ51</f>
        <v>0</v>
      </c>
      <c r="G50" s="24">
        <f>+IF($A50=1,data!Y51,G$55)</f>
        <v>0</v>
      </c>
      <c r="H50" s="10" t="e">
        <f t="shared" si="18"/>
        <v>#DIV/0!</v>
      </c>
      <c r="I50" s="31">
        <f>+IF($A50=1,+data!AA51,I$55)</f>
        <v>0</v>
      </c>
      <c r="J50" s="10" t="e">
        <f t="shared" si="19"/>
        <v>#DIV/0!</v>
      </c>
      <c r="K50" s="31">
        <f>+IF($A50=1,+data!D51,K$55)</f>
        <v>0</v>
      </c>
      <c r="L50" s="9">
        <f t="shared" si="20"/>
        <v>0</v>
      </c>
      <c r="M50" s="24">
        <f>+IF($A50=1,+data!O51,M$55)</f>
        <v>0</v>
      </c>
      <c r="N50" s="24">
        <f>+IF($A50=1,data!AC51,N$55)</f>
        <v>0</v>
      </c>
      <c r="O50" s="25">
        <f>+IFERROR(IF($A50=1,(data!BE51)/2,O$55),0)</f>
        <v>0</v>
      </c>
      <c r="P50" s="25">
        <f>IFERROR(+IF($A50=1,data!BD51,P$55),0)</f>
        <v>0</v>
      </c>
      <c r="Q50" s="31">
        <f>+IF($A50=1,data!E51,Q$55)</f>
        <v>0</v>
      </c>
      <c r="R50" s="32">
        <f t="shared" si="21"/>
        <v>0</v>
      </c>
      <c r="S50" s="31">
        <f>+IF($A50=1,data!F51,S$55)</f>
        <v>0</v>
      </c>
      <c r="T50" s="25">
        <f t="shared" si="22"/>
        <v>0</v>
      </c>
      <c r="U50" s="31">
        <f>+IF($A50=1,data!G51,U$55)</f>
        <v>0</v>
      </c>
      <c r="V50" s="10">
        <f t="shared" si="33"/>
        <v>0</v>
      </c>
      <c r="W50" s="24">
        <f>+IF($A50=1,data!H51,W$55)</f>
        <v>0</v>
      </c>
      <c r="X50" s="10">
        <f t="shared" si="23"/>
        <v>0</v>
      </c>
      <c r="Y50" s="24">
        <f>+IF($A50=1,+data!J158,Y$55)</f>
        <v>0</v>
      </c>
      <c r="Z50" s="24">
        <f t="shared" si="24"/>
        <v>0</v>
      </c>
      <c r="AA50" s="24">
        <f>+IF($A50=1,+data!I51,AA$55)</f>
        <v>0</v>
      </c>
      <c r="AB50" s="25">
        <f t="shared" si="25"/>
        <v>0</v>
      </c>
      <c r="AC50" s="24">
        <f t="shared" si="26"/>
        <v>0</v>
      </c>
      <c r="AD50" s="25">
        <f t="shared" si="27"/>
        <v>0</v>
      </c>
      <c r="AE50" s="25">
        <f>IFERROR(+IF($A50=1,+(data!E51-data!P51)/Q50*100,AE$55),0)</f>
        <v>0</v>
      </c>
      <c r="AF50" s="25">
        <f>IFERROR(+IF($A50=1,(data!V51)/getdata!Q50/AD50,AF$55),0)</f>
        <v>0</v>
      </c>
      <c r="AG50" s="25">
        <f>+IFERROR(IF($A50=1,data!BB51,AG$55),0)</f>
        <v>0</v>
      </c>
      <c r="AH50" s="32" t="e">
        <f t="shared" si="28"/>
        <v>#DIV/0!</v>
      </c>
      <c r="AI50" s="24">
        <f>+IF($A50=1,data!L51,AI$55)</f>
        <v>0</v>
      </c>
      <c r="AJ50" s="24">
        <f>+IF($A50=1,data!N51,AJ$55)</f>
        <v>0</v>
      </c>
      <c r="AK50" s="25">
        <f t="shared" si="29"/>
        <v>0</v>
      </c>
      <c r="AL50" s="10">
        <f t="shared" si="30"/>
        <v>0</v>
      </c>
      <c r="AM50" s="24">
        <f>IF(A50=1,+data!U51,$AM$55)</f>
        <v>0</v>
      </c>
      <c r="AN50" s="25">
        <f t="shared" si="31"/>
        <v>0</v>
      </c>
      <c r="AO50" s="25">
        <f>IFERROR(+IF($A50=1,(data!W51)/getdata!AI50,AO$55),0)</f>
        <v>0</v>
      </c>
      <c r="AP50" s="25" t="e">
        <f t="shared" si="32"/>
        <v>#DIV/0!</v>
      </c>
      <c r="AQ50" s="9"/>
      <c r="AR50" s="11"/>
    </row>
    <row r="51" spans="1:44" s="13" customFormat="1">
      <c r="A51" s="29">
        <f>+IF(data!BG52&lt;=data!$BH$1,1,0)</f>
        <v>0</v>
      </c>
      <c r="B51" s="22">
        <f>+data!B52</f>
        <v>0</v>
      </c>
      <c r="C51" s="22" t="str">
        <f t="shared" si="17"/>
        <v xml:space="preserve">Năm </v>
      </c>
      <c r="D51" s="23">
        <f>IF(A51=1,data!AY52,D$55)</f>
        <v>0</v>
      </c>
      <c r="E51" s="23">
        <f>+data!BK52</f>
        <v>0</v>
      </c>
      <c r="F51" s="23">
        <f>+data!BJ52</f>
        <v>0</v>
      </c>
      <c r="G51" s="24">
        <f>+IF($A51=1,data!Y52,G$55)</f>
        <v>0</v>
      </c>
      <c r="H51" s="10" t="e">
        <f t="shared" si="18"/>
        <v>#DIV/0!</v>
      </c>
      <c r="I51" s="31">
        <f>+IF($A51=1,+data!AA52,I$55)</f>
        <v>0</v>
      </c>
      <c r="J51" s="10" t="e">
        <f t="shared" si="19"/>
        <v>#DIV/0!</v>
      </c>
      <c r="K51" s="31">
        <f>+IF($A51=1,+data!D52,K$55)</f>
        <v>0</v>
      </c>
      <c r="L51" s="9">
        <f t="shared" si="20"/>
        <v>0</v>
      </c>
      <c r="M51" s="24">
        <f>+IF($A51=1,+data!O52,M$55)</f>
        <v>0</v>
      </c>
      <c r="N51" s="24">
        <f>+IF($A51=1,data!AC52,N$55)</f>
        <v>0</v>
      </c>
      <c r="O51" s="25">
        <f>+IFERROR(IF($A51=1,(data!BE52)/2,O$55),0)</f>
        <v>0</v>
      </c>
      <c r="P51" s="25">
        <f>IFERROR(+IF($A51=1,data!BD52,P$55),0)</f>
        <v>0</v>
      </c>
      <c r="Q51" s="31">
        <f>+IF($A51=1,data!E52,Q$55)</f>
        <v>0</v>
      </c>
      <c r="R51" s="32">
        <f t="shared" si="21"/>
        <v>0</v>
      </c>
      <c r="S51" s="31">
        <f>+IF($A51=1,data!F52,S$55)</f>
        <v>0</v>
      </c>
      <c r="T51" s="25">
        <f t="shared" si="22"/>
        <v>0</v>
      </c>
      <c r="U51" s="31">
        <f>+IF($A51=1,data!G52,U$55)</f>
        <v>0</v>
      </c>
      <c r="V51" s="10">
        <f t="shared" si="33"/>
        <v>0</v>
      </c>
      <c r="W51" s="24">
        <f>+IF($A51=1,data!H52,W$55)</f>
        <v>0</v>
      </c>
      <c r="X51" s="10">
        <f t="shared" si="23"/>
        <v>0</v>
      </c>
      <c r="Y51" s="24">
        <f>+IF($A51=1,+data!J159,Y$55)</f>
        <v>0</v>
      </c>
      <c r="Z51" s="24">
        <f t="shared" si="24"/>
        <v>0</v>
      </c>
      <c r="AA51" s="24">
        <f>+IF($A51=1,+data!I52,AA$55)</f>
        <v>0</v>
      </c>
      <c r="AB51" s="25">
        <f t="shared" si="25"/>
        <v>0</v>
      </c>
      <c r="AC51" s="24">
        <f t="shared" si="26"/>
        <v>0</v>
      </c>
      <c r="AD51" s="25">
        <f t="shared" si="27"/>
        <v>0</v>
      </c>
      <c r="AE51" s="25">
        <f>IFERROR(+IF($A51=1,+(data!E52-data!P52)/Q51*100,AE$55),0)</f>
        <v>0</v>
      </c>
      <c r="AF51" s="25">
        <f>IFERROR(+IF($A51=1,(data!V52)/getdata!Q51/AD51,AF$55),0)</f>
        <v>0</v>
      </c>
      <c r="AG51" s="25">
        <f>+IFERROR(IF($A51=1,data!BB52,AG$55),0)</f>
        <v>0</v>
      </c>
      <c r="AH51" s="32" t="e">
        <f t="shared" si="28"/>
        <v>#DIV/0!</v>
      </c>
      <c r="AI51" s="24">
        <f>+IF($A51=1,data!L52,AI$55)</f>
        <v>0</v>
      </c>
      <c r="AJ51" s="24">
        <f>+IF($A51=1,data!N52,AJ$55)</f>
        <v>0</v>
      </c>
      <c r="AK51" s="25">
        <f t="shared" si="29"/>
        <v>0</v>
      </c>
      <c r="AL51" s="10">
        <f t="shared" si="30"/>
        <v>0</v>
      </c>
      <c r="AM51" s="24">
        <f>IF(A51=1,+data!U52,$AM$55)</f>
        <v>0</v>
      </c>
      <c r="AN51" s="25">
        <f t="shared" si="31"/>
        <v>0</v>
      </c>
      <c r="AO51" s="25">
        <f>IFERROR(+IF($A51=1,(data!W52)/getdata!AI51,AO$55),0)</f>
        <v>0</v>
      </c>
      <c r="AP51" s="25" t="e">
        <f t="shared" si="32"/>
        <v>#DIV/0!</v>
      </c>
      <c r="AQ51" s="9"/>
      <c r="AR51" s="11"/>
    </row>
    <row r="52" spans="1:44" s="13" customFormat="1">
      <c r="A52" s="29">
        <f>+IF(data!BG53&lt;=data!$BH$1,1,0)</f>
        <v>0</v>
      </c>
      <c r="B52" s="22">
        <f>+data!B53</f>
        <v>0</v>
      </c>
      <c r="C52" s="22" t="str">
        <f t="shared" si="17"/>
        <v xml:space="preserve">Năm </v>
      </c>
      <c r="D52" s="23">
        <f>IF(A52=1,data!AY53,D$55)</f>
        <v>0</v>
      </c>
      <c r="E52" s="23">
        <f>+data!BK53</f>
        <v>0</v>
      </c>
      <c r="F52" s="23">
        <f>+data!BJ53</f>
        <v>0</v>
      </c>
      <c r="G52" s="24">
        <f>+IF($A52=1,data!Y53,G$55)</f>
        <v>0</v>
      </c>
      <c r="H52" s="10" t="e">
        <f t="shared" si="18"/>
        <v>#DIV/0!</v>
      </c>
      <c r="I52" s="31">
        <f>+IF($A52=1,+data!AA53,I$55)</f>
        <v>0</v>
      </c>
      <c r="J52" s="10" t="e">
        <f t="shared" si="19"/>
        <v>#DIV/0!</v>
      </c>
      <c r="K52" s="31">
        <f>+IF($A52=1,+data!D53,K$55)</f>
        <v>0</v>
      </c>
      <c r="L52" s="9">
        <f t="shared" si="20"/>
        <v>0</v>
      </c>
      <c r="M52" s="24">
        <f>+IF($A52=1,+data!O53,M$55)</f>
        <v>0</v>
      </c>
      <c r="N52" s="24">
        <f>+IF($A52=1,data!AC53,N$55)</f>
        <v>0</v>
      </c>
      <c r="O52" s="25">
        <f>+IFERROR(IF($A52=1,(data!BE53)/2,O$55),0)</f>
        <v>0</v>
      </c>
      <c r="P52" s="25">
        <f>IFERROR(+IF($A52=1,data!BD53,P$55),0)</f>
        <v>0</v>
      </c>
      <c r="Q52" s="31">
        <f>+IF($A52=1,data!E53,Q$55)</f>
        <v>0</v>
      </c>
      <c r="R52" s="32">
        <f t="shared" si="21"/>
        <v>0</v>
      </c>
      <c r="S52" s="31">
        <f>+IF($A52=1,data!F53,S$55)</f>
        <v>0</v>
      </c>
      <c r="T52" s="25">
        <f t="shared" si="22"/>
        <v>0</v>
      </c>
      <c r="U52" s="31">
        <f>+IF($A52=1,data!G53,U$55)</f>
        <v>0</v>
      </c>
      <c r="V52" s="10">
        <f t="shared" si="33"/>
        <v>0</v>
      </c>
      <c r="W52" s="24">
        <f>+IF($A52=1,data!H53,W$55)</f>
        <v>0</v>
      </c>
      <c r="X52" s="10">
        <f t="shared" si="23"/>
        <v>0</v>
      </c>
      <c r="Y52" s="24">
        <f>+IF($A52=1,+data!J160,Y$55)</f>
        <v>0</v>
      </c>
      <c r="Z52" s="24">
        <f t="shared" si="24"/>
        <v>0</v>
      </c>
      <c r="AA52" s="24">
        <f>+IF($A52=1,+data!I53,AA$55)</f>
        <v>0</v>
      </c>
      <c r="AB52" s="25">
        <f t="shared" si="25"/>
        <v>0</v>
      </c>
      <c r="AC52" s="24">
        <f t="shared" si="26"/>
        <v>0</v>
      </c>
      <c r="AD52" s="25">
        <f t="shared" si="27"/>
        <v>0</v>
      </c>
      <c r="AE52" s="25">
        <f>IFERROR(+IF($A52=1,+(data!E53-data!P53)/Q52*100,AE$55),0)</f>
        <v>0</v>
      </c>
      <c r="AF52" s="25">
        <f>IFERROR(+IF($A52=1,(data!V53)/getdata!Q52/AD52,AF$55),0)</f>
        <v>0</v>
      </c>
      <c r="AG52" s="25">
        <f>+IFERROR(IF($A52=1,data!BB53,AG$55),0)</f>
        <v>0</v>
      </c>
      <c r="AH52" s="32" t="e">
        <f t="shared" si="28"/>
        <v>#DIV/0!</v>
      </c>
      <c r="AI52" s="24">
        <f>+IF($A52=1,data!L53,AI$55)</f>
        <v>0</v>
      </c>
      <c r="AJ52" s="24">
        <f>+IF($A52=1,data!N53,AJ$55)</f>
        <v>0</v>
      </c>
      <c r="AK52" s="25">
        <f t="shared" si="29"/>
        <v>0</v>
      </c>
      <c r="AL52" s="10">
        <f t="shared" si="30"/>
        <v>0</v>
      </c>
      <c r="AM52" s="24">
        <f>IF(A52=1,+data!U53,$AM$55)</f>
        <v>0</v>
      </c>
      <c r="AN52" s="25">
        <f t="shared" si="31"/>
        <v>0</v>
      </c>
      <c r="AO52" s="25">
        <f>IFERROR(+IF($A52=1,(data!W53)/getdata!AI52,AO$55),0)</f>
        <v>0</v>
      </c>
      <c r="AP52" s="25" t="e">
        <f t="shared" si="32"/>
        <v>#DIV/0!</v>
      </c>
      <c r="AQ52" s="9"/>
      <c r="AR52" s="11"/>
    </row>
    <row r="53" spans="1:44">
      <c r="A53" s="29">
        <f>+IF(data!BG54&lt;=data!$BH$1,1,0)</f>
        <v>0</v>
      </c>
      <c r="B53" s="22">
        <f>+data!B54</f>
        <v>0</v>
      </c>
      <c r="C53" s="22" t="str">
        <f t="shared" si="17"/>
        <v xml:space="preserve">Năm </v>
      </c>
      <c r="D53" s="23">
        <f>IF(A53=1,data!AY54,D$55)</f>
        <v>0</v>
      </c>
      <c r="E53" s="23">
        <f>+data!BK54</f>
        <v>0</v>
      </c>
      <c r="F53" s="23">
        <f>+data!BJ54</f>
        <v>0</v>
      </c>
      <c r="G53" s="24">
        <f>+IF($A53=1,data!Y54,G$55)</f>
        <v>0</v>
      </c>
      <c r="H53" s="10" t="e">
        <f t="shared" si="18"/>
        <v>#DIV/0!</v>
      </c>
      <c r="I53" s="31">
        <f>+IF($A53=1,+data!AA54,I$55)</f>
        <v>0</v>
      </c>
      <c r="J53" s="10" t="e">
        <f t="shared" si="19"/>
        <v>#DIV/0!</v>
      </c>
      <c r="K53" s="31">
        <f>+IF($A53=1,+data!D54,K$55)</f>
        <v>0</v>
      </c>
      <c r="L53" s="9">
        <f t="shared" si="20"/>
        <v>0</v>
      </c>
      <c r="M53" s="24">
        <f>+IF($A53=1,+data!O54,M$55)</f>
        <v>0</v>
      </c>
      <c r="N53" s="24">
        <f>+IF($A53=1,data!AC54,N$55)</f>
        <v>0</v>
      </c>
      <c r="O53" s="25">
        <f>+IFERROR(IF($A53=1,(data!BE54)/2,O$55),0)</f>
        <v>0</v>
      </c>
      <c r="P53" s="25">
        <f>IFERROR(+IF($A53=1,data!BD54,P$55),0)</f>
        <v>0</v>
      </c>
      <c r="Q53" s="31">
        <f>+IF($A53=1,data!E54,Q$55)</f>
        <v>0</v>
      </c>
      <c r="R53" s="32">
        <f t="shared" si="21"/>
        <v>0</v>
      </c>
      <c r="S53" s="31">
        <f>+IF($A53=1,data!F54,S$55)</f>
        <v>0</v>
      </c>
      <c r="T53" s="25">
        <f t="shared" si="22"/>
        <v>0</v>
      </c>
      <c r="U53" s="31">
        <f>+IF($A53=1,data!G54,U$55)</f>
        <v>0</v>
      </c>
      <c r="V53" s="10">
        <f t="shared" si="33"/>
        <v>0</v>
      </c>
      <c r="W53" s="24">
        <f>+IF($A53=1,data!H54,W$55)</f>
        <v>0</v>
      </c>
      <c r="X53" s="10">
        <f t="shared" si="23"/>
        <v>0</v>
      </c>
      <c r="Y53" s="24">
        <f>+IF($A53=1,+data!J161,Y$55)</f>
        <v>0</v>
      </c>
      <c r="Z53" s="24">
        <f t="shared" si="24"/>
        <v>0</v>
      </c>
      <c r="AA53" s="24">
        <f>+IF($A53=1,+data!I54,AA$55)</f>
        <v>0</v>
      </c>
      <c r="AB53" s="25">
        <f t="shared" si="25"/>
        <v>0</v>
      </c>
      <c r="AC53" s="24">
        <f t="shared" si="26"/>
        <v>0</v>
      </c>
      <c r="AD53" s="25">
        <f t="shared" si="27"/>
        <v>0</v>
      </c>
      <c r="AE53" s="25">
        <f>IFERROR(+IF($A53=1,+(data!E54-data!P54)/Q53*100,AE$55),0)</f>
        <v>0</v>
      </c>
      <c r="AF53" s="25">
        <f>IFERROR(+IF($A53=1,(data!V54)/getdata!Q53/AD53,AF$55),0)</f>
        <v>0</v>
      </c>
      <c r="AG53" s="25">
        <f>+IFERROR(IF($A53=1,data!BB54,AG$55),0)</f>
        <v>0</v>
      </c>
      <c r="AH53" s="32" t="e">
        <f t="shared" si="28"/>
        <v>#DIV/0!</v>
      </c>
      <c r="AI53" s="24">
        <f>+IF($A53=1,data!L54,AI$55)</f>
        <v>0</v>
      </c>
      <c r="AJ53" s="24">
        <f>+IF($A53=1,data!N54,AJ$55)</f>
        <v>0</v>
      </c>
      <c r="AK53" s="25">
        <f t="shared" si="29"/>
        <v>0</v>
      </c>
      <c r="AL53" s="10">
        <f t="shared" si="30"/>
        <v>0</v>
      </c>
      <c r="AM53" s="24">
        <f>IF(A53=1,+data!U54,$AM$55)</f>
        <v>0</v>
      </c>
      <c r="AN53" s="25">
        <f t="shared" si="31"/>
        <v>0</v>
      </c>
      <c r="AO53" s="25">
        <f>IFERROR(+IF($A53=1,(data!W54)/getdata!AI53,AO$55),0)</f>
        <v>0</v>
      </c>
      <c r="AP53" s="25" t="e">
        <f t="shared" si="32"/>
        <v>#DIV/0!</v>
      </c>
    </row>
    <row r="54" spans="1:44">
      <c r="A54" s="29">
        <f>+IF(data!BG55&lt;=data!$BH$1,1,0)</f>
        <v>0</v>
      </c>
      <c r="B54" s="22">
        <f>+data!B55</f>
        <v>0</v>
      </c>
      <c r="C54" s="22" t="str">
        <f t="shared" si="17"/>
        <v xml:space="preserve">Năm </v>
      </c>
      <c r="D54" s="23">
        <f>IF(A54=1,data!AY55,D$55)</f>
        <v>0</v>
      </c>
      <c r="E54" s="23">
        <f>+data!BK55</f>
        <v>0</v>
      </c>
      <c r="F54" s="23">
        <f>+data!BJ55</f>
        <v>0</v>
      </c>
      <c r="G54" s="24">
        <f>+IF($A54=1,data!Y55,G$55)</f>
        <v>0</v>
      </c>
      <c r="H54" s="10" t="e">
        <f t="shared" si="18"/>
        <v>#DIV/0!</v>
      </c>
      <c r="I54" s="31">
        <f>+IF($A54=1,+data!AA55,I$55)</f>
        <v>0</v>
      </c>
      <c r="J54" s="10" t="e">
        <f t="shared" si="19"/>
        <v>#DIV/0!</v>
      </c>
      <c r="K54" s="31">
        <f>+IF($A54=1,+data!D55,K$55)</f>
        <v>0</v>
      </c>
      <c r="L54" s="9">
        <f t="shared" si="20"/>
        <v>0</v>
      </c>
      <c r="M54" s="24">
        <f>+IF($A54=1,+data!O55,M$55)</f>
        <v>0</v>
      </c>
      <c r="N54" s="24">
        <f>+IF($A54=1,data!AC55,N$55)</f>
        <v>0</v>
      </c>
      <c r="O54" s="25">
        <f>+IFERROR(IF($A54=1,(data!BE55)/2,O$55),0)</f>
        <v>0</v>
      </c>
      <c r="P54" s="25">
        <f>IFERROR(+IF($A54=1,data!BD55,P$55),0)</f>
        <v>0</v>
      </c>
      <c r="Q54" s="31">
        <f>+IF($A54=1,data!E55,Q$55)</f>
        <v>0</v>
      </c>
      <c r="R54" s="32">
        <f t="shared" si="21"/>
        <v>0</v>
      </c>
      <c r="S54" s="31">
        <f>+IF($A54=1,data!F55,S$55)</f>
        <v>0</v>
      </c>
      <c r="T54" s="25">
        <f t="shared" si="22"/>
        <v>0</v>
      </c>
      <c r="U54" s="31">
        <f>+IF($A54=1,data!G55,U$55)</f>
        <v>0</v>
      </c>
      <c r="V54" s="10">
        <f t="shared" si="33"/>
        <v>0</v>
      </c>
      <c r="W54" s="24">
        <f>+IF($A54=1,data!H55,W$55)</f>
        <v>0</v>
      </c>
      <c r="X54" s="10">
        <f t="shared" si="23"/>
        <v>0</v>
      </c>
      <c r="Y54" s="24">
        <f>+IF($A54=1,+data!J162,Y$55)</f>
        <v>0</v>
      </c>
      <c r="Z54" s="24">
        <f t="shared" si="24"/>
        <v>0</v>
      </c>
      <c r="AA54" s="24">
        <f>+IF($A54=1,+data!I55,AA$55)</f>
        <v>0</v>
      </c>
      <c r="AB54" s="25">
        <f t="shared" si="25"/>
        <v>0</v>
      </c>
      <c r="AC54" s="24">
        <f t="shared" si="26"/>
        <v>0</v>
      </c>
      <c r="AD54" s="25">
        <f t="shared" si="27"/>
        <v>0</v>
      </c>
      <c r="AE54" s="25">
        <f>IFERROR(+IF($A54=1,+(data!E55-data!P55)/Q54*100,AE$55),0)</f>
        <v>0</v>
      </c>
      <c r="AF54" s="25">
        <f>IFERROR(+IF($A54=1,(data!V55)/getdata!Q54/AD54,AF$55),0)</f>
        <v>0</v>
      </c>
      <c r="AG54" s="25">
        <f>+IFERROR(IF($A54=1,data!BB55,AG$55),0)</f>
        <v>0</v>
      </c>
      <c r="AH54" s="32" t="e">
        <f t="shared" si="28"/>
        <v>#DIV/0!</v>
      </c>
      <c r="AI54" s="24">
        <f>+IF($A54=1,data!L55,AI$55)</f>
        <v>0</v>
      </c>
      <c r="AJ54" s="24">
        <f>+IF($A54=1,data!N55,AJ$55)</f>
        <v>0</v>
      </c>
      <c r="AK54" s="25">
        <f t="shared" si="29"/>
        <v>0</v>
      </c>
      <c r="AL54" s="10">
        <f t="shared" si="30"/>
        <v>0</v>
      </c>
      <c r="AM54" s="24">
        <f>IF(A54=1,+data!U55,$AM$55)</f>
        <v>0</v>
      </c>
      <c r="AN54" s="25">
        <f t="shared" si="31"/>
        <v>0</v>
      </c>
      <c r="AO54" s="25">
        <f>IFERROR(+IF($A54=1,(data!W55)/getdata!AI54,AO$55),0)</f>
        <v>0</v>
      </c>
      <c r="AP54" s="25" t="e">
        <f t="shared" si="32"/>
        <v>#DIV/0!</v>
      </c>
    </row>
    <row r="55" spans="1:44">
      <c r="A55" s="4">
        <f>+data!BH1</f>
        <v>-2</v>
      </c>
      <c r="C55" s="11" t="str">
        <f>+"Năm "&amp;A1</f>
        <v xml:space="preserve">Năm </v>
      </c>
      <c r="D55" s="12">
        <f>+SUMIFS(D2:D54,A2:A54,1)/A55</f>
        <v>0</v>
      </c>
      <c r="E55" s="12">
        <f>+E54</f>
        <v>0</v>
      </c>
      <c r="F55" s="12">
        <f>+F54</f>
        <v>0</v>
      </c>
      <c r="G55" s="9">
        <f>+SUMIFS(G2:G54,$A$2:$A$54,1)</f>
        <v>0</v>
      </c>
      <c r="H55" s="32" t="e">
        <f>+G55*12/D55*100/A55</f>
        <v>#DIV/0!</v>
      </c>
      <c r="I55" s="9">
        <f>+SUMIFS(I2:I54,$A$2:$A$54,1)</f>
        <v>0</v>
      </c>
      <c r="J55" s="32" t="e">
        <f>+I55*12/A55/D55*100</f>
        <v>#DIV/0!</v>
      </c>
      <c r="K55" s="9">
        <f>+SUMIFS(K2:K54,$A$2:$A$54,1)</f>
        <v>0</v>
      </c>
      <c r="L55" s="9">
        <f>+SUMIFS(L2:L54,$A$2:$A$54,1)</f>
        <v>0</v>
      </c>
      <c r="M55" s="9">
        <f>+SUMIFS(M2:M54,$A$2:$A$54,1)</f>
        <v>0</v>
      </c>
      <c r="N55" s="9">
        <f>+SUMIFS(N2:N54,$A$2:$A$54,1)</f>
        <v>0</v>
      </c>
      <c r="O55" s="32">
        <f>+SUMIFS(O2:O54,$A$2:$A$54,1)/A55</f>
        <v>0</v>
      </c>
      <c r="P55" s="32">
        <f>+SUMIFS(P2:P54,$A$2:$A$54,1)/A55</f>
        <v>0</v>
      </c>
      <c r="Q55" s="9">
        <f>+SUMIFS(Q2:Q54,$A$2:$A$54,1)</f>
        <v>0</v>
      </c>
      <c r="R55" s="32" t="e">
        <f>+Q55/K55*100</f>
        <v>#DIV/0!</v>
      </c>
      <c r="S55" s="9">
        <f>+SUMIFS(S2:S54,$A$2:$A$54,1)</f>
        <v>0</v>
      </c>
      <c r="T55" s="32" t="e">
        <f>+S55/Q55</f>
        <v>#DIV/0!</v>
      </c>
      <c r="U55" s="9">
        <f>+SUMIFS(U2:U54,$A$2:$A$54,1)</f>
        <v>0</v>
      </c>
      <c r="V55" s="32" t="e">
        <f>+U55/S55*100</f>
        <v>#DIV/0!</v>
      </c>
      <c r="W55" s="9">
        <f>+SUMIFS(W2:W54,$A$2:$A$54,1)</f>
        <v>0</v>
      </c>
      <c r="X55" s="32" t="e">
        <f>+W55/S55*100</f>
        <v>#DIV/0!</v>
      </c>
      <c r="Y55" s="9">
        <f>+SUMIFS(Y2:Y54,$A$2:$A$54,1)</f>
        <v>0</v>
      </c>
      <c r="Z55" s="9" t="e">
        <f>+Y55/S55*100</f>
        <v>#DIV/0!</v>
      </c>
      <c r="AA55" s="9">
        <f>+SUMIFS(AA2:AA54,$A$2:$A$54,1)</f>
        <v>0</v>
      </c>
      <c r="AB55" s="32" t="e">
        <f>+AA55/S55*100</f>
        <v>#DIV/0!</v>
      </c>
      <c r="AC55" s="9">
        <f>+SUMIFS(AC2:AC54,$A$2:$A$54,1)</f>
        <v>0</v>
      </c>
      <c r="AD55" s="32" t="e">
        <f>+AC55/Q55</f>
        <v>#DIV/0!</v>
      </c>
      <c r="AE55" s="32">
        <f>+SUMIFS(AE2:AE54,$A$2:$A$54,1)/A55</f>
        <v>0</v>
      </c>
      <c r="AF55" s="32">
        <f>+SUMIFS(AF2:AF54,$A$2:$A$54,1)/A55</f>
        <v>0</v>
      </c>
      <c r="AG55" s="32" t="e">
        <f>+SUMIFS(AG2:AG54,$A$2:$A$54,1)/AG56</f>
        <v>#DIV/0!</v>
      </c>
      <c r="AH55" s="32" t="e">
        <f>+Q55/AG56*$AQ$2/D55</f>
        <v>#DIV/0!</v>
      </c>
      <c r="AI55" s="9">
        <f>+SUMIFS(AI2:AI54,$A$2:$A$54,1)</f>
        <v>0</v>
      </c>
      <c r="AJ55" s="36">
        <f>+SUMIFS(AJ2:AJ54,$A$2:$A$54,1)</f>
        <v>0</v>
      </c>
      <c r="AK55" s="32" t="e">
        <f>+AJ55/AI55</f>
        <v>#DIV/0!</v>
      </c>
      <c r="AL55" s="32" t="e">
        <f>+AJ55/Q55</f>
        <v>#DIV/0!</v>
      </c>
      <c r="AM55" s="9">
        <f>+SUMIFS(AM2:AM54,$A$2:$A$54,1)</f>
        <v>0</v>
      </c>
      <c r="AN55" s="10" t="e">
        <f>+AM55/AC55*100</f>
        <v>#DIV/0!</v>
      </c>
      <c r="AO55" s="32" t="e">
        <f>+SUMIFS(AO2:AO54,$A$2:$A$54,1)/AO56</f>
        <v>#DIV/0!</v>
      </c>
      <c r="AP55" s="32" t="e">
        <f>+AJ55/AO56*AQ2/D55</f>
        <v>#DIV/0!</v>
      </c>
    </row>
    <row r="56" spans="1:44">
      <c r="A56" s="35" t="e">
        <f>DATE(A1,1,1)-WEEKDAY(+DATE(A1,1,1))+1</f>
        <v>#VALUE!</v>
      </c>
      <c r="B56" s="11" t="e">
        <f t="shared" ref="B56:B87" si="34">+DAY(A56)&amp;"/"&amp;MONTH(A56)&amp;"-"&amp;DAY(A57)&amp;"/"&amp;MONTH(A57)</f>
        <v>#VALUE!</v>
      </c>
      <c r="AG56" s="39">
        <f>+COUNTIFS(data!$Q$3:$Q$55,"&gt;1")</f>
        <v>0</v>
      </c>
      <c r="AH56" s="39"/>
      <c r="AI56" s="40"/>
      <c r="AJ56" s="40"/>
      <c r="AK56" s="39"/>
      <c r="AL56" s="39"/>
      <c r="AM56" s="40"/>
      <c r="AN56" s="40"/>
      <c r="AO56" s="39">
        <f>+COUNTIFS(data!$W$3:$W$55,"&gt;1")</f>
        <v>0</v>
      </c>
    </row>
    <row r="57" spans="1:44">
      <c r="A57" s="35" t="e">
        <f t="shared" ref="A57:A88" si="35">+A56+7</f>
        <v>#VALUE!</v>
      </c>
      <c r="B57" s="11" t="e">
        <f t="shared" si="34"/>
        <v>#VALUE!</v>
      </c>
    </row>
    <row r="58" spans="1:44">
      <c r="A58" s="35" t="e">
        <f t="shared" si="35"/>
        <v>#VALUE!</v>
      </c>
      <c r="B58" s="11" t="e">
        <f t="shared" si="34"/>
        <v>#VALUE!</v>
      </c>
    </row>
    <row r="59" spans="1:44">
      <c r="A59" s="35" t="e">
        <f t="shared" si="35"/>
        <v>#VALUE!</v>
      </c>
      <c r="B59" s="11" t="e">
        <f t="shared" si="34"/>
        <v>#VALUE!</v>
      </c>
    </row>
    <row r="60" spans="1:44">
      <c r="A60" s="35" t="e">
        <f t="shared" si="35"/>
        <v>#VALUE!</v>
      </c>
      <c r="B60" s="11" t="e">
        <f t="shared" si="34"/>
        <v>#VALUE!</v>
      </c>
    </row>
    <row r="61" spans="1:44">
      <c r="A61" s="35" t="e">
        <f t="shared" si="35"/>
        <v>#VALUE!</v>
      </c>
      <c r="B61" s="11" t="e">
        <f t="shared" si="34"/>
        <v>#VALUE!</v>
      </c>
      <c r="E61" s="33"/>
    </row>
    <row r="62" spans="1:44">
      <c r="A62" s="35" t="e">
        <f t="shared" si="35"/>
        <v>#VALUE!</v>
      </c>
      <c r="B62" s="11" t="e">
        <f t="shared" si="34"/>
        <v>#VALUE!</v>
      </c>
      <c r="C62" s="34"/>
      <c r="E62" s="33"/>
      <c r="G62" s="31"/>
    </row>
    <row r="63" spans="1:44">
      <c r="A63" s="35" t="e">
        <f t="shared" si="35"/>
        <v>#VALUE!</v>
      </c>
      <c r="B63" s="11" t="e">
        <f t="shared" si="34"/>
        <v>#VALUE!</v>
      </c>
      <c r="C63" s="34"/>
    </row>
    <row r="64" spans="1:44">
      <c r="A64" s="35" t="e">
        <f t="shared" si="35"/>
        <v>#VALUE!</v>
      </c>
      <c r="B64" s="11" t="e">
        <f t="shared" si="34"/>
        <v>#VALUE!</v>
      </c>
      <c r="D64" s="8"/>
      <c r="E64" s="8"/>
      <c r="F64" s="8"/>
      <c r="G64" s="31"/>
      <c r="I64" s="8"/>
      <c r="K64" s="8"/>
    </row>
    <row r="65" spans="1:11">
      <c r="A65" s="35" t="e">
        <f t="shared" si="35"/>
        <v>#VALUE!</v>
      </c>
      <c r="B65" s="11" t="e">
        <f t="shared" si="34"/>
        <v>#VALUE!</v>
      </c>
    </row>
    <row r="66" spans="1:11">
      <c r="A66" s="35" t="e">
        <f t="shared" si="35"/>
        <v>#VALUE!</v>
      </c>
      <c r="B66" s="11" t="e">
        <f t="shared" si="34"/>
        <v>#VALUE!</v>
      </c>
    </row>
    <row r="67" spans="1:11">
      <c r="A67" s="35" t="e">
        <f t="shared" si="35"/>
        <v>#VALUE!</v>
      </c>
      <c r="B67" s="11" t="e">
        <f t="shared" si="34"/>
        <v>#VALUE!</v>
      </c>
    </row>
    <row r="68" spans="1:11">
      <c r="A68" s="35" t="e">
        <f t="shared" si="35"/>
        <v>#VALUE!</v>
      </c>
      <c r="B68" s="11" t="e">
        <f t="shared" si="34"/>
        <v>#VALUE!</v>
      </c>
    </row>
    <row r="69" spans="1:11">
      <c r="A69" s="35" t="e">
        <f t="shared" si="35"/>
        <v>#VALUE!</v>
      </c>
      <c r="B69" s="11" t="e">
        <f t="shared" si="34"/>
        <v>#VALUE!</v>
      </c>
    </row>
    <row r="70" spans="1:11">
      <c r="A70" s="35" t="e">
        <f t="shared" si="35"/>
        <v>#VALUE!</v>
      </c>
      <c r="B70" s="11" t="e">
        <f t="shared" si="34"/>
        <v>#VALUE!</v>
      </c>
    </row>
    <row r="71" spans="1:11">
      <c r="A71" s="35" t="e">
        <f t="shared" si="35"/>
        <v>#VALUE!</v>
      </c>
      <c r="B71" s="11" t="e">
        <f t="shared" si="34"/>
        <v>#VALUE!</v>
      </c>
    </row>
    <row r="72" spans="1:11">
      <c r="A72" s="35" t="e">
        <f t="shared" si="35"/>
        <v>#VALUE!</v>
      </c>
      <c r="B72" s="11" t="e">
        <f t="shared" si="34"/>
        <v>#VALUE!</v>
      </c>
    </row>
    <row r="73" spans="1:11">
      <c r="A73" s="35" t="e">
        <f t="shared" si="35"/>
        <v>#VALUE!</v>
      </c>
      <c r="B73" s="11" t="e">
        <f t="shared" si="34"/>
        <v>#VALUE!</v>
      </c>
      <c r="D73" s="8"/>
      <c r="E73" s="8"/>
      <c r="F73" s="8"/>
      <c r="G73" s="8"/>
      <c r="I73" s="8"/>
      <c r="K73" s="8"/>
    </row>
    <row r="74" spans="1:11">
      <c r="A74" s="35" t="e">
        <f t="shared" si="35"/>
        <v>#VALUE!</v>
      </c>
      <c r="B74" s="11" t="e">
        <f t="shared" si="34"/>
        <v>#VALUE!</v>
      </c>
    </row>
    <row r="75" spans="1:11">
      <c r="A75" s="35" t="e">
        <f t="shared" si="35"/>
        <v>#VALUE!</v>
      </c>
      <c r="B75" s="11" t="e">
        <f t="shared" si="34"/>
        <v>#VALUE!</v>
      </c>
    </row>
    <row r="76" spans="1:11">
      <c r="A76" s="35" t="e">
        <f t="shared" si="35"/>
        <v>#VALUE!</v>
      </c>
      <c r="B76" s="11" t="e">
        <f t="shared" si="34"/>
        <v>#VALUE!</v>
      </c>
    </row>
    <row r="77" spans="1:11">
      <c r="A77" s="35" t="e">
        <f t="shared" si="35"/>
        <v>#VALUE!</v>
      </c>
      <c r="B77" s="11" t="e">
        <f t="shared" si="34"/>
        <v>#VALUE!</v>
      </c>
    </row>
    <row r="78" spans="1:11">
      <c r="A78" s="35" t="e">
        <f t="shared" si="35"/>
        <v>#VALUE!</v>
      </c>
      <c r="B78" s="11" t="e">
        <f t="shared" si="34"/>
        <v>#VALUE!</v>
      </c>
    </row>
    <row r="79" spans="1:11">
      <c r="A79" s="35" t="e">
        <f t="shared" si="35"/>
        <v>#VALUE!</v>
      </c>
      <c r="B79" s="11" t="e">
        <f t="shared" si="34"/>
        <v>#VALUE!</v>
      </c>
    </row>
    <row r="80" spans="1:11">
      <c r="A80" s="35" t="e">
        <f t="shared" si="35"/>
        <v>#VALUE!</v>
      </c>
      <c r="B80" s="11" t="e">
        <f t="shared" si="34"/>
        <v>#VALUE!</v>
      </c>
      <c r="D80" s="8"/>
      <c r="E80" s="8"/>
      <c r="F80" s="8"/>
      <c r="G80" s="8"/>
      <c r="I80" s="8"/>
      <c r="K80" s="8"/>
    </row>
    <row r="81" spans="1:2">
      <c r="A81" s="35" t="e">
        <f t="shared" si="35"/>
        <v>#VALUE!</v>
      </c>
      <c r="B81" s="11" t="e">
        <f t="shared" si="34"/>
        <v>#VALUE!</v>
      </c>
    </row>
    <row r="82" spans="1:2">
      <c r="A82" s="35" t="e">
        <f t="shared" si="35"/>
        <v>#VALUE!</v>
      </c>
      <c r="B82" s="11" t="e">
        <f t="shared" si="34"/>
        <v>#VALUE!</v>
      </c>
    </row>
    <row r="83" spans="1:2">
      <c r="A83" s="35" t="e">
        <f t="shared" si="35"/>
        <v>#VALUE!</v>
      </c>
      <c r="B83" s="11" t="e">
        <f t="shared" si="34"/>
        <v>#VALUE!</v>
      </c>
    </row>
    <row r="84" spans="1:2">
      <c r="A84" s="35" t="e">
        <f t="shared" si="35"/>
        <v>#VALUE!</v>
      </c>
      <c r="B84" s="11" t="e">
        <f t="shared" si="34"/>
        <v>#VALUE!</v>
      </c>
    </row>
    <row r="85" spans="1:2">
      <c r="A85" s="35" t="e">
        <f t="shared" si="35"/>
        <v>#VALUE!</v>
      </c>
      <c r="B85" s="11" t="e">
        <f t="shared" si="34"/>
        <v>#VALUE!</v>
      </c>
    </row>
    <row r="86" spans="1:2">
      <c r="A86" s="35" t="e">
        <f t="shared" si="35"/>
        <v>#VALUE!</v>
      </c>
      <c r="B86" s="11" t="e">
        <f t="shared" si="34"/>
        <v>#VALUE!</v>
      </c>
    </row>
    <row r="87" spans="1:2">
      <c r="A87" s="35" t="e">
        <f t="shared" si="35"/>
        <v>#VALUE!</v>
      </c>
      <c r="B87" s="11" t="e">
        <f t="shared" si="34"/>
        <v>#VALUE!</v>
      </c>
    </row>
    <row r="88" spans="1:2">
      <c r="A88" s="35" t="e">
        <f t="shared" si="35"/>
        <v>#VALUE!</v>
      </c>
      <c r="B88" s="11" t="e">
        <f t="shared" ref="B88:B119" si="36">+DAY(A88)&amp;"/"&amp;MONTH(A88)&amp;"-"&amp;DAY(A89)&amp;"/"&amp;MONTH(A89)</f>
        <v>#VALUE!</v>
      </c>
    </row>
    <row r="89" spans="1:2">
      <c r="A89" s="35" t="e">
        <f t="shared" ref="A89:A110" si="37">+A88+7</f>
        <v>#VALUE!</v>
      </c>
      <c r="B89" s="11" t="e">
        <f t="shared" si="36"/>
        <v>#VALUE!</v>
      </c>
    </row>
    <row r="90" spans="1:2">
      <c r="A90" s="35" t="e">
        <f t="shared" si="37"/>
        <v>#VALUE!</v>
      </c>
      <c r="B90" s="11" t="e">
        <f t="shared" si="36"/>
        <v>#VALUE!</v>
      </c>
    </row>
    <row r="91" spans="1:2">
      <c r="A91" s="35" t="e">
        <f t="shared" si="37"/>
        <v>#VALUE!</v>
      </c>
      <c r="B91" s="11" t="e">
        <f t="shared" si="36"/>
        <v>#VALUE!</v>
      </c>
    </row>
    <row r="92" spans="1:2">
      <c r="A92" s="35" t="e">
        <f t="shared" si="37"/>
        <v>#VALUE!</v>
      </c>
      <c r="B92" s="11" t="e">
        <f t="shared" si="36"/>
        <v>#VALUE!</v>
      </c>
    </row>
    <row r="93" spans="1:2">
      <c r="A93" s="35" t="e">
        <f t="shared" si="37"/>
        <v>#VALUE!</v>
      </c>
      <c r="B93" s="11" t="e">
        <f t="shared" si="36"/>
        <v>#VALUE!</v>
      </c>
    </row>
    <row r="94" spans="1:2">
      <c r="A94" s="35" t="e">
        <f t="shared" si="37"/>
        <v>#VALUE!</v>
      </c>
      <c r="B94" s="11" t="e">
        <f t="shared" si="36"/>
        <v>#VALUE!</v>
      </c>
    </row>
    <row r="95" spans="1:2">
      <c r="A95" s="35" t="e">
        <f t="shared" si="37"/>
        <v>#VALUE!</v>
      </c>
      <c r="B95" s="11" t="e">
        <f t="shared" si="36"/>
        <v>#VALUE!</v>
      </c>
    </row>
    <row r="96" spans="1:2">
      <c r="A96" s="35" t="e">
        <f t="shared" si="37"/>
        <v>#VALUE!</v>
      </c>
      <c r="B96" s="11" t="e">
        <f t="shared" si="36"/>
        <v>#VALUE!</v>
      </c>
    </row>
    <row r="97" spans="1:2">
      <c r="A97" s="35" t="e">
        <f t="shared" si="37"/>
        <v>#VALUE!</v>
      </c>
      <c r="B97" s="11" t="e">
        <f t="shared" si="36"/>
        <v>#VALUE!</v>
      </c>
    </row>
    <row r="98" spans="1:2">
      <c r="A98" s="35" t="e">
        <f t="shared" si="37"/>
        <v>#VALUE!</v>
      </c>
      <c r="B98" s="11" t="e">
        <f t="shared" si="36"/>
        <v>#VALUE!</v>
      </c>
    </row>
    <row r="99" spans="1:2">
      <c r="A99" s="35" t="e">
        <f t="shared" si="37"/>
        <v>#VALUE!</v>
      </c>
      <c r="B99" s="11" t="e">
        <f t="shared" si="36"/>
        <v>#VALUE!</v>
      </c>
    </row>
    <row r="100" spans="1:2">
      <c r="A100" s="35" t="e">
        <f t="shared" si="37"/>
        <v>#VALUE!</v>
      </c>
      <c r="B100" s="11" t="e">
        <f t="shared" si="36"/>
        <v>#VALUE!</v>
      </c>
    </row>
    <row r="101" spans="1:2">
      <c r="A101" s="35" t="e">
        <f t="shared" si="37"/>
        <v>#VALUE!</v>
      </c>
      <c r="B101" s="11" t="e">
        <f t="shared" si="36"/>
        <v>#VALUE!</v>
      </c>
    </row>
    <row r="102" spans="1:2">
      <c r="A102" s="35" t="e">
        <f t="shared" si="37"/>
        <v>#VALUE!</v>
      </c>
      <c r="B102" s="11" t="e">
        <f t="shared" si="36"/>
        <v>#VALUE!</v>
      </c>
    </row>
    <row r="103" spans="1:2">
      <c r="A103" s="35" t="e">
        <f t="shared" si="37"/>
        <v>#VALUE!</v>
      </c>
      <c r="B103" s="11" t="e">
        <f t="shared" si="36"/>
        <v>#VALUE!</v>
      </c>
    </row>
    <row r="104" spans="1:2">
      <c r="A104" s="35" t="e">
        <f t="shared" si="37"/>
        <v>#VALUE!</v>
      </c>
      <c r="B104" s="11" t="e">
        <f t="shared" si="36"/>
        <v>#VALUE!</v>
      </c>
    </row>
    <row r="105" spans="1:2">
      <c r="A105" s="35" t="e">
        <f t="shared" si="37"/>
        <v>#VALUE!</v>
      </c>
      <c r="B105" s="11" t="e">
        <f t="shared" si="36"/>
        <v>#VALUE!</v>
      </c>
    </row>
    <row r="106" spans="1:2">
      <c r="A106" s="35" t="e">
        <f t="shared" si="37"/>
        <v>#VALUE!</v>
      </c>
      <c r="B106" s="11" t="e">
        <f t="shared" si="36"/>
        <v>#VALUE!</v>
      </c>
    </row>
    <row r="107" spans="1:2">
      <c r="A107" s="35" t="e">
        <f t="shared" si="37"/>
        <v>#VALUE!</v>
      </c>
      <c r="B107" s="11" t="e">
        <f t="shared" si="36"/>
        <v>#VALUE!</v>
      </c>
    </row>
    <row r="108" spans="1:2">
      <c r="A108" s="35" t="e">
        <f t="shared" si="37"/>
        <v>#VALUE!</v>
      </c>
      <c r="B108" s="11" t="e">
        <f t="shared" si="36"/>
        <v>#VALUE!</v>
      </c>
    </row>
    <row r="109" spans="1:2">
      <c r="A109" s="35" t="e">
        <f t="shared" si="37"/>
        <v>#VALUE!</v>
      </c>
      <c r="B109" s="11" t="e">
        <f t="shared" si="36"/>
        <v>#VALUE!</v>
      </c>
    </row>
    <row r="110" spans="1:2">
      <c r="A110" s="35" t="e">
        <f t="shared" si="37"/>
        <v>#VALUE!</v>
      </c>
    </row>
    <row r="111" spans="1:2">
      <c r="A111" s="3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2020-12-30T04:21:18Z</dcterms:created>
  <dcterms:modified xsi:type="dcterms:W3CDTF">2021-03-15T08:41:53Z</dcterms:modified>
  <cp:category/>
</cp:coreProperties>
</file>