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13395" windowHeight="6975" activeTab="1"/>
  </bookViews>
  <sheets>
    <sheet name="Gannt Data" sheetId="3" r:id="rId1"/>
    <sheet name="Gannt Chart" sheetId="4" r:id="rId2"/>
  </sheets>
  <calcPr calcId="145621"/>
</workbook>
</file>

<file path=xl/calcChain.xml><?xml version="1.0" encoding="utf-8"?>
<calcChain xmlns="http://schemas.openxmlformats.org/spreadsheetml/2006/main">
  <c r="H18" i="3" l="1"/>
  <c r="D12" i="3"/>
  <c r="D5" i="3"/>
  <c r="D17" i="3"/>
  <c r="D18" i="3"/>
  <c r="D11" i="3"/>
  <c r="D13" i="3"/>
  <c r="D14" i="3"/>
  <c r="D15" i="3"/>
  <c r="D16" i="3"/>
  <c r="D10" i="3"/>
  <c r="D4" i="3"/>
  <c r="D6" i="3"/>
  <c r="D7" i="3"/>
  <c r="D8" i="3"/>
  <c r="D9" i="3"/>
  <c r="D3" i="3"/>
  <c r="D2" i="3"/>
  <c r="H10" i="3"/>
  <c r="H2" i="3"/>
  <c r="G9" i="3"/>
  <c r="G2" i="3"/>
  <c r="H3" i="3"/>
  <c r="H4" i="3"/>
  <c r="H5" i="3"/>
  <c r="H6" i="3"/>
  <c r="H7" i="3"/>
  <c r="H8" i="3"/>
  <c r="H9" i="3"/>
  <c r="H11" i="3"/>
  <c r="H12" i="3"/>
  <c r="H13" i="3"/>
  <c r="H14" i="3"/>
  <c r="H15" i="3"/>
  <c r="H16" i="3"/>
  <c r="H17" i="3"/>
  <c r="G8" i="3"/>
  <c r="G3" i="3"/>
  <c r="G4" i="3"/>
  <c r="G5" i="3"/>
  <c r="G6" i="3"/>
  <c r="G7" i="3"/>
  <c r="G10" i="3"/>
  <c r="G11" i="3"/>
  <c r="G12" i="3"/>
  <c r="G13" i="3"/>
  <c r="G14" i="3"/>
  <c r="G15" i="3"/>
  <c r="G16" i="3"/>
  <c r="G17" i="3"/>
  <c r="G18" i="3"/>
  <c r="E2" i="3"/>
  <c r="E18" i="3"/>
  <c r="E14" i="3"/>
  <c r="E17" i="3"/>
  <c r="E6" i="3"/>
  <c r="E16" i="3"/>
  <c r="E15" i="3"/>
  <c r="E13" i="3"/>
  <c r="E12" i="3"/>
  <c r="E11" i="3"/>
  <c r="E10" i="3"/>
  <c r="E9" i="3"/>
  <c r="E8" i="3"/>
  <c r="E7" i="3"/>
  <c r="E3" i="3"/>
  <c r="E5" i="3"/>
  <c r="E4" i="3"/>
  <c r="C22" i="3"/>
  <c r="B26" i="3" l="1"/>
</calcChain>
</file>

<file path=xl/sharedStrings.xml><?xml version="1.0" encoding="utf-8"?>
<sst xmlns="http://schemas.openxmlformats.org/spreadsheetml/2006/main" count="35" uniqueCount="35">
  <si>
    <t>Task</t>
  </si>
  <si>
    <t>Merge/Set up Repositories</t>
  </si>
  <si>
    <t>Understand Kinect Data</t>
  </si>
  <si>
    <t>Create Size/Depth Model</t>
  </si>
  <si>
    <t>Exploration</t>
  </si>
  <si>
    <t>Control Node</t>
  </si>
  <si>
    <t>C++ OpenCV Node (Face Detection)</t>
  </si>
  <si>
    <t>Room Scanner</t>
  </si>
  <si>
    <t>Tuning PRM (Object Detection)</t>
  </si>
  <si>
    <t>Testing</t>
  </si>
  <si>
    <t>Planning</t>
  </si>
  <si>
    <t>Initial Discussion</t>
  </si>
  <si>
    <t>Install OpenNI</t>
  </si>
  <si>
    <t>Experiments</t>
  </si>
  <si>
    <t>Implementing CV Bridge Node</t>
  </si>
  <si>
    <t>Start Assignment:</t>
  </si>
  <si>
    <t>Demo Date:</t>
  </si>
  <si>
    <t>Days:</t>
  </si>
  <si>
    <t>Report Outline</t>
  </si>
  <si>
    <t>Today:</t>
  </si>
  <si>
    <t>Days from Demo Date to Now:</t>
  </si>
  <si>
    <t>Target Completion Date</t>
  </si>
  <si>
    <t>Date Completed</t>
  </si>
  <si>
    <t>Assigned Team Member</t>
  </si>
  <si>
    <t>Hamzah</t>
  </si>
  <si>
    <t>Eiran</t>
  </si>
  <si>
    <t>Horatio</t>
  </si>
  <si>
    <t>Michal</t>
  </si>
  <si>
    <t xml:space="preserve">, </t>
  </si>
  <si>
    <t>Estimated Hours To Complete</t>
  </si>
  <si>
    <t>Duration Days</t>
  </si>
  <si>
    <t>Duration Hours</t>
  </si>
  <si>
    <t>Setup Webcam</t>
  </si>
  <si>
    <t>Install &amp; Setup OpenCV</t>
  </si>
  <si>
    <t>Start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</si>
</sst>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1" xfId="0" applyBorder="1"/>
    <xf numFmtId="49" fontId="0" fillId="0" borderId="0" xfId="0" applyNumberFormat="1"/>
    <xf numFmtId="0" fontId="0" fillId="0" borderId="0" xfId="0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'Gannt Data'!$B$1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</c:spPr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Setup Webcam</c:v>
                </c:pt>
                <c:pt idx="3">
                  <c:v>Install &amp; Setup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21</c:v>
                </c:pt>
              </c:numCache>
            </c:numRef>
          </c:val>
        </c:ser>
        <c:ser>
          <c:idx val="2"/>
          <c:order val="1"/>
          <c:tx>
            <c:strRef>
              <c:f>'Gannt Data'!$D$1</c:f>
              <c:strCache>
                <c:ptCount val="1"/>
                <c:pt idx="0">
                  <c:v>Duration Days</c:v>
                </c:pt>
              </c:strCache>
            </c:strRef>
          </c:tx>
          <c:invertIfNegative val="0"/>
          <c:cat>
            <c:strRef>
              <c:f>'Gannt Data'!$A$2:$A$18</c:f>
              <c:strCache>
                <c:ptCount val="17"/>
                <c:pt idx="0">
                  <c:v>Merge/Set up Repositories</c:v>
                </c:pt>
                <c:pt idx="1">
                  <c:v>Initial Discussion</c:v>
                </c:pt>
                <c:pt idx="2">
                  <c:v>Setup Webcam</c:v>
                </c:pt>
                <c:pt idx="3">
                  <c:v>Install &amp; Setup OpenCV</c:v>
                </c:pt>
                <c:pt idx="4">
                  <c:v>Implementing CV Bridge Node</c:v>
                </c:pt>
                <c:pt idx="5">
                  <c:v>Planning</c:v>
                </c:pt>
                <c:pt idx="6">
                  <c:v>Install OpenNI</c:v>
                </c:pt>
                <c:pt idx="7">
                  <c:v>Understand Kinect Data</c:v>
                </c:pt>
                <c:pt idx="8">
                  <c:v>C++ OpenCV Node (Face Detection)</c:v>
                </c:pt>
                <c:pt idx="9">
                  <c:v>Create Size/Depth Model</c:v>
                </c:pt>
                <c:pt idx="10">
                  <c:v>Control Node</c:v>
                </c:pt>
                <c:pt idx="11">
                  <c:v>Tuning PRM (Object Detection)</c:v>
                </c:pt>
                <c:pt idx="12">
                  <c:v>Exploration</c:v>
                </c:pt>
                <c:pt idx="13">
                  <c:v>Room Scanner</c:v>
                </c:pt>
                <c:pt idx="14">
                  <c:v>Testing</c:v>
                </c:pt>
                <c:pt idx="15">
                  <c:v>Experiments</c:v>
                </c:pt>
                <c:pt idx="16">
                  <c:v>Report Outline</c:v>
                </c:pt>
              </c:strCache>
            </c:strRef>
          </c:cat>
          <c:val>
            <c:numRef>
              <c:f>'Gannt Data'!$D$2:$D$18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58944"/>
        <c:axId val="100260864"/>
      </c:barChart>
      <c:catAx>
        <c:axId val="10025894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Tasks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</c:title>
        <c:majorTickMark val="out"/>
        <c:minorTickMark val="none"/>
        <c:tickLblPos val="nextTo"/>
        <c:crossAx val="100260864"/>
        <c:crosses val="autoZero"/>
        <c:auto val="1"/>
        <c:lblAlgn val="ctr"/>
        <c:lblOffset val="100"/>
        <c:noMultiLvlLbl val="0"/>
      </c:catAx>
      <c:valAx>
        <c:axId val="100260864"/>
        <c:scaling>
          <c:orientation val="minMax"/>
          <c:max val="30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low"/>
        <c:crossAx val="10025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571499</xdr:colOff>
      <xdr:row>32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33" sqref="C33"/>
    </sheetView>
  </sheetViews>
  <sheetFormatPr defaultRowHeight="15" x14ac:dyDescent="0.25"/>
  <cols>
    <col min="1" max="1" width="32.85546875" bestFit="1" customWidth="1"/>
    <col min="2" max="2" width="12.28515625" customWidth="1"/>
    <col min="3" max="3" width="14.42578125" bestFit="1" customWidth="1"/>
    <col min="4" max="4" width="14.42578125" customWidth="1"/>
    <col min="5" max="5" width="31.7109375" bestFit="1" customWidth="1"/>
    <col min="6" max="6" width="26.7109375" customWidth="1"/>
    <col min="7" max="7" width="22.42578125" bestFit="1" customWidth="1"/>
    <col min="8" max="8" width="15.5703125" bestFit="1" customWidth="1"/>
  </cols>
  <sheetData>
    <row r="1" spans="1:8" x14ac:dyDescent="0.25">
      <c r="A1" s="1" t="s">
        <v>0</v>
      </c>
      <c r="B1" s="1" t="s">
        <v>34</v>
      </c>
      <c r="C1" s="1" t="s">
        <v>31</v>
      </c>
      <c r="D1" s="1" t="s">
        <v>30</v>
      </c>
      <c r="E1" s="1" t="s">
        <v>23</v>
      </c>
      <c r="F1" s="1" t="s">
        <v>29</v>
      </c>
      <c r="G1" s="1" t="s">
        <v>21</v>
      </c>
      <c r="H1" s="1" t="s">
        <v>22</v>
      </c>
    </row>
    <row r="2" spans="1:8" x14ac:dyDescent="0.25">
      <c r="A2" t="s">
        <v>1</v>
      </c>
      <c r="B2">
        <v>0</v>
      </c>
      <c r="C2">
        <v>3</v>
      </c>
      <c r="D2">
        <f>ROUNDUP(C2/6,0)</f>
        <v>1</v>
      </c>
      <c r="E2" t="str">
        <f>CONCATENATE($A$31,$B$35,$A$32)</f>
        <v>951926, 1024072</v>
      </c>
      <c r="F2">
        <v>2</v>
      </c>
      <c r="G2" s="3">
        <f>B2+(F2/24)+$A$22</f>
        <v>41229.083333333336</v>
      </c>
      <c r="H2" s="3">
        <f>$A$22+B2+(C2/24)</f>
        <v>41229.125</v>
      </c>
    </row>
    <row r="3" spans="1:8" x14ac:dyDescent="0.25">
      <c r="A3" t="s">
        <v>11</v>
      </c>
      <c r="B3">
        <v>0</v>
      </c>
      <c r="C3">
        <v>4</v>
      </c>
      <c r="D3">
        <f>ROUNDUP(C3/6,0)</f>
        <v>1</v>
      </c>
      <c r="E3" t="str">
        <f>CONCATENATE($A$31,$B$35,$A$32,$B$35,$A$33,$B$35,$A$34)</f>
        <v>951926, 1024072, 1001231, 1028907</v>
      </c>
      <c r="F3">
        <v>3</v>
      </c>
      <c r="G3" s="3">
        <f>B3+(F3/24)+$A$22</f>
        <v>41229.125</v>
      </c>
      <c r="H3" s="3">
        <f>$A$22+B3+(C3/24)</f>
        <v>41229.166666666664</v>
      </c>
    </row>
    <row r="4" spans="1:8" x14ac:dyDescent="0.25">
      <c r="A4" t="s">
        <v>32</v>
      </c>
      <c r="B4">
        <v>1</v>
      </c>
      <c r="C4">
        <v>5</v>
      </c>
      <c r="D4">
        <f>ROUNDUP(C4/6,0)</f>
        <v>1</v>
      </c>
      <c r="E4" t="str">
        <f>CONCATENATE($A$31,$B$35,$A$32)</f>
        <v>951926, 1024072</v>
      </c>
      <c r="F4">
        <v>3</v>
      </c>
      <c r="G4" s="3">
        <f>B4+(F4/24)+$A$22</f>
        <v>41230.125</v>
      </c>
      <c r="H4" s="3">
        <f>$A$22+B4+(C4/24)</f>
        <v>41230.208333333336</v>
      </c>
    </row>
    <row r="5" spans="1:8" x14ac:dyDescent="0.25">
      <c r="A5" t="s">
        <v>33</v>
      </c>
      <c r="B5">
        <v>1</v>
      </c>
      <c r="C5">
        <v>8</v>
      </c>
      <c r="D5">
        <f>ROUNDUP(C5/6,0)</f>
        <v>2</v>
      </c>
      <c r="E5" t="str">
        <f>CONCATENATE($A$33,$B$35,$A$34)</f>
        <v>1001231, 1028907</v>
      </c>
      <c r="F5">
        <v>1.5</v>
      </c>
      <c r="G5" s="3">
        <f>B5+(F5/24)+$A$22</f>
        <v>41230.0625</v>
      </c>
      <c r="H5" s="3">
        <f>$A$22+B5+(C5/24)</f>
        <v>41230.333333333336</v>
      </c>
    </row>
    <row r="6" spans="1:8" x14ac:dyDescent="0.25">
      <c r="A6" t="s">
        <v>14</v>
      </c>
      <c r="B6">
        <v>2</v>
      </c>
      <c r="C6">
        <v>12</v>
      </c>
      <c r="D6">
        <f>ROUNDUP(C6/6,0)</f>
        <v>2</v>
      </c>
      <c r="E6" t="str">
        <f>CONCATENATE($A$31,$B$35,$A$32,$B$35,$A$33,$B$35,$A$34)</f>
        <v>951926, 1024072, 1001231, 1028907</v>
      </c>
      <c r="F6">
        <v>6</v>
      </c>
      <c r="G6" s="3">
        <f>B6+(F6/24)+$A$22</f>
        <v>41231.25</v>
      </c>
      <c r="H6" s="3">
        <f>$A$22+B6+(C6/24)</f>
        <v>41231.5</v>
      </c>
    </row>
    <row r="7" spans="1:8" x14ac:dyDescent="0.25">
      <c r="A7" t="s">
        <v>10</v>
      </c>
      <c r="B7">
        <v>4</v>
      </c>
      <c r="C7">
        <v>4</v>
      </c>
      <c r="D7">
        <f>ROUNDUP(C7/6,0)</f>
        <v>1</v>
      </c>
      <c r="E7" t="str">
        <f>CONCATENATE($A$31,$B$35,$A$32,$B$35,$A$33,$B$35,$A$34)</f>
        <v>951926, 1024072, 1001231, 1028907</v>
      </c>
      <c r="F7">
        <v>6</v>
      </c>
      <c r="G7" s="3">
        <f>B7+(F7/24)+$A$22</f>
        <v>41233.25</v>
      </c>
      <c r="H7" s="3">
        <f>$A$22+B7+(C7/24)</f>
        <v>41233.166666666664</v>
      </c>
    </row>
    <row r="8" spans="1:8" x14ac:dyDescent="0.25">
      <c r="A8" t="s">
        <v>12</v>
      </c>
      <c r="B8">
        <v>5</v>
      </c>
      <c r="C8">
        <v>2</v>
      </c>
      <c r="D8">
        <f>ROUNDUP(C8/6,0)</f>
        <v>1</v>
      </c>
      <c r="E8" t="str">
        <f>CONCATENATE($A$31,$B$35,$A$32)</f>
        <v>951926, 1024072</v>
      </c>
      <c r="F8">
        <v>3</v>
      </c>
      <c r="G8" s="3">
        <f>B8+(F8/24)+$A$22</f>
        <v>41234.125</v>
      </c>
      <c r="H8" s="3">
        <f>$A$22+B8+(C8/24)</f>
        <v>41234.083333333336</v>
      </c>
    </row>
    <row r="9" spans="1:8" x14ac:dyDescent="0.25">
      <c r="A9" t="s">
        <v>2</v>
      </c>
      <c r="B9">
        <v>5</v>
      </c>
      <c r="C9">
        <v>4</v>
      </c>
      <c r="D9">
        <f>ROUNDUP(C9/6,0)</f>
        <v>1</v>
      </c>
      <c r="E9" t="str">
        <f>CONCATENATE($A$31,$B$35,$A$32,$B$35,$A$33,$B$35,$A$34)</f>
        <v>951926, 1024072, 1001231, 1028907</v>
      </c>
      <c r="F9">
        <v>1.5</v>
      </c>
      <c r="G9" s="3">
        <f>B9+(F9/24)+$A$22</f>
        <v>41234.0625</v>
      </c>
      <c r="H9" s="3">
        <f>$A$22+B9+(C9/24)</f>
        <v>41234.166666666664</v>
      </c>
    </row>
    <row r="10" spans="1:8" x14ac:dyDescent="0.25">
      <c r="A10" t="s">
        <v>6</v>
      </c>
      <c r="B10">
        <v>6</v>
      </c>
      <c r="C10">
        <v>60</v>
      </c>
      <c r="D10">
        <f>ROUNDUP(C10/6,0)</f>
        <v>10</v>
      </c>
      <c r="E10" t="str">
        <f>CONCATENATE($A$33,$B$35,$A$34)</f>
        <v>1001231, 1028907</v>
      </c>
      <c r="F10">
        <v>12</v>
      </c>
      <c r="G10" s="3">
        <f>B10+(F10/24)+$A$22</f>
        <v>41235.5</v>
      </c>
      <c r="H10" s="3">
        <f>$A$22+B10+(C10/24)</f>
        <v>41237.5</v>
      </c>
    </row>
    <row r="11" spans="1:8" x14ac:dyDescent="0.25">
      <c r="A11" t="s">
        <v>3</v>
      </c>
      <c r="B11">
        <v>9</v>
      </c>
      <c r="C11">
        <v>16</v>
      </c>
      <c r="D11">
        <f>ROUNDUP(C11/6,0)</f>
        <v>3</v>
      </c>
      <c r="E11" t="str">
        <f>CONCATENATE($A$33,$B$35,$A$34)</f>
        <v>1001231, 1028907</v>
      </c>
      <c r="F11">
        <v>6</v>
      </c>
      <c r="G11" s="3">
        <f>B11+(F11/24)+$A$22</f>
        <v>41238.25</v>
      </c>
      <c r="H11" s="3">
        <f>$A$22+B11+(C11/24)</f>
        <v>41238.666666666664</v>
      </c>
    </row>
    <row r="12" spans="1:8" x14ac:dyDescent="0.25">
      <c r="A12" t="s">
        <v>5</v>
      </c>
      <c r="B12">
        <v>6</v>
      </c>
      <c r="C12">
        <v>56</v>
      </c>
      <c r="D12">
        <f>ROUNDUP(C12/6,0)</f>
        <v>10</v>
      </c>
      <c r="E12" t="str">
        <f>CONCATENATE($A$31,$B$35,$A$32,$B$35,$A$33,$B$35,$A$34)</f>
        <v>951926, 1024072, 1001231, 1028907</v>
      </c>
      <c r="F12">
        <v>30</v>
      </c>
      <c r="G12" s="3">
        <f>B12+(F12/24)+$A$22</f>
        <v>41236.25</v>
      </c>
      <c r="H12" s="3">
        <f>$A$22+B12+(C12/24)</f>
        <v>41237.333333333336</v>
      </c>
    </row>
    <row r="13" spans="1:8" x14ac:dyDescent="0.25">
      <c r="A13" t="s">
        <v>8</v>
      </c>
      <c r="B13">
        <v>13</v>
      </c>
      <c r="C13">
        <v>8</v>
      </c>
      <c r="D13">
        <f>ROUNDUP(C13/6,0)</f>
        <v>2</v>
      </c>
      <c r="E13" t="str">
        <f>CONCATENATE($A$33,$B$35,$A$34)</f>
        <v>1001231, 1028907</v>
      </c>
      <c r="F13">
        <v>6</v>
      </c>
      <c r="G13" s="3">
        <f>B13+(F13/24)+$A$22</f>
        <v>41242.25</v>
      </c>
      <c r="H13" s="3">
        <f>$A$22+B13+(C13/24)</f>
        <v>41242.333333333336</v>
      </c>
    </row>
    <row r="14" spans="1:8" x14ac:dyDescent="0.25">
      <c r="A14" t="s">
        <v>4</v>
      </c>
      <c r="B14">
        <v>15</v>
      </c>
      <c r="C14">
        <v>10</v>
      </c>
      <c r="D14">
        <f>ROUNDUP(C14/6,0)</f>
        <v>2</v>
      </c>
      <c r="E14" t="str">
        <f>CONCATENATE($A$33,$B$35,$A$34)</f>
        <v>1001231, 1028907</v>
      </c>
      <c r="F14">
        <v>6</v>
      </c>
      <c r="G14" s="3">
        <f>B14+(F14/24)+$A$22</f>
        <v>41244.25</v>
      </c>
      <c r="H14" s="3">
        <f>$A$22+B14+(C14/24)</f>
        <v>41244.416666666664</v>
      </c>
    </row>
    <row r="15" spans="1:8" x14ac:dyDescent="0.25">
      <c r="A15" t="s">
        <v>7</v>
      </c>
      <c r="B15">
        <v>16</v>
      </c>
      <c r="C15">
        <v>6</v>
      </c>
      <c r="D15">
        <f>ROUNDUP(C15/6,0)</f>
        <v>1</v>
      </c>
      <c r="E15" t="str">
        <f>CONCATENATE($A$31,$B$35,$A$32,$B$35,$A$33,$B$35,$A$34)</f>
        <v>951926, 1024072, 1001231, 1028907</v>
      </c>
      <c r="F15">
        <v>0.5</v>
      </c>
      <c r="G15" s="3">
        <f>B15+(F15/24)+$A$22</f>
        <v>41245.020833333336</v>
      </c>
      <c r="H15" s="3">
        <f>$A$22+B15+(C15/24)</f>
        <v>41245.25</v>
      </c>
    </row>
    <row r="16" spans="1:8" s="5" customFormat="1" ht="15.75" thickBot="1" x14ac:dyDescent="0.3">
      <c r="A16" s="5" t="s">
        <v>9</v>
      </c>
      <c r="B16" s="5">
        <v>15</v>
      </c>
      <c r="C16" s="5">
        <v>12</v>
      </c>
      <c r="D16" s="5">
        <f>ROUNDUP(C16/6,0)</f>
        <v>2</v>
      </c>
      <c r="E16" s="5" t="str">
        <f>CONCATENATE($A$31,$B$35,$A$32,$B$35,$A$33,$B$35,$A$34)</f>
        <v>951926, 1024072, 1001231, 1028907</v>
      </c>
      <c r="F16" s="5">
        <v>18</v>
      </c>
      <c r="G16" s="8">
        <f>B16+(F16/24)+$A$22</f>
        <v>41244.75</v>
      </c>
      <c r="H16" s="8">
        <f>$A$22+B16+(C16/24)</f>
        <v>41244.5</v>
      </c>
    </row>
    <row r="17" spans="1:8" x14ac:dyDescent="0.25">
      <c r="A17" t="s">
        <v>13</v>
      </c>
      <c r="B17">
        <v>20</v>
      </c>
      <c r="C17">
        <v>32</v>
      </c>
      <c r="D17">
        <f>ROUNDUP(C17/6,0)</f>
        <v>6</v>
      </c>
      <c r="E17" s="7" t="str">
        <f>CONCATENATE($A$31,$B$35,$A$32,$B$35,$A$33,$B$35,$A$34)</f>
        <v>951926, 1024072, 1001231, 1028907</v>
      </c>
      <c r="F17">
        <v>30</v>
      </c>
      <c r="G17" s="3">
        <f>B17+(F17/24)+$A$22</f>
        <v>41250.25</v>
      </c>
      <c r="H17" s="3">
        <f>$A$22+B17+(C17/24)</f>
        <v>41250.333333333336</v>
      </c>
    </row>
    <row r="18" spans="1:8" x14ac:dyDescent="0.25">
      <c r="A18" t="s">
        <v>18</v>
      </c>
      <c r="B18">
        <v>21</v>
      </c>
      <c r="C18">
        <v>8</v>
      </c>
      <c r="D18">
        <f>ROUNDUP(C18/6,0)</f>
        <v>2</v>
      </c>
      <c r="E18" t="str">
        <f>CONCATENATE($A$34)</f>
        <v>1028907</v>
      </c>
      <c r="F18">
        <v>12</v>
      </c>
      <c r="G18" s="3">
        <f>B18+(F18/24)+$A$22</f>
        <v>41250.5</v>
      </c>
      <c r="H18" s="3">
        <f>$A$22+B18+(C18/24)</f>
        <v>41250.333333333336</v>
      </c>
    </row>
    <row r="21" spans="1:8" x14ac:dyDescent="0.25">
      <c r="A21" t="s">
        <v>15</v>
      </c>
      <c r="B21" t="s">
        <v>16</v>
      </c>
      <c r="C21" t="s">
        <v>17</v>
      </c>
    </row>
    <row r="22" spans="1:8" x14ac:dyDescent="0.25">
      <c r="A22" s="2">
        <v>41229</v>
      </c>
      <c r="B22" s="3">
        <v>41249</v>
      </c>
      <c r="C22">
        <f>B22-A22</f>
        <v>20</v>
      </c>
    </row>
    <row r="25" spans="1:8" x14ac:dyDescent="0.25">
      <c r="A25" t="s">
        <v>19</v>
      </c>
      <c r="B25" t="s">
        <v>20</v>
      </c>
    </row>
    <row r="26" spans="1:8" x14ac:dyDescent="0.25">
      <c r="A26" s="4">
        <v>41281</v>
      </c>
      <c r="B26">
        <f>A26-B22</f>
        <v>32</v>
      </c>
    </row>
    <row r="31" spans="1:8" x14ac:dyDescent="0.25">
      <c r="A31" s="6">
        <v>951926</v>
      </c>
      <c r="B31" t="s">
        <v>24</v>
      </c>
    </row>
    <row r="32" spans="1:8" x14ac:dyDescent="0.25">
      <c r="A32" s="6">
        <v>1024072</v>
      </c>
      <c r="B32" t="s">
        <v>25</v>
      </c>
    </row>
    <row r="33" spans="1:2" x14ac:dyDescent="0.25">
      <c r="A33" s="6">
        <v>1001231</v>
      </c>
      <c r="B33" t="s">
        <v>26</v>
      </c>
    </row>
    <row r="34" spans="1:2" x14ac:dyDescent="0.25">
      <c r="A34" s="6">
        <v>1028907</v>
      </c>
      <c r="B34" t="s">
        <v>27</v>
      </c>
    </row>
    <row r="35" spans="1:2" x14ac:dyDescent="0.25">
      <c r="B3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R25" sqref="R25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Gannt Data</vt:lpstr>
      <vt:lpstr>Gannt 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HammyG</dc:creator>
  <cp:lastModifiedBy>hxs830</cp:lastModifiedBy>
  <cp:lastPrinted>2013-01-07T20:44:39Z</cp:lastPrinted>
  <dcterms:created xsi:type="dcterms:W3CDTF">2013-01-06T18:50:09Z</dcterms:created>
  <dcterms:modified xsi:type="dcterms:W3CDTF">2013-01-07T20:51:59Z</dcterms:modified>
</cp:coreProperties>
</file>