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3395" windowHeight="6975"/>
  </bookViews>
  <sheets>
    <sheet name="Gannt Data" sheetId="3" r:id="rId1"/>
    <sheet name="Gannt Chart" sheetId="4" r:id="rId2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K2" i="3"/>
  <c r="G18" i="3"/>
  <c r="G14" i="3"/>
  <c r="G17" i="3"/>
  <c r="G6" i="3"/>
  <c r="G16" i="3"/>
  <c r="G15" i="3"/>
  <c r="G13" i="3"/>
  <c r="G12" i="3"/>
  <c r="G11" i="3"/>
  <c r="G10" i="3"/>
  <c r="G9" i="3"/>
  <c r="G8" i="3"/>
  <c r="G7" i="3"/>
  <c r="G3" i="3"/>
  <c r="G5" i="3"/>
  <c r="G4" i="3"/>
  <c r="G2" i="3"/>
  <c r="E14" i="3"/>
  <c r="K14" i="3" s="1"/>
  <c r="C22" i="3"/>
  <c r="E18" i="3" l="1"/>
  <c r="K18" i="3" s="1"/>
  <c r="B26" i="3"/>
  <c r="E12" i="3"/>
  <c r="E13" i="3"/>
  <c r="K13" i="3" s="1"/>
  <c r="E15" i="3"/>
  <c r="K15" i="3" s="1"/>
  <c r="E16" i="3"/>
  <c r="K16" i="3" s="1"/>
  <c r="E17" i="3"/>
  <c r="K17" i="3" s="1"/>
  <c r="E2" i="3"/>
  <c r="E3" i="3"/>
  <c r="K3" i="3" s="1"/>
  <c r="E4" i="3"/>
  <c r="K4" i="3" s="1"/>
  <c r="E5" i="3"/>
  <c r="K5" i="3" s="1"/>
  <c r="E6" i="3"/>
  <c r="K6" i="3" s="1"/>
  <c r="E7" i="3"/>
  <c r="K7" i="3" s="1"/>
  <c r="E8" i="3"/>
  <c r="K8" i="3" s="1"/>
  <c r="E9" i="3"/>
  <c r="K9" i="3" s="1"/>
  <c r="E10" i="3"/>
  <c r="K10" i="3" s="1"/>
  <c r="E11" i="3"/>
  <c r="K11" i="3" s="1"/>
  <c r="E22" i="3" l="1"/>
  <c r="K12" i="3"/>
</calcChain>
</file>

<file path=xl/sharedStrings.xml><?xml version="1.0" encoding="utf-8"?>
<sst xmlns="http://schemas.openxmlformats.org/spreadsheetml/2006/main" count="38" uniqueCount="38">
  <si>
    <t>Task</t>
  </si>
  <si>
    <t>Start</t>
  </si>
  <si>
    <t>Merge/Set up Repositories</t>
  </si>
  <si>
    <t>Create launch file for webcam</t>
  </si>
  <si>
    <t>Install OpenCV</t>
  </si>
  <si>
    <t>Understand Kinect Data</t>
  </si>
  <si>
    <t>Create Size/Depth Model</t>
  </si>
  <si>
    <t>Exploration</t>
  </si>
  <si>
    <t>Control Node</t>
  </si>
  <si>
    <t>C++ OpenCV Node (Face Detection)</t>
  </si>
  <si>
    <t>Room Scanner</t>
  </si>
  <si>
    <t>Tuning PRM (Object Detection)</t>
  </si>
  <si>
    <t>Testing</t>
  </si>
  <si>
    <t>Planning</t>
  </si>
  <si>
    <t>Initial Discussion</t>
  </si>
  <si>
    <t>Install OpenNI</t>
  </si>
  <si>
    <t>Experiments</t>
  </si>
  <si>
    <t>Implementing CV Bridge Node</t>
  </si>
  <si>
    <t>Start Assignment:</t>
  </si>
  <si>
    <t>Demo Date:</t>
  </si>
  <si>
    <t>Days:</t>
  </si>
  <si>
    <t>Report Outline</t>
  </si>
  <si>
    <t>Days taken to complete programming:</t>
  </si>
  <si>
    <t>Today:</t>
  </si>
  <si>
    <t>Days from Demo Date to Now:</t>
  </si>
  <si>
    <t>Completion Day</t>
  </si>
  <si>
    <t>Estimated Days To Complete</t>
  </si>
  <si>
    <t>Target Completion Date</t>
  </si>
  <si>
    <t>Date Completed</t>
  </si>
  <si>
    <t>Assigned Team Member</t>
  </si>
  <si>
    <t>Hamzah</t>
  </si>
  <si>
    <t>Eiran</t>
  </si>
  <si>
    <t>Horatio</t>
  </si>
  <si>
    <t>Michal</t>
  </si>
  <si>
    <t xml:space="preserve">, </t>
  </si>
  <si>
    <t>Estimated Hours To Complete</t>
  </si>
  <si>
    <t>Duration Days</t>
  </si>
  <si>
    <t>Duration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</si>
</sst>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'Gannt Data'!$B$1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Create launch file for webcam</c:v>
                </c:pt>
                <c:pt idx="3">
                  <c:v>Install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21</c:v>
                </c:pt>
              </c:numCache>
            </c:numRef>
          </c:val>
        </c:ser>
        <c:ser>
          <c:idx val="1"/>
          <c:order val="1"/>
          <c:tx>
            <c:strRef>
              <c:f>'Gannt Data'!$C$1</c:f>
              <c:strCache>
                <c:ptCount val="1"/>
                <c:pt idx="0">
                  <c:v>Duration Days</c:v>
                </c:pt>
              </c:strCache>
            </c:strRef>
          </c:tx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Create launch file for webcam</c:v>
                </c:pt>
                <c:pt idx="3">
                  <c:v>Install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58944"/>
        <c:axId val="100260864"/>
      </c:barChart>
      <c:catAx>
        <c:axId val="10025894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Tasks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00260864"/>
        <c:crosses val="autoZero"/>
        <c:auto val="1"/>
        <c:lblAlgn val="ctr"/>
        <c:lblOffset val="100"/>
        <c:noMultiLvlLbl val="0"/>
      </c:catAx>
      <c:valAx>
        <c:axId val="100260864"/>
        <c:scaling>
          <c:orientation val="minMax"/>
          <c:max val="28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crossAx val="1002589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571499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F29" sqref="F29"/>
    </sheetView>
  </sheetViews>
  <sheetFormatPr defaultRowHeight="15" x14ac:dyDescent="0.25"/>
  <cols>
    <col min="1" max="1" width="32.85546875" bestFit="1" customWidth="1"/>
    <col min="2" max="2" width="12.28515625" customWidth="1"/>
    <col min="3" max="3" width="13.42578125" bestFit="1" customWidth="1"/>
    <col min="4" max="4" width="14.42578125" bestFit="1" customWidth="1"/>
    <col min="5" max="5" width="15.28515625" customWidth="1"/>
    <col min="6" max="6" width="16.7109375" customWidth="1"/>
    <col min="7" max="7" width="31.7109375" bestFit="1" customWidth="1"/>
    <col min="8" max="8" width="26.7109375" bestFit="1" customWidth="1"/>
    <col min="9" max="9" width="26.7109375" customWidth="1"/>
    <col min="10" max="10" width="22.42578125" bestFit="1" customWidth="1"/>
    <col min="11" max="11" width="15.5703125" bestFit="1" customWidth="1"/>
  </cols>
  <sheetData>
    <row r="1" spans="1:1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25</v>
      </c>
      <c r="G1" s="1" t="s">
        <v>29</v>
      </c>
      <c r="H1" s="1" t="s">
        <v>26</v>
      </c>
      <c r="I1" s="1" t="s">
        <v>35</v>
      </c>
      <c r="J1" s="1" t="s">
        <v>27</v>
      </c>
      <c r="K1" s="1" t="s">
        <v>28</v>
      </c>
    </row>
    <row r="2" spans="1:11" x14ac:dyDescent="0.25">
      <c r="A2" t="s">
        <v>2</v>
      </c>
      <c r="B2">
        <v>0</v>
      </c>
      <c r="C2">
        <v>1</v>
      </c>
      <c r="D2">
        <f>C2*24</f>
        <v>24</v>
      </c>
      <c r="E2">
        <f t="shared" ref="E2:E10" si="0">SUM(B2:C2)</f>
        <v>1</v>
      </c>
      <c r="G2" t="str">
        <f>CONCATENATE($A$31,$C$31,$A$32)</f>
        <v>951926, 1024072</v>
      </c>
      <c r="H2">
        <v>0.5</v>
      </c>
      <c r="I2">
        <f>H2*24</f>
        <v>12</v>
      </c>
      <c r="J2" s="3">
        <f>B2+H2+$A$22</f>
        <v>41229.5</v>
      </c>
      <c r="K2" s="3">
        <f>$A$22+E2</f>
        <v>41230</v>
      </c>
    </row>
    <row r="3" spans="1:11" x14ac:dyDescent="0.25">
      <c r="A3" t="s">
        <v>14</v>
      </c>
      <c r="B3">
        <v>0</v>
      </c>
      <c r="C3">
        <v>1</v>
      </c>
      <c r="D3">
        <f t="shared" ref="D3:D18" si="1">C3*24</f>
        <v>24</v>
      </c>
      <c r="E3">
        <f t="shared" si="0"/>
        <v>1</v>
      </c>
      <c r="G3" t="str">
        <f>CONCATENATE($A$31,$C$31,$A$32,$C$31,$A$33,$C$31,$A$34)</f>
        <v>951926, 1024072, 1001231, 1028907</v>
      </c>
      <c r="H3">
        <v>0.5</v>
      </c>
      <c r="I3">
        <f t="shared" ref="I3:I18" si="2">H3*24</f>
        <v>12</v>
      </c>
      <c r="J3" s="3">
        <f t="shared" ref="J3:J18" si="3">B3+H3+$A$22</f>
        <v>41229.5</v>
      </c>
      <c r="K3" s="3">
        <f t="shared" ref="K3:K18" si="4">$A$22+E3</f>
        <v>41230</v>
      </c>
    </row>
    <row r="4" spans="1:11" x14ac:dyDescent="0.25">
      <c r="A4" t="s">
        <v>3</v>
      </c>
      <c r="B4">
        <v>0</v>
      </c>
      <c r="C4">
        <v>1</v>
      </c>
      <c r="D4">
        <f t="shared" si="1"/>
        <v>24</v>
      </c>
      <c r="E4">
        <f t="shared" si="0"/>
        <v>1</v>
      </c>
      <c r="G4" t="str">
        <f>CONCATENATE($A$31,$C$31,$A$32)</f>
        <v>951926, 1024072</v>
      </c>
      <c r="H4">
        <v>0.5</v>
      </c>
      <c r="I4">
        <f t="shared" si="2"/>
        <v>12</v>
      </c>
      <c r="J4" s="3">
        <f t="shared" si="3"/>
        <v>41229.5</v>
      </c>
      <c r="K4" s="3">
        <f t="shared" si="4"/>
        <v>41230</v>
      </c>
    </row>
    <row r="5" spans="1:11" x14ac:dyDescent="0.25">
      <c r="A5" t="s">
        <v>4</v>
      </c>
      <c r="B5">
        <v>0</v>
      </c>
      <c r="C5">
        <v>2</v>
      </c>
      <c r="D5">
        <f t="shared" si="1"/>
        <v>48</v>
      </c>
      <c r="E5">
        <f t="shared" si="0"/>
        <v>2</v>
      </c>
      <c r="G5" t="str">
        <f>CONCATENATE($A$33,$C$31,$A$34)</f>
        <v>1001231, 1028907</v>
      </c>
      <c r="H5">
        <v>0.25</v>
      </c>
      <c r="I5">
        <f t="shared" si="2"/>
        <v>6</v>
      </c>
      <c r="J5" s="3">
        <f t="shared" si="3"/>
        <v>41229.25</v>
      </c>
      <c r="K5" s="3">
        <f t="shared" si="4"/>
        <v>41231</v>
      </c>
    </row>
    <row r="6" spans="1:11" x14ac:dyDescent="0.25">
      <c r="A6" t="s">
        <v>17</v>
      </c>
      <c r="B6">
        <v>2</v>
      </c>
      <c r="C6">
        <v>3</v>
      </c>
      <c r="D6">
        <f t="shared" si="1"/>
        <v>72</v>
      </c>
      <c r="E6">
        <f t="shared" si="0"/>
        <v>5</v>
      </c>
      <c r="G6" t="str">
        <f>CONCATENATE($A$31,$C$31,$A$32,$C$31,$A$33,$C$31,$A$34)</f>
        <v>951926, 1024072, 1001231, 1028907</v>
      </c>
      <c r="H6">
        <v>1</v>
      </c>
      <c r="I6">
        <f t="shared" si="2"/>
        <v>24</v>
      </c>
      <c r="J6" s="3">
        <f t="shared" si="3"/>
        <v>41232</v>
      </c>
      <c r="K6" s="3">
        <f t="shared" si="4"/>
        <v>41234</v>
      </c>
    </row>
    <row r="7" spans="1:11" x14ac:dyDescent="0.25">
      <c r="A7" t="s">
        <v>13</v>
      </c>
      <c r="B7">
        <v>4</v>
      </c>
      <c r="C7">
        <v>1</v>
      </c>
      <c r="D7">
        <f t="shared" si="1"/>
        <v>24</v>
      </c>
      <c r="E7">
        <f t="shared" si="0"/>
        <v>5</v>
      </c>
      <c r="G7" t="str">
        <f>CONCATENATE($A$31,$C$31,$A$32,$C$31,$A$33,$C$31,$A$34)</f>
        <v>951926, 1024072, 1001231, 1028907</v>
      </c>
      <c r="H7">
        <v>1</v>
      </c>
      <c r="I7">
        <f t="shared" si="2"/>
        <v>24</v>
      </c>
      <c r="J7" s="3">
        <f t="shared" si="3"/>
        <v>41234</v>
      </c>
      <c r="K7" s="3">
        <f t="shared" si="4"/>
        <v>41234</v>
      </c>
    </row>
    <row r="8" spans="1:11" x14ac:dyDescent="0.25">
      <c r="A8" t="s">
        <v>15</v>
      </c>
      <c r="B8">
        <v>5</v>
      </c>
      <c r="C8">
        <v>0.5</v>
      </c>
      <c r="D8">
        <f t="shared" si="1"/>
        <v>12</v>
      </c>
      <c r="E8">
        <f t="shared" si="0"/>
        <v>5.5</v>
      </c>
      <c r="G8" t="str">
        <f>CONCATENATE($A$31,$C$31,$A$32)</f>
        <v>951926, 1024072</v>
      </c>
      <c r="H8">
        <v>0.5</v>
      </c>
      <c r="I8">
        <f t="shared" si="2"/>
        <v>12</v>
      </c>
      <c r="J8" s="3">
        <f t="shared" si="3"/>
        <v>41234.5</v>
      </c>
      <c r="K8" s="3">
        <f t="shared" si="4"/>
        <v>41234.5</v>
      </c>
    </row>
    <row r="9" spans="1:11" x14ac:dyDescent="0.25">
      <c r="A9" t="s">
        <v>5</v>
      </c>
      <c r="B9">
        <v>5</v>
      </c>
      <c r="C9">
        <v>1</v>
      </c>
      <c r="D9">
        <f t="shared" si="1"/>
        <v>24</v>
      </c>
      <c r="E9">
        <f t="shared" si="0"/>
        <v>6</v>
      </c>
      <c r="G9" t="str">
        <f>CONCATENATE($A$31,$C$31,$A$32,$C$31,$A$33,$C$31,$A$34)</f>
        <v>951926, 1024072, 1001231, 1028907</v>
      </c>
      <c r="H9">
        <v>0.25</v>
      </c>
      <c r="I9">
        <f t="shared" si="2"/>
        <v>6</v>
      </c>
      <c r="J9" s="3">
        <f t="shared" si="3"/>
        <v>41234.25</v>
      </c>
      <c r="K9" s="3">
        <f t="shared" si="4"/>
        <v>41235</v>
      </c>
    </row>
    <row r="10" spans="1:11" x14ac:dyDescent="0.25">
      <c r="A10" t="s">
        <v>9</v>
      </c>
      <c r="B10">
        <v>6</v>
      </c>
      <c r="C10">
        <v>7</v>
      </c>
      <c r="D10">
        <f t="shared" si="1"/>
        <v>168</v>
      </c>
      <c r="E10">
        <f t="shared" si="0"/>
        <v>13</v>
      </c>
      <c r="G10" t="str">
        <f>CONCATENATE($A$33,$C$31,$A$34)</f>
        <v>1001231, 1028907</v>
      </c>
      <c r="H10">
        <v>2</v>
      </c>
      <c r="I10">
        <f t="shared" si="2"/>
        <v>48</v>
      </c>
      <c r="J10" s="3">
        <f t="shared" si="3"/>
        <v>41237</v>
      </c>
      <c r="K10" s="3">
        <f t="shared" si="4"/>
        <v>41242</v>
      </c>
    </row>
    <row r="11" spans="1:11" x14ac:dyDescent="0.25">
      <c r="A11" t="s">
        <v>6</v>
      </c>
      <c r="B11">
        <v>9</v>
      </c>
      <c r="C11">
        <v>4</v>
      </c>
      <c r="D11">
        <f t="shared" si="1"/>
        <v>96</v>
      </c>
      <c r="E11">
        <f>SUM(B11:C11)</f>
        <v>13</v>
      </c>
      <c r="G11" t="str">
        <f>CONCATENATE($A$33,$C$31,$A$34)</f>
        <v>1001231, 1028907</v>
      </c>
      <c r="H11">
        <v>1</v>
      </c>
      <c r="I11">
        <f t="shared" si="2"/>
        <v>24</v>
      </c>
      <c r="J11" s="3">
        <f t="shared" si="3"/>
        <v>41239</v>
      </c>
      <c r="K11" s="3">
        <f t="shared" si="4"/>
        <v>41242</v>
      </c>
    </row>
    <row r="12" spans="1:11" x14ac:dyDescent="0.25">
      <c r="A12" t="s">
        <v>8</v>
      </c>
      <c r="B12">
        <v>6</v>
      </c>
      <c r="C12">
        <v>14</v>
      </c>
      <c r="D12">
        <f t="shared" si="1"/>
        <v>336</v>
      </c>
      <c r="E12">
        <f t="shared" ref="E12:E17" si="5">SUM(B12:C12)</f>
        <v>20</v>
      </c>
      <c r="G12" t="str">
        <f>CONCATENATE($A$31,$C$31,$A$32,$C$31,$A$33,$C$31,$A$34)</f>
        <v>951926, 1024072, 1001231, 1028907</v>
      </c>
      <c r="H12">
        <v>5</v>
      </c>
      <c r="I12">
        <f t="shared" si="2"/>
        <v>120</v>
      </c>
      <c r="J12" s="3">
        <f t="shared" si="3"/>
        <v>41240</v>
      </c>
      <c r="K12" s="3">
        <f t="shared" si="4"/>
        <v>41249</v>
      </c>
    </row>
    <row r="13" spans="1:11" x14ac:dyDescent="0.25">
      <c r="A13" t="s">
        <v>11</v>
      </c>
      <c r="B13">
        <v>13</v>
      </c>
      <c r="C13">
        <v>2</v>
      </c>
      <c r="D13">
        <f t="shared" si="1"/>
        <v>48</v>
      </c>
      <c r="E13">
        <f t="shared" si="5"/>
        <v>15</v>
      </c>
      <c r="G13" t="str">
        <f>CONCATENATE($A$33,$C$31,$A$34)</f>
        <v>1001231, 1028907</v>
      </c>
      <c r="H13">
        <v>1</v>
      </c>
      <c r="I13">
        <f t="shared" si="2"/>
        <v>24</v>
      </c>
      <c r="J13" s="3">
        <f t="shared" si="3"/>
        <v>41243</v>
      </c>
      <c r="K13" s="3">
        <f t="shared" si="4"/>
        <v>41244</v>
      </c>
    </row>
    <row r="14" spans="1:11" x14ac:dyDescent="0.25">
      <c r="A14" t="s">
        <v>7</v>
      </c>
      <c r="B14">
        <v>15</v>
      </c>
      <c r="C14">
        <v>1</v>
      </c>
      <c r="D14">
        <f t="shared" si="1"/>
        <v>24</v>
      </c>
      <c r="E14">
        <f>SUM(B14:C14)</f>
        <v>16</v>
      </c>
      <c r="G14" t="str">
        <f>CONCATENATE($A$33,$C$31,$A$34)</f>
        <v>1001231, 1028907</v>
      </c>
      <c r="H14">
        <v>1</v>
      </c>
      <c r="I14">
        <f t="shared" si="2"/>
        <v>24</v>
      </c>
      <c r="J14" s="3">
        <f t="shared" si="3"/>
        <v>41245</v>
      </c>
      <c r="K14" s="3">
        <f t="shared" si="4"/>
        <v>41245</v>
      </c>
    </row>
    <row r="15" spans="1:11" x14ac:dyDescent="0.25">
      <c r="A15" t="s">
        <v>10</v>
      </c>
      <c r="B15">
        <v>16</v>
      </c>
      <c r="C15">
        <v>1</v>
      </c>
      <c r="D15">
        <f t="shared" si="1"/>
        <v>24</v>
      </c>
      <c r="E15">
        <f t="shared" si="5"/>
        <v>17</v>
      </c>
      <c r="G15" t="str">
        <f>CONCATENATE($A$31,$C$31,$A$32,$C$31,$A$33,$C$31,$A$34)</f>
        <v>951926, 1024072, 1001231, 1028907</v>
      </c>
      <c r="H15">
        <v>8.3333333333333329E-2</v>
      </c>
      <c r="I15">
        <f t="shared" si="2"/>
        <v>2</v>
      </c>
      <c r="J15" s="3">
        <f t="shared" si="3"/>
        <v>41245.083333333336</v>
      </c>
      <c r="K15" s="3">
        <f t="shared" si="4"/>
        <v>41246</v>
      </c>
    </row>
    <row r="16" spans="1:11" s="5" customFormat="1" ht="15.75" thickBot="1" x14ac:dyDescent="0.3">
      <c r="A16" s="5" t="s">
        <v>12</v>
      </c>
      <c r="B16" s="5">
        <v>15</v>
      </c>
      <c r="C16" s="5">
        <v>3</v>
      </c>
      <c r="D16" s="5">
        <f t="shared" si="1"/>
        <v>72</v>
      </c>
      <c r="E16" s="5">
        <f t="shared" si="5"/>
        <v>18</v>
      </c>
      <c r="G16" s="5" t="str">
        <f>CONCATENATE($A$31,$C$31,$A$32,$C$31,$A$33,$C$31,$A$34)</f>
        <v>951926, 1024072, 1001231, 1028907</v>
      </c>
      <c r="H16" s="5">
        <v>3</v>
      </c>
      <c r="I16" s="5">
        <f t="shared" si="2"/>
        <v>72</v>
      </c>
      <c r="J16" s="10">
        <f t="shared" si="3"/>
        <v>41247</v>
      </c>
      <c r="K16" s="10">
        <f t="shared" si="4"/>
        <v>41247</v>
      </c>
    </row>
    <row r="17" spans="1:11" x14ac:dyDescent="0.25">
      <c r="A17" t="s">
        <v>16</v>
      </c>
      <c r="B17">
        <v>20</v>
      </c>
      <c r="C17">
        <v>8</v>
      </c>
      <c r="D17">
        <f t="shared" si="1"/>
        <v>192</v>
      </c>
      <c r="E17">
        <f t="shared" si="5"/>
        <v>28</v>
      </c>
      <c r="G17" s="8" t="str">
        <f>CONCATENATE($A$31,$C$31,$A$32,$C$31,$A$33,$C$31,$A$34)</f>
        <v>951926, 1024072, 1001231, 1028907</v>
      </c>
      <c r="H17" s="9">
        <v>5</v>
      </c>
      <c r="I17">
        <f t="shared" si="2"/>
        <v>120</v>
      </c>
      <c r="J17" s="3">
        <f t="shared" si="3"/>
        <v>41254</v>
      </c>
      <c r="K17" s="3">
        <f t="shared" si="4"/>
        <v>41257</v>
      </c>
    </row>
    <row r="18" spans="1:11" x14ac:dyDescent="0.25">
      <c r="A18" t="s">
        <v>21</v>
      </c>
      <c r="B18">
        <v>21</v>
      </c>
      <c r="C18">
        <v>2</v>
      </c>
      <c r="D18">
        <f t="shared" si="1"/>
        <v>48</v>
      </c>
      <c r="E18">
        <f>SUM(B18:C18)</f>
        <v>23</v>
      </c>
      <c r="G18" t="str">
        <f>CONCATENATE($A$34)</f>
        <v>1028907</v>
      </c>
      <c r="H18" s="9">
        <v>2</v>
      </c>
      <c r="I18">
        <f t="shared" si="2"/>
        <v>48</v>
      </c>
      <c r="J18" s="3">
        <f t="shared" si="3"/>
        <v>41252</v>
      </c>
      <c r="K18" s="3">
        <f t="shared" si="4"/>
        <v>41252</v>
      </c>
    </row>
    <row r="21" spans="1:11" x14ac:dyDescent="0.25">
      <c r="A21" t="s">
        <v>18</v>
      </c>
      <c r="B21" t="s">
        <v>19</v>
      </c>
      <c r="C21" t="s">
        <v>20</v>
      </c>
      <c r="E21" t="s">
        <v>22</v>
      </c>
    </row>
    <row r="22" spans="1:11" x14ac:dyDescent="0.25">
      <c r="A22" s="2">
        <v>41229</v>
      </c>
      <c r="B22" s="3">
        <v>41249</v>
      </c>
      <c r="C22">
        <f>B22-A22</f>
        <v>20</v>
      </c>
      <c r="E22">
        <f>MAX(E2:E16)</f>
        <v>20</v>
      </c>
    </row>
    <row r="24" spans="1:11" x14ac:dyDescent="0.25">
      <c r="H24" s="7"/>
      <c r="I24" s="7"/>
    </row>
    <row r="25" spans="1:11" x14ac:dyDescent="0.25">
      <c r="A25" t="s">
        <v>23</v>
      </c>
      <c r="B25" t="s">
        <v>24</v>
      </c>
    </row>
    <row r="26" spans="1:11" x14ac:dyDescent="0.25">
      <c r="A26" s="4">
        <v>41281</v>
      </c>
      <c r="B26">
        <f>A26-B22</f>
        <v>32</v>
      </c>
    </row>
    <row r="31" spans="1:11" x14ac:dyDescent="0.25">
      <c r="A31" s="6">
        <v>951926</v>
      </c>
      <c r="B31" t="s">
        <v>30</v>
      </c>
      <c r="C31" t="s">
        <v>34</v>
      </c>
      <c r="E31" s="6"/>
    </row>
    <row r="32" spans="1:11" x14ac:dyDescent="0.25">
      <c r="A32" s="6">
        <v>1024072</v>
      </c>
      <c r="B32" t="s">
        <v>31</v>
      </c>
      <c r="E32" s="6"/>
    </row>
    <row r="33" spans="1:5" x14ac:dyDescent="0.25">
      <c r="A33" s="6">
        <v>1001231</v>
      </c>
      <c r="B33" t="s">
        <v>32</v>
      </c>
      <c r="E33" s="6"/>
    </row>
    <row r="34" spans="1:5" x14ac:dyDescent="0.25">
      <c r="A34" s="6">
        <v>1028907</v>
      </c>
      <c r="B34" t="s">
        <v>33</v>
      </c>
      <c r="E3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Gannt Data</vt:lpstr>
      <vt:lpstr>Gannt 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HammyG</dc:creator>
  <cp:lastModifiedBy>hxs830</cp:lastModifiedBy>
  <cp:lastPrinted>2013-01-07T18:45:25Z</cp:lastPrinted>
  <dcterms:created xsi:type="dcterms:W3CDTF">2013-01-06T18:50:09Z</dcterms:created>
  <dcterms:modified xsi:type="dcterms:W3CDTF">2013-01-07T19:44:17Z</dcterms:modified>
</cp:coreProperties>
</file>