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ese_exploration" sheetId="1" r:id="rId4"/>
    <sheet state="visible" name="personas" sheetId="2" r:id="rId5"/>
    <sheet state="visible" name="priorisations" sheetId="3" r:id="rId6"/>
    <sheet state="visible" name="p_heuzef" sheetId="4" r:id="rId7"/>
    <sheet state="visible" name="p_julien" sheetId="5" r:id="rId8"/>
    <sheet state="visible" name="p_frederic" sheetId="6" r:id="rId9"/>
    <sheet state="visible" name="p_pierre"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Service complémentaire d'accompagnement
	-Florent Heuze</t>
      </text>
    </comment>
  </commentList>
</comments>
</file>

<file path=xl/sharedStrings.xml><?xml version="1.0" encoding="utf-8"?>
<sst xmlns="http://schemas.openxmlformats.org/spreadsheetml/2006/main" count="212" uniqueCount="163">
  <si>
    <t>Synthèse de 
l'exploration</t>
  </si>
  <si>
    <r>
      <rPr>
        <rFont val="Hind"/>
        <b/>
        <color theme="1"/>
      </rPr>
      <t>Quoi</t>
    </r>
    <r>
      <rPr>
        <rFont val="Hind"/>
        <color theme="1"/>
      </rPr>
      <t xml:space="preserve"> : Description détaillée du problème, pouvant inclure les sous-problèmes associés pour une granularité fine.
</t>
    </r>
    <r>
      <rPr>
        <rFont val="Hind"/>
        <b/>
        <color theme="1"/>
      </rPr>
      <t>Qui</t>
    </r>
    <r>
      <rPr>
        <rFont val="Hind"/>
        <color theme="1"/>
      </rPr>
      <t xml:space="preserve"> : Identification des personas ou types d'utilisateurs concernés, permettant de comprendre qui est affecté et de quelle manière. Il peut y avoir plusieurs personas différents selon les problèmes identifiés.
</t>
    </r>
    <r>
      <rPr>
        <rFont val="Hind"/>
        <b/>
        <color theme="1"/>
      </rPr>
      <t>Contournement</t>
    </r>
    <r>
      <rPr>
        <rFont val="Hind"/>
        <color theme="1"/>
      </rPr>
      <t xml:space="preserve"> : Récapitulatif des stratégies actuelles que les utilisateurs emploient pour gérer ou éviter le problème.
</t>
    </r>
    <r>
      <rPr>
        <rFont val="Hind"/>
        <b/>
        <color theme="1"/>
      </rPr>
      <t>Pourquoi</t>
    </r>
    <r>
      <rPr>
        <rFont val="Hind"/>
        <color theme="1"/>
      </rPr>
      <t xml:space="preserve"> : Exploration des raisons pour lesquelles ce problème est significatif pour les utilisateurs.
</t>
    </r>
    <r>
      <rPr>
        <rFont val="Hind"/>
        <b/>
        <color theme="1"/>
      </rPr>
      <t>Combien</t>
    </r>
    <r>
      <rPr>
        <rFont val="Hind"/>
        <color theme="1"/>
      </rPr>
      <t xml:space="preserve"> : Quantification de l'impact du problème, pour évaluer son importance relative (vous pouvez vous appuyer sur la partie quantitative de la discovery)
</t>
    </r>
    <r>
      <rPr>
        <rFont val="Hind"/>
        <b/>
        <color theme="1"/>
      </rPr>
      <t>Valeur</t>
    </r>
    <r>
      <rPr>
        <rFont val="Hind"/>
        <color theme="1"/>
      </rPr>
      <t xml:space="preserve"> : valeur que la résolution du problème apporterait pour le user (satisfaction) ou pour le business (productivité, nouveau business, sécurisation de clients). Si on parle d’impact financier, il est important d’être précis.</t>
    </r>
  </si>
  <si>
    <t>PROBLÈMES</t>
  </si>
  <si>
    <t>Contribution à l'inventaire complexe</t>
  </si>
  <si>
    <t>Problème technique sur le site web</t>
  </si>
  <si>
    <t>Difficulté à intégrer et à contribuer</t>
  </si>
  <si>
    <t>Manque d'accompagnement pour la réhabiliation de friches</t>
  </si>
  <si>
    <t>Difficulté à piloter la plateforme</t>
  </si>
  <si>
    <t>Problème 8</t>
  </si>
  <si>
    <t>PROBLEME 9</t>
  </si>
  <si>
    <r>
      <rPr>
        <rFont val="Hind"/>
        <b/>
        <color rgb="FF444444"/>
        <sz val="10.0"/>
      </rPr>
      <t>Quoi</t>
    </r>
    <r>
      <rPr>
        <rFont val="Hind"/>
        <color rgb="FF444444"/>
        <sz val="10.0"/>
      </rPr>
      <t xml:space="preserve">
</t>
    </r>
    <r>
      <rPr>
        <rFont val="Hind"/>
        <color rgb="FF444444"/>
        <sz val="8.0"/>
      </rPr>
      <t>Déscription du problème et sous-problèmes éventuelle.</t>
    </r>
  </si>
  <si>
    <t>Un bug technique est identifié sur la plateforme du site, sur la section blog, des actualités à la une.</t>
  </si>
  <si>
    <r>
      <rPr>
        <rFont val="Hind"/>
        <color theme="1"/>
        <sz val="11.0"/>
        <u/>
      </rPr>
      <t xml:space="preserve">3 soucis majeurs rencontrés dans la prise de décision de création : </t>
    </r>
    <r>
      <rPr>
        <rFont val="Hind"/>
        <color theme="1"/>
        <sz val="11.0"/>
      </rPr>
      <t xml:space="preserve">
- Volonté et capacité à monter un observatoire
- Absence d’informations friches
- Acceptation de mettre les données en open-data
</t>
    </r>
    <r>
      <rPr>
        <rFont val="Hind"/>
        <color theme="1"/>
        <sz val="11.0"/>
        <u/>
      </rPr>
      <t>Un constat :</t>
    </r>
    <r>
      <rPr>
        <rFont val="Hind"/>
        <color theme="1"/>
        <sz val="11.0"/>
      </rPr>
      <t xml:space="preserve"> 
Documentation existante mais diffuse (FAQ au format PDF) et donc complexe à prendre en main et chronophage (point de douleur soulevée le 15/10/24 auprès d'environs 300 utilisateurs de Cartofriches).</t>
    </r>
  </si>
  <si>
    <t>En dehors d'un lien vers le site urbanvitaliz.fr, il n'exite pas d'autre suite de parcours possible lorsque l'on a consulté une fiche friche dans l'outil cartographique. L'utilisateur se retrouve donc sans accompagnement pour la suite de son projet.</t>
  </si>
  <si>
    <t>Le suivi de performance est réalisé à la main, et sur la base de quelques KPI seulement.
Manque d'information décisonnelle (Data-Driven) et de vision global. Les leviers de prise de décision basés sur la data sont donc limités.
Aucune visibilité sur les utilisateurs actifs et les interactions entre les parties prenantes.
Manque d'indicateurs sur l'usage de la plateforme, la qualité des données, les fonctionnalités les plus utilisées et les interactions entre les usagers.
Le niveau de qualité des données n'est pas non plus régulièrement évalué. 
Pas de schéma technique.</t>
  </si>
  <si>
    <r>
      <rPr>
        <rFont val="Hind"/>
        <b/>
        <color rgb="FF444444"/>
        <sz val="10.0"/>
      </rPr>
      <t>Qui</t>
    </r>
    <r>
      <rPr>
        <rFont val="Hind"/>
        <color rgb="FF444444"/>
        <sz val="10.0"/>
      </rPr>
      <t xml:space="preserve">
</t>
    </r>
    <r>
      <rPr>
        <rFont val="Hind"/>
        <color rgb="FF444444"/>
        <sz val="8.0"/>
      </rPr>
      <t>Personas concernés</t>
    </r>
  </si>
  <si>
    <t>1-CEREMA, 2-Elu·e local, 3-Observatoire local, 4-Promoteur immobilier</t>
  </si>
  <si>
    <t>1-CEREMA, 3-Observatoire local</t>
  </si>
  <si>
    <t>2-Elu·e local, 4-Promoteur immobilier</t>
  </si>
  <si>
    <t>1-CEREMA</t>
  </si>
  <si>
    <r>
      <rPr>
        <rFont val="Hind"/>
        <b/>
        <color rgb="FF444444"/>
        <sz val="10.0"/>
      </rPr>
      <t>Contournement</t>
    </r>
    <r>
      <rPr>
        <rFont val="Hind"/>
        <color rgb="FF444444"/>
        <sz val="10.0"/>
      </rPr>
      <t xml:space="preserve">
</t>
    </r>
    <r>
      <rPr>
        <rFont val="Hind"/>
        <color rgb="FF444444"/>
        <sz val="8.0"/>
      </rPr>
      <t>Manières dont les utilisateurs contournent où s'adaptent à l'état actuel des choses</t>
    </r>
  </si>
  <si>
    <t>Subissent le problème technique sans contournement possible.</t>
  </si>
  <si>
    <t>Abandon de l'intégration et contributions
Contact équipe CEREMA</t>
  </si>
  <si>
    <t>Inscription à UrbanVitaliz via formulaire.
L'utilisateur doit se débrouiller par lui même pour entrer en contact avec le propriétaire de la friche, ou la collectivité locale concernée.
Décisions immobilières prises avec des informations récupérées et sur la base d'intuitions qui ne sont pas appuyées par des faits.</t>
  </si>
  <si>
    <t>Reporting basé sur un panel limité d'indicateurs.
Utilisation des webinars pour récupérer des insights utilisateurs.
Décisions empiriques pour les investissements.</t>
  </si>
  <si>
    <r>
      <rPr>
        <rFont val="Hind"/>
        <b/>
        <color rgb="FF444444"/>
        <sz val="10.0"/>
      </rPr>
      <t>Pourquoi</t>
    </r>
    <r>
      <rPr>
        <rFont val="Hind"/>
        <color rgb="FF444444"/>
        <sz val="10.0"/>
      </rPr>
      <t xml:space="preserve">
</t>
    </r>
    <r>
      <rPr>
        <rFont val="Hind"/>
        <color rgb="FF444444"/>
        <sz val="8.0"/>
      </rPr>
      <t>Pourquoi est-ce un problème ?</t>
    </r>
  </si>
  <si>
    <t>Mauvaise image de marque.</t>
  </si>
  <si>
    <t>Réduction de la contribution à l'inventaire, probablement significative.
Bloque l'atteinte de l'objectif de couverture nationale à 100%.</t>
  </si>
  <si>
    <t>Pas de fin de parcours pour un utilisateur en recheche de contact ou d'information pour lancer un projet.
Redirigé sur UrbanVitaliz, l'utilisateur doit de nouveau se débrouiller seul pour naviguer vers la bonne information. 
Investissements avec des risques élevés, beaucoup d'incertitude, générant des abandons de projet.</t>
  </si>
  <si>
    <t>Manque d'autonomie, dans la priorisation des sujets.
Perte d'un levier de prise d'action proactive sur la qualité des données.
Rapports basé sur un panel limité d'indicateurs.
Utilisation des webinaires pour récupérer des retours des utilisateurs.
Décisions d'évolution prises avec incertitude et risquées.
Dette technique de la plateforme à cause d'une maintenance insuffisante (manque de maintenance corrective et manque de maintenance évolutive).</t>
  </si>
  <si>
    <r>
      <rPr>
        <rFont val="Hind"/>
        <b/>
        <color rgb="FF444444"/>
        <sz val="10.0"/>
      </rPr>
      <t>Combien</t>
    </r>
    <r>
      <rPr>
        <rFont val="Hind"/>
        <color rgb="FF444444"/>
        <sz val="10.0"/>
      </rPr>
      <t xml:space="preserve">
</t>
    </r>
    <r>
      <rPr>
        <rFont val="Hind"/>
        <color rgb="FF444444"/>
        <sz val="8.0"/>
      </rPr>
      <t>Quantifier le problème en s'appuyant sur des chiffres</t>
    </r>
  </si>
  <si>
    <t>En 09/2024, l'identification des friches par les citoyens ne représente que 0,84% des identifications remontées.</t>
  </si>
  <si>
    <t>Deux actualités publiées sur le blog présente le problème.</t>
  </si>
  <si>
    <t>31 départements intégrés
10 département en cours de discussion
60 non couverts</t>
  </si>
  <si>
    <t>Toutes les friches sont concernées.
Pas de données disponible une fois le relais effectué avec UrbanVitaliz.</t>
  </si>
  <si>
    <t>n.a</t>
  </si>
  <si>
    <r>
      <rPr>
        <rFont val="Hind"/>
        <b/>
        <color rgb="FF444444"/>
        <sz val="10.0"/>
      </rPr>
      <t>Valeur</t>
    </r>
    <r>
      <rPr>
        <rFont val="Hind"/>
        <color rgb="FF444444"/>
        <sz val="10.0"/>
      </rPr>
      <t xml:space="preserve">
</t>
    </r>
    <r>
      <rPr>
        <rFont val="Hind"/>
        <color rgb="FF444444"/>
        <sz val="8.0"/>
      </rPr>
      <t>Qu'est-ce que la résolution apportera</t>
    </r>
  </si>
  <si>
    <t>Meilleur communication et réputation.</t>
  </si>
  <si>
    <t>Un plus grand nombre de contributeurs locaux au référentiel Cartofriches et donc une meilleure couverture nationale</t>
  </si>
  <si>
    <t>Capitaliser sur le parcours réalisé par l'utilisateur pour lui offrir une porte de sortie contextualisée et valoriser le temps qu'il aura passé sur la plateforme.
Aidera à la rétention pour les utilisateurs prospects.
Continuité dans l'accompagnement pour investir dans des projets de réhabilitation de friches.</t>
  </si>
  <si>
    <t>Capacité à suivre l'état de santé de la plateforme.
Possibilités d'analyses quantitatives. 
Prise de décision proactive basée sur l'analyse qualitative.
Excellence opérationnelle.</t>
  </si>
  <si>
    <t>Amélioration</t>
  </si>
  <si>
    <t>Faciliter la contribution à l'inventaire national des friches</t>
  </si>
  <si>
    <t>Améliorer la communication</t>
  </si>
  <si>
    <t>Module d’accompagnement à la création d’observatoire local</t>
  </si>
  <si>
    <t>Service d'accompagnement au lancement de projet</t>
  </si>
  <si>
    <t>Outils de supervision et d'analyse</t>
  </si>
  <si>
    <r>
      <rPr>
        <rFont val="Hind"/>
        <b/>
        <color rgb="FF444444"/>
        <sz val="10.0"/>
      </rPr>
      <t xml:space="preserve">Solution possibles
</t>
    </r>
    <r>
      <rPr>
        <rFont val="Hind"/>
        <b val="0"/>
        <color rgb="FF444444"/>
        <sz val="8.0"/>
      </rPr>
      <t>Converger vers les solutions</t>
    </r>
  </si>
  <si>
    <r>
      <rPr>
        <rFont val="Hind"/>
        <sz val="11.0"/>
      </rPr>
      <t xml:space="preserve">Proposition d'un correctif technique : </t>
    </r>
    <r>
      <rPr>
        <rFont val="Hind"/>
        <color rgb="FF1155CC"/>
        <sz val="11.0"/>
        <u/>
      </rPr>
      <t>https://github.com/CEREMA/cartofriches/pull/6</t>
    </r>
  </si>
  <si>
    <t>- LLM / RAG
- Wiki collaboratif
- Formation vidéos</t>
  </si>
  <si>
    <t>- Lien contextualisé vers UrbanVitaliz
- Formulaire de contact directement sur la fiche Friche (cas de propriétaire connu et ayant accepté d'être contacté)
- Modèle d'apprentissage automatique pour prédire le succès de réhabilitation d'une friche</t>
  </si>
  <si>
    <t>- Tableau de bord BI
- Outil d'analytique
- Système de tickets
- Documentation interne
- Audit du système d'information</t>
  </si>
  <si>
    <r>
      <rPr>
        <rFont val="Hind"/>
        <b/>
        <color rgb="FF444444"/>
        <sz val="10.0"/>
      </rPr>
      <t>Score de priorisation</t>
    </r>
    <r>
      <rPr>
        <rFont val="Hind"/>
        <color rgb="FF444444"/>
        <sz val="10.0"/>
      </rPr>
      <t xml:space="preserve">
</t>
    </r>
    <r>
      <rPr>
        <rFont val="Hind"/>
        <color rgb="FF444444"/>
        <sz val="8.0"/>
      </rPr>
      <t xml:space="preserve">Cf onglet </t>
    </r>
    <r>
      <rPr>
        <rFont val="Hind"/>
        <color rgb="FF1155CC"/>
        <sz val="8.0"/>
        <u/>
      </rPr>
      <t>priorisations</t>
    </r>
  </si>
  <si>
    <r>
      <rPr>
        <rFont val="Hind"/>
        <b/>
        <color rgb="FF444444"/>
        <sz val="10.0"/>
      </rPr>
      <t xml:space="preserve">KPIs
</t>
    </r>
    <r>
      <rPr>
        <rFont val="Hind"/>
        <i/>
        <color rgb="FF444444"/>
        <sz val="8.0"/>
      </rPr>
      <t>Métriques choisis avant et après la mise en place de la solution pour évaluer son impact</t>
    </r>
  </si>
  <si>
    <t>1. Nombre de nouveaux observatoire locaux créés</t>
  </si>
  <si>
    <t>1. Nombre de mise en relation
2. Nombre de nouveaux projets lancés
3. Pourcentage de succès de prédiction pour le modèle de ML</t>
  </si>
  <si>
    <t>1. Temps d'utilisation des outils
2. Nombre de problème et besoins résolus
3. Volumes de données collectés
4. Taux de satisfaction des usagers</t>
  </si>
  <si>
    <t>Vérification de l'indépendance de l'amélioration</t>
  </si>
  <si>
    <t>Intégration dans le Workflow</t>
  </si>
  <si>
    <t>❌</t>
  </si>
  <si>
    <t>✅</t>
  </si>
  <si>
    <t>Développement parallèle</t>
  </si>
  <si>
    <t>Évolutivité</t>
  </si>
  <si>
    <t>Indépendance Technique</t>
  </si>
  <si>
    <t>Contributeurs -&gt;</t>
  </si>
  <si>
    <t>PERSONA N°1 : Nicolas Pelé (CEREMA)</t>
  </si>
  <si>
    <t>PERSONA N°3 : Établissement Public Foncier de Normandie (Observatoire local)</t>
  </si>
  <si>
    <t>Age :</t>
  </si>
  <si>
    <t>35 ans</t>
  </si>
  <si>
    <r>
      <rPr>
        <rFont val="Graduate"/>
        <color rgb="FFFFFFFF"/>
      </rPr>
      <t xml:space="preserve">Motivations
</t>
    </r>
    <r>
      <rPr>
        <rFont val="Graduate"/>
        <color rgb="FFFFFFFF"/>
        <sz val="8.0"/>
      </rPr>
      <t xml:space="preserve">Lutter contre l'artificialisation des sols et 
Réduire la consomation des espaces naturels (ZAN)
Améliorer l'économie, le social et l'environnement
Contribuer à produire des logements 
</t>
    </r>
  </si>
  <si>
    <r>
      <rPr>
        <rFont val="Graduate"/>
        <color rgb="FFFFFFFF"/>
      </rPr>
      <t xml:space="preserve">Frustrations
</t>
    </r>
    <r>
      <rPr>
        <rFont val="Graduate"/>
        <color rgb="FFFFFFFF"/>
        <sz val="8.0"/>
      </rPr>
      <t>Manque de visibilitée de Cartofriches
Difficulté pour valoriser Cartofriches
Fonctionnement et documentation de la chaine de 
traitement des données améliorable
Manque de données</t>
    </r>
  </si>
  <si>
    <t>57 ans</t>
  </si>
  <si>
    <t>Motivations</t>
  </si>
  <si>
    <t>Frustrations</t>
  </si>
  <si>
    <t>Profession :</t>
  </si>
  <si>
    <t>Responsable d'études CEREMA</t>
  </si>
  <si>
    <t>Établissement Public Foncier</t>
  </si>
  <si>
    <t>Niveau d'études :</t>
  </si>
  <si>
    <t>Supérieur</t>
  </si>
  <si>
    <t>Sobriété Foncière</t>
  </si>
  <si>
    <t>Outils peu performants</t>
  </si>
  <si>
    <t>Budget</t>
  </si>
  <si>
    <t>Compétences :</t>
  </si>
  <si>
    <t>Analyse de données</t>
  </si>
  <si>
    <t>aménagement du territoire</t>
  </si>
  <si>
    <t>Excellente connaissance 
du systeme cartofriches</t>
  </si>
  <si>
    <t>https://www.linkedin.com/in/emma-rossignol-7700291b7/?originalSubdomain=fr</t>
  </si>
  <si>
    <t>Ingénieur technique</t>
  </si>
  <si>
    <r>
      <rPr>
        <rFont val="Graduate"/>
        <color rgb="FFFFFFFF"/>
      </rPr>
      <t xml:space="preserve">Outils utilisées
</t>
    </r>
    <r>
      <rPr>
        <rFont val="Graduate"/>
        <color rgb="FFFFFFFF"/>
        <sz val="8.0"/>
      </rPr>
      <t>BDD
shinyapps.io
github.com
data.gouv.fr
urbansimul.cerema.fr</t>
    </r>
  </si>
  <si>
    <r>
      <rPr>
        <rFont val="Graduate"/>
        <color rgb="FFFFFFFF"/>
      </rPr>
      <t xml:space="preserve">Besoins et attentes
</t>
    </r>
    <r>
      <rPr>
        <rFont val="Graduate"/>
        <color rgb="FFFFFFFF"/>
        <sz val="8.0"/>
      </rPr>
      <t>Optimiser la communication
Optimiser le processus de traitement des données
Obtenir plus d'implications et de 
retours des contributeurs
Plus de moyen humain et matériel</t>
    </r>
  </si>
  <si>
    <t>Outils utilisées</t>
  </si>
  <si>
    <t>Besoins et attentes</t>
  </si>
  <si>
    <t>Objectifs et défis</t>
  </si>
  <si>
    <t>Cartofriches</t>
  </si>
  <si>
    <t>Outils performants</t>
  </si>
  <si>
    <t>Inventoriser toutes les friches</t>
  </si>
  <si>
    <t>Connaitre les friches pour un
développement territorial sobre</t>
  </si>
  <si>
    <t>UrbanSimul</t>
  </si>
  <si>
    <t>Facilité d'accès et de saisie</t>
  </si>
  <si>
    <t>Assurer le niveau de qualité 
de l'inventaire</t>
  </si>
  <si>
    <t>Informations fiables</t>
  </si>
  <si>
    <t>Motiver les acteurs locaux 
à la contribution</t>
  </si>
  <si>
    <t>Limiter les freins techniques</t>
  </si>
  <si>
    <t>Consomateurs -&gt;</t>
  </si>
  <si>
    <t>PERSONA N°2 : Christian Persiaux (élu local), 3ème Maire-Adjoint de Louveciennes, Chargé de L'Urbanisme</t>
  </si>
  <si>
    <t>PERSONA N°4 : Cédric Thibierge (Promoteur immobilier)</t>
  </si>
  <si>
    <t>60 ans</t>
  </si>
  <si>
    <t>40 ans</t>
  </si>
  <si>
    <r>
      <rPr>
        <rFont val="Graduate"/>
        <color rgb="FFFFFFFF"/>
      </rPr>
      <t xml:space="preserve">Motivations
</t>
    </r>
    <r>
      <rPr>
        <rFont val="Graduate"/>
        <color rgb="FFFFFFFF"/>
        <sz val="8.0"/>
      </rPr>
      <t>Opportunites financiere
Gain de temps sur la prospection</t>
    </r>
  </si>
  <si>
    <r>
      <rPr>
        <rFont val="Graduate"/>
        <color rgb="FFFFFFFF"/>
      </rPr>
      <t xml:space="preserve">Frustrations
</t>
    </r>
    <r>
      <rPr>
        <rFont val="Graduate"/>
        <color rgb="FFFFFFFF"/>
        <sz val="8.0"/>
      </rPr>
      <t>Manque de détails contextuel sur les friches
Filtres insufisants
Manque d'intuitivitée de l'usage de l'outil</t>
    </r>
  </si>
  <si>
    <t>responsable juridique chez société générale</t>
  </si>
  <si>
    <t>Developpement durable</t>
  </si>
  <si>
    <t>Manque de moyens</t>
  </si>
  <si>
    <t>Promoteur Immobilier</t>
  </si>
  <si>
    <t>Réhabilitation des espaces verts</t>
  </si>
  <si>
    <t>Projets bloqués</t>
  </si>
  <si>
    <t>Intermédiaire</t>
  </si>
  <si>
    <t>Sécurisation de la ville</t>
  </si>
  <si>
    <t>Conflits avec les autres villes</t>
  </si>
  <si>
    <t>Juriste</t>
  </si>
  <si>
    <t>Comptable</t>
  </si>
  <si>
    <t>Connaissance de l'urbanisme local</t>
  </si>
  <si>
    <t>Entrepreneur</t>
  </si>
  <si>
    <t>Connaissance de l'administration</t>
  </si>
  <si>
    <r>
      <rPr>
        <rFont val="Graduate"/>
        <color rgb="FFFFFFFF"/>
      </rPr>
      <t xml:space="preserve">Outils utilisées
</t>
    </r>
    <r>
      <rPr>
        <rFont val="Graduate"/>
        <color rgb="FFFFFFFF"/>
        <sz val="8.0"/>
      </rPr>
      <t>Cartofrcihes
Alternatives payantes à Cartofriches</t>
    </r>
  </si>
  <si>
    <r>
      <rPr>
        <rFont val="Graduate"/>
        <color rgb="FFFFFFFF"/>
      </rPr>
      <t xml:space="preserve">Besoins et attentes
</t>
    </r>
    <r>
      <rPr>
        <rFont val="Graduate"/>
        <color rgb="FFFFFFFF"/>
        <sz val="8.0"/>
      </rPr>
      <t>Facile d'accès
Informations fiables et à jour
Chiffrage</t>
    </r>
  </si>
  <si>
    <t>Cartofriches ?</t>
  </si>
  <si>
    <t>Avoir des données fiables</t>
  </si>
  <si>
    <t>UrbanSimul ?</t>
  </si>
  <si>
    <t>Recensement à jour des friches</t>
  </si>
  <si>
    <t>Maîtriser l'urbanisation</t>
  </si>
  <si>
    <t>API Données Foncières ?</t>
  </si>
  <si>
    <t>Avoir une vision globale de l'urbanisme</t>
  </si>
  <si>
    <t>Trouver de l'information</t>
  </si>
  <si>
    <t>Préserver les espaces naturels</t>
  </si>
  <si>
    <t>Réseautage</t>
  </si>
  <si>
    <t>Répondre aux besoins de la population</t>
  </si>
  <si>
    <t>Lexique des différents types d'impact</t>
  </si>
  <si>
    <t>Niveau des scores</t>
  </si>
  <si>
    <t>Score 0 = Aucun impact mesurable</t>
  </si>
  <si>
    <t>Satisfaction</t>
  </si>
  <si>
    <t>Prend en compte l'impact individuel de l'amélioration sur un utilisateur en termes de satisfaction et la portée (combien d'usagers) de cette amélioration</t>
  </si>
  <si>
    <t>Score 1 = Impact faible</t>
  </si>
  <si>
    <t>Croissance</t>
  </si>
  <si>
    <t>Augmentation des usagers et de la surface couverte, de leur implication et fidélité. Determine le niveau de contribution à l'inventaire national.</t>
  </si>
  <si>
    <t>Score 2 = Impact modéré</t>
  </si>
  <si>
    <t>Performance</t>
  </si>
  <si>
    <t>Efficacité et efficience des processus internes du CEREMA. Minimise l'utilisation de ressources tout maximisant la production et la qualité des services.</t>
  </si>
  <si>
    <t>Score 3 = Impact fort</t>
  </si>
  <si>
    <t>Écologie</t>
  </si>
  <si>
    <t>Diminue l'impact environnemental. Réduction de l'Artificialisation des Sols. Promotion de la biodiversité et renaturation.</t>
  </si>
  <si>
    <t>Innovation</t>
  </si>
  <si>
    <t>Adoption ou amélioration de nouvelles technologies. Recherche et développement.</t>
  </si>
  <si>
    <t>Social</t>
  </si>
  <si>
    <t>Amélioration de la qualité de vie, création d'emplois et du bien être.</t>
  </si>
  <si>
    <t>Économique</t>
  </si>
  <si>
    <t>Augmente la valeur foncière, l'attraction touristique. Encourage les investisseurs.</t>
  </si>
  <si>
    <t>Nom de l'amélioration</t>
  </si>
  <si>
    <t>SCORE DE PRIORISATION</t>
  </si>
  <si>
    <t>HEUZEF</t>
  </si>
  <si>
    <t>JULIEN</t>
  </si>
  <si>
    <t>FRÉDÉRIC</t>
  </si>
  <si>
    <t>PIERRE</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</si>
</sst>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Arial"/>
      <scheme val="minor"/>
    </font>
    <font>
      <color theme="1"/>
      <name val="Raleway"/>
    </font>
    <font>
      <sz val="8.0"/>
      <color rgb="FFFFFFFF"/>
      <name val="Raleway"/>
    </font>
    <font>
      <b/>
      <color theme="1"/>
      <name val="Raleway"/>
    </font>
    <font>
      <sz val="36.0"/>
      <color rgb="FF576475"/>
      <name val="Raleway"/>
    </font>
    <font>
      <sz val="42.0"/>
      <color rgb="FF576475"/>
      <name val="Raleway"/>
    </font>
    <font>
      <color theme="1"/>
      <name val="Hind"/>
    </font>
    <font>
      <color rgb="FFFF0000"/>
      <name val="Hind"/>
    </font>
    <font>
      <b/>
      <color theme="1"/>
      <name val="Hind"/>
    </font>
    <font>
      <b/>
      <sz val="10.0"/>
      <color rgb="FF444444"/>
      <name val="Hind"/>
    </font>
    <font>
      <b/>
      <sz val="10.0"/>
      <color rgb="FFECECEC"/>
      <name val="Hind"/>
    </font>
    <font>
      <b/>
      <sz val="10.0"/>
      <color rgb="FFFFFFFF"/>
      <name val="Hind"/>
    </font>
    <font>
      <b/>
      <sz val="10.0"/>
      <color theme="1"/>
      <name val="Hind"/>
    </font>
    <font>
      <sz val="10.0"/>
      <color rgb="FF444444"/>
      <name val="Hind"/>
    </font>
    <font>
      <sz val="11.0"/>
      <color theme="1"/>
      <name val="Hind"/>
    </font>
    <font>
      <b/>
      <sz val="8.0"/>
      <color rgb="FFFFFFFF"/>
      <name val="Hind"/>
    </font>
    <font>
      <u/>
      <sz val="11.0"/>
      <color rgb="FF0000FF"/>
      <name val="Hind"/>
    </font>
    <font>
      <u/>
      <sz val="10.0"/>
      <color rgb="FF444444"/>
      <name val="Hind"/>
    </font>
    <font>
      <b/>
      <sz val="11.0"/>
      <color theme="1"/>
      <name val="Hind"/>
    </font>
    <font>
      <sz val="7.0"/>
      <color theme="1"/>
      <name val="Hind"/>
    </font>
    <font>
      <b/>
      <u/>
      <sz val="10.0"/>
      <color rgb="FF0000FF"/>
      <name val="Hind"/>
    </font>
    <font>
      <i/>
      <sz val="10.0"/>
      <color rgb="FF444444"/>
      <name val="Hind"/>
    </font>
    <font>
      <b/>
      <sz val="24.0"/>
      <color rgb="FF666666"/>
      <name val="Arial"/>
      <scheme val="minor"/>
    </font>
    <font>
      <b/>
      <sz val="18.0"/>
      <color rgb="FFFFFFFF"/>
      <name val="Graduate"/>
    </font>
    <font/>
    <font>
      <b/>
      <color rgb="FFFFFFFF"/>
      <name val="Graduate"/>
    </font>
    <font>
      <color theme="1"/>
      <name val="Graduate"/>
    </font>
    <font>
      <color theme="1"/>
      <name val="Arial"/>
      <scheme val="minor"/>
    </font>
    <font>
      <color rgb="FFFFFFFF"/>
      <name val="Graduate"/>
    </font>
    <font>
      <b/>
      <sz val="8.0"/>
      <color rgb="FFFFFFFF"/>
      <name val="Graduate"/>
    </font>
    <font>
      <b/>
      <sz val="9.0"/>
      <color rgb="FFFFFFFF"/>
      <name val="Graduate"/>
    </font>
    <font>
      <u/>
      <color rgb="FF0000FF"/>
    </font>
    <font>
      <b/>
      <sz val="16.0"/>
      <color rgb="FFFFFFFF"/>
      <name val="Graduate"/>
    </font>
    <font>
      <color theme="1"/>
      <name val="Arial"/>
    </font>
    <font>
      <sz val="8.0"/>
      <color theme="1"/>
      <name val="Graduate"/>
    </font>
    <font>
      <sz val="9.0"/>
      <color rgb="FFFFFFFF"/>
      <name val="Graduate"/>
    </font>
    <font>
      <b/>
      <sz val="14.0"/>
      <color theme="1"/>
      <name val="Arial"/>
      <scheme val="minor"/>
    </font>
    <font>
      <sz val="14.0"/>
      <color theme="1"/>
      <name val="Arial"/>
      <scheme val="minor"/>
    </font>
    <font>
      <sz val="14.0"/>
      <color rgb="FFB7B7B7"/>
      <name val="Arial"/>
      <scheme val="minor"/>
    </font>
    <font>
      <b/>
      <sz val="14.0"/>
      <color rgb="FFB7B7B7"/>
      <name val="Arial"/>
      <scheme val="minor"/>
    </font>
    <font>
      <i/>
      <color theme="1"/>
      <name val="Lato"/>
    </font>
    <font>
      <b/>
      <sz val="14.0"/>
      <color rgb="FF9900FF"/>
      <name val="Lato"/>
    </font>
    <font>
      <color theme="1"/>
      <name val="Lato"/>
    </font>
    <font>
      <i/>
      <sz val="8.0"/>
      <color theme="1"/>
      <name val="Lato"/>
    </font>
    <font>
      <b/>
      <color rgb="FFFFFFFF"/>
      <name val="Lato"/>
    </font>
    <font>
      <b/>
      <sz val="8.0"/>
      <color rgb="FF000000"/>
      <name val="Lato"/>
    </font>
    <font>
      <b/>
      <color rgb="FF000000"/>
      <name val="Lato"/>
    </font>
    <font>
      <b/>
      <sz val="30.0"/>
      <color rgb="FFFF0000"/>
      <name val="Lato"/>
    </font>
  </fonts>
  <fills count="15">
    <fill>
      <patternFill patternType="none"/>
    </fill>
    <fill>
      <patternFill patternType="lightGray"/>
    </fill>
    <fill>
      <patternFill patternType="solid">
        <fgColor rgb="FF576475"/>
        <bgColor rgb="FF576475"/>
      </patternFill>
    </fill>
    <fill>
      <patternFill patternType="solid">
        <fgColor rgb="FFF0F0F0"/>
        <bgColor rgb="FFF0F0F0"/>
      </patternFill>
    </fill>
    <fill>
      <patternFill patternType="solid">
        <fgColor rgb="FFE69138"/>
        <bgColor rgb="FFE69138"/>
      </patternFill>
    </fill>
    <fill>
      <patternFill patternType="solid">
        <fgColor rgb="FF666666"/>
        <bgColor rgb="FF666666"/>
      </patternFill>
    </fill>
    <fill>
      <patternFill patternType="solid">
        <fgColor rgb="FFD9EAD3"/>
        <bgColor rgb="FFD9EAD3"/>
      </patternFill>
    </fill>
    <fill>
      <patternFill patternType="solid">
        <fgColor rgb="FFD9D2E9"/>
        <bgColor rgb="FFD9D2E9"/>
      </patternFill>
    </fill>
    <fill>
      <patternFill patternType="solid">
        <fgColor rgb="FFC9DAF8"/>
        <bgColor rgb="FFC9DAF8"/>
      </patternFill>
    </fill>
    <fill>
      <patternFill patternType="solid">
        <fgColor rgb="FF990000"/>
        <bgColor rgb="FF990000"/>
      </patternFill>
    </fill>
    <fill>
      <patternFill patternType="solid">
        <fgColor rgb="FF38761D"/>
        <bgColor rgb="FF38761D"/>
      </patternFill>
    </fill>
    <fill>
      <patternFill patternType="solid">
        <fgColor rgb="FF1155CC"/>
        <bgColor rgb="FF1155CC"/>
      </patternFill>
    </fill>
    <fill>
      <patternFill patternType="solid">
        <fgColor rgb="FFBF9000"/>
        <bgColor rgb="FFBF9000"/>
      </patternFill>
    </fill>
    <fill>
      <patternFill patternType="solid">
        <fgColor rgb="FF9900FF"/>
        <bgColor rgb="FF9900FF"/>
      </patternFill>
    </fill>
    <fill>
      <patternFill patternType="solid">
        <fgColor rgb="FFFFFFFF"/>
        <bgColor rgb="FFFFFFFF"/>
      </patternFill>
    </fill>
  </fills>
  <borders count="19">
    <border/>
    <border>
      <top style="dotted">
        <color rgb="FFB7B7B7"/>
      </top>
    </border>
    <border>
      <left style="thin">
        <color rgb="FF000000"/>
      </left>
      <top style="thin">
        <color rgb="FF000000"/>
      </top>
      <bottom style="thin">
        <color rgb="FF000000"/>
      </bottom>
    </border>
    <border>
      <top style="thin">
        <color rgb="FF000000"/>
      </top>
      <bottom style="thin">
        <color rgb="FF000000"/>
      </bottom>
    </border>
    <border>
      <left style="thick">
        <color rgb="FF576475"/>
      </left>
      <top style="thick">
        <color rgb="FF576475"/>
      </top>
    </border>
    <border>
      <top style="thick">
        <color rgb="FF576475"/>
      </top>
    </border>
    <border>
      <right style="thick">
        <color rgb="FF576475"/>
      </right>
      <top style="thick">
        <color rgb="FF576475"/>
      </top>
    </border>
    <border>
      <left style="thick">
        <color rgb="FF576475"/>
      </left>
    </border>
    <border>
      <right style="thick">
        <color rgb="FF576475"/>
      </right>
    </border>
    <border>
      <left style="thick">
        <color rgb="FF576475"/>
      </left>
      <bottom style="thick">
        <color rgb="FF576475"/>
      </bottom>
    </border>
    <border>
      <bottom style="thick">
        <color rgb="FF576475"/>
      </bottom>
    </border>
    <border>
      <right style="thick">
        <color rgb="FF576475"/>
      </right>
      <bottom style="thick">
        <color rgb="FF576475"/>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shrinkToFit="0" vertical="center" wrapText="1"/>
    </xf>
    <xf borderId="0" fillId="2" fontId="1" numFmtId="0" xfId="0" applyAlignment="1" applyFont="1">
      <alignment shrinkToFit="0" vertical="top" wrapText="1"/>
    </xf>
    <xf borderId="0" fillId="3" fontId="1" numFmtId="0" xfId="0" applyAlignment="1" applyFill="1" applyFont="1">
      <alignment shrinkToFit="0" vertical="center" wrapText="1"/>
    </xf>
    <xf borderId="0" fillId="3" fontId="2" numFmtId="0" xfId="0" applyAlignment="1" applyFont="1">
      <alignment horizontal="left" shrinkToFit="0" vertical="top" wrapText="1"/>
    </xf>
    <xf borderId="0" fillId="3" fontId="3" numFmtId="0" xfId="0" applyAlignment="1" applyFont="1">
      <alignment shrinkToFit="0" vertical="center" wrapText="1"/>
    </xf>
    <xf borderId="0" fillId="3" fontId="4" numFmtId="0" xfId="0" applyAlignment="1" applyFont="1">
      <alignment horizontal="left" readingOrder="0" shrinkToFit="0" vertical="top" wrapText="0"/>
    </xf>
    <xf borderId="0" fillId="3" fontId="5" numFmtId="0" xfId="0" applyAlignment="1" applyFont="1">
      <alignment horizontal="left" readingOrder="0" shrinkToFit="0" vertical="top" wrapText="1"/>
    </xf>
    <xf borderId="0" fillId="3" fontId="6" numFmtId="0" xfId="0" applyAlignment="1" applyFont="1">
      <alignment shrinkToFit="0" vertical="center" wrapText="1"/>
    </xf>
    <xf borderId="0" fillId="3" fontId="6" numFmtId="0" xfId="0" applyAlignment="1" applyFont="1">
      <alignment readingOrder="0" shrinkToFit="0" vertical="center" wrapText="1"/>
    </xf>
    <xf borderId="0" fillId="3" fontId="6" numFmtId="0" xfId="0" applyAlignment="1" applyFont="1">
      <alignment shrinkToFit="0" vertical="top" wrapText="1"/>
    </xf>
    <xf borderId="0" fillId="3" fontId="7" numFmtId="0" xfId="0" applyAlignment="1" applyFont="1">
      <alignment readingOrder="0" shrinkToFit="0" vertical="center" wrapText="1"/>
    </xf>
    <xf borderId="0" fillId="3" fontId="8" numFmtId="0" xfId="0" applyAlignment="1" applyFont="1">
      <alignment horizontal="center" readingOrder="0" shrinkToFit="0" vertical="center" wrapText="1"/>
    </xf>
    <xf borderId="0" fillId="3" fontId="8" numFmtId="0" xfId="0" applyAlignment="1" applyFont="1">
      <alignment horizontal="center" shrinkToFit="0" vertical="center" wrapText="1"/>
    </xf>
    <xf borderId="0" fillId="3" fontId="8" numFmtId="0" xfId="0" applyAlignment="1" applyFont="1">
      <alignment shrinkToFit="0" vertical="center" wrapText="1"/>
    </xf>
    <xf borderId="0" fillId="3" fontId="9" numFmtId="0" xfId="0" applyAlignment="1" applyFont="1">
      <alignment horizontal="left" readingOrder="0" shrinkToFit="0" vertical="top" wrapText="1"/>
    </xf>
    <xf borderId="0" fillId="3" fontId="10" numFmtId="0" xfId="0" applyAlignment="1" applyFont="1">
      <alignment horizontal="left" readingOrder="0" shrinkToFit="0" vertical="center" wrapText="1"/>
    </xf>
    <xf borderId="0" fillId="4" fontId="11" numFmtId="0" xfId="0" applyAlignment="1" applyFill="1" applyFont="1">
      <alignment horizontal="left" readingOrder="0" shrinkToFit="0" vertical="center" wrapText="1"/>
    </xf>
    <xf borderId="0" fillId="3" fontId="12" numFmtId="0" xfId="0" applyAlignment="1" applyFont="1">
      <alignment shrinkToFit="0" vertical="center" wrapText="1"/>
    </xf>
    <xf borderId="0" fillId="5" fontId="11" numFmtId="0" xfId="0" applyAlignment="1" applyFill="1" applyFont="1">
      <alignment horizontal="left" readingOrder="0" shrinkToFit="0" vertical="center" wrapText="1"/>
    </xf>
    <xf borderId="0" fillId="4" fontId="11" numFmtId="0" xfId="0" applyAlignment="1" applyFont="1">
      <alignment horizontal="center" readingOrder="0" shrinkToFit="0" vertical="center" wrapText="1"/>
    </xf>
    <xf borderId="0" fillId="3" fontId="12" numFmtId="0" xfId="0" applyAlignment="1" applyFont="1">
      <alignment horizontal="center" shrinkToFit="0" vertical="center" wrapText="1"/>
    </xf>
    <xf borderId="0" fillId="3" fontId="13" numFmtId="0" xfId="0" applyAlignment="1" applyFont="1">
      <alignment horizontal="left" readingOrder="0" shrinkToFit="0" vertical="top" wrapText="1"/>
    </xf>
    <xf borderId="0" fillId="3" fontId="14" numFmtId="0" xfId="0" applyAlignment="1" applyFont="1">
      <alignment horizontal="left" shrinkToFit="0" vertical="center" wrapText="1"/>
    </xf>
    <xf borderId="1" fillId="3" fontId="14" numFmtId="0" xfId="0" applyAlignment="1" applyBorder="1" applyFont="1">
      <alignment horizontal="left" readingOrder="0" shrinkToFit="0" vertical="center" wrapText="1"/>
    </xf>
    <xf borderId="0" fillId="3" fontId="14" numFmtId="0" xfId="0" applyAlignment="1" applyFont="1">
      <alignment shrinkToFit="0" vertical="center" wrapText="1"/>
    </xf>
    <xf borderId="0" fillId="0" fontId="6" numFmtId="0" xfId="0" applyAlignment="1" applyFont="1">
      <alignment shrinkToFit="0" vertical="center" wrapText="1"/>
    </xf>
    <xf borderId="0" fillId="0" fontId="13" numFmtId="0" xfId="0" applyAlignment="1" applyFont="1">
      <alignment horizontal="left" readingOrder="0" shrinkToFit="0" vertical="top" wrapText="1"/>
    </xf>
    <xf borderId="0" fillId="0" fontId="14" numFmtId="0" xfId="0" applyAlignment="1" applyFont="1">
      <alignment horizontal="left" shrinkToFit="0" vertical="center" wrapText="1"/>
    </xf>
    <xf borderId="0" fillId="0" fontId="15" numFmtId="0" xfId="0" applyAlignment="1" applyFont="1">
      <alignment horizontal="left" readingOrder="0" shrinkToFit="0" vertical="center" wrapText="1"/>
    </xf>
    <xf borderId="0" fillId="0" fontId="14" numFmtId="0" xfId="0" applyAlignment="1" applyFont="1">
      <alignment shrinkToFit="0" vertical="center" wrapText="1"/>
    </xf>
    <xf borderId="0" fillId="0" fontId="11" numFmtId="0" xfId="0" applyAlignment="1" applyFont="1">
      <alignment horizontal="left" readingOrder="0" shrinkToFit="0" vertical="center" wrapText="1"/>
    </xf>
    <xf borderId="0" fillId="3" fontId="9" numFmtId="0" xfId="0" applyAlignment="1" applyFont="1">
      <alignment horizontal="center" readingOrder="0" shrinkToFit="0" vertical="center" wrapText="1"/>
    </xf>
    <xf borderId="0" fillId="4" fontId="15" numFmtId="0" xfId="0" applyAlignment="1" applyFont="1">
      <alignment horizontal="left" readingOrder="0" shrinkToFit="0" vertical="center" wrapText="1"/>
    </xf>
    <xf borderId="0" fillId="6" fontId="6" numFmtId="0" xfId="0" applyAlignment="1" applyFill="1" applyFont="1">
      <alignment shrinkToFit="0" vertical="center" wrapText="1"/>
    </xf>
    <xf borderId="0" fillId="6" fontId="9" numFmtId="0" xfId="0" applyAlignment="1" applyFont="1">
      <alignment horizontal="left" readingOrder="0" shrinkToFit="0" vertical="top" wrapText="1"/>
    </xf>
    <xf borderId="0" fillId="6" fontId="14" numFmtId="0" xfId="0" applyAlignment="1" applyFont="1">
      <alignment horizontal="left" shrinkToFit="0" vertical="center" wrapText="1"/>
    </xf>
    <xf borderId="0" fillId="6" fontId="14" numFmtId="0" xfId="0" applyAlignment="1" applyFont="1">
      <alignment horizontal="left" readingOrder="0" shrinkToFit="0" vertical="center" wrapText="1"/>
    </xf>
    <xf borderId="0" fillId="6" fontId="14" numFmtId="0" xfId="0" applyAlignment="1" applyFont="1">
      <alignment shrinkToFit="0" vertical="center" wrapText="1"/>
    </xf>
    <xf borderId="0" fillId="6" fontId="16" numFmtId="0" xfId="0" applyAlignment="1" applyFont="1">
      <alignment horizontal="left" readingOrder="0" shrinkToFit="0" vertical="center" wrapText="1"/>
    </xf>
    <xf borderId="0" fillId="7" fontId="6" numFmtId="0" xfId="0" applyAlignment="1" applyFill="1" applyFont="1">
      <alignment shrinkToFit="0" vertical="center" wrapText="1"/>
    </xf>
    <xf borderId="0" fillId="7" fontId="17" numFmtId="0" xfId="0" applyAlignment="1" applyFont="1">
      <alignment horizontal="left" readingOrder="0" shrinkToFit="0" vertical="top" wrapText="1"/>
    </xf>
    <xf borderId="0" fillId="7" fontId="14" numFmtId="0" xfId="0" applyAlignment="1" applyFont="1">
      <alignment horizontal="left" shrinkToFit="0" vertical="center" wrapText="1"/>
    </xf>
    <xf borderId="0" fillId="7" fontId="18" numFmtId="0" xfId="0" applyAlignment="1" applyFont="1">
      <alignment horizontal="center" readingOrder="0" shrinkToFit="0" vertical="center" wrapText="1"/>
    </xf>
    <xf borderId="0" fillId="7" fontId="18" numFmtId="0" xfId="0" applyAlignment="1" applyFont="1">
      <alignment horizontal="center" shrinkToFit="0" vertical="center" wrapText="1"/>
    </xf>
    <xf borderId="0" fillId="8" fontId="6" numFmtId="0" xfId="0" applyAlignment="1" applyFill="1" applyFont="1">
      <alignment shrinkToFit="0" vertical="center" wrapText="1"/>
    </xf>
    <xf borderId="0" fillId="8" fontId="13" numFmtId="0" xfId="0" applyAlignment="1" applyFont="1">
      <alignment horizontal="left" readingOrder="0" shrinkToFit="0" vertical="top" wrapText="1"/>
    </xf>
    <xf borderId="0" fillId="8" fontId="14" numFmtId="0" xfId="0" applyAlignment="1" applyFont="1">
      <alignment horizontal="left" shrinkToFit="0" vertical="center" wrapText="1"/>
    </xf>
    <xf borderId="0" fillId="8" fontId="18" numFmtId="0" xfId="0" applyAlignment="1" applyFont="1">
      <alignment horizontal="center" readingOrder="0" shrinkToFit="0" vertical="center" wrapText="1"/>
    </xf>
    <xf borderId="0" fillId="8" fontId="18" numFmtId="0" xfId="0" applyAlignment="1" applyFont="1">
      <alignment horizontal="center" shrinkToFit="0" vertical="center" wrapText="1"/>
    </xf>
    <xf borderId="0" fillId="8" fontId="14" numFmtId="0" xfId="0" applyAlignment="1" applyFont="1">
      <alignment horizontal="center" readingOrder="0" shrinkToFit="0" vertical="center" wrapText="1"/>
    </xf>
    <xf borderId="0" fillId="3" fontId="14" numFmtId="0" xfId="0" applyAlignment="1" applyFont="1">
      <alignment horizontal="left" readingOrder="0" shrinkToFit="0" vertical="center" wrapText="1"/>
    </xf>
    <xf borderId="0" fillId="3" fontId="19" numFmtId="0" xfId="0" applyAlignment="1" applyFont="1">
      <alignment horizontal="left" readingOrder="0" shrinkToFit="0" vertical="center" wrapText="1"/>
    </xf>
    <xf borderId="0" fillId="3" fontId="20" numFmtId="0" xfId="0" applyAlignment="1" applyFont="1">
      <alignment horizontal="left" readingOrder="0" shrinkToFit="0" vertical="center" wrapText="1"/>
    </xf>
    <xf borderId="2" fillId="3" fontId="21" numFmtId="0" xfId="0" applyAlignment="1" applyBorder="1" applyFont="1">
      <alignment horizontal="left" readingOrder="0" shrinkToFit="0" vertical="center" wrapText="1"/>
    </xf>
    <xf borderId="3" fillId="3" fontId="14" numFmtId="0" xfId="0" applyAlignment="1" applyBorder="1" applyFont="1">
      <alignment horizontal="left" shrinkToFit="0" vertical="center" wrapText="1"/>
    </xf>
    <xf borderId="3" fillId="3" fontId="14" numFmtId="0" xfId="0" applyAlignment="1" applyBorder="1" applyFont="1">
      <alignment horizontal="center" readingOrder="0" shrinkToFit="0" vertical="center" wrapText="1"/>
    </xf>
    <xf borderId="3" fillId="3" fontId="14" numFmtId="0" xfId="0" applyAlignment="1" applyBorder="1" applyFont="1">
      <alignment horizontal="center" shrinkToFit="0" vertical="center" wrapText="1"/>
    </xf>
    <xf borderId="3" fillId="3" fontId="18" numFmtId="0" xfId="0" applyAlignment="1" applyBorder="1" applyFont="1">
      <alignment horizontal="center" readingOrder="0" shrinkToFit="0" vertical="center" wrapText="1"/>
    </xf>
    <xf borderId="3" fillId="3" fontId="18" numFmtId="0" xfId="0" applyAlignment="1" applyBorder="1" applyFont="1">
      <alignment horizontal="center" shrinkToFit="0" vertical="center" wrapText="1"/>
    </xf>
    <xf borderId="0" fillId="0" fontId="22" numFmtId="0" xfId="0" applyAlignment="1" applyFont="1">
      <alignment horizontal="center" readingOrder="0" vertical="center"/>
    </xf>
    <xf borderId="4" fillId="9" fontId="23" numFmtId="0" xfId="0" applyAlignment="1" applyBorder="1" applyFill="1" applyFont="1">
      <alignment horizontal="center" readingOrder="0"/>
    </xf>
    <xf borderId="5" fillId="0" fontId="24" numFmtId="0" xfId="0" applyBorder="1" applyFont="1"/>
    <xf borderId="6" fillId="0" fontId="24" numFmtId="0" xfId="0" applyBorder="1" applyFont="1"/>
    <xf borderId="4" fillId="10" fontId="23" numFmtId="0" xfId="0" applyAlignment="1" applyBorder="1" applyFill="1" applyFont="1">
      <alignment horizontal="center" readingOrder="0"/>
    </xf>
    <xf borderId="7" fillId="9" fontId="25" numFmtId="0" xfId="0" applyAlignment="1" applyBorder="1" applyFont="1">
      <alignment horizontal="right" readingOrder="0"/>
    </xf>
    <xf borderId="0" fillId="0" fontId="26" numFmtId="0" xfId="0" applyAlignment="1" applyFont="1">
      <alignment readingOrder="0"/>
    </xf>
    <xf borderId="0" fillId="0" fontId="26" numFmtId="0" xfId="0" applyFont="1"/>
    <xf borderId="8" fillId="0" fontId="27" numFmtId="0" xfId="0" applyBorder="1" applyFont="1"/>
    <xf borderId="7" fillId="10" fontId="25" numFmtId="0" xfId="0" applyAlignment="1" applyBorder="1" applyFont="1">
      <alignment horizontal="right" readingOrder="0"/>
    </xf>
    <xf borderId="0" fillId="9" fontId="28" numFmtId="0" xfId="0" applyAlignment="1" applyFont="1">
      <alignment horizontal="left" readingOrder="0" vertical="top"/>
    </xf>
    <xf borderId="0" fillId="0" fontId="26" numFmtId="0" xfId="0" applyAlignment="1" applyFont="1">
      <alignment horizontal="center" readingOrder="0"/>
    </xf>
    <xf borderId="0" fillId="10" fontId="28" numFmtId="0" xfId="0" applyAlignment="1" applyFont="1">
      <alignment horizontal="center" readingOrder="0" vertical="top"/>
    </xf>
    <xf borderId="0" fillId="0" fontId="26" numFmtId="0" xfId="0" applyAlignment="1" applyFont="1">
      <alignment horizontal="center" readingOrder="0" vertical="top"/>
    </xf>
    <xf borderId="7" fillId="9" fontId="25" numFmtId="0" xfId="0" applyAlignment="1" applyBorder="1" applyFont="1">
      <alignment horizontal="right"/>
    </xf>
    <xf borderId="7" fillId="10" fontId="25" numFmtId="0" xfId="0" applyAlignment="1" applyBorder="1" applyFont="1">
      <alignment horizontal="right"/>
    </xf>
    <xf borderId="7" fillId="9" fontId="29" numFmtId="0" xfId="0" applyAlignment="1" applyBorder="1" applyFont="1">
      <alignment horizontal="right" readingOrder="0"/>
    </xf>
    <xf borderId="7" fillId="10" fontId="30" numFmtId="0" xfId="0" applyAlignment="1" applyBorder="1" applyFont="1">
      <alignment horizontal="right" readingOrder="0"/>
    </xf>
    <xf borderId="0" fillId="0" fontId="31" numFmtId="0" xfId="0" applyAlignment="1" applyFont="1">
      <alignment readingOrder="0"/>
    </xf>
    <xf borderId="0" fillId="9" fontId="28" numFmtId="0" xfId="0" applyAlignment="1" applyFont="1">
      <alignment horizontal="left" readingOrder="0" vertical="top"/>
    </xf>
    <xf borderId="7" fillId="10" fontId="29" numFmtId="0" xfId="0" applyAlignment="1" applyBorder="1" applyFont="1">
      <alignment horizontal="right" readingOrder="0"/>
    </xf>
    <xf borderId="9" fillId="9" fontId="29" numFmtId="0" xfId="0" applyAlignment="1" applyBorder="1" applyFont="1">
      <alignment horizontal="right" readingOrder="0"/>
    </xf>
    <xf borderId="10" fillId="0" fontId="27" numFmtId="0" xfId="0" applyAlignment="1" applyBorder="1" applyFont="1">
      <alignment readingOrder="0"/>
    </xf>
    <xf borderId="10" fillId="0" fontId="27" numFmtId="0" xfId="0" applyBorder="1" applyFont="1"/>
    <xf borderId="10" fillId="0" fontId="26" numFmtId="0" xfId="0" applyBorder="1" applyFont="1"/>
    <xf borderId="11" fillId="0" fontId="27" numFmtId="0" xfId="0" applyBorder="1" applyFont="1"/>
    <xf borderId="9" fillId="10" fontId="25" numFmtId="0" xfId="0" applyAlignment="1" applyBorder="1" applyFont="1">
      <alignment horizontal="right" readingOrder="0"/>
    </xf>
    <xf borderId="4" fillId="11" fontId="32" numFmtId="4" xfId="0" applyAlignment="1" applyBorder="1" applyFill="1" applyFont="1" applyNumberFormat="1">
      <alignment horizontal="center" readingOrder="0"/>
    </xf>
    <xf borderId="4" fillId="12" fontId="23" numFmtId="0" xfId="0" applyAlignment="1" applyBorder="1" applyFill="1" applyFont="1">
      <alignment horizontal="center" readingOrder="0" vertical="bottom"/>
    </xf>
    <xf borderId="7" fillId="11" fontId="25" numFmtId="0" xfId="0" applyAlignment="1" applyBorder="1" applyFont="1">
      <alignment horizontal="right" readingOrder="0"/>
    </xf>
    <xf borderId="7" fillId="12" fontId="33" numFmtId="0" xfId="0" applyAlignment="1" applyBorder="1" applyFont="1">
      <alignment vertical="bottom"/>
    </xf>
    <xf borderId="0" fillId="0" fontId="33" numFmtId="0" xfId="0" applyAlignment="1" applyFont="1">
      <alignment vertical="bottom"/>
    </xf>
    <xf borderId="8" fillId="0" fontId="33" numFmtId="0" xfId="0" applyAlignment="1" applyBorder="1" applyFont="1">
      <alignment vertical="bottom"/>
    </xf>
    <xf borderId="0" fillId="11" fontId="25" numFmtId="0" xfId="0" applyAlignment="1" applyFont="1">
      <alignment horizontal="center" readingOrder="0" vertical="top"/>
    </xf>
    <xf borderId="7" fillId="12" fontId="25" numFmtId="0" xfId="0" applyAlignment="1" applyBorder="1" applyFont="1">
      <alignment horizontal="right" vertical="bottom"/>
    </xf>
    <xf borderId="0" fillId="0" fontId="26" numFmtId="0" xfId="0" applyAlignment="1" applyFont="1">
      <alignment readingOrder="0" vertical="bottom"/>
    </xf>
    <xf borderId="0" fillId="12" fontId="28" numFmtId="0" xfId="0" applyAlignment="1" applyFont="1">
      <alignment horizontal="left" readingOrder="0" vertical="top"/>
    </xf>
    <xf borderId="0" fillId="0" fontId="34" numFmtId="0" xfId="0" applyAlignment="1" applyFont="1">
      <alignment readingOrder="0"/>
    </xf>
    <xf borderId="0" fillId="11" fontId="28" numFmtId="0" xfId="0" applyAlignment="1" applyFont="1">
      <alignment horizontal="left" readingOrder="0" vertical="top"/>
    </xf>
    <xf borderId="0" fillId="0" fontId="33" numFmtId="0" xfId="0" applyAlignment="1" applyFont="1">
      <alignment vertical="top"/>
    </xf>
    <xf borderId="7" fillId="11" fontId="25" numFmtId="0" xfId="0" applyAlignment="1" applyBorder="1" applyFont="1">
      <alignment horizontal="right"/>
    </xf>
    <xf borderId="0" fillId="11" fontId="28" numFmtId="0" xfId="0" applyAlignment="1" applyFont="1">
      <alignment horizontal="center" readingOrder="0" vertical="top"/>
    </xf>
    <xf borderId="7" fillId="11" fontId="35" numFmtId="0" xfId="0" applyAlignment="1" applyBorder="1" applyFont="1">
      <alignment horizontal="right" readingOrder="0"/>
    </xf>
    <xf borderId="7" fillId="12" fontId="29" numFmtId="0" xfId="0" applyAlignment="1" applyBorder="1" applyFont="1">
      <alignment horizontal="right" readingOrder="0" vertical="bottom"/>
    </xf>
    <xf borderId="7" fillId="11" fontId="30" numFmtId="0" xfId="0" applyAlignment="1" applyBorder="1" applyFont="1">
      <alignment horizontal="right" readingOrder="0"/>
    </xf>
    <xf borderId="7" fillId="12" fontId="29" numFmtId="0" xfId="0" applyAlignment="1" applyBorder="1" applyFont="1">
      <alignment horizontal="right" vertical="bottom"/>
    </xf>
    <xf borderId="9" fillId="11" fontId="25" numFmtId="0" xfId="0" applyAlignment="1" applyBorder="1" applyFont="1">
      <alignment horizontal="right" readingOrder="0"/>
    </xf>
    <xf borderId="9" fillId="12" fontId="33" numFmtId="0" xfId="0" applyAlignment="1" applyBorder="1" applyFont="1">
      <alignment vertical="bottom"/>
    </xf>
    <xf borderId="10" fillId="0" fontId="33" numFmtId="0" xfId="0" applyAlignment="1" applyBorder="1" applyFont="1">
      <alignment vertical="bottom"/>
    </xf>
    <xf borderId="11" fillId="0" fontId="33" numFmtId="0" xfId="0" applyAlignment="1" applyBorder="1" applyFont="1">
      <alignment vertical="bottom"/>
    </xf>
    <xf borderId="0" fillId="0" fontId="36" numFmtId="0" xfId="0" applyAlignment="1" applyFont="1">
      <alignment readingOrder="0"/>
    </xf>
    <xf borderId="0" fillId="0" fontId="37" numFmtId="0" xfId="0" applyFont="1"/>
    <xf borderId="0" fillId="0" fontId="37" numFmtId="0" xfId="0" applyAlignment="1" applyFont="1">
      <alignment readingOrder="0"/>
    </xf>
    <xf borderId="0" fillId="0" fontId="36" numFmtId="0" xfId="0" applyAlignment="1" applyFont="1">
      <alignment readingOrder="0" vertical="top"/>
    </xf>
    <xf borderId="0" fillId="0" fontId="27" numFmtId="0" xfId="0" applyFont="1"/>
    <xf borderId="0" fillId="0" fontId="37" numFmtId="0" xfId="0" applyAlignment="1" applyFont="1">
      <alignment vertical="top"/>
    </xf>
    <xf borderId="0" fillId="0" fontId="37" numFmtId="0" xfId="0" applyAlignment="1" applyFont="1">
      <alignment readingOrder="0" vertical="top"/>
    </xf>
    <xf borderId="0" fillId="0" fontId="38" numFmtId="0" xfId="0" applyFont="1"/>
    <xf borderId="0" fillId="0" fontId="38" numFmtId="0" xfId="0" applyAlignment="1" applyFont="1">
      <alignment readingOrder="0" shrinkToFit="0" vertical="top" wrapText="1"/>
    </xf>
    <xf borderId="0" fillId="0" fontId="37" numFmtId="0" xfId="0" applyAlignment="1" applyFont="1">
      <alignment shrinkToFit="0" vertical="top" wrapText="1"/>
    </xf>
    <xf borderId="0" fillId="0" fontId="39" numFmtId="0" xfId="0" applyAlignment="1" applyFont="1">
      <alignment readingOrder="0" vertical="top"/>
    </xf>
    <xf borderId="0" fillId="0" fontId="39" numFmtId="0" xfId="0" applyAlignment="1" applyFont="1">
      <alignment readingOrder="0"/>
    </xf>
    <xf borderId="0" fillId="0" fontId="40" numFmtId="0" xfId="0" applyAlignment="1" applyFont="1">
      <alignment horizontal="center" readingOrder="0" vertical="center"/>
    </xf>
    <xf borderId="0" fillId="0" fontId="41" numFmtId="0" xfId="0" applyAlignment="1" applyFont="1">
      <alignment readingOrder="0"/>
    </xf>
    <xf borderId="0" fillId="0" fontId="42" numFmtId="0" xfId="0" applyFont="1"/>
    <xf borderId="12" fillId="0" fontId="41" numFmtId="0" xfId="0" applyAlignment="1" applyBorder="1" applyFont="1">
      <alignment readingOrder="0"/>
    </xf>
    <xf borderId="13" fillId="0" fontId="43" numFmtId="0" xfId="0" applyAlignment="1" applyBorder="1" applyFont="1">
      <alignment readingOrder="0"/>
    </xf>
    <xf borderId="14" fillId="13" fontId="44" numFmtId="0" xfId="0" applyAlignment="1" applyBorder="1" applyFill="1" applyFont="1">
      <alignment readingOrder="0"/>
    </xf>
    <xf borderId="2" fillId="0" fontId="43" numFmtId="0" xfId="0" applyAlignment="1" applyBorder="1" applyFont="1">
      <alignment readingOrder="0"/>
    </xf>
    <xf borderId="3" fillId="0" fontId="24" numFmtId="0" xfId="0" applyBorder="1" applyFont="1"/>
    <xf borderId="15" fillId="0" fontId="24" numFmtId="0" xfId="0" applyBorder="1" applyFont="1"/>
    <xf borderId="13" fillId="0" fontId="40" numFmtId="0" xfId="0" applyBorder="1" applyFont="1"/>
    <xf borderId="13" fillId="0" fontId="42" numFmtId="0" xfId="0" applyBorder="1" applyFont="1"/>
    <xf borderId="16" fillId="0" fontId="44" numFmtId="0" xfId="0" applyAlignment="1" applyBorder="1" applyFont="1">
      <alignment horizontal="center" readingOrder="0"/>
    </xf>
    <xf borderId="13" fillId="0" fontId="27" numFmtId="0" xfId="0" applyAlignment="1" applyBorder="1" applyFont="1">
      <alignment horizontal="center"/>
    </xf>
    <xf borderId="16" fillId="14" fontId="45" numFmtId="0" xfId="0" applyAlignment="1" applyBorder="1" applyFill="1" applyFont="1">
      <alignment readingOrder="0"/>
    </xf>
    <xf borderId="16" fillId="14" fontId="46" numFmtId="0" xfId="0" applyAlignment="1" applyBorder="1" applyFont="1">
      <alignment readingOrder="0"/>
    </xf>
    <xf borderId="16" fillId="13" fontId="44" numFmtId="0" xfId="0" applyAlignment="1" applyBorder="1" applyFont="1">
      <alignment readingOrder="0"/>
    </xf>
    <xf borderId="13" fillId="0" fontId="27" numFmtId="0" xfId="0" applyBorder="1" applyFont="1"/>
    <xf borderId="17" fillId="0" fontId="27" numFmtId="0" xfId="0" applyAlignment="1" applyBorder="1" applyFont="1">
      <alignment readingOrder="0"/>
    </xf>
    <xf borderId="0" fillId="0" fontId="47" numFmtId="0" xfId="0" applyAlignment="1" applyFont="1">
      <alignment horizontal="center" readingOrder="0" vertical="center"/>
    </xf>
    <xf borderId="13" fillId="0" fontId="43" numFmtId="0" xfId="0" applyBorder="1" applyFont="1"/>
    <xf borderId="18" fillId="0" fontId="43" numFmtId="0" xfId="0" applyBorder="1" applyFont="1"/>
    <xf borderId="13" fillId="0" fontId="41" numFmtId="0" xfId="0" applyAlignment="1" applyBorder="1" applyFont="1">
      <alignment readingOrder="0"/>
    </xf>
    <xf borderId="2" fillId="0" fontId="44" numFmtId="0" xfId="0" applyAlignment="1" applyBorder="1" applyFont="1">
      <alignment horizontal="center" readingOrder="0"/>
    </xf>
    <xf borderId="13" fillId="0" fontId="41" numFmtId="0" xfId="0" applyAlignment="1" applyBorder="1" applyFont="1">
      <alignment horizontal="center" readingOrder="0"/>
    </xf>
    <xf borderId="2" fillId="13" fontId="44" numFmtId="0" xfId="0" applyAlignment="1" applyBorder="1" applyFont="1">
      <alignment readingOrder="0"/>
    </xf>
    <xf borderId="17" fillId="0" fontId="41" numFmtId="0" xfId="0" applyAlignment="1" applyBorder="1" applyFont="1">
      <alignment readingOrder="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9900FF"/>
          <bgColor rgb="FF9900FF"/>
        </patternFill>
      </fill>
      <border/>
    </dxf>
    <dxf>
      <font/>
      <fill>
        <patternFill patternType="solid">
          <fgColor rgb="FF000000"/>
          <bgColor rgb="FF000000"/>
        </patternFill>
      </fill>
      <border/>
    </dxf>
    <dxf>
      <font/>
      <fill>
        <patternFill patternType="solid">
          <fgColor rgb="FFFFFFFF"/>
          <bgColor rgb="FFFFFFFF"/>
        </patternFill>
      </fill>
      <border/>
    </dxf>
  </dxfs>
  <tableStyles count="5">
    <tableStyle count="3" pivot="0" name="priorisations-style">
      <tableStyleElement dxfId="2" type="headerRow"/>
      <tableStyleElement dxfId="3" type="firstRowStripe"/>
      <tableStyleElement dxfId="4" type="secondRowStripe"/>
    </tableStyle>
    <tableStyle count="3" pivot="0" name="p_heuzef-style">
      <tableStyleElement dxfId="2" type="headerRow"/>
      <tableStyleElement dxfId="3" type="firstRowStripe"/>
      <tableStyleElement dxfId="4" type="secondRowStripe"/>
    </tableStyle>
    <tableStyle count="3" pivot="0" name="p_julien-style">
      <tableStyleElement dxfId="2" type="headerRow"/>
      <tableStyleElement dxfId="3" type="firstRowStripe"/>
      <tableStyleElement dxfId="4" type="secondRowStripe"/>
    </tableStyle>
    <tableStyle count="3" pivot="0" name="p_frederic-style">
      <tableStyleElement dxfId="2" type="headerRow"/>
      <tableStyleElement dxfId="3" type="firstRowStripe"/>
      <tableStyleElement dxfId="4" type="secondRowStripe"/>
    </tableStyle>
    <tableStyle count="3" pivot="0" name="p_pierre-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6</xdr:row>
      <xdr:rowOff>114300</xdr:rowOff>
    </xdr:from>
    <xdr:ext cx="1657350" cy="1657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27</xdr:row>
      <xdr:rowOff>19050</xdr:rowOff>
    </xdr:from>
    <xdr:ext cx="1781175" cy="17716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476250</xdr:colOff>
      <xdr:row>6</xdr:row>
      <xdr:rowOff>114300</xdr:rowOff>
    </xdr:from>
    <xdr:ext cx="1400175" cy="14287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409575</xdr:colOff>
      <xdr:row>44</xdr:row>
      <xdr:rowOff>171450</xdr:rowOff>
    </xdr:from>
    <xdr:ext cx="12315825" cy="86868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247650</xdr:colOff>
      <xdr:row>26</xdr:row>
      <xdr:rowOff>171450</xdr:rowOff>
    </xdr:from>
    <xdr:ext cx="1657350" cy="16573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123825</xdr:colOff>
      <xdr:row>8</xdr:row>
      <xdr:rowOff>19050</xdr:rowOff>
    </xdr:from>
    <xdr:ext cx="1714500" cy="10953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1:I13" displayName="Table_1" name="Table_1" id="1">
  <tableColumns count="9">
    <tableColumn name="Nom de l'amélioration" id="1"/>
    <tableColumn name="Satisfaction" id="2"/>
    <tableColumn name="Croissance" id="3"/>
    <tableColumn name="Performance" id="4"/>
    <tableColumn name="Écologie" id="5"/>
    <tableColumn name="Innovation" id="6"/>
    <tableColumn name="Social" id="7"/>
    <tableColumn name="Économique" id="8"/>
    <tableColumn name="SCORE DE PRIORISATION" id="9"/>
  </tableColumns>
  <tableStyleInfo name="priorisations-style" showColumnStripes="0" showFirstColumn="1" showLastColumn="1" showRowStripes="1"/>
</table>
</file>

<file path=xl/tables/table2.xml><?xml version="1.0" encoding="utf-8"?>
<table xmlns="http://schemas.openxmlformats.org/spreadsheetml/2006/main" headerRowCount="0" ref="A11:I11" displayName="Table_2" name="Table_2"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p_heuzef-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1:I11" displayName="Table_3" name="Table_3"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p_julien-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1:I11" displayName="Table_4" 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p_frederic-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1:I11" displayName="Table_5" name="Table_5" id="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p_pierr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CEREMA/cartofriches/pull/6" TargetMode="External"/><Relationship Id="rId3" Type="http://schemas.openxmlformats.org/officeDocument/2006/relationships/hyperlink" Target="https://train.learn.datascientest.com/notebooks/619/1908"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inkedin.com/in/emma-rossignol-7700291b7/?originalSubdomain=f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8.0" topLeftCell="C9" activePane="bottomRight" state="frozen"/>
      <selection activeCell="C1" sqref="C1" pane="topRight"/>
      <selection activeCell="A9" sqref="A9" pane="bottomLeft"/>
      <selection activeCell="C9" sqref="C9" pane="bottomRight"/>
    </sheetView>
  </sheetViews>
  <sheetFormatPr customHeight="1" defaultColWidth="12.63" defaultRowHeight="15.75"/>
  <cols>
    <col customWidth="1" min="1" max="1" width="7.63"/>
    <col customWidth="1" min="2" max="2" width="39.25"/>
    <col customWidth="1" min="3" max="3" width="2.63"/>
    <col customWidth="1" hidden="1" min="4" max="4" width="36.13"/>
    <col customWidth="1" min="5" max="5" width="2.63"/>
    <col customWidth="1" hidden="1" min="6" max="6" width="27.63"/>
    <col customWidth="1" min="7" max="7" width="2.63"/>
    <col customWidth="1" min="8" max="8" width="63.63"/>
    <col customWidth="1" min="9" max="9" width="2.63"/>
    <col customWidth="1" min="10" max="10" width="64.13"/>
    <col customWidth="1" min="11" max="11" width="2.63"/>
    <col customWidth="1" min="12" max="12" width="67.25"/>
    <col customWidth="1" min="13" max="14" width="2.63"/>
    <col customWidth="1" hidden="1" min="15" max="15" width="27.63"/>
    <col customWidth="1" hidden="1" min="16" max="16" width="2.63"/>
    <col customWidth="1" hidden="1" min="17" max="17" width="27.63"/>
  </cols>
  <sheetData>
    <row r="1" ht="7.5" customHeight="1">
      <c r="A1" s="1"/>
      <c r="B1" s="2"/>
      <c r="C1" s="1"/>
      <c r="D1" s="1"/>
      <c r="E1" s="1"/>
      <c r="F1" s="1"/>
      <c r="G1" s="1"/>
      <c r="H1" s="1"/>
      <c r="I1" s="1"/>
      <c r="J1" s="1"/>
      <c r="K1" s="1"/>
      <c r="L1" s="1"/>
      <c r="M1" s="1"/>
      <c r="N1" s="1"/>
      <c r="O1" s="1"/>
      <c r="P1" s="1"/>
      <c r="Q1" s="1"/>
    </row>
    <row r="2" ht="6.0" customHeight="1">
      <c r="A2" s="3"/>
      <c r="B2" s="4"/>
      <c r="C2" s="3"/>
      <c r="D2" s="3"/>
      <c r="E2" s="3"/>
      <c r="F2" s="3"/>
      <c r="G2" s="3"/>
      <c r="H2" s="3"/>
      <c r="I2" s="3"/>
      <c r="J2" s="3"/>
      <c r="K2" s="3"/>
      <c r="L2" s="3"/>
      <c r="M2" s="3"/>
      <c r="N2" s="3"/>
      <c r="O2" s="3"/>
      <c r="P2" s="3"/>
      <c r="Q2" s="3"/>
    </row>
    <row r="3" ht="1.5" customHeight="1">
      <c r="A3" s="3"/>
      <c r="B3" s="4"/>
      <c r="C3" s="3"/>
      <c r="D3" s="3"/>
      <c r="E3" s="3"/>
      <c r="F3" s="3"/>
      <c r="G3" s="3"/>
      <c r="H3" s="3"/>
      <c r="I3" s="3"/>
      <c r="J3" s="3"/>
      <c r="K3" s="3"/>
      <c r="L3" s="3"/>
      <c r="M3" s="3"/>
      <c r="N3" s="3"/>
      <c r="O3" s="3"/>
      <c r="P3" s="3"/>
      <c r="Q3" s="3"/>
    </row>
    <row r="4" ht="22.5" customHeight="1">
      <c r="A4" s="5"/>
      <c r="B4" s="6" t="s">
        <v>0</v>
      </c>
      <c r="C4" s="7"/>
      <c r="D4" s="7"/>
      <c r="E4" s="7"/>
      <c r="F4" s="7"/>
      <c r="G4" s="8"/>
      <c r="H4" s="9" t="s">
        <v>1</v>
      </c>
    </row>
    <row r="5" ht="3.75" customHeight="1">
      <c r="A5" s="8"/>
      <c r="B5" s="10"/>
      <c r="C5" s="8"/>
      <c r="D5" s="8"/>
      <c r="E5" s="8"/>
      <c r="F5" s="8"/>
      <c r="G5" s="8"/>
      <c r="H5" s="8"/>
      <c r="I5" s="8"/>
      <c r="J5" s="8"/>
      <c r="K5" s="8"/>
      <c r="L5" s="8"/>
      <c r="M5" s="8"/>
      <c r="N5" s="8"/>
      <c r="O5" s="8"/>
      <c r="P5" s="8"/>
      <c r="Q5" s="8"/>
    </row>
    <row r="6" ht="1.5" customHeight="1">
      <c r="A6" s="8"/>
      <c r="B6" s="10"/>
      <c r="C6" s="8"/>
      <c r="D6" s="8"/>
      <c r="E6" s="8"/>
      <c r="F6" s="8"/>
      <c r="G6" s="8"/>
      <c r="H6" s="8"/>
      <c r="I6" s="8"/>
      <c r="J6" s="8"/>
      <c r="K6" s="8"/>
      <c r="L6" s="11"/>
      <c r="M6" s="8"/>
      <c r="N6" s="8"/>
      <c r="O6" s="8"/>
      <c r="P6" s="8"/>
      <c r="Q6" s="8"/>
    </row>
    <row r="7" ht="18.0" customHeight="1">
      <c r="A7" s="8"/>
      <c r="B7" s="10"/>
      <c r="C7" s="8"/>
      <c r="D7" s="12">
        <v>1.0</v>
      </c>
      <c r="E7" s="13"/>
      <c r="F7" s="13"/>
      <c r="G7" s="13"/>
      <c r="H7" s="12">
        <v>1.0</v>
      </c>
      <c r="I7" s="13"/>
      <c r="J7" s="12">
        <v>2.0</v>
      </c>
      <c r="K7" s="13"/>
      <c r="L7" s="12">
        <v>3.0</v>
      </c>
      <c r="M7" s="13"/>
      <c r="N7" s="8"/>
      <c r="O7" s="8"/>
      <c r="P7" s="8"/>
      <c r="Q7" s="8"/>
    </row>
    <row r="8" ht="22.5" customHeight="1">
      <c r="A8" s="14"/>
      <c r="B8" s="15" t="s">
        <v>2</v>
      </c>
      <c r="C8" s="16"/>
      <c r="D8" s="17" t="s">
        <v>3</v>
      </c>
      <c r="E8" s="18"/>
      <c r="F8" s="19" t="s">
        <v>4</v>
      </c>
      <c r="G8" s="16"/>
      <c r="H8" s="20" t="s">
        <v>5</v>
      </c>
      <c r="I8" s="21"/>
      <c r="J8" s="19" t="s">
        <v>6</v>
      </c>
      <c r="K8" s="16"/>
      <c r="L8" s="17" t="s">
        <v>7</v>
      </c>
      <c r="M8" s="18"/>
      <c r="N8" s="18"/>
      <c r="O8" s="19" t="s">
        <v>8</v>
      </c>
      <c r="P8" s="16"/>
      <c r="Q8" s="17" t="s">
        <v>9</v>
      </c>
    </row>
    <row r="9" ht="29.25" customHeight="1">
      <c r="A9" s="8"/>
      <c r="B9" s="22" t="s">
        <v>10</v>
      </c>
      <c r="C9" s="23"/>
      <c r="D9" s="24"/>
      <c r="E9" s="25"/>
      <c r="F9" s="24" t="s">
        <v>11</v>
      </c>
      <c r="G9" s="23"/>
      <c r="H9" s="24" t="s">
        <v>12</v>
      </c>
      <c r="I9" s="25"/>
      <c r="J9" s="24" t="s">
        <v>13</v>
      </c>
      <c r="K9" s="23"/>
      <c r="L9" s="24" t="s">
        <v>14</v>
      </c>
      <c r="M9" s="25"/>
      <c r="N9" s="25"/>
      <c r="O9" s="24"/>
      <c r="P9" s="23"/>
      <c r="Q9" s="24"/>
    </row>
    <row r="10" ht="29.25" customHeight="1">
      <c r="A10" s="8"/>
      <c r="B10" s="22" t="s">
        <v>15</v>
      </c>
      <c r="C10" s="23"/>
      <c r="D10" s="24"/>
      <c r="E10" s="25"/>
      <c r="F10" s="24" t="s">
        <v>16</v>
      </c>
      <c r="G10" s="23"/>
      <c r="H10" s="24" t="s">
        <v>17</v>
      </c>
      <c r="I10" s="25"/>
      <c r="J10" s="24" t="s">
        <v>18</v>
      </c>
      <c r="K10" s="23"/>
      <c r="L10" s="24" t="s">
        <v>19</v>
      </c>
      <c r="M10" s="25"/>
      <c r="N10" s="25"/>
      <c r="O10" s="24"/>
      <c r="P10" s="23"/>
      <c r="Q10" s="24"/>
    </row>
    <row r="11" ht="29.25" customHeight="1">
      <c r="A11" s="8"/>
      <c r="B11" s="22" t="s">
        <v>20</v>
      </c>
      <c r="C11" s="23"/>
      <c r="D11" s="24"/>
      <c r="E11" s="25"/>
      <c r="F11" s="24" t="s">
        <v>21</v>
      </c>
      <c r="G11" s="23"/>
      <c r="H11" s="24" t="s">
        <v>22</v>
      </c>
      <c r="I11" s="25"/>
      <c r="J11" s="24" t="s">
        <v>23</v>
      </c>
      <c r="K11" s="23"/>
      <c r="L11" s="24" t="s">
        <v>24</v>
      </c>
      <c r="M11" s="25"/>
      <c r="N11" s="25"/>
      <c r="O11" s="24"/>
      <c r="P11" s="23"/>
      <c r="Q11" s="24"/>
    </row>
    <row r="12" ht="29.25" customHeight="1">
      <c r="A12" s="8"/>
      <c r="B12" s="22" t="s">
        <v>25</v>
      </c>
      <c r="C12" s="23"/>
      <c r="D12" s="24"/>
      <c r="E12" s="24"/>
      <c r="F12" s="24" t="s">
        <v>26</v>
      </c>
      <c r="G12" s="23"/>
      <c r="H12" s="24" t="s">
        <v>27</v>
      </c>
      <c r="I12" s="25"/>
      <c r="J12" s="24" t="s">
        <v>28</v>
      </c>
      <c r="K12" s="23"/>
      <c r="L12" s="24" t="s">
        <v>29</v>
      </c>
      <c r="M12" s="25"/>
      <c r="N12" s="25"/>
      <c r="O12" s="24"/>
      <c r="P12" s="23"/>
      <c r="Q12" s="24"/>
    </row>
    <row r="13" ht="29.25" customHeight="1">
      <c r="A13" s="8"/>
      <c r="B13" s="22" t="s">
        <v>30</v>
      </c>
      <c r="C13" s="23"/>
      <c r="D13" s="24" t="s">
        <v>31</v>
      </c>
      <c r="E13" s="25"/>
      <c r="F13" s="24" t="s">
        <v>32</v>
      </c>
      <c r="G13" s="23"/>
      <c r="H13" s="24" t="s">
        <v>33</v>
      </c>
      <c r="I13" s="25"/>
      <c r="J13" s="24" t="s">
        <v>34</v>
      </c>
      <c r="K13" s="23"/>
      <c r="L13" s="24" t="s">
        <v>35</v>
      </c>
      <c r="M13" s="25"/>
      <c r="N13" s="25"/>
      <c r="O13" s="24"/>
      <c r="P13" s="23"/>
      <c r="Q13" s="24"/>
    </row>
    <row r="14" ht="29.25" customHeight="1">
      <c r="A14" s="8"/>
      <c r="B14" s="22" t="s">
        <v>36</v>
      </c>
      <c r="C14" s="23"/>
      <c r="D14" s="24"/>
      <c r="E14" s="25"/>
      <c r="F14" s="24" t="s">
        <v>37</v>
      </c>
      <c r="G14" s="23"/>
      <c r="H14" s="24" t="s">
        <v>38</v>
      </c>
      <c r="I14" s="25"/>
      <c r="J14" s="24" t="s">
        <v>39</v>
      </c>
      <c r="K14" s="23"/>
      <c r="L14" s="24" t="s">
        <v>40</v>
      </c>
      <c r="M14" s="25"/>
      <c r="N14" s="25"/>
      <c r="O14" s="24"/>
      <c r="P14" s="23"/>
      <c r="Q14" s="24"/>
    </row>
    <row r="15" ht="13.5" customHeight="1">
      <c r="A15" s="26"/>
      <c r="B15" s="27"/>
      <c r="C15" s="28"/>
      <c r="D15" s="29"/>
      <c r="E15" s="30"/>
      <c r="F15" s="31"/>
      <c r="G15" s="28"/>
      <c r="H15" s="31"/>
      <c r="I15" s="30"/>
      <c r="J15" s="31"/>
      <c r="K15" s="28"/>
      <c r="L15" s="31"/>
      <c r="M15" s="30"/>
      <c r="N15" s="30"/>
      <c r="O15" s="31"/>
      <c r="P15" s="28"/>
      <c r="Q15" s="31"/>
    </row>
    <row r="16" ht="29.25" customHeight="1">
      <c r="A16" s="8"/>
      <c r="B16" s="32" t="s">
        <v>41</v>
      </c>
      <c r="C16" s="23"/>
      <c r="D16" s="33" t="s">
        <v>42</v>
      </c>
      <c r="E16" s="25"/>
      <c r="F16" s="19" t="s">
        <v>43</v>
      </c>
      <c r="G16" s="23"/>
      <c r="H16" s="17" t="s">
        <v>44</v>
      </c>
      <c r="I16" s="25"/>
      <c r="J16" s="19" t="s">
        <v>45</v>
      </c>
      <c r="K16" s="23"/>
      <c r="L16" s="17" t="s">
        <v>46</v>
      </c>
      <c r="M16" s="25"/>
      <c r="N16" s="25"/>
      <c r="O16" s="19" t="s">
        <v>41</v>
      </c>
      <c r="P16" s="23"/>
      <c r="Q16" s="17" t="s">
        <v>41</v>
      </c>
    </row>
    <row r="17" ht="102.0" customHeight="1">
      <c r="A17" s="34"/>
      <c r="B17" s="35" t="s">
        <v>47</v>
      </c>
      <c r="C17" s="36"/>
      <c r="D17" s="37"/>
      <c r="E17" s="38"/>
      <c r="F17" s="39" t="s">
        <v>48</v>
      </c>
      <c r="G17" s="36"/>
      <c r="H17" s="37" t="s">
        <v>49</v>
      </c>
      <c r="I17" s="38"/>
      <c r="J17" s="37" t="s">
        <v>50</v>
      </c>
      <c r="K17" s="36"/>
      <c r="L17" s="37" t="s">
        <v>51</v>
      </c>
      <c r="M17" s="38"/>
      <c r="N17" s="38"/>
      <c r="O17" s="37"/>
      <c r="P17" s="36"/>
      <c r="Q17" s="37"/>
    </row>
    <row r="18" ht="29.25" customHeight="1">
      <c r="A18" s="40"/>
      <c r="B18" s="41" t="s">
        <v>52</v>
      </c>
      <c r="C18" s="42"/>
      <c r="D18" s="43" t="str">
        <f>priorisations!I12</f>
        <v>#REF!</v>
      </c>
      <c r="E18" s="44"/>
      <c r="F18" s="43" t="str">
        <f>priorisations!I13</f>
        <v>#REF!</v>
      </c>
      <c r="G18" s="44"/>
      <c r="H18" s="43">
        <f>priorisations!I14</f>
        <v>7</v>
      </c>
      <c r="I18" s="44"/>
      <c r="J18" s="43">
        <f>priorisations!I15</f>
        <v>12.25</v>
      </c>
      <c r="K18" s="44"/>
      <c r="L18" s="43">
        <f>priorisations!I16</f>
        <v>6.25</v>
      </c>
      <c r="M18" s="44"/>
      <c r="N18" s="44"/>
      <c r="O18" s="43" t="str">
        <f>priorisations!I18</f>
        <v>#REF!</v>
      </c>
      <c r="P18" s="44"/>
      <c r="Q18" s="43" t="str">
        <f>priorisations!I19</f>
        <v>#REF!</v>
      </c>
    </row>
    <row r="19" ht="29.25" customHeight="1">
      <c r="A19" s="45"/>
      <c r="B19" s="46" t="s">
        <v>53</v>
      </c>
      <c r="C19" s="47"/>
      <c r="D19" s="48"/>
      <c r="E19" s="49"/>
      <c r="F19" s="48"/>
      <c r="G19" s="49"/>
      <c r="H19" s="50" t="s">
        <v>54</v>
      </c>
      <c r="I19" s="49"/>
      <c r="J19" s="50" t="s">
        <v>55</v>
      </c>
      <c r="K19" s="49"/>
      <c r="L19" s="50" t="s">
        <v>56</v>
      </c>
      <c r="M19" s="49"/>
      <c r="N19" s="49"/>
      <c r="O19" s="48"/>
      <c r="P19" s="49"/>
      <c r="Q19" s="48"/>
    </row>
    <row r="20">
      <c r="A20" s="8"/>
      <c r="B20" s="22"/>
      <c r="C20" s="23"/>
      <c r="D20" s="51"/>
      <c r="E20" s="25"/>
      <c r="F20" s="51"/>
      <c r="G20" s="23"/>
      <c r="H20" s="51"/>
      <c r="I20" s="25"/>
      <c r="J20" s="51"/>
      <c r="K20" s="23"/>
      <c r="L20" s="52"/>
      <c r="M20" s="25"/>
      <c r="N20" s="25"/>
      <c r="O20" s="51"/>
      <c r="P20" s="23"/>
      <c r="Q20" s="51"/>
    </row>
    <row r="21" ht="29.25" customHeight="1">
      <c r="A21" s="8"/>
      <c r="B21" s="53" t="s">
        <v>57</v>
      </c>
      <c r="C21" s="23"/>
      <c r="D21" s="51"/>
      <c r="E21" s="25"/>
      <c r="F21" s="51"/>
      <c r="G21" s="23"/>
      <c r="H21" s="51"/>
      <c r="I21" s="25"/>
      <c r="J21" s="51"/>
      <c r="K21" s="23"/>
      <c r="L21" s="51"/>
      <c r="M21" s="25"/>
      <c r="N21" s="25"/>
      <c r="O21" s="51"/>
      <c r="P21" s="23"/>
      <c r="Q21" s="51"/>
    </row>
    <row r="22" ht="29.25" customHeight="1">
      <c r="A22" s="8"/>
      <c r="B22" s="54" t="s">
        <v>58</v>
      </c>
      <c r="C22" s="55"/>
      <c r="D22" s="56" t="s">
        <v>59</v>
      </c>
      <c r="E22" s="57"/>
      <c r="F22" s="56" t="s">
        <v>59</v>
      </c>
      <c r="G22" s="57"/>
      <c r="H22" s="56" t="s">
        <v>60</v>
      </c>
      <c r="I22" s="57"/>
      <c r="J22" s="56" t="s">
        <v>60</v>
      </c>
      <c r="K22" s="57"/>
      <c r="L22" s="56" t="s">
        <v>60</v>
      </c>
      <c r="M22" s="57"/>
      <c r="N22" s="57"/>
      <c r="O22" s="56" t="s">
        <v>59</v>
      </c>
      <c r="P22" s="57"/>
      <c r="Q22" s="56" t="s">
        <v>59</v>
      </c>
    </row>
    <row r="23" ht="29.25" customHeight="1">
      <c r="A23" s="8"/>
      <c r="B23" s="54" t="s">
        <v>61</v>
      </c>
      <c r="C23" s="55"/>
      <c r="D23" s="56" t="s">
        <v>59</v>
      </c>
      <c r="E23" s="57"/>
      <c r="F23" s="56" t="s">
        <v>59</v>
      </c>
      <c r="G23" s="57"/>
      <c r="H23" s="56" t="s">
        <v>60</v>
      </c>
      <c r="I23" s="57"/>
      <c r="J23" s="56" t="s">
        <v>60</v>
      </c>
      <c r="K23" s="57"/>
      <c r="L23" s="56" t="s">
        <v>60</v>
      </c>
      <c r="M23" s="57"/>
      <c r="N23" s="57"/>
      <c r="O23" s="56" t="s">
        <v>59</v>
      </c>
      <c r="P23" s="57"/>
      <c r="Q23" s="56" t="s">
        <v>59</v>
      </c>
    </row>
    <row r="24" ht="29.25" customHeight="1">
      <c r="A24" s="8"/>
      <c r="B24" s="54" t="s">
        <v>62</v>
      </c>
      <c r="C24" s="55"/>
      <c r="D24" s="56" t="s">
        <v>59</v>
      </c>
      <c r="E24" s="57"/>
      <c r="F24" s="56" t="s">
        <v>59</v>
      </c>
      <c r="G24" s="57"/>
      <c r="H24" s="56" t="s">
        <v>60</v>
      </c>
      <c r="I24" s="57"/>
      <c r="J24" s="56" t="s">
        <v>60</v>
      </c>
      <c r="K24" s="57"/>
      <c r="L24" s="56" t="s">
        <v>60</v>
      </c>
      <c r="M24" s="57"/>
      <c r="N24" s="57"/>
      <c r="O24" s="56" t="s">
        <v>59</v>
      </c>
      <c r="P24" s="57"/>
      <c r="Q24" s="56" t="s">
        <v>59</v>
      </c>
    </row>
    <row r="25" ht="29.25" customHeight="1">
      <c r="A25" s="8"/>
      <c r="B25" s="54" t="s">
        <v>63</v>
      </c>
      <c r="C25" s="55"/>
      <c r="D25" s="56" t="s">
        <v>59</v>
      </c>
      <c r="E25" s="57"/>
      <c r="F25" s="56" t="s">
        <v>59</v>
      </c>
      <c r="G25" s="57"/>
      <c r="H25" s="56" t="s">
        <v>60</v>
      </c>
      <c r="I25" s="57"/>
      <c r="J25" s="58" t="s">
        <v>60</v>
      </c>
      <c r="K25" s="59"/>
      <c r="L25" s="58" t="s">
        <v>60</v>
      </c>
      <c r="M25" s="59"/>
      <c r="N25" s="57"/>
      <c r="O25" s="56" t="s">
        <v>59</v>
      </c>
      <c r="P25" s="57"/>
      <c r="Q25" s="56" t="s">
        <v>59</v>
      </c>
    </row>
  </sheetData>
  <mergeCells count="1">
    <mergeCell ref="H4:Q4"/>
  </mergeCells>
  <conditionalFormatting sqref="B1:B25">
    <cfRule type="expression" dxfId="0" priority="1">
      <formula>AND(($B:$B)=max($B:$B), ISNUMBER($B:$B))</formula>
    </cfRule>
  </conditionalFormatting>
  <dataValidations>
    <dataValidation type="list" allowBlank="1" showErrorMessage="1" sqref="D10 F10 H10 J10 L10 O10 Q10">
      <formula1>"1-CEREMA,2-Elu·e local,3-Observatoire local,4-Promoteur immobilier"</formula1>
    </dataValidation>
  </dataValidations>
  <hyperlinks>
    <hyperlink r:id="rId2" ref="F17"/>
    <hyperlink display="Score de priorisation&#10;Cf onglet priorisations" location="priorisations!A1" ref="B18"/>
    <hyperlink r:id="rId3" ref="B21"/>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2.63" defaultRowHeight="15.75"/>
  <cols>
    <col customWidth="1" min="1" max="1" width="32.5"/>
    <col customWidth="1" min="2" max="2" width="36.13"/>
    <col customWidth="1" min="3" max="3" width="36.88"/>
    <col customWidth="1" min="6" max="6" width="19.5"/>
    <col customWidth="1" min="7" max="7" width="10.75"/>
    <col customWidth="1" min="8" max="8" width="20.0"/>
    <col customWidth="1" min="10" max="10" width="9.5"/>
    <col customWidth="1" min="11" max="11" width="3.63"/>
    <col customWidth="1" min="13" max="13" width="27.13"/>
    <col customWidth="1" min="14" max="14" width="31.38"/>
  </cols>
  <sheetData>
    <row r="2">
      <c r="A2" s="60" t="s">
        <v>64</v>
      </c>
      <c r="B2" s="61" t="s">
        <v>65</v>
      </c>
      <c r="C2" s="62"/>
      <c r="D2" s="62"/>
      <c r="E2" s="62"/>
      <c r="F2" s="62"/>
      <c r="G2" s="62"/>
      <c r="H2" s="62"/>
      <c r="I2" s="62"/>
      <c r="J2" s="62"/>
      <c r="K2" s="63"/>
      <c r="M2" s="64" t="s">
        <v>66</v>
      </c>
      <c r="N2" s="62"/>
      <c r="O2" s="62"/>
      <c r="P2" s="62"/>
      <c r="Q2" s="62"/>
      <c r="R2" s="62"/>
      <c r="S2" s="62"/>
      <c r="T2" s="62"/>
      <c r="U2" s="62"/>
      <c r="V2" s="63"/>
    </row>
    <row r="3">
      <c r="B3" s="65"/>
      <c r="C3" s="66"/>
      <c r="D3" s="67"/>
      <c r="E3" s="67"/>
      <c r="F3" s="67"/>
      <c r="G3" s="67"/>
      <c r="H3" s="66"/>
      <c r="K3" s="68"/>
      <c r="M3" s="69"/>
      <c r="N3" s="66"/>
      <c r="O3" s="67"/>
      <c r="P3" s="67"/>
      <c r="Q3" s="67"/>
      <c r="R3" s="67"/>
      <c r="S3" s="66"/>
      <c r="V3" s="68"/>
    </row>
    <row r="4">
      <c r="B4" s="65" t="s">
        <v>67</v>
      </c>
      <c r="C4" s="66" t="s">
        <v>68</v>
      </c>
      <c r="D4" s="70" t="s">
        <v>69</v>
      </c>
      <c r="G4" s="71"/>
      <c r="H4" s="70" t="s">
        <v>70</v>
      </c>
      <c r="K4" s="68"/>
      <c r="M4" s="69" t="s">
        <v>67</v>
      </c>
      <c r="N4" s="66" t="s">
        <v>71</v>
      </c>
      <c r="O4" s="72" t="s">
        <v>72</v>
      </c>
      <c r="R4" s="71"/>
      <c r="S4" s="72" t="s">
        <v>73</v>
      </c>
      <c r="V4" s="68"/>
    </row>
    <row r="5">
      <c r="B5" s="65" t="s">
        <v>74</v>
      </c>
      <c r="C5" s="66" t="s">
        <v>75</v>
      </c>
      <c r="G5" s="73"/>
      <c r="K5" s="68"/>
      <c r="M5" s="69" t="s">
        <v>74</v>
      </c>
      <c r="N5" s="66" t="s">
        <v>76</v>
      </c>
      <c r="O5" s="72"/>
      <c r="R5" s="73"/>
      <c r="S5" s="72"/>
      <c r="V5" s="68"/>
    </row>
    <row r="6">
      <c r="B6" s="65" t="s">
        <v>77</v>
      </c>
      <c r="C6" s="66" t="s">
        <v>78</v>
      </c>
      <c r="G6" s="73"/>
      <c r="K6" s="68"/>
      <c r="M6" s="69" t="s">
        <v>77</v>
      </c>
      <c r="N6" s="66" t="s">
        <v>78</v>
      </c>
      <c r="O6" s="72" t="s">
        <v>79</v>
      </c>
      <c r="R6" s="73"/>
      <c r="S6" s="72" t="s">
        <v>80</v>
      </c>
      <c r="V6" s="68"/>
    </row>
    <row r="7">
      <c r="B7" s="74"/>
      <c r="C7" s="67"/>
      <c r="G7" s="73"/>
      <c r="K7" s="68"/>
      <c r="M7" s="75"/>
      <c r="N7" s="67"/>
      <c r="O7" s="72"/>
      <c r="P7" s="72"/>
      <c r="Q7" s="72"/>
      <c r="R7" s="73"/>
      <c r="S7" s="72" t="s">
        <v>81</v>
      </c>
      <c r="V7" s="68"/>
    </row>
    <row r="8">
      <c r="B8" s="65" t="s">
        <v>82</v>
      </c>
      <c r="C8" s="67"/>
      <c r="G8" s="67"/>
      <c r="K8" s="68"/>
      <c r="M8" s="69" t="s">
        <v>82</v>
      </c>
      <c r="O8" s="72"/>
      <c r="P8" s="72"/>
      <c r="Q8" s="72"/>
      <c r="R8" s="67"/>
      <c r="S8" s="72"/>
      <c r="T8" s="72"/>
      <c r="U8" s="72"/>
      <c r="V8" s="68"/>
    </row>
    <row r="9">
      <c r="B9" s="76" t="s">
        <v>83</v>
      </c>
      <c r="C9" s="66"/>
      <c r="G9" s="67"/>
      <c r="H9" s="66"/>
      <c r="K9" s="68"/>
      <c r="M9" s="77" t="s">
        <v>84</v>
      </c>
      <c r="N9" s="67"/>
      <c r="O9" s="67"/>
      <c r="P9" s="67"/>
      <c r="Q9" s="67"/>
      <c r="R9" s="67"/>
      <c r="S9" s="66"/>
      <c r="V9" s="68"/>
    </row>
    <row r="10">
      <c r="B10" s="76" t="s">
        <v>85</v>
      </c>
      <c r="C10" s="67"/>
      <c r="H10" s="66"/>
      <c r="K10" s="68"/>
      <c r="M10" s="69"/>
      <c r="N10" s="67"/>
      <c r="O10" s="78" t="s">
        <v>86</v>
      </c>
      <c r="S10" s="66"/>
      <c r="V10" s="68"/>
    </row>
    <row r="11">
      <c r="B11" s="76" t="s">
        <v>87</v>
      </c>
      <c r="C11" s="67"/>
      <c r="H11" s="66"/>
      <c r="K11" s="68"/>
      <c r="M11" s="69"/>
      <c r="N11" s="67"/>
      <c r="S11" s="66"/>
      <c r="V11" s="68"/>
    </row>
    <row r="12">
      <c r="B12" s="76"/>
      <c r="D12" s="79" t="s">
        <v>88</v>
      </c>
      <c r="H12" s="70" t="s">
        <v>89</v>
      </c>
      <c r="K12" s="68"/>
      <c r="M12" s="75"/>
      <c r="N12" s="67"/>
      <c r="O12" s="72" t="s">
        <v>90</v>
      </c>
      <c r="S12" s="72" t="s">
        <v>91</v>
      </c>
      <c r="V12" s="68"/>
    </row>
    <row r="13">
      <c r="B13" s="76"/>
      <c r="C13" s="67"/>
      <c r="K13" s="68"/>
      <c r="M13" s="75"/>
      <c r="N13" s="67"/>
      <c r="O13" s="72"/>
      <c r="S13" s="72"/>
      <c r="V13" s="68"/>
    </row>
    <row r="14">
      <c r="B14" s="65" t="s">
        <v>92</v>
      </c>
      <c r="K14" s="68"/>
      <c r="M14" s="69" t="s">
        <v>92</v>
      </c>
      <c r="O14" s="72" t="s">
        <v>93</v>
      </c>
      <c r="S14" s="72" t="s">
        <v>94</v>
      </c>
      <c r="V14" s="68"/>
    </row>
    <row r="15">
      <c r="B15" s="76" t="s">
        <v>95</v>
      </c>
      <c r="K15" s="68"/>
      <c r="M15" s="80" t="s">
        <v>96</v>
      </c>
      <c r="O15" s="72" t="s">
        <v>97</v>
      </c>
      <c r="S15" s="72" t="s">
        <v>98</v>
      </c>
      <c r="V15" s="68"/>
    </row>
    <row r="16">
      <c r="B16" s="76" t="s">
        <v>99</v>
      </c>
      <c r="K16" s="68"/>
      <c r="M16" s="69"/>
      <c r="O16" s="72"/>
      <c r="S16" s="72" t="s">
        <v>100</v>
      </c>
      <c r="V16" s="68"/>
    </row>
    <row r="17">
      <c r="B17" s="76" t="s">
        <v>101</v>
      </c>
      <c r="E17" s="67"/>
      <c r="K17" s="68"/>
      <c r="M17" s="69"/>
      <c r="P17" s="67"/>
      <c r="V17" s="68"/>
    </row>
    <row r="18">
      <c r="B18" s="81" t="s">
        <v>102</v>
      </c>
      <c r="C18" s="82"/>
      <c r="D18" s="83"/>
      <c r="E18" s="84"/>
      <c r="F18" s="83"/>
      <c r="G18" s="83"/>
      <c r="H18" s="83"/>
      <c r="I18" s="83"/>
      <c r="J18" s="83"/>
      <c r="K18" s="85"/>
      <c r="M18" s="86"/>
      <c r="N18" s="83"/>
      <c r="O18" s="83"/>
      <c r="P18" s="84"/>
      <c r="Q18" s="83"/>
      <c r="R18" s="83"/>
      <c r="S18" s="83"/>
      <c r="T18" s="83"/>
      <c r="U18" s="83"/>
      <c r="V18" s="85"/>
    </row>
    <row r="22">
      <c r="A22" s="60" t="s">
        <v>103</v>
      </c>
      <c r="B22" s="87" t="s">
        <v>104</v>
      </c>
      <c r="C22" s="62"/>
      <c r="D22" s="62"/>
      <c r="E22" s="62"/>
      <c r="F22" s="62"/>
      <c r="G22" s="62"/>
      <c r="H22" s="62"/>
      <c r="I22" s="62"/>
      <c r="J22" s="62"/>
      <c r="K22" s="63"/>
      <c r="M22" s="88" t="s">
        <v>105</v>
      </c>
      <c r="N22" s="62"/>
      <c r="O22" s="62"/>
      <c r="P22" s="62"/>
      <c r="Q22" s="62"/>
      <c r="R22" s="62"/>
      <c r="S22" s="62"/>
      <c r="T22" s="62"/>
      <c r="U22" s="62"/>
      <c r="V22" s="63"/>
    </row>
    <row r="23">
      <c r="B23" s="89"/>
      <c r="C23" s="66"/>
      <c r="D23" s="67"/>
      <c r="E23" s="67"/>
      <c r="F23" s="67"/>
      <c r="G23" s="67"/>
      <c r="H23" s="66"/>
      <c r="K23" s="68"/>
      <c r="M23" s="90"/>
      <c r="N23" s="91"/>
      <c r="O23" s="91"/>
      <c r="P23" s="91"/>
      <c r="Q23" s="91"/>
      <c r="R23" s="91"/>
      <c r="S23" s="91"/>
      <c r="T23" s="91"/>
      <c r="U23" s="91"/>
      <c r="V23" s="92"/>
    </row>
    <row r="24">
      <c r="B24" s="89" t="s">
        <v>67</v>
      </c>
      <c r="C24" s="66" t="s">
        <v>106</v>
      </c>
      <c r="D24" s="93" t="s">
        <v>72</v>
      </c>
      <c r="G24" s="71"/>
      <c r="H24" s="93" t="s">
        <v>73</v>
      </c>
      <c r="K24" s="68"/>
      <c r="M24" s="94" t="s">
        <v>67</v>
      </c>
      <c r="N24" s="95" t="s">
        <v>107</v>
      </c>
      <c r="O24" s="96" t="s">
        <v>108</v>
      </c>
      <c r="R24" s="91"/>
      <c r="S24" s="96" t="s">
        <v>109</v>
      </c>
      <c r="V24" s="92"/>
    </row>
    <row r="25">
      <c r="B25" s="89" t="s">
        <v>74</v>
      </c>
      <c r="C25" s="97" t="s">
        <v>110</v>
      </c>
      <c r="D25" s="98" t="s">
        <v>111</v>
      </c>
      <c r="G25" s="73"/>
      <c r="H25" s="98" t="s">
        <v>112</v>
      </c>
      <c r="K25" s="68"/>
      <c r="M25" s="94" t="s">
        <v>74</v>
      </c>
      <c r="N25" s="95" t="s">
        <v>113</v>
      </c>
      <c r="R25" s="99"/>
      <c r="V25" s="92"/>
    </row>
    <row r="26">
      <c r="B26" s="89" t="s">
        <v>77</v>
      </c>
      <c r="C26" s="66" t="s">
        <v>78</v>
      </c>
      <c r="D26" s="98" t="s">
        <v>114</v>
      </c>
      <c r="G26" s="73"/>
      <c r="H26" s="98" t="s">
        <v>115</v>
      </c>
      <c r="K26" s="68"/>
      <c r="M26" s="94" t="s">
        <v>77</v>
      </c>
      <c r="N26" s="95" t="s">
        <v>116</v>
      </c>
      <c r="R26" s="99"/>
      <c r="V26" s="92"/>
    </row>
    <row r="27">
      <c r="B27" s="100"/>
      <c r="C27" s="67"/>
      <c r="D27" s="98" t="s">
        <v>117</v>
      </c>
      <c r="G27" s="73"/>
      <c r="H27" s="98" t="s">
        <v>118</v>
      </c>
      <c r="K27" s="68"/>
      <c r="M27" s="90"/>
      <c r="N27" s="91"/>
      <c r="R27" s="99"/>
      <c r="V27" s="92"/>
    </row>
    <row r="28">
      <c r="B28" s="89" t="s">
        <v>82</v>
      </c>
      <c r="C28" s="67"/>
      <c r="D28" s="101"/>
      <c r="E28" s="101"/>
      <c r="F28" s="101"/>
      <c r="G28" s="67"/>
      <c r="H28" s="101"/>
      <c r="I28" s="101"/>
      <c r="J28" s="101"/>
      <c r="K28" s="68"/>
      <c r="M28" s="94" t="s">
        <v>82</v>
      </c>
      <c r="N28" s="91"/>
      <c r="R28" s="91"/>
      <c r="V28" s="92"/>
    </row>
    <row r="29">
      <c r="B29" s="102" t="s">
        <v>119</v>
      </c>
      <c r="C29" s="67"/>
      <c r="D29" s="67"/>
      <c r="E29" s="67"/>
      <c r="F29" s="67"/>
      <c r="G29" s="67"/>
      <c r="H29" s="66"/>
      <c r="K29" s="68"/>
      <c r="M29" s="103" t="s">
        <v>120</v>
      </c>
      <c r="N29" s="91"/>
      <c r="O29" s="91"/>
      <c r="P29" s="91"/>
      <c r="Q29" s="91"/>
      <c r="R29" s="91"/>
      <c r="S29" s="91"/>
      <c r="T29" s="91"/>
      <c r="U29" s="91"/>
      <c r="V29" s="92"/>
    </row>
    <row r="30">
      <c r="B30" s="102" t="s">
        <v>121</v>
      </c>
      <c r="C30" s="67"/>
      <c r="H30" s="66"/>
      <c r="K30" s="68"/>
      <c r="M30" s="103" t="s">
        <v>122</v>
      </c>
      <c r="N30" s="91"/>
      <c r="O30" s="91"/>
      <c r="P30" s="91"/>
      <c r="Q30" s="91"/>
      <c r="R30" s="91"/>
      <c r="S30" s="91"/>
      <c r="T30" s="91"/>
      <c r="U30" s="91"/>
      <c r="V30" s="92"/>
    </row>
    <row r="31">
      <c r="B31" s="102" t="s">
        <v>123</v>
      </c>
      <c r="H31" s="66"/>
      <c r="K31" s="68"/>
      <c r="M31" s="94"/>
      <c r="N31" s="91"/>
      <c r="O31" s="91"/>
      <c r="P31" s="91"/>
      <c r="Q31" s="91"/>
      <c r="R31" s="91"/>
      <c r="S31" s="91"/>
      <c r="T31" s="91"/>
      <c r="U31" s="91"/>
      <c r="V31" s="92"/>
    </row>
    <row r="32">
      <c r="B32" s="100"/>
      <c r="C32" s="67"/>
      <c r="D32" s="93" t="s">
        <v>90</v>
      </c>
      <c r="H32" s="93" t="s">
        <v>91</v>
      </c>
      <c r="K32" s="68"/>
      <c r="M32" s="90"/>
      <c r="N32" s="91"/>
      <c r="O32" s="96" t="s">
        <v>124</v>
      </c>
      <c r="R32" s="91"/>
      <c r="S32" s="96" t="s">
        <v>125</v>
      </c>
      <c r="V32" s="92"/>
    </row>
    <row r="33">
      <c r="B33" s="100"/>
      <c r="C33" s="67"/>
      <c r="D33" s="98" t="s">
        <v>126</v>
      </c>
      <c r="H33" s="98" t="s">
        <v>127</v>
      </c>
      <c r="K33" s="68"/>
      <c r="M33" s="90"/>
      <c r="N33" s="91"/>
      <c r="R33" s="91"/>
      <c r="V33" s="92"/>
    </row>
    <row r="34">
      <c r="B34" s="89" t="s">
        <v>92</v>
      </c>
      <c r="D34" s="98" t="s">
        <v>128</v>
      </c>
      <c r="H34" s="98" t="s">
        <v>129</v>
      </c>
      <c r="K34" s="68"/>
      <c r="M34" s="94" t="s">
        <v>92</v>
      </c>
      <c r="N34" s="91"/>
      <c r="R34" s="91"/>
      <c r="V34" s="92"/>
    </row>
    <row r="35">
      <c r="B35" s="102" t="s">
        <v>130</v>
      </c>
      <c r="D35" s="98" t="s">
        <v>131</v>
      </c>
      <c r="H35" s="98" t="s">
        <v>132</v>
      </c>
      <c r="K35" s="68"/>
      <c r="M35" s="103" t="s">
        <v>133</v>
      </c>
      <c r="N35" s="91"/>
      <c r="R35" s="91"/>
      <c r="V35" s="92"/>
    </row>
    <row r="36">
      <c r="B36" s="102" t="s">
        <v>134</v>
      </c>
      <c r="D36" s="98"/>
      <c r="H36" s="101"/>
      <c r="I36" s="101"/>
      <c r="J36" s="101"/>
      <c r="K36" s="68"/>
      <c r="M36" s="103" t="s">
        <v>135</v>
      </c>
      <c r="N36" s="91"/>
      <c r="R36" s="91"/>
      <c r="V36" s="92"/>
    </row>
    <row r="37">
      <c r="B37" s="104" t="s">
        <v>136</v>
      </c>
      <c r="E37" s="67"/>
      <c r="K37" s="68"/>
      <c r="M37" s="105"/>
      <c r="N37" s="91"/>
      <c r="O37" s="91"/>
      <c r="P37" s="91"/>
      <c r="Q37" s="91"/>
      <c r="R37" s="91"/>
      <c r="S37" s="91"/>
      <c r="T37" s="91"/>
      <c r="U37" s="91"/>
      <c r="V37" s="92"/>
    </row>
    <row r="38">
      <c r="B38" s="106"/>
      <c r="C38" s="83"/>
      <c r="D38" s="83"/>
      <c r="E38" s="84"/>
      <c r="F38" s="83"/>
      <c r="G38" s="83"/>
      <c r="H38" s="83"/>
      <c r="I38" s="83"/>
      <c r="J38" s="83"/>
      <c r="K38" s="85"/>
      <c r="M38" s="107"/>
      <c r="N38" s="108"/>
      <c r="O38" s="108"/>
      <c r="P38" s="108"/>
      <c r="Q38" s="108"/>
      <c r="R38" s="108"/>
      <c r="S38" s="108"/>
      <c r="T38" s="108"/>
      <c r="U38" s="108"/>
      <c r="V38" s="109"/>
    </row>
    <row r="40">
      <c r="B40" s="110"/>
      <c r="C40" s="110"/>
      <c r="D40" s="111"/>
      <c r="E40" s="111"/>
      <c r="F40" s="111"/>
      <c r="G40" s="111"/>
      <c r="H40" s="111"/>
      <c r="I40" s="111"/>
      <c r="J40" s="111"/>
      <c r="K40" s="111"/>
      <c r="L40" s="111"/>
      <c r="M40" s="110"/>
      <c r="N40" s="110"/>
      <c r="O40" s="111"/>
      <c r="P40" s="111"/>
      <c r="Q40" s="111"/>
      <c r="R40" s="111"/>
      <c r="S40" s="111"/>
      <c r="T40" s="111"/>
    </row>
    <row r="41">
      <c r="B41" s="111"/>
      <c r="C41" s="111"/>
      <c r="D41" s="111"/>
      <c r="E41" s="111"/>
      <c r="F41" s="111"/>
      <c r="G41" s="111"/>
      <c r="H41" s="111"/>
      <c r="I41" s="111"/>
      <c r="J41" s="111"/>
      <c r="K41" s="111"/>
      <c r="L41" s="111"/>
      <c r="M41" s="111"/>
      <c r="N41" s="112"/>
      <c r="O41" s="111"/>
      <c r="P41" s="111"/>
      <c r="Q41" s="111"/>
      <c r="R41" s="111"/>
      <c r="S41" s="111"/>
      <c r="T41" s="111"/>
    </row>
    <row r="42">
      <c r="B42" s="113"/>
      <c r="D42" s="114"/>
      <c r="E42" s="114"/>
      <c r="G42" s="115"/>
      <c r="H42" s="116"/>
      <c r="I42" s="115"/>
      <c r="J42" s="115"/>
      <c r="K42" s="115"/>
      <c r="L42" s="111"/>
      <c r="M42" s="117"/>
      <c r="N42" s="118"/>
      <c r="O42" s="118"/>
      <c r="P42" s="118"/>
      <c r="Q42" s="118"/>
      <c r="R42" s="118"/>
      <c r="S42" s="119"/>
      <c r="T42" s="111"/>
    </row>
    <row r="43">
      <c r="B43" s="115"/>
      <c r="C43" s="115"/>
      <c r="D43" s="115"/>
      <c r="E43" s="115"/>
      <c r="F43" s="115"/>
      <c r="G43" s="115"/>
      <c r="H43" s="115"/>
      <c r="I43" s="115"/>
      <c r="J43" s="115"/>
      <c r="K43" s="115"/>
      <c r="L43" s="111"/>
      <c r="M43" s="120"/>
      <c r="N43" s="117"/>
      <c r="O43" s="117"/>
      <c r="P43" s="117"/>
      <c r="Q43" s="117"/>
      <c r="R43" s="117"/>
      <c r="S43" s="111"/>
      <c r="T43" s="111"/>
    </row>
    <row r="44">
      <c r="B44" s="115"/>
      <c r="C44" s="115"/>
      <c r="D44" s="115"/>
      <c r="E44" s="115"/>
      <c r="F44" s="115"/>
      <c r="G44" s="115"/>
      <c r="H44" s="115"/>
      <c r="I44" s="115"/>
      <c r="J44" s="115"/>
      <c r="K44" s="115"/>
      <c r="L44" s="111"/>
      <c r="M44" s="117"/>
      <c r="N44" s="117"/>
      <c r="O44" s="117"/>
      <c r="P44" s="117"/>
      <c r="Q44" s="117"/>
      <c r="R44" s="117"/>
      <c r="S44" s="111"/>
      <c r="T44" s="111"/>
    </row>
    <row r="45">
      <c r="B45" s="115"/>
      <c r="C45" s="115"/>
      <c r="D45" s="115"/>
      <c r="F45" s="115"/>
      <c r="G45" s="115"/>
      <c r="H45" s="115"/>
      <c r="I45" s="115"/>
      <c r="J45" s="115"/>
      <c r="K45" s="115"/>
      <c r="L45" s="111"/>
      <c r="M45" s="121"/>
      <c r="N45" s="117"/>
      <c r="O45" s="117"/>
      <c r="P45" s="117"/>
      <c r="Q45" s="117"/>
      <c r="R45" s="117"/>
      <c r="S45" s="111"/>
      <c r="T45" s="111"/>
    </row>
    <row r="46">
      <c r="B46" s="115"/>
      <c r="C46" s="115"/>
      <c r="D46" s="115"/>
      <c r="E46" s="115"/>
      <c r="F46" s="115"/>
      <c r="G46" s="115"/>
      <c r="H46" s="115"/>
      <c r="I46" s="115"/>
      <c r="J46" s="115"/>
      <c r="K46" s="115"/>
      <c r="L46" s="111"/>
      <c r="M46" s="111"/>
      <c r="N46" s="111"/>
      <c r="O46" s="111"/>
      <c r="P46" s="111"/>
      <c r="Q46" s="111"/>
      <c r="R46" s="111"/>
      <c r="S46" s="111"/>
      <c r="T46" s="111"/>
    </row>
    <row r="47">
      <c r="B47" s="115"/>
      <c r="C47" s="115"/>
      <c r="D47" s="115"/>
      <c r="E47" s="115"/>
      <c r="F47" s="115"/>
      <c r="G47" s="115"/>
      <c r="H47" s="115"/>
      <c r="I47" s="115"/>
      <c r="J47" s="115"/>
      <c r="K47" s="115"/>
      <c r="L47" s="111"/>
      <c r="M47" s="111"/>
      <c r="N47" s="111"/>
      <c r="O47" s="111"/>
      <c r="P47" s="111"/>
      <c r="Q47" s="111"/>
      <c r="R47" s="111"/>
      <c r="S47" s="111"/>
      <c r="T47" s="111"/>
    </row>
    <row r="48">
      <c r="B48" s="115"/>
      <c r="C48" s="115"/>
      <c r="D48" s="115"/>
      <c r="E48" s="115"/>
      <c r="F48" s="115"/>
      <c r="G48" s="115"/>
      <c r="H48" s="115"/>
      <c r="I48" s="115"/>
      <c r="J48" s="115"/>
      <c r="K48" s="115"/>
      <c r="L48" s="111"/>
      <c r="M48" s="111"/>
      <c r="N48" s="111"/>
      <c r="O48" s="111"/>
      <c r="P48" s="111"/>
      <c r="Q48" s="111"/>
      <c r="R48" s="111"/>
      <c r="S48" s="111"/>
      <c r="T48" s="111"/>
    </row>
    <row r="49">
      <c r="B49" s="115"/>
      <c r="C49" s="115"/>
      <c r="D49" s="115"/>
      <c r="E49" s="115"/>
      <c r="F49" s="115"/>
      <c r="G49" s="115"/>
      <c r="H49" s="115"/>
      <c r="I49" s="115"/>
      <c r="J49" s="115"/>
      <c r="K49" s="115"/>
      <c r="L49" s="111"/>
      <c r="M49" s="111"/>
      <c r="N49" s="111"/>
      <c r="O49" s="111"/>
      <c r="P49" s="111"/>
      <c r="Q49" s="111"/>
      <c r="R49" s="111"/>
      <c r="S49" s="111"/>
      <c r="T49" s="111"/>
    </row>
    <row r="50">
      <c r="B50" s="115"/>
      <c r="C50" s="115"/>
      <c r="D50" s="115"/>
      <c r="E50" s="115"/>
      <c r="F50" s="115"/>
      <c r="G50" s="115"/>
      <c r="H50" s="115"/>
      <c r="I50" s="115"/>
      <c r="J50" s="115"/>
      <c r="K50" s="115"/>
      <c r="L50" s="111"/>
      <c r="M50" s="111"/>
      <c r="N50" s="111"/>
      <c r="O50" s="111"/>
      <c r="P50" s="111"/>
      <c r="Q50" s="111"/>
      <c r="R50" s="111"/>
      <c r="S50" s="111"/>
      <c r="T50" s="111"/>
    </row>
    <row r="51">
      <c r="B51" s="115"/>
      <c r="C51" s="115"/>
      <c r="D51" s="115"/>
      <c r="E51" s="115"/>
      <c r="F51" s="115"/>
      <c r="G51" s="115"/>
      <c r="H51" s="115"/>
      <c r="I51" s="115"/>
      <c r="J51" s="115"/>
      <c r="K51" s="115"/>
      <c r="L51" s="111"/>
      <c r="M51" s="111"/>
      <c r="N51" s="111"/>
      <c r="O51" s="111"/>
      <c r="P51" s="111"/>
      <c r="Q51" s="111"/>
      <c r="R51" s="111"/>
      <c r="S51" s="111"/>
      <c r="T51" s="111"/>
    </row>
    <row r="52">
      <c r="B52" s="115"/>
      <c r="C52" s="115"/>
      <c r="D52" s="115"/>
      <c r="E52" s="115"/>
      <c r="F52" s="115"/>
      <c r="G52" s="115"/>
      <c r="H52" s="115"/>
      <c r="I52" s="115"/>
      <c r="J52" s="115"/>
      <c r="K52" s="115"/>
      <c r="L52" s="111"/>
      <c r="M52" s="111"/>
      <c r="N52" s="111"/>
      <c r="O52" s="111"/>
      <c r="P52" s="111"/>
      <c r="Q52" s="111"/>
      <c r="R52" s="111"/>
      <c r="S52" s="111"/>
      <c r="T52" s="111"/>
    </row>
    <row r="53">
      <c r="B53" s="111"/>
      <c r="C53" s="111"/>
      <c r="D53" s="111"/>
      <c r="E53" s="111"/>
      <c r="F53" s="111"/>
      <c r="G53" s="111"/>
      <c r="H53" s="111"/>
      <c r="I53" s="111"/>
      <c r="J53" s="111"/>
      <c r="K53" s="111"/>
      <c r="L53" s="111"/>
      <c r="M53" s="111"/>
      <c r="N53" s="111"/>
      <c r="O53" s="111"/>
      <c r="P53" s="111"/>
      <c r="Q53" s="111"/>
      <c r="R53" s="111"/>
      <c r="S53" s="111"/>
      <c r="T53" s="111"/>
    </row>
    <row r="54">
      <c r="B54" s="111"/>
      <c r="C54" s="111"/>
      <c r="D54" s="111"/>
      <c r="E54" s="111"/>
      <c r="F54" s="111"/>
      <c r="G54" s="111"/>
      <c r="H54" s="111"/>
      <c r="I54" s="111"/>
      <c r="J54" s="111"/>
      <c r="K54" s="111"/>
    </row>
    <row r="55">
      <c r="B55" s="111"/>
      <c r="C55" s="111"/>
      <c r="D55" s="111"/>
      <c r="E55" s="111"/>
      <c r="F55" s="111"/>
      <c r="G55" s="111"/>
      <c r="H55" s="111"/>
      <c r="I55" s="111"/>
      <c r="J55" s="111"/>
      <c r="K55" s="111"/>
    </row>
    <row r="56">
      <c r="B56" s="111"/>
      <c r="C56" s="111"/>
      <c r="D56" s="111"/>
      <c r="E56" s="111"/>
      <c r="F56" s="111"/>
      <c r="G56" s="111"/>
      <c r="H56" s="111"/>
      <c r="I56" s="111"/>
      <c r="J56" s="111"/>
      <c r="K56" s="111"/>
    </row>
    <row r="57">
      <c r="B57" s="111"/>
      <c r="C57" s="111"/>
      <c r="D57" s="111"/>
      <c r="E57" s="111"/>
      <c r="F57" s="111"/>
      <c r="G57" s="111"/>
      <c r="H57" s="111"/>
      <c r="I57" s="111"/>
      <c r="J57" s="111"/>
      <c r="K57" s="111"/>
    </row>
    <row r="58">
      <c r="B58" s="111"/>
      <c r="C58" s="111"/>
      <c r="D58" s="111"/>
      <c r="E58" s="111"/>
      <c r="F58" s="111"/>
      <c r="G58" s="111"/>
      <c r="H58" s="111"/>
      <c r="I58" s="111"/>
      <c r="J58" s="111"/>
      <c r="K58" s="111"/>
    </row>
  </sheetData>
  <mergeCells count="48">
    <mergeCell ref="A2:A18"/>
    <mergeCell ref="B2:K2"/>
    <mergeCell ref="M2:V2"/>
    <mergeCell ref="H4:J8"/>
    <mergeCell ref="O4:Q4"/>
    <mergeCell ref="S7:U7"/>
    <mergeCell ref="H12:J16"/>
    <mergeCell ref="H27:J27"/>
    <mergeCell ref="H32:J32"/>
    <mergeCell ref="O32:Q36"/>
    <mergeCell ref="S32:U36"/>
    <mergeCell ref="H33:J33"/>
    <mergeCell ref="H34:J34"/>
    <mergeCell ref="H35:J35"/>
    <mergeCell ref="B22:K22"/>
    <mergeCell ref="M22:V22"/>
    <mergeCell ref="H24:J24"/>
    <mergeCell ref="O24:Q28"/>
    <mergeCell ref="S24:U28"/>
    <mergeCell ref="H25:J25"/>
    <mergeCell ref="H26:J26"/>
    <mergeCell ref="D32:F32"/>
    <mergeCell ref="D33:F33"/>
    <mergeCell ref="D34:F34"/>
    <mergeCell ref="D35:F35"/>
    <mergeCell ref="D4:F9"/>
    <mergeCell ref="D12:F16"/>
    <mergeCell ref="A22:A38"/>
    <mergeCell ref="D24:F24"/>
    <mergeCell ref="D25:F25"/>
    <mergeCell ref="D26:F26"/>
    <mergeCell ref="D27:F27"/>
    <mergeCell ref="D36:F36"/>
    <mergeCell ref="S4:U4"/>
    <mergeCell ref="S5:U5"/>
    <mergeCell ref="O6:Q6"/>
    <mergeCell ref="S6:U6"/>
    <mergeCell ref="O5:Q5"/>
    <mergeCell ref="O12:Q12"/>
    <mergeCell ref="S12:U12"/>
    <mergeCell ref="O13:Q13"/>
    <mergeCell ref="S13:U13"/>
    <mergeCell ref="O14:Q14"/>
    <mergeCell ref="S14:U14"/>
    <mergeCell ref="O15:Q15"/>
    <mergeCell ref="S15:U15"/>
    <mergeCell ref="O16:Q16"/>
    <mergeCell ref="S16:U16"/>
  </mergeCells>
  <hyperlinks>
    <hyperlink r:id="rId1" ref="O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37.88"/>
    <col customWidth="1" min="9" max="10" width="26.38"/>
  </cols>
  <sheetData>
    <row r="1">
      <c r="A1" s="122"/>
      <c r="B1" s="123" t="s">
        <v>137</v>
      </c>
      <c r="C1" s="124"/>
      <c r="D1" s="124"/>
      <c r="E1" s="124"/>
      <c r="F1" s="124"/>
      <c r="G1" s="124"/>
      <c r="H1" s="124"/>
      <c r="I1" s="124"/>
      <c r="J1" s="125" t="s">
        <v>138</v>
      </c>
    </row>
    <row r="2">
      <c r="C2" s="124"/>
      <c r="D2" s="124"/>
      <c r="E2" s="124"/>
      <c r="F2" s="124"/>
      <c r="G2" s="124"/>
      <c r="H2" s="124"/>
      <c r="I2" s="124"/>
      <c r="J2" s="126" t="s">
        <v>139</v>
      </c>
    </row>
    <row r="3">
      <c r="B3" s="127" t="s">
        <v>140</v>
      </c>
      <c r="C3" s="128" t="s">
        <v>141</v>
      </c>
      <c r="D3" s="129"/>
      <c r="E3" s="129"/>
      <c r="F3" s="129"/>
      <c r="G3" s="129"/>
      <c r="H3" s="129"/>
      <c r="I3" s="130"/>
      <c r="J3" s="126" t="s">
        <v>142</v>
      </c>
    </row>
    <row r="4">
      <c r="B4" s="127" t="s">
        <v>143</v>
      </c>
      <c r="C4" s="128" t="s">
        <v>144</v>
      </c>
      <c r="D4" s="129"/>
      <c r="E4" s="129"/>
      <c r="F4" s="129"/>
      <c r="G4" s="129"/>
      <c r="H4" s="129"/>
      <c r="I4" s="130"/>
      <c r="J4" s="126" t="s">
        <v>145</v>
      </c>
    </row>
    <row r="5">
      <c r="B5" s="127" t="s">
        <v>146</v>
      </c>
      <c r="C5" s="128" t="s">
        <v>147</v>
      </c>
      <c r="D5" s="129"/>
      <c r="E5" s="129"/>
      <c r="F5" s="129"/>
      <c r="G5" s="129"/>
      <c r="H5" s="129"/>
      <c r="I5" s="130"/>
      <c r="J5" s="126" t="s">
        <v>148</v>
      </c>
    </row>
    <row r="6">
      <c r="B6" s="127" t="s">
        <v>149</v>
      </c>
      <c r="C6" s="128" t="s">
        <v>150</v>
      </c>
      <c r="D6" s="129"/>
      <c r="E6" s="129"/>
      <c r="F6" s="129"/>
      <c r="G6" s="129"/>
      <c r="H6" s="129"/>
      <c r="I6" s="130"/>
      <c r="J6" s="131"/>
    </row>
    <row r="7">
      <c r="B7" s="127" t="s">
        <v>151</v>
      </c>
      <c r="C7" s="128" t="s">
        <v>152</v>
      </c>
      <c r="D7" s="129"/>
      <c r="E7" s="129"/>
      <c r="F7" s="129"/>
      <c r="G7" s="129"/>
      <c r="H7" s="129"/>
      <c r="I7" s="130"/>
      <c r="J7" s="131"/>
    </row>
    <row r="8">
      <c r="B8" s="127" t="s">
        <v>153</v>
      </c>
      <c r="C8" s="128" t="s">
        <v>154</v>
      </c>
      <c r="D8" s="129"/>
      <c r="E8" s="129"/>
      <c r="F8" s="129"/>
      <c r="G8" s="129"/>
      <c r="H8" s="129"/>
      <c r="I8" s="130"/>
      <c r="J8" s="131"/>
    </row>
    <row r="9">
      <c r="B9" s="127" t="s">
        <v>155</v>
      </c>
      <c r="C9" s="128" t="s">
        <v>156</v>
      </c>
      <c r="D9" s="129"/>
      <c r="E9" s="129"/>
      <c r="F9" s="129"/>
      <c r="G9" s="129"/>
      <c r="H9" s="129"/>
      <c r="I9" s="130"/>
      <c r="J9" s="131"/>
    </row>
    <row r="10">
      <c r="C10" s="124"/>
      <c r="D10" s="124"/>
      <c r="E10" s="124"/>
      <c r="F10" s="124"/>
      <c r="G10" s="124"/>
      <c r="H10" s="124"/>
      <c r="I10" s="124"/>
      <c r="J10" s="132"/>
    </row>
    <row r="11">
      <c r="A11" s="133" t="s">
        <v>157</v>
      </c>
      <c r="B11" s="133" t="str">
        <f>B3</f>
        <v>Satisfaction</v>
      </c>
      <c r="C11" s="133" t="str">
        <f>B4</f>
        <v>Croissance</v>
      </c>
      <c r="D11" s="133" t="str">
        <f>B5</f>
        <v>Performance</v>
      </c>
      <c r="E11" s="133" t="str">
        <f>B6</f>
        <v>Écologie</v>
      </c>
      <c r="F11" s="133" t="str">
        <f>B7</f>
        <v>Innovation</v>
      </c>
      <c r="G11" s="133" t="str">
        <f>B8</f>
        <v>Social</v>
      </c>
      <c r="H11" s="133" t="str">
        <f>B9</f>
        <v>Économique</v>
      </c>
      <c r="I11" s="133" t="s">
        <v>158</v>
      </c>
      <c r="J11" s="134"/>
    </row>
    <row r="12" hidden="1">
      <c r="A12" s="135" t="str">
        <f>synthese_exploration!D16</f>
        <v>Faciliter la contribution à l'inventaire national des friches</v>
      </c>
      <c r="B12" s="136" t="str">
        <f t="shared" ref="B12:H12" si="1">(#REF!+#REF!+#REF!+#REF!)/4</f>
        <v>#REF!</v>
      </c>
      <c r="C12" s="136" t="str">
        <f t="shared" si="1"/>
        <v>#REF!</v>
      </c>
      <c r="D12" s="136" t="str">
        <f t="shared" si="1"/>
        <v>#REF!</v>
      </c>
      <c r="E12" s="136" t="str">
        <f t="shared" si="1"/>
        <v>#REF!</v>
      </c>
      <c r="F12" s="136" t="str">
        <f t="shared" si="1"/>
        <v>#REF!</v>
      </c>
      <c r="G12" s="136" t="str">
        <f t="shared" si="1"/>
        <v>#REF!</v>
      </c>
      <c r="H12" s="136" t="str">
        <f t="shared" si="1"/>
        <v>#REF!</v>
      </c>
      <c r="I12" s="137" t="str">
        <f t="shared" ref="I12:I21" si="3">SUM(B12:H12)</f>
        <v>#REF!</v>
      </c>
      <c r="J12" s="138"/>
    </row>
    <row r="13" hidden="1">
      <c r="A13" s="135" t="str">
        <f>synthese_exploration!F16</f>
        <v>Améliorer la communication</v>
      </c>
      <c r="B13" s="136" t="str">
        <f t="shared" ref="B13:H13" si="2">(#REF!+#REF!+#REF!+#REF!)/4</f>
        <v>#REF!</v>
      </c>
      <c r="C13" s="136" t="str">
        <f t="shared" si="2"/>
        <v>#REF!</v>
      </c>
      <c r="D13" s="136" t="str">
        <f t="shared" si="2"/>
        <v>#REF!</v>
      </c>
      <c r="E13" s="136" t="str">
        <f t="shared" si="2"/>
        <v>#REF!</v>
      </c>
      <c r="F13" s="136" t="str">
        <f t="shared" si="2"/>
        <v>#REF!</v>
      </c>
      <c r="G13" s="136" t="str">
        <f t="shared" si="2"/>
        <v>#REF!</v>
      </c>
      <c r="H13" s="136" t="str">
        <f t="shared" si="2"/>
        <v>#REF!</v>
      </c>
      <c r="I13" s="137" t="str">
        <f t="shared" si="3"/>
        <v>#REF!</v>
      </c>
      <c r="J13" s="138"/>
    </row>
    <row r="14">
      <c r="A14" s="135" t="str">
        <f>synthese_exploration!H16</f>
        <v>Module d’accompagnement à la création d’observatoire local</v>
      </c>
      <c r="B14" s="136">
        <f>(p_heuzef!B12+p_julien!B12+p_frederic!B12+p_pierre!B12)/4</f>
        <v>2.25</v>
      </c>
      <c r="C14" s="136">
        <f>(p_heuzef!C12+p_julien!C12+p_frederic!C12+p_pierre!C12)/4</f>
        <v>2.5</v>
      </c>
      <c r="D14" s="136">
        <f>(p_heuzef!D12+p_julien!D12+p_frederic!D12+p_pierre!D12)/4</f>
        <v>1.5</v>
      </c>
      <c r="E14" s="136">
        <f>(p_heuzef!E12+p_julien!E12+p_frederic!E12+p_pierre!E12)/4</f>
        <v>0.25</v>
      </c>
      <c r="F14" s="136">
        <f>(p_heuzef!F12+p_julien!F12+p_frederic!F12+p_pierre!F12)/4</f>
        <v>0.25</v>
      </c>
      <c r="G14" s="136">
        <f>(p_heuzef!G12+p_julien!G12+p_frederic!G12+p_pierre!G12)/4</f>
        <v>0</v>
      </c>
      <c r="H14" s="136">
        <f>(p_heuzef!H12+p_julien!H12+p_frederic!H12+p_pierre!H12)/4</f>
        <v>0.25</v>
      </c>
      <c r="I14" s="137">
        <f t="shared" si="3"/>
        <v>7</v>
      </c>
      <c r="J14" s="138"/>
    </row>
    <row r="15">
      <c r="A15" s="135" t="str">
        <f>synthese_exploration!J16</f>
        <v>Service d'accompagnement au lancement de projet</v>
      </c>
      <c r="B15" s="136">
        <f>(p_heuzef!B13+p_julien!B13+p_frederic!B13+p_pierre!B13)/4</f>
        <v>3</v>
      </c>
      <c r="C15" s="136">
        <f>(p_heuzef!C13+p_julien!C13+p_frederic!C13+p_pierre!C13)/4</f>
        <v>2.5</v>
      </c>
      <c r="D15" s="136">
        <f>(p_heuzef!D13+p_julien!D13+p_frederic!D13+p_pierre!D13)/4</f>
        <v>1.75</v>
      </c>
      <c r="E15" s="136">
        <f>(p_heuzef!E13+p_julien!E13+p_frederic!E13+p_pierre!E13)/4</f>
        <v>1</v>
      </c>
      <c r="F15" s="136">
        <f>(p_heuzef!F13+p_julien!F13+p_frederic!F13+p_pierre!F13)/4</f>
        <v>0.75</v>
      </c>
      <c r="G15" s="136">
        <f>(p_heuzef!G13+p_julien!G13+p_frederic!G13+p_pierre!G13)/4</f>
        <v>1.25</v>
      </c>
      <c r="H15" s="136">
        <f>(p_heuzef!H13+p_julien!H13+p_frederic!H13+p_pierre!H13)/4</f>
        <v>2</v>
      </c>
      <c r="I15" s="137">
        <f t="shared" si="3"/>
        <v>12.25</v>
      </c>
      <c r="J15" s="138"/>
    </row>
    <row r="16">
      <c r="A16" s="135" t="str">
        <f>synthese_exploration!L16</f>
        <v>Outils de supervision et d'analyse</v>
      </c>
      <c r="B16" s="136">
        <f>(p_heuzef!B14+p_julien!B14+p_frederic!B14+p_pierre!B14)/4</f>
        <v>1.25</v>
      </c>
      <c r="C16" s="136">
        <f>(p_heuzef!C14+p_julien!C14+p_frederic!C14+p_pierre!C14)/4</f>
        <v>0.75</v>
      </c>
      <c r="D16" s="136">
        <f>(p_heuzef!D14+p_julien!D14+p_frederic!D14+p_pierre!D14)/4</f>
        <v>2.75</v>
      </c>
      <c r="E16" s="136">
        <f>(p_heuzef!E14+p_julien!E14+p_frederic!E14+p_pierre!E14)/4</f>
        <v>1</v>
      </c>
      <c r="F16" s="136">
        <f>(p_heuzef!F14+p_julien!F14+p_frederic!F14+p_pierre!F14)/4</f>
        <v>0</v>
      </c>
      <c r="G16" s="136">
        <f>(p_heuzef!G14+p_julien!G14+p_frederic!G14+p_pierre!G14)/4</f>
        <v>0</v>
      </c>
      <c r="H16" s="136">
        <f>(p_heuzef!H14+p_julien!H14+p_frederic!H14+p_pierre!H14)/4</f>
        <v>0.5</v>
      </c>
      <c r="I16" s="137">
        <f t="shared" si="3"/>
        <v>6.25</v>
      </c>
      <c r="J16" s="138"/>
    </row>
    <row r="17" hidden="1">
      <c r="A17" s="135" t="str">
        <f>#REF!</f>
        <v>#REF!</v>
      </c>
      <c r="B17" s="136" t="str">
        <f t="shared" ref="B17:H17" si="4">(#REF!+#REF!+#REF!+#REF!)/4</f>
        <v>#REF!</v>
      </c>
      <c r="C17" s="136" t="str">
        <f t="shared" si="4"/>
        <v>#REF!</v>
      </c>
      <c r="D17" s="136" t="str">
        <f t="shared" si="4"/>
        <v>#REF!</v>
      </c>
      <c r="E17" s="136" t="str">
        <f t="shared" si="4"/>
        <v>#REF!</v>
      </c>
      <c r="F17" s="136" t="str">
        <f t="shared" si="4"/>
        <v>#REF!</v>
      </c>
      <c r="G17" s="136" t="str">
        <f t="shared" si="4"/>
        <v>#REF!</v>
      </c>
      <c r="H17" s="136" t="str">
        <f t="shared" si="4"/>
        <v>#REF!</v>
      </c>
      <c r="I17" s="137" t="str">
        <f t="shared" si="3"/>
        <v>#REF!</v>
      </c>
      <c r="J17" s="138"/>
    </row>
    <row r="18" hidden="1">
      <c r="A18" s="135" t="str">
        <f>synthese_exploration!O16</f>
        <v>Amélioration</v>
      </c>
      <c r="B18" s="136" t="str">
        <f>(p_heuzef!B15+#REF!+#REF!+#REF!)/4</f>
        <v>#REF!</v>
      </c>
      <c r="C18" s="136" t="str">
        <f>(p_heuzef!C15+#REF!+#REF!+#REF!)/4</f>
        <v>#REF!</v>
      </c>
      <c r="D18" s="136" t="str">
        <f>(p_heuzef!D15+#REF!+#REF!+#REF!)/4</f>
        <v>#REF!</v>
      </c>
      <c r="E18" s="136" t="str">
        <f>(p_heuzef!E15+#REF!+#REF!+#REF!)/4</f>
        <v>#REF!</v>
      </c>
      <c r="F18" s="136" t="str">
        <f>(p_heuzef!F15+#REF!+#REF!+#REF!)/4</f>
        <v>#REF!</v>
      </c>
      <c r="G18" s="136" t="str">
        <f>(p_heuzef!G15+#REF!+#REF!+#REF!)/4</f>
        <v>#REF!</v>
      </c>
      <c r="H18" s="136" t="str">
        <f>(p_heuzef!H15+#REF!+#REF!+#REF!)/4</f>
        <v>#REF!</v>
      </c>
      <c r="I18" s="137" t="str">
        <f t="shared" si="3"/>
        <v>#REF!</v>
      </c>
      <c r="J18" s="138"/>
    </row>
    <row r="19" hidden="1">
      <c r="A19" s="135" t="str">
        <f>synthese_exploration!Q16</f>
        <v>Amélioration</v>
      </c>
      <c r="B19" s="136" t="str">
        <f>(p_heuzef!B16+#REF!+#REF!+#REF!)/4</f>
        <v>#REF!</v>
      </c>
      <c r="C19" s="136" t="str">
        <f>(p_heuzef!C16+#REF!+#REF!+#REF!)/4</f>
        <v>#REF!</v>
      </c>
      <c r="D19" s="136" t="str">
        <f>(p_heuzef!D16+#REF!+#REF!+#REF!)/4</f>
        <v>#REF!</v>
      </c>
      <c r="E19" s="136" t="str">
        <f>(p_heuzef!E16+#REF!+#REF!+#REF!)/4</f>
        <v>#REF!</v>
      </c>
      <c r="F19" s="136" t="str">
        <f>(p_heuzef!F16+#REF!+#REF!+#REF!)/4</f>
        <v>#REF!</v>
      </c>
      <c r="G19" s="136" t="str">
        <f>(p_heuzef!G16+#REF!+#REF!+#REF!)/4</f>
        <v>#REF!</v>
      </c>
      <c r="H19" s="136" t="str">
        <f>(p_heuzef!H16+#REF!+#REF!+#REF!)/4</f>
        <v>#REF!</v>
      </c>
      <c r="I19" s="137" t="str">
        <f t="shared" si="3"/>
        <v>#REF!</v>
      </c>
      <c r="J19" s="138"/>
    </row>
    <row r="20" hidden="1">
      <c r="A20" s="135" t="str">
        <f>synthese_exploration!S16</f>
        <v/>
      </c>
      <c r="B20" s="136" t="str">
        <f>(p_heuzef!B17+#REF!+#REF!+#REF!)/4</f>
        <v>#REF!</v>
      </c>
      <c r="C20" s="136" t="str">
        <f>(p_heuzef!C17+#REF!+#REF!+#REF!)/4</f>
        <v>#REF!</v>
      </c>
      <c r="D20" s="136" t="str">
        <f>(p_heuzef!D17+#REF!+#REF!+#REF!)/4</f>
        <v>#REF!</v>
      </c>
      <c r="E20" s="136" t="str">
        <f>(p_heuzef!E17+#REF!+#REF!+#REF!)/4</f>
        <v>#REF!</v>
      </c>
      <c r="F20" s="136" t="str">
        <f>(p_heuzef!F17+#REF!+#REF!+#REF!)/4</f>
        <v>#REF!</v>
      </c>
      <c r="G20" s="136" t="str">
        <f>(p_heuzef!G17+#REF!+#REF!+#REF!)/4</f>
        <v>#REF!</v>
      </c>
      <c r="H20" s="136" t="str">
        <f>(p_heuzef!H17+#REF!+#REF!+#REF!)/4</f>
        <v>#REF!</v>
      </c>
      <c r="I20" s="137" t="str">
        <f t="shared" si="3"/>
        <v>#REF!</v>
      </c>
      <c r="J20" s="138"/>
    </row>
    <row r="21" hidden="1">
      <c r="A21" s="135" t="str">
        <f>synthese_exploration!V16</f>
        <v/>
      </c>
      <c r="B21" s="136" t="str">
        <f>(p_heuzef!B18+#REF!+#REF!+#REF!)/4</f>
        <v>#REF!</v>
      </c>
      <c r="C21" s="136" t="str">
        <f>(p_heuzef!C18+#REF!+#REF!+#REF!)/4</f>
        <v>#REF!</v>
      </c>
      <c r="D21" s="136" t="str">
        <f>(p_heuzef!D18+#REF!+#REF!+#REF!)/4</f>
        <v>#REF!</v>
      </c>
      <c r="E21" s="136" t="str">
        <f>(p_heuzef!E18+#REF!+#REF!+#REF!)/4</f>
        <v>#REF!</v>
      </c>
      <c r="F21" s="136" t="str">
        <f>(p_heuzef!F18+#REF!+#REF!+#REF!)/4</f>
        <v>#REF!</v>
      </c>
      <c r="G21" s="136" t="str">
        <f>(p_heuzef!G18+#REF!+#REF!+#REF!)/4</f>
        <v>#REF!</v>
      </c>
      <c r="H21" s="136" t="str">
        <f>(p_heuzef!H18+#REF!+#REF!+#REF!)/4</f>
        <v>#REF!</v>
      </c>
      <c r="I21" s="137" t="str">
        <f t="shared" si="3"/>
        <v>#REF!</v>
      </c>
      <c r="J21" s="139"/>
    </row>
  </sheetData>
  <mergeCells count="8">
    <mergeCell ref="A1:A10"/>
    <mergeCell ref="C3:I3"/>
    <mergeCell ref="C4:I4"/>
    <mergeCell ref="C5:I5"/>
    <mergeCell ref="C6:I6"/>
    <mergeCell ref="C7:I7"/>
    <mergeCell ref="C8:I8"/>
    <mergeCell ref="C9:I9"/>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37.88"/>
    <col customWidth="1" min="9" max="10" width="26.38"/>
  </cols>
  <sheetData>
    <row r="1">
      <c r="A1" s="140" t="s">
        <v>159</v>
      </c>
      <c r="B1" s="123" t="str">
        <f>priorisations!B1</f>
        <v>Lexique des différents types d'impact</v>
      </c>
      <c r="C1" s="124"/>
      <c r="D1" s="124"/>
      <c r="E1" s="124"/>
      <c r="F1" s="124"/>
      <c r="G1" s="124"/>
      <c r="H1" s="124"/>
      <c r="I1" s="124"/>
      <c r="J1" s="125" t="str">
        <f>priorisations!J1</f>
        <v>Niveau des scores</v>
      </c>
    </row>
    <row r="2">
      <c r="C2" s="124"/>
      <c r="D2" s="124"/>
      <c r="E2" s="124"/>
      <c r="F2" s="124"/>
      <c r="G2" s="124"/>
      <c r="H2" s="124"/>
      <c r="I2" s="124"/>
      <c r="J2" s="141" t="str">
        <f>priorisations!J2</f>
        <v>Score 0 = Aucun impact mesurable</v>
      </c>
    </row>
    <row r="3">
      <c r="B3" s="127" t="str">
        <f>priorisations!B3</f>
        <v>Satisfaction</v>
      </c>
      <c r="C3" s="128" t="str">
        <f>priorisations!C3</f>
        <v>Prend en compte l'impact individuel de l'amélioration sur un utilisateur en termes de satisfaction et la portée (combien d'usagers) de cette amélioration</v>
      </c>
      <c r="D3" s="129"/>
      <c r="E3" s="129"/>
      <c r="F3" s="129"/>
      <c r="G3" s="129"/>
      <c r="H3" s="129"/>
      <c r="I3" s="130"/>
      <c r="J3" s="142" t="str">
        <f>priorisations!J3</f>
        <v>Score 1 = Impact faible</v>
      </c>
    </row>
    <row r="4">
      <c r="B4" s="127" t="str">
        <f>priorisations!B4</f>
        <v>Croissance</v>
      </c>
      <c r="C4" s="128" t="str">
        <f>priorisations!C4</f>
        <v>Augmentation des usagers et de la surface couverte, de leur implication et fidélité. Determine le niveau de contribution à l'inventaire national.</v>
      </c>
      <c r="D4" s="129"/>
      <c r="E4" s="129"/>
      <c r="F4" s="129"/>
      <c r="G4" s="129"/>
      <c r="H4" s="129"/>
      <c r="I4" s="130"/>
      <c r="J4" s="142" t="str">
        <f>priorisations!J4</f>
        <v>Score 2 = Impact modéré</v>
      </c>
    </row>
    <row r="5">
      <c r="B5" s="127" t="str">
        <f>priorisations!B5</f>
        <v>Performance</v>
      </c>
      <c r="C5" s="128" t="str">
        <f>priorisations!C5</f>
        <v>Efficacité et efficience des processus internes du CEREMA. Minimise l'utilisation de ressources tout maximisant la production et la qualité des services.</v>
      </c>
      <c r="D5" s="129"/>
      <c r="E5" s="129"/>
      <c r="F5" s="129"/>
      <c r="G5" s="129"/>
      <c r="H5" s="129"/>
      <c r="I5" s="130"/>
      <c r="J5" s="142" t="str">
        <f>priorisations!J5</f>
        <v>Score 3 = Impact fort</v>
      </c>
    </row>
    <row r="6">
      <c r="B6" s="127" t="str">
        <f>priorisations!B6</f>
        <v>Écologie</v>
      </c>
      <c r="C6" s="128" t="str">
        <f>priorisations!C6</f>
        <v>Diminue l'impact environnemental. Réduction de l'Artificialisation des Sols. Promotion de la biodiversité et renaturation.</v>
      </c>
      <c r="D6" s="129"/>
      <c r="E6" s="129"/>
      <c r="F6" s="129"/>
      <c r="G6" s="129"/>
      <c r="H6" s="129"/>
      <c r="I6" s="130"/>
      <c r="J6" s="143" t="str">
        <f>priorisations!J6</f>
        <v/>
      </c>
    </row>
    <row r="7">
      <c r="B7" s="127" t="str">
        <f>priorisations!B7</f>
        <v>Innovation</v>
      </c>
      <c r="C7" s="128" t="str">
        <f>priorisations!C7</f>
        <v>Adoption ou amélioration de nouvelles technologies. Recherche et développement.</v>
      </c>
      <c r="D7" s="129"/>
      <c r="E7" s="129"/>
      <c r="F7" s="129"/>
      <c r="G7" s="129"/>
      <c r="H7" s="129"/>
      <c r="I7" s="130"/>
      <c r="J7" s="143" t="str">
        <f>priorisations!J7</f>
        <v/>
      </c>
    </row>
    <row r="8">
      <c r="B8" s="127" t="str">
        <f>priorisations!B8</f>
        <v>Social</v>
      </c>
      <c r="C8" s="128" t="str">
        <f>priorisations!C8</f>
        <v>Amélioration de la qualité de vie, création d'emplois et du bien être.</v>
      </c>
      <c r="D8" s="129"/>
      <c r="E8" s="129"/>
      <c r="F8" s="129"/>
      <c r="G8" s="129"/>
      <c r="H8" s="129"/>
      <c r="I8" s="130"/>
      <c r="J8" s="143" t="str">
        <f>priorisations!J8</f>
        <v/>
      </c>
    </row>
    <row r="9">
      <c r="B9" s="127" t="str">
        <f>priorisations!B9</f>
        <v>Économique</v>
      </c>
      <c r="C9" s="128" t="str">
        <f>priorisations!C9</f>
        <v>Augmente la valeur foncière, l'attraction touristique. Encourage les investisseurs.</v>
      </c>
      <c r="D9" s="129"/>
      <c r="E9" s="129"/>
      <c r="F9" s="129"/>
      <c r="G9" s="129"/>
      <c r="H9" s="129"/>
      <c r="I9" s="130"/>
      <c r="J9" s="143" t="str">
        <f>priorisations!J9</f>
        <v/>
      </c>
    </row>
    <row r="10">
      <c r="C10" s="124"/>
      <c r="D10" s="124"/>
      <c r="E10" s="124"/>
      <c r="F10" s="124"/>
      <c r="G10" s="124"/>
      <c r="H10" s="124"/>
      <c r="I10" s="124"/>
      <c r="J10" s="143" t="str">
        <f>priorisations!J10</f>
        <v/>
      </c>
    </row>
    <row r="11">
      <c r="A11" s="133" t="str">
        <f>priorisations!A11</f>
        <v>Nom de l'amélioration</v>
      </c>
      <c r="B11" s="133" t="str">
        <f>priorisations!B11</f>
        <v>Satisfaction</v>
      </c>
      <c r="C11" s="133" t="str">
        <f>priorisations!C11</f>
        <v>Croissance</v>
      </c>
      <c r="D11" s="133" t="str">
        <f>priorisations!D11</f>
        <v>Performance</v>
      </c>
      <c r="E11" s="133" t="str">
        <f>priorisations!E11</f>
        <v>Écologie</v>
      </c>
      <c r="F11" s="133" t="str">
        <f>priorisations!F11</f>
        <v>Innovation</v>
      </c>
      <c r="G11" s="133" t="str">
        <f>priorisations!G11</f>
        <v>Social</v>
      </c>
      <c r="H11" s="133" t="str">
        <f>priorisations!H11</f>
        <v>Économique</v>
      </c>
      <c r="I11" s="144" t="str">
        <f>priorisations!I11</f>
        <v>SCORE DE PRIORISATION</v>
      </c>
      <c r="J11" s="145" t="str">
        <f>priorisations!J11</f>
        <v/>
      </c>
    </row>
    <row r="12">
      <c r="A12" s="135" t="str">
        <f>synthese_exploration!H16</f>
        <v>Module d’accompagnement à la création d’observatoire local</v>
      </c>
      <c r="B12" s="136">
        <v>3.0</v>
      </c>
      <c r="C12" s="136">
        <v>3.0</v>
      </c>
      <c r="D12" s="136">
        <v>2.0</v>
      </c>
      <c r="E12" s="136">
        <v>1.0</v>
      </c>
      <c r="F12" s="136">
        <v>1.0</v>
      </c>
      <c r="G12" s="136">
        <v>0.0</v>
      </c>
      <c r="H12" s="136">
        <v>1.0</v>
      </c>
      <c r="I12" s="146">
        <f t="shared" ref="I12:I18" si="1">SUM(B12:H12)</f>
        <v>11</v>
      </c>
      <c r="J12" s="143" t="str">
        <f>priorisations!J14</f>
        <v/>
      </c>
    </row>
    <row r="13">
      <c r="A13" s="135" t="str">
        <f>synthese_exploration!J16</f>
        <v>Service d'accompagnement au lancement de projet</v>
      </c>
      <c r="B13" s="136">
        <v>3.0</v>
      </c>
      <c r="C13" s="136">
        <v>3.0</v>
      </c>
      <c r="D13" s="136">
        <v>2.0</v>
      </c>
      <c r="E13" s="136">
        <v>1.0</v>
      </c>
      <c r="F13" s="136">
        <v>1.0</v>
      </c>
      <c r="G13" s="136">
        <v>2.0</v>
      </c>
      <c r="H13" s="136">
        <v>2.0</v>
      </c>
      <c r="I13" s="146">
        <f t="shared" si="1"/>
        <v>14</v>
      </c>
      <c r="J13" s="143" t="str">
        <f>priorisations!J15</f>
        <v/>
      </c>
    </row>
    <row r="14">
      <c r="A14" s="135" t="str">
        <f>synthese_exploration!L16</f>
        <v>Outils de supervision et d'analyse</v>
      </c>
      <c r="B14" s="136">
        <v>1.0</v>
      </c>
      <c r="C14" s="136">
        <v>0.0</v>
      </c>
      <c r="D14" s="136">
        <v>3.0</v>
      </c>
      <c r="E14" s="136">
        <v>1.0</v>
      </c>
      <c r="F14" s="136">
        <v>0.0</v>
      </c>
      <c r="G14" s="136">
        <v>0.0</v>
      </c>
      <c r="H14" s="136">
        <v>0.0</v>
      </c>
      <c r="I14" s="146">
        <f t="shared" si="1"/>
        <v>5</v>
      </c>
      <c r="J14" s="143" t="str">
        <f>priorisations!J16</f>
        <v/>
      </c>
    </row>
    <row r="15" hidden="1">
      <c r="A15" s="135" t="str">
        <f>synthese_exploration!O16</f>
        <v>Amélioration</v>
      </c>
      <c r="B15" s="136">
        <v>0.0</v>
      </c>
      <c r="C15" s="136">
        <v>0.0</v>
      </c>
      <c r="D15" s="136">
        <v>0.0</v>
      </c>
      <c r="E15" s="136">
        <v>0.0</v>
      </c>
      <c r="F15" s="136">
        <v>0.0</v>
      </c>
      <c r="G15" s="136">
        <v>0.0</v>
      </c>
      <c r="H15" s="136">
        <v>0.0</v>
      </c>
      <c r="I15" s="146">
        <f t="shared" si="1"/>
        <v>0</v>
      </c>
      <c r="J15" s="143" t="str">
        <f>priorisations!J18</f>
        <v/>
      </c>
    </row>
    <row r="16" hidden="1">
      <c r="A16" s="135" t="str">
        <f>synthese_exploration!Q16</f>
        <v>Amélioration</v>
      </c>
      <c r="B16" s="136">
        <v>0.0</v>
      </c>
      <c r="C16" s="136">
        <v>0.0</v>
      </c>
      <c r="D16" s="136">
        <v>0.0</v>
      </c>
      <c r="E16" s="136">
        <v>0.0</v>
      </c>
      <c r="F16" s="136">
        <v>0.0</v>
      </c>
      <c r="G16" s="136">
        <v>0.0</v>
      </c>
      <c r="H16" s="136">
        <v>0.0</v>
      </c>
      <c r="I16" s="146">
        <f t="shared" si="1"/>
        <v>0</v>
      </c>
      <c r="J16" s="143" t="str">
        <f>priorisations!J19</f>
        <v/>
      </c>
    </row>
    <row r="17" hidden="1">
      <c r="A17" s="135" t="str">
        <f>synthese_exploration!S16</f>
        <v/>
      </c>
      <c r="B17" s="136">
        <v>0.0</v>
      </c>
      <c r="C17" s="136">
        <v>0.0</v>
      </c>
      <c r="D17" s="136">
        <v>0.0</v>
      </c>
      <c r="E17" s="136">
        <v>0.0</v>
      </c>
      <c r="F17" s="136">
        <v>0.0</v>
      </c>
      <c r="G17" s="136">
        <v>0.0</v>
      </c>
      <c r="H17" s="136">
        <v>0.0</v>
      </c>
      <c r="I17" s="146">
        <f t="shared" si="1"/>
        <v>0</v>
      </c>
      <c r="J17" s="143" t="str">
        <f>priorisations!J20</f>
        <v/>
      </c>
    </row>
    <row r="18" hidden="1">
      <c r="A18" s="135" t="str">
        <f>synthese_exploration!V16</f>
        <v/>
      </c>
      <c r="B18" s="136">
        <v>0.0</v>
      </c>
      <c r="C18" s="136">
        <v>0.0</v>
      </c>
      <c r="D18" s="136">
        <v>0.0</v>
      </c>
      <c r="E18" s="136">
        <v>0.0</v>
      </c>
      <c r="F18" s="136">
        <v>0.0</v>
      </c>
      <c r="G18" s="136">
        <v>0.0</v>
      </c>
      <c r="H18" s="136">
        <v>0.0</v>
      </c>
      <c r="I18" s="146">
        <f t="shared" si="1"/>
        <v>0</v>
      </c>
      <c r="J18" s="147" t="str">
        <f>priorisations!J21</f>
        <v/>
      </c>
    </row>
  </sheetData>
  <mergeCells count="8">
    <mergeCell ref="A1:A10"/>
    <mergeCell ref="C3:I3"/>
    <mergeCell ref="C4:I4"/>
    <mergeCell ref="C5:I5"/>
    <mergeCell ref="C6:I6"/>
    <mergeCell ref="C7:I7"/>
    <mergeCell ref="C8:I8"/>
    <mergeCell ref="C9:I9"/>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37.88"/>
    <col customWidth="1" min="9" max="10" width="26.38"/>
  </cols>
  <sheetData>
    <row r="1">
      <c r="A1" s="140" t="s">
        <v>160</v>
      </c>
      <c r="B1" s="123" t="str">
        <f>priorisations!B1</f>
        <v>Lexique des différents types d'impact</v>
      </c>
      <c r="C1" s="124"/>
      <c r="D1" s="124"/>
      <c r="E1" s="124"/>
      <c r="F1" s="124"/>
      <c r="G1" s="124"/>
      <c r="H1" s="124"/>
      <c r="I1" s="124"/>
      <c r="J1" s="125" t="str">
        <f>priorisations!J1</f>
        <v>Niveau des scores</v>
      </c>
    </row>
    <row r="2">
      <c r="C2" s="124"/>
      <c r="D2" s="124"/>
      <c r="E2" s="124"/>
      <c r="F2" s="124"/>
      <c r="G2" s="124"/>
      <c r="H2" s="124"/>
      <c r="I2" s="124"/>
      <c r="J2" s="141" t="str">
        <f>priorisations!J2</f>
        <v>Score 0 = Aucun impact mesurable</v>
      </c>
    </row>
    <row r="3">
      <c r="B3" s="127" t="str">
        <f>priorisations!B3</f>
        <v>Satisfaction</v>
      </c>
      <c r="C3" s="128" t="str">
        <f>priorisations!C3</f>
        <v>Prend en compte l'impact individuel de l'amélioration sur un utilisateur en termes de satisfaction et la portée (combien d'usagers) de cette amélioration</v>
      </c>
      <c r="D3" s="129"/>
      <c r="E3" s="129"/>
      <c r="F3" s="129"/>
      <c r="G3" s="129"/>
      <c r="H3" s="129"/>
      <c r="I3" s="130"/>
      <c r="J3" s="142" t="str">
        <f>priorisations!J3</f>
        <v>Score 1 = Impact faible</v>
      </c>
    </row>
    <row r="4">
      <c r="B4" s="127" t="str">
        <f>priorisations!B4</f>
        <v>Croissance</v>
      </c>
      <c r="C4" s="128" t="str">
        <f>priorisations!C4</f>
        <v>Augmentation des usagers et de la surface couverte, de leur implication et fidélité. Determine le niveau de contribution à l'inventaire national.</v>
      </c>
      <c r="D4" s="129"/>
      <c r="E4" s="129"/>
      <c r="F4" s="129"/>
      <c r="G4" s="129"/>
      <c r="H4" s="129"/>
      <c r="I4" s="130"/>
      <c r="J4" s="142" t="str">
        <f>priorisations!J4</f>
        <v>Score 2 = Impact modéré</v>
      </c>
    </row>
    <row r="5">
      <c r="B5" s="127" t="str">
        <f>priorisations!B5</f>
        <v>Performance</v>
      </c>
      <c r="C5" s="128" t="str">
        <f>priorisations!C5</f>
        <v>Efficacité et efficience des processus internes du CEREMA. Minimise l'utilisation de ressources tout maximisant la production et la qualité des services.</v>
      </c>
      <c r="D5" s="129"/>
      <c r="E5" s="129"/>
      <c r="F5" s="129"/>
      <c r="G5" s="129"/>
      <c r="H5" s="129"/>
      <c r="I5" s="130"/>
      <c r="J5" s="142" t="str">
        <f>priorisations!J5</f>
        <v>Score 3 = Impact fort</v>
      </c>
    </row>
    <row r="6">
      <c r="B6" s="127" t="str">
        <f>priorisations!B6</f>
        <v>Écologie</v>
      </c>
      <c r="C6" s="128" t="str">
        <f>priorisations!C6</f>
        <v>Diminue l'impact environnemental. Réduction de l'Artificialisation des Sols. Promotion de la biodiversité et renaturation.</v>
      </c>
      <c r="D6" s="129"/>
      <c r="E6" s="129"/>
      <c r="F6" s="129"/>
      <c r="G6" s="129"/>
      <c r="H6" s="129"/>
      <c r="I6" s="130"/>
      <c r="J6" s="143" t="str">
        <f>priorisations!J6</f>
        <v/>
      </c>
    </row>
    <row r="7">
      <c r="B7" s="127" t="str">
        <f>priorisations!B7</f>
        <v>Innovation</v>
      </c>
      <c r="C7" s="128" t="str">
        <f>priorisations!C7</f>
        <v>Adoption ou amélioration de nouvelles technologies. Recherche et développement.</v>
      </c>
      <c r="D7" s="129"/>
      <c r="E7" s="129"/>
      <c r="F7" s="129"/>
      <c r="G7" s="129"/>
      <c r="H7" s="129"/>
      <c r="I7" s="130"/>
      <c r="J7" s="143" t="str">
        <f>priorisations!J7</f>
        <v/>
      </c>
    </row>
    <row r="8">
      <c r="B8" s="127" t="str">
        <f>priorisations!B8</f>
        <v>Social</v>
      </c>
      <c r="C8" s="128" t="str">
        <f>priorisations!C8</f>
        <v>Amélioration de la qualité de vie, création d'emplois et du bien être.</v>
      </c>
      <c r="D8" s="129"/>
      <c r="E8" s="129"/>
      <c r="F8" s="129"/>
      <c r="G8" s="129"/>
      <c r="H8" s="129"/>
      <c r="I8" s="130"/>
      <c r="J8" s="143" t="str">
        <f>priorisations!J8</f>
        <v/>
      </c>
    </row>
    <row r="9">
      <c r="B9" s="127" t="str">
        <f>priorisations!B9</f>
        <v>Économique</v>
      </c>
      <c r="C9" s="128" t="str">
        <f>priorisations!C9</f>
        <v>Augmente la valeur foncière, l'attraction touristique. Encourage les investisseurs.</v>
      </c>
      <c r="D9" s="129"/>
      <c r="E9" s="129"/>
      <c r="F9" s="129"/>
      <c r="G9" s="129"/>
      <c r="H9" s="129"/>
      <c r="I9" s="130"/>
      <c r="J9" s="143" t="str">
        <f>priorisations!J9</f>
        <v/>
      </c>
    </row>
    <row r="10">
      <c r="C10" s="124"/>
      <c r="D10" s="124"/>
      <c r="E10" s="124"/>
      <c r="F10" s="124"/>
      <c r="G10" s="124"/>
      <c r="H10" s="124"/>
      <c r="I10" s="124"/>
      <c r="J10" s="143" t="str">
        <f>priorisations!J10</f>
        <v/>
      </c>
    </row>
    <row r="11">
      <c r="A11" s="133" t="str">
        <f>priorisations!A11</f>
        <v>Nom de l'amélioration</v>
      </c>
      <c r="B11" s="133" t="str">
        <f>priorisations!B11</f>
        <v>Satisfaction</v>
      </c>
      <c r="C11" s="133" t="str">
        <f>priorisations!C11</f>
        <v>Croissance</v>
      </c>
      <c r="D11" s="133" t="str">
        <f>priorisations!D11</f>
        <v>Performance</v>
      </c>
      <c r="E11" s="133" t="str">
        <f>priorisations!E11</f>
        <v>Écologie</v>
      </c>
      <c r="F11" s="133" t="str">
        <f>priorisations!F11</f>
        <v>Innovation</v>
      </c>
      <c r="G11" s="133" t="str">
        <f>priorisations!G11</f>
        <v>Social</v>
      </c>
      <c r="H11" s="133" t="str">
        <f>priorisations!H11</f>
        <v>Économique</v>
      </c>
      <c r="I11" s="144" t="str">
        <f>priorisations!I11</f>
        <v>SCORE DE PRIORISATION</v>
      </c>
      <c r="J11" s="145" t="str">
        <f>priorisations!J11</f>
        <v/>
      </c>
    </row>
    <row r="12">
      <c r="A12" s="135" t="str">
        <f>synthese_exploration!H16</f>
        <v>Module d’accompagnement à la création d’observatoire local</v>
      </c>
      <c r="B12" s="136">
        <v>2.0</v>
      </c>
      <c r="C12" s="136">
        <v>3.0</v>
      </c>
      <c r="D12" s="136">
        <v>3.0</v>
      </c>
      <c r="E12" s="136">
        <v>0.0</v>
      </c>
      <c r="F12" s="136">
        <v>0.0</v>
      </c>
      <c r="G12" s="136">
        <v>0.0</v>
      </c>
      <c r="H12" s="136">
        <v>0.0</v>
      </c>
      <c r="I12" s="146">
        <f t="shared" ref="I12:I14" si="1">SUM(B12:H12)</f>
        <v>8</v>
      </c>
      <c r="J12" s="143" t="str">
        <f>priorisations!J14</f>
        <v/>
      </c>
    </row>
    <row r="13">
      <c r="A13" s="135" t="str">
        <f>synthese_exploration!J16</f>
        <v>Service d'accompagnement au lancement de projet</v>
      </c>
      <c r="B13" s="136">
        <v>3.0</v>
      </c>
      <c r="C13" s="136">
        <v>1.0</v>
      </c>
      <c r="D13" s="136">
        <v>2.0</v>
      </c>
      <c r="E13" s="136">
        <v>1.0</v>
      </c>
      <c r="F13" s="136">
        <v>0.0</v>
      </c>
      <c r="G13" s="136">
        <v>0.0</v>
      </c>
      <c r="H13" s="136">
        <v>0.0</v>
      </c>
      <c r="I13" s="146">
        <f t="shared" si="1"/>
        <v>7</v>
      </c>
      <c r="J13" s="143" t="str">
        <f>priorisations!J15</f>
        <v/>
      </c>
    </row>
    <row r="14">
      <c r="A14" s="135" t="str">
        <f>synthese_exploration!L16</f>
        <v>Outils de supervision et d'analyse</v>
      </c>
      <c r="B14" s="136">
        <v>0.0</v>
      </c>
      <c r="C14" s="136">
        <v>2.0</v>
      </c>
      <c r="D14" s="136">
        <v>3.0</v>
      </c>
      <c r="E14" s="136">
        <v>0.0</v>
      </c>
      <c r="F14" s="136">
        <v>0.0</v>
      </c>
      <c r="G14" s="136">
        <v>0.0</v>
      </c>
      <c r="H14" s="136">
        <v>0.0</v>
      </c>
      <c r="I14" s="146">
        <f t="shared" si="1"/>
        <v>5</v>
      </c>
      <c r="J14" s="143" t="str">
        <f>priorisations!J16</f>
        <v/>
      </c>
    </row>
  </sheetData>
  <mergeCells count="8">
    <mergeCell ref="A1:A10"/>
    <mergeCell ref="C3:I3"/>
    <mergeCell ref="C4:I4"/>
    <mergeCell ref="C5:I5"/>
    <mergeCell ref="C6:I6"/>
    <mergeCell ref="C7:I7"/>
    <mergeCell ref="C8:I8"/>
    <mergeCell ref="C9:I9"/>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37.88"/>
    <col customWidth="1" min="9" max="10" width="26.38"/>
  </cols>
  <sheetData>
    <row r="1">
      <c r="A1" s="140" t="s">
        <v>161</v>
      </c>
      <c r="B1" s="123" t="str">
        <f>priorisations!B1</f>
        <v>Lexique des différents types d'impact</v>
      </c>
      <c r="C1" s="124"/>
      <c r="D1" s="124"/>
      <c r="E1" s="124"/>
      <c r="F1" s="124"/>
      <c r="G1" s="124"/>
      <c r="H1" s="124"/>
      <c r="I1" s="124"/>
      <c r="J1" s="125" t="str">
        <f>priorisations!J1</f>
        <v>Niveau des scores</v>
      </c>
    </row>
    <row r="2">
      <c r="C2" s="124"/>
      <c r="D2" s="124"/>
      <c r="E2" s="124"/>
      <c r="F2" s="124"/>
      <c r="G2" s="124"/>
      <c r="H2" s="124"/>
      <c r="I2" s="124"/>
      <c r="J2" s="141" t="str">
        <f>priorisations!J2</f>
        <v>Score 0 = Aucun impact mesurable</v>
      </c>
    </row>
    <row r="3">
      <c r="B3" s="127" t="str">
        <f>priorisations!B3</f>
        <v>Satisfaction</v>
      </c>
      <c r="C3" s="128" t="str">
        <f>priorisations!C3</f>
        <v>Prend en compte l'impact individuel de l'amélioration sur un utilisateur en termes de satisfaction et la portée (combien d'usagers) de cette amélioration</v>
      </c>
      <c r="D3" s="129"/>
      <c r="E3" s="129"/>
      <c r="F3" s="129"/>
      <c r="G3" s="129"/>
      <c r="H3" s="129"/>
      <c r="I3" s="130"/>
      <c r="J3" s="142" t="str">
        <f>priorisations!J3</f>
        <v>Score 1 = Impact faible</v>
      </c>
    </row>
    <row r="4">
      <c r="B4" s="127" t="str">
        <f>priorisations!B4</f>
        <v>Croissance</v>
      </c>
      <c r="C4" s="128" t="str">
        <f>priorisations!C4</f>
        <v>Augmentation des usagers et de la surface couverte, de leur implication et fidélité. Determine le niveau de contribution à l'inventaire national.</v>
      </c>
      <c r="D4" s="129"/>
      <c r="E4" s="129"/>
      <c r="F4" s="129"/>
      <c r="G4" s="129"/>
      <c r="H4" s="129"/>
      <c r="I4" s="130"/>
      <c r="J4" s="142" t="str">
        <f>priorisations!J4</f>
        <v>Score 2 = Impact modéré</v>
      </c>
    </row>
    <row r="5">
      <c r="B5" s="127" t="str">
        <f>priorisations!B5</f>
        <v>Performance</v>
      </c>
      <c r="C5" s="128" t="str">
        <f>priorisations!C5</f>
        <v>Efficacité et efficience des processus internes du CEREMA. Minimise l'utilisation de ressources tout maximisant la production et la qualité des services.</v>
      </c>
      <c r="D5" s="129"/>
      <c r="E5" s="129"/>
      <c r="F5" s="129"/>
      <c r="G5" s="129"/>
      <c r="H5" s="129"/>
      <c r="I5" s="130"/>
      <c r="J5" s="142" t="str">
        <f>priorisations!J5</f>
        <v>Score 3 = Impact fort</v>
      </c>
    </row>
    <row r="6">
      <c r="B6" s="127" t="str">
        <f>priorisations!B6</f>
        <v>Écologie</v>
      </c>
      <c r="C6" s="128" t="str">
        <f>priorisations!C6</f>
        <v>Diminue l'impact environnemental. Réduction de l'Artificialisation des Sols. Promotion de la biodiversité et renaturation.</v>
      </c>
      <c r="D6" s="129"/>
      <c r="E6" s="129"/>
      <c r="F6" s="129"/>
      <c r="G6" s="129"/>
      <c r="H6" s="129"/>
      <c r="I6" s="130"/>
      <c r="J6" s="143" t="str">
        <f>priorisations!J6</f>
        <v/>
      </c>
    </row>
    <row r="7">
      <c r="B7" s="127" t="str">
        <f>priorisations!B7</f>
        <v>Innovation</v>
      </c>
      <c r="C7" s="128" t="str">
        <f>priorisations!C7</f>
        <v>Adoption ou amélioration de nouvelles technologies. Recherche et développement.</v>
      </c>
      <c r="D7" s="129"/>
      <c r="E7" s="129"/>
      <c r="F7" s="129"/>
      <c r="G7" s="129"/>
      <c r="H7" s="129"/>
      <c r="I7" s="130"/>
      <c r="J7" s="143" t="str">
        <f>priorisations!J7</f>
        <v/>
      </c>
    </row>
    <row r="8">
      <c r="B8" s="127" t="str">
        <f>priorisations!B8</f>
        <v>Social</v>
      </c>
      <c r="C8" s="128" t="str">
        <f>priorisations!C8</f>
        <v>Amélioration de la qualité de vie, création d'emplois et du bien être.</v>
      </c>
      <c r="D8" s="129"/>
      <c r="E8" s="129"/>
      <c r="F8" s="129"/>
      <c r="G8" s="129"/>
      <c r="H8" s="129"/>
      <c r="I8" s="130"/>
      <c r="J8" s="143" t="str">
        <f>priorisations!J8</f>
        <v/>
      </c>
    </row>
    <row r="9">
      <c r="B9" s="127" t="str">
        <f>priorisations!B9</f>
        <v>Économique</v>
      </c>
      <c r="C9" s="128" t="str">
        <f>priorisations!C9</f>
        <v>Augmente la valeur foncière, l'attraction touristique. Encourage les investisseurs.</v>
      </c>
      <c r="D9" s="129"/>
      <c r="E9" s="129"/>
      <c r="F9" s="129"/>
      <c r="G9" s="129"/>
      <c r="H9" s="129"/>
      <c r="I9" s="130"/>
      <c r="J9" s="143" t="str">
        <f>priorisations!J9</f>
        <v/>
      </c>
    </row>
    <row r="10">
      <c r="C10" s="124"/>
      <c r="D10" s="124"/>
      <c r="E10" s="124"/>
      <c r="F10" s="124"/>
      <c r="G10" s="124"/>
      <c r="H10" s="124"/>
      <c r="I10" s="124"/>
      <c r="J10" s="143" t="str">
        <f>priorisations!J10</f>
        <v/>
      </c>
    </row>
    <row r="11">
      <c r="A11" s="133" t="str">
        <f>priorisations!A11</f>
        <v>Nom de l'amélioration</v>
      </c>
      <c r="B11" s="133" t="str">
        <f>priorisations!B11</f>
        <v>Satisfaction</v>
      </c>
      <c r="C11" s="133" t="str">
        <f>priorisations!C11</f>
        <v>Croissance</v>
      </c>
      <c r="D11" s="133" t="str">
        <f>priorisations!D11</f>
        <v>Performance</v>
      </c>
      <c r="E11" s="133" t="str">
        <f>priorisations!E11</f>
        <v>Écologie</v>
      </c>
      <c r="F11" s="133" t="str">
        <f>priorisations!F11</f>
        <v>Innovation</v>
      </c>
      <c r="G11" s="133" t="str">
        <f>priorisations!G11</f>
        <v>Social</v>
      </c>
      <c r="H11" s="133" t="str">
        <f>priorisations!H11</f>
        <v>Économique</v>
      </c>
      <c r="I11" s="144" t="str">
        <f>priorisations!I11</f>
        <v>SCORE DE PRIORISATION</v>
      </c>
      <c r="J11" s="145" t="str">
        <f>priorisations!J11</f>
        <v/>
      </c>
    </row>
    <row r="12">
      <c r="A12" s="135" t="str">
        <f>synthese_exploration!H16</f>
        <v>Module d’accompagnement à la création d’observatoire local</v>
      </c>
      <c r="B12" s="136">
        <v>2.0</v>
      </c>
      <c r="C12" s="136">
        <v>2.0</v>
      </c>
      <c r="D12" s="136">
        <v>1.0</v>
      </c>
      <c r="E12" s="136">
        <v>0.0</v>
      </c>
      <c r="F12" s="136">
        <v>0.0</v>
      </c>
      <c r="G12" s="136">
        <v>0.0</v>
      </c>
      <c r="H12" s="136">
        <v>0.0</v>
      </c>
      <c r="I12" s="146">
        <f t="shared" ref="I12:I14" si="1">SUM(B12:H12)</f>
        <v>5</v>
      </c>
      <c r="J12" s="143" t="str">
        <f>priorisations!J14</f>
        <v/>
      </c>
    </row>
    <row r="13">
      <c r="A13" s="135" t="str">
        <f>synthese_exploration!J16</f>
        <v>Service d'accompagnement au lancement de projet</v>
      </c>
      <c r="B13" s="136">
        <v>3.0</v>
      </c>
      <c r="C13" s="136">
        <v>3.0</v>
      </c>
      <c r="D13" s="136">
        <v>1.0</v>
      </c>
      <c r="E13" s="136">
        <v>0.0</v>
      </c>
      <c r="F13" s="136">
        <v>0.0</v>
      </c>
      <c r="G13" s="136">
        <v>3.0</v>
      </c>
      <c r="H13" s="136">
        <v>3.0</v>
      </c>
      <c r="I13" s="146">
        <f t="shared" si="1"/>
        <v>13</v>
      </c>
      <c r="J13" s="143" t="str">
        <f>priorisations!J15</f>
        <v/>
      </c>
    </row>
    <row r="14">
      <c r="A14" s="135" t="str">
        <f>synthese_exploration!L16</f>
        <v>Outils de supervision et d'analyse</v>
      </c>
      <c r="B14" s="136">
        <v>1.0</v>
      </c>
      <c r="C14" s="136">
        <v>1.0</v>
      </c>
      <c r="D14" s="136">
        <v>3.0</v>
      </c>
      <c r="E14" s="136">
        <v>3.0</v>
      </c>
      <c r="F14" s="136">
        <v>0.0</v>
      </c>
      <c r="G14" s="136">
        <v>0.0</v>
      </c>
      <c r="H14" s="136">
        <v>0.0</v>
      </c>
      <c r="I14" s="146">
        <f t="shared" si="1"/>
        <v>8</v>
      </c>
      <c r="J14" s="143" t="str">
        <f>priorisations!J16</f>
        <v/>
      </c>
    </row>
  </sheetData>
  <mergeCells count="8">
    <mergeCell ref="A1:A10"/>
    <mergeCell ref="C3:I3"/>
    <mergeCell ref="C4:I4"/>
    <mergeCell ref="C5:I5"/>
    <mergeCell ref="C6:I6"/>
    <mergeCell ref="C7:I7"/>
    <mergeCell ref="C8:I8"/>
    <mergeCell ref="C9:I9"/>
  </mergeCell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37.88"/>
    <col customWidth="1" min="9" max="10" width="26.38"/>
  </cols>
  <sheetData>
    <row r="1">
      <c r="A1" s="140" t="s">
        <v>162</v>
      </c>
      <c r="B1" s="123" t="str">
        <f>priorisations!B1</f>
        <v>Lexique des différents types d'impact</v>
      </c>
      <c r="C1" s="124"/>
      <c r="D1" s="124"/>
      <c r="E1" s="124"/>
      <c r="F1" s="124"/>
      <c r="G1" s="124"/>
      <c r="H1" s="124"/>
      <c r="I1" s="124"/>
      <c r="J1" s="125" t="str">
        <f>priorisations!J1</f>
        <v>Niveau des scores</v>
      </c>
    </row>
    <row r="2">
      <c r="C2" s="124"/>
      <c r="D2" s="124"/>
      <c r="E2" s="124"/>
      <c r="F2" s="124"/>
      <c r="G2" s="124"/>
      <c r="H2" s="124"/>
      <c r="I2" s="124"/>
      <c r="J2" s="141" t="str">
        <f>priorisations!J2</f>
        <v>Score 0 = Aucun impact mesurable</v>
      </c>
    </row>
    <row r="3">
      <c r="B3" s="127" t="str">
        <f>priorisations!B3</f>
        <v>Satisfaction</v>
      </c>
      <c r="C3" s="128" t="str">
        <f>priorisations!C3</f>
        <v>Prend en compte l'impact individuel de l'amélioration sur un utilisateur en termes de satisfaction et la portée (combien d'usagers) de cette amélioration</v>
      </c>
      <c r="D3" s="129"/>
      <c r="E3" s="129"/>
      <c r="F3" s="129"/>
      <c r="G3" s="129"/>
      <c r="H3" s="129"/>
      <c r="I3" s="130"/>
      <c r="J3" s="142" t="str">
        <f>priorisations!J3</f>
        <v>Score 1 = Impact faible</v>
      </c>
    </row>
    <row r="4">
      <c r="B4" s="127" t="str">
        <f>priorisations!B4</f>
        <v>Croissance</v>
      </c>
      <c r="C4" s="128" t="str">
        <f>priorisations!C4</f>
        <v>Augmentation des usagers et de la surface couverte, de leur implication et fidélité. Determine le niveau de contribution à l'inventaire national.</v>
      </c>
      <c r="D4" s="129"/>
      <c r="E4" s="129"/>
      <c r="F4" s="129"/>
      <c r="G4" s="129"/>
      <c r="H4" s="129"/>
      <c r="I4" s="130"/>
      <c r="J4" s="142" t="str">
        <f>priorisations!J4</f>
        <v>Score 2 = Impact modéré</v>
      </c>
    </row>
    <row r="5">
      <c r="B5" s="127" t="str">
        <f>priorisations!B5</f>
        <v>Performance</v>
      </c>
      <c r="C5" s="128" t="str">
        <f>priorisations!C5</f>
        <v>Efficacité et efficience des processus internes du CEREMA. Minimise l'utilisation de ressources tout maximisant la production et la qualité des services.</v>
      </c>
      <c r="D5" s="129"/>
      <c r="E5" s="129"/>
      <c r="F5" s="129"/>
      <c r="G5" s="129"/>
      <c r="H5" s="129"/>
      <c r="I5" s="130"/>
      <c r="J5" s="142" t="str">
        <f>priorisations!J5</f>
        <v>Score 3 = Impact fort</v>
      </c>
    </row>
    <row r="6">
      <c r="B6" s="127" t="str">
        <f>priorisations!B6</f>
        <v>Écologie</v>
      </c>
      <c r="C6" s="128" t="str">
        <f>priorisations!C6</f>
        <v>Diminue l'impact environnemental. Réduction de l'Artificialisation des Sols. Promotion de la biodiversité et renaturation.</v>
      </c>
      <c r="D6" s="129"/>
      <c r="E6" s="129"/>
      <c r="F6" s="129"/>
      <c r="G6" s="129"/>
      <c r="H6" s="129"/>
      <c r="I6" s="130"/>
      <c r="J6" s="143" t="str">
        <f>priorisations!J6</f>
        <v/>
      </c>
    </row>
    <row r="7">
      <c r="B7" s="127" t="str">
        <f>priorisations!B7</f>
        <v>Innovation</v>
      </c>
      <c r="C7" s="128" t="str">
        <f>priorisations!C7</f>
        <v>Adoption ou amélioration de nouvelles technologies. Recherche et développement.</v>
      </c>
      <c r="D7" s="129"/>
      <c r="E7" s="129"/>
      <c r="F7" s="129"/>
      <c r="G7" s="129"/>
      <c r="H7" s="129"/>
      <c r="I7" s="130"/>
      <c r="J7" s="143" t="str">
        <f>priorisations!J7</f>
        <v/>
      </c>
    </row>
    <row r="8">
      <c r="B8" s="127" t="str">
        <f>priorisations!B8</f>
        <v>Social</v>
      </c>
      <c r="C8" s="128" t="str">
        <f>priorisations!C8</f>
        <v>Amélioration de la qualité de vie, création d'emplois et du bien être.</v>
      </c>
      <c r="D8" s="129"/>
      <c r="E8" s="129"/>
      <c r="F8" s="129"/>
      <c r="G8" s="129"/>
      <c r="H8" s="129"/>
      <c r="I8" s="130"/>
      <c r="J8" s="143" t="str">
        <f>priorisations!J8</f>
        <v/>
      </c>
    </row>
    <row r="9">
      <c r="B9" s="127" t="str">
        <f>priorisations!B9</f>
        <v>Économique</v>
      </c>
      <c r="C9" s="128" t="str">
        <f>priorisations!C9</f>
        <v>Augmente la valeur foncière, l'attraction touristique. Encourage les investisseurs.</v>
      </c>
      <c r="D9" s="129"/>
      <c r="E9" s="129"/>
      <c r="F9" s="129"/>
      <c r="G9" s="129"/>
      <c r="H9" s="129"/>
      <c r="I9" s="130"/>
      <c r="J9" s="143" t="str">
        <f>priorisations!J9</f>
        <v/>
      </c>
    </row>
    <row r="10">
      <c r="C10" s="124"/>
      <c r="D10" s="124"/>
      <c r="E10" s="124"/>
      <c r="F10" s="124"/>
      <c r="G10" s="124"/>
      <c r="H10" s="124"/>
      <c r="I10" s="124"/>
      <c r="J10" s="143" t="str">
        <f>priorisations!J10</f>
        <v/>
      </c>
    </row>
    <row r="11">
      <c r="A11" s="133" t="str">
        <f>priorisations!A11</f>
        <v>Nom de l'amélioration</v>
      </c>
      <c r="B11" s="133" t="str">
        <f>priorisations!B11</f>
        <v>Satisfaction</v>
      </c>
      <c r="C11" s="133" t="str">
        <f>priorisations!C11</f>
        <v>Croissance</v>
      </c>
      <c r="D11" s="133" t="str">
        <f>priorisations!D11</f>
        <v>Performance</v>
      </c>
      <c r="E11" s="133" t="str">
        <f>priorisations!E11</f>
        <v>Écologie</v>
      </c>
      <c r="F11" s="133" t="str">
        <f>priorisations!F11</f>
        <v>Innovation</v>
      </c>
      <c r="G11" s="133" t="str">
        <f>priorisations!G11</f>
        <v>Social</v>
      </c>
      <c r="H11" s="133" t="str">
        <f>priorisations!H11</f>
        <v>Économique</v>
      </c>
      <c r="I11" s="144" t="str">
        <f>priorisations!I11</f>
        <v>SCORE DE PRIORISATION</v>
      </c>
      <c r="J11" s="145" t="str">
        <f>priorisations!J11</f>
        <v/>
      </c>
    </row>
    <row r="12">
      <c r="A12" s="135" t="str">
        <f>synthese_exploration!H16</f>
        <v>Module d’accompagnement à la création d’observatoire local</v>
      </c>
      <c r="B12" s="136">
        <v>2.0</v>
      </c>
      <c r="C12" s="136">
        <v>2.0</v>
      </c>
      <c r="D12" s="136">
        <v>0.0</v>
      </c>
      <c r="E12" s="136">
        <v>0.0</v>
      </c>
      <c r="F12" s="136">
        <v>0.0</v>
      </c>
      <c r="G12" s="136">
        <v>0.0</v>
      </c>
      <c r="H12" s="136">
        <v>0.0</v>
      </c>
      <c r="I12" s="146">
        <f t="shared" ref="I12:I14" si="1">SUM(B12:H12)</f>
        <v>4</v>
      </c>
      <c r="J12" s="143" t="str">
        <f>priorisations!J14</f>
        <v/>
      </c>
    </row>
    <row r="13">
      <c r="A13" s="135" t="str">
        <f>synthese_exploration!J16</f>
        <v>Service d'accompagnement au lancement de projet</v>
      </c>
      <c r="B13" s="136">
        <v>3.0</v>
      </c>
      <c r="C13" s="136">
        <v>3.0</v>
      </c>
      <c r="D13" s="136">
        <v>2.0</v>
      </c>
      <c r="E13" s="136">
        <v>2.0</v>
      </c>
      <c r="F13" s="136">
        <v>2.0</v>
      </c>
      <c r="G13" s="136">
        <v>0.0</v>
      </c>
      <c r="H13" s="136">
        <v>3.0</v>
      </c>
      <c r="I13" s="146">
        <f t="shared" si="1"/>
        <v>15</v>
      </c>
      <c r="J13" s="143" t="str">
        <f>priorisations!J15</f>
        <v/>
      </c>
    </row>
    <row r="14">
      <c r="A14" s="135" t="str">
        <f>synthese_exploration!L16</f>
        <v>Outils de supervision et d'analyse</v>
      </c>
      <c r="B14" s="136">
        <v>3.0</v>
      </c>
      <c r="C14" s="136">
        <v>0.0</v>
      </c>
      <c r="D14" s="136">
        <v>2.0</v>
      </c>
      <c r="E14" s="136">
        <v>0.0</v>
      </c>
      <c r="F14" s="136">
        <v>0.0</v>
      </c>
      <c r="G14" s="136">
        <v>0.0</v>
      </c>
      <c r="H14" s="136">
        <v>2.0</v>
      </c>
      <c r="I14" s="146">
        <f t="shared" si="1"/>
        <v>7</v>
      </c>
      <c r="J14" s="143" t="str">
        <f>priorisations!J16</f>
        <v/>
      </c>
    </row>
  </sheetData>
  <mergeCells count="8">
    <mergeCell ref="A1:A10"/>
    <mergeCell ref="C3:I3"/>
    <mergeCell ref="C4:I4"/>
    <mergeCell ref="C5:I5"/>
    <mergeCell ref="C6:I6"/>
    <mergeCell ref="C7:I7"/>
    <mergeCell ref="C8:I8"/>
    <mergeCell ref="C9:I9"/>
  </mergeCells>
  <drawing r:id="rId1"/>
  <tableParts count="1">
    <tablePart r:id="rId3"/>
  </tableParts>
</worksheet>
</file>