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jlhb83_durham_ac_uk/Documents/"/>
    </mc:Choice>
  </mc:AlternateContent>
  <xr:revisionPtr revIDLastSave="2026" documentId="8_{391B2177-72B6-4110-8D99-6D040AE000E1}" xr6:coauthVersionLast="47" xr6:coauthVersionMax="47" xr10:uidLastSave="{18A5669F-8A77-41C7-961F-106D31A2F0B7}"/>
  <bookViews>
    <workbookView xWindow="-108" yWindow="-108" windowWidth="23256" windowHeight="12456" xr2:uid="{863B64AE-D48D-469B-B9B4-5262C76E33AE}"/>
  </bookViews>
  <sheets>
    <sheet name="Reward Func" sheetId="1" r:id="rId1"/>
    <sheet name="TD3 hyperparmeters" sheetId="2" r:id="rId2"/>
    <sheet name="Case 3" sheetId="4" r:id="rId3"/>
    <sheet name="New environment with constrai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O24" i="1"/>
  <c r="N24" i="1"/>
  <c r="M24" i="1"/>
  <c r="T35" i="2"/>
  <c r="T36" i="2"/>
  <c r="T38" i="2"/>
  <c r="T37" i="2"/>
  <c r="I29" i="2"/>
  <c r="I30" i="2"/>
  <c r="I31" i="2"/>
  <c r="I32" i="2"/>
  <c r="I33" i="2"/>
  <c r="I38" i="2"/>
  <c r="I39" i="2"/>
  <c r="I40" i="2"/>
  <c r="I41" i="2"/>
  <c r="I37" i="2"/>
  <c r="H38" i="2"/>
  <c r="H30" i="2"/>
  <c r="H39" i="2"/>
  <c r="H31" i="2"/>
  <c r="H32" i="2"/>
  <c r="H33" i="2"/>
  <c r="H37" i="2"/>
  <c r="H40" i="2"/>
  <c r="H41" i="2"/>
  <c r="H29" i="2"/>
  <c r="C19" i="1" l="1"/>
  <c r="C20" i="1"/>
  <c r="C21" i="1"/>
  <c r="C18" i="1"/>
  <c r="O7" i="1" l="1"/>
  <c r="R7" i="1"/>
  <c r="Q7" i="1"/>
  <c r="K7" i="1"/>
  <c r="P7" i="1"/>
  <c r="D7" i="1"/>
  <c r="I7" i="1"/>
  <c r="C7" i="1"/>
  <c r="E7" i="1"/>
  <c r="J7" i="1"/>
  <c r="H7" i="1"/>
  <c r="G7" i="1"/>
  <c r="F7" i="1"/>
</calcChain>
</file>

<file path=xl/sharedStrings.xml><?xml version="1.0" encoding="utf-8"?>
<sst xmlns="http://schemas.openxmlformats.org/spreadsheetml/2006/main" count="648" uniqueCount="350">
  <si>
    <t>F1</t>
  </si>
  <si>
    <t>F2</t>
  </si>
  <si>
    <t>F3</t>
  </si>
  <si>
    <t>F4</t>
  </si>
  <si>
    <t>1) must apply curtailment</t>
  </si>
  <si>
    <t>2) not to set incentive rate to 0</t>
  </si>
  <si>
    <t>ones</t>
  </si>
  <si>
    <t>halves</t>
  </si>
  <si>
    <t>zeros</t>
  </si>
  <si>
    <t>incentive = 1</t>
  </si>
  <si>
    <t>incentive = 0.5</t>
  </si>
  <si>
    <t>incentive = 0</t>
  </si>
  <si>
    <t>w2</t>
  </si>
  <si>
    <t>w3</t>
  </si>
  <si>
    <t>w4</t>
  </si>
  <si>
    <t>w1</t>
  </si>
  <si>
    <t>predictedsum</t>
  </si>
  <si>
    <t>SAC</t>
  </si>
  <si>
    <t>learning rate</t>
  </si>
  <si>
    <t>exploration noise min</t>
  </si>
  <si>
    <t>reward scaling</t>
  </si>
  <si>
    <t>state scaling</t>
  </si>
  <si>
    <t>discount rate</t>
  </si>
  <si>
    <t>comment</t>
  </si>
  <si>
    <t>exploration noise variance</t>
  </si>
  <si>
    <t>N</t>
  </si>
  <si>
    <t>network architecture size</t>
  </si>
  <si>
    <t>"step like" graph
optimal solution zero action
final solution [1]x5 [0]
daily curt. Montonically increasing</t>
  </si>
  <si>
    <t>TD3 agent</t>
  </si>
  <si>
    <t>experiment name</t>
  </si>
  <si>
    <t>explortaion decay rate</t>
  </si>
  <si>
    <t>episodes</t>
  </si>
  <si>
    <t>limits</t>
  </si>
  <si>
    <t>[-1,1]</t>
  </si>
  <si>
    <t>batch size</t>
  </si>
  <si>
    <t>update freq</t>
  </si>
  <si>
    <t>"converged to suboptimal solution with little penalty"</t>
  </si>
  <si>
    <t>agent 9915</t>
  </si>
  <si>
    <t xml:space="preserve">reward  </t>
  </si>
  <si>
    <t>later</t>
  </si>
  <si>
    <t>512(2)</t>
  </si>
  <si>
    <t>f1 PH</t>
  </si>
  <si>
    <t>f2 PH</t>
  </si>
  <si>
    <t>f3 PH</t>
  </si>
  <si>
    <t>Ratios</t>
  </si>
  <si>
    <t>f1 AJ</t>
  </si>
  <si>
    <t>f2 AJ</t>
  </si>
  <si>
    <t>f3 AJ</t>
  </si>
  <si>
    <t>"much smoother curve with no   penalties</t>
  </si>
  <si>
    <t>"changed w3 from 10 -&gt; 14
changed penalty time -&gt; time^2</t>
  </si>
  <si>
    <t>3(512)</t>
  </si>
  <si>
    <t>"changed w3 from 10 -&gt; 14
changed penalty time -&gt; time^1.5</t>
  </si>
  <si>
    <t>3(256)</t>
  </si>
  <si>
    <t>"benefit C5 = -2.79, converged with Q0"</t>
  </si>
  <si>
    <t>warmup</t>
  </si>
  <si>
    <t>w/ Battery</t>
  </si>
  <si>
    <t>(everything else turned off)</t>
  </si>
  <si>
    <t>f1</t>
  </si>
  <si>
    <t>f2</t>
  </si>
  <si>
    <t>f3</t>
  </si>
  <si>
    <t>f4</t>
  </si>
  <si>
    <t>charging</t>
  </si>
  <si>
    <t>discharging</t>
  </si>
  <si>
    <t xml:space="preserve"> </t>
  </si>
  <si>
    <t>4(DDPG)</t>
  </si>
  <si>
    <t>4(SAC1)</t>
  </si>
  <si>
    <t>(-)Naction</t>
  </si>
  <si>
    <t>Q0</t>
  </si>
  <si>
    <t>DDPG</t>
  </si>
  <si>
    <t>reinforcement learning - Choosing "Target Entropy" for Soft-Actor-Critic (SAC) algorithm - Cross Validated
this is with exploration policy</t>
  </si>
  <si>
    <t>this is with exploration policy
noisy updates</t>
  </si>
  <si>
    <t>256(2)</t>
  </si>
  <si>
    <t>can be better with exploration policy</t>
  </si>
  <si>
    <t>NA</t>
  </si>
  <si>
    <t>5(DDPG)</t>
  </si>
  <si>
    <t>w3 10 -&gt; 12
 90 clip</t>
  </si>
  <si>
    <t>0.3 (attraction)</t>
  </si>
  <si>
    <t>6(TD3)</t>
  </si>
  <si>
    <t>agent17985</t>
  </si>
  <si>
    <t>BAD</t>
  </si>
  <si>
    <t>CDG MWh/day</t>
  </si>
  <si>
    <t>Grid MWh/day</t>
  </si>
  <si>
    <t>w3 10 -&gt; 12
-50 clip
penalty -&gt; t^1.5</t>
  </si>
  <si>
    <t>Case I</t>
  </si>
  <si>
    <t>Case II</t>
  </si>
  <si>
    <t>Case III</t>
  </si>
  <si>
    <t>TD3 Agent</t>
  </si>
  <si>
    <t>7(TD3)</t>
  </si>
  <si>
    <t>clipped at -5
w3 12 -&gt; 13</t>
  </si>
  <si>
    <t>[-0.4,1]</t>
  </si>
  <si>
    <t>update frequency good = 2
new environment with action constraint penalty
falling into local optima at -300, need to incentivise taking actions</t>
  </si>
  <si>
    <t>[-0.2,1]</t>
  </si>
  <si>
    <t>agent138, 258</t>
  </si>
  <si>
    <t>clip @-1000
t1.5 -&gt; t
w3 = 20
this is the maximum reward -&gt; no incentive to take actions</t>
  </si>
  <si>
    <t>clip @ -15
mgo_profit^3
w3 = 12
removed redundant states</t>
  </si>
  <si>
    <t>this just didn’t work. I have plots to show that learning curve spretty similar =&gt; learning</t>
  </si>
  <si>
    <t>[-0.8,0.8]</t>
  </si>
  <si>
    <t>this is 2
clipped -90</t>
  </si>
  <si>
    <t>tried exploring -&gt; large curtailment penalties =&gt; settled for minimal curtailment</t>
  </si>
  <si>
    <t>clip -5</t>
  </si>
  <si>
    <t xml:space="preserve"> exploration limits</t>
  </si>
  <si>
    <t>clip -5
action constrained</t>
  </si>
  <si>
    <t xml:space="preserve">TD3 Agent </t>
  </si>
  <si>
    <t>actually MGO_profit is around 260</t>
  </si>
  <si>
    <t>curr best</t>
  </si>
  <si>
    <t>N/A</t>
  </si>
  <si>
    <t xml:space="preserve">ramp + gen penalty. lowered penalty factor. </t>
  </si>
  <si>
    <t>Y (not reset every episode)</t>
  </si>
  <si>
    <t>state adaptive mean not very good as results depend on it</t>
  </si>
  <si>
    <t>w1f1</t>
  </si>
  <si>
    <t>w2f2</t>
  </si>
  <si>
    <t>w3f3</t>
  </si>
  <si>
    <t>w4f4</t>
  </si>
  <si>
    <t>same structure but cliiped at 0 =&gt; different rewards</t>
  </si>
  <si>
    <t>this is the final run</t>
  </si>
  <si>
    <t xml:space="preserve">single -&gt; double
</t>
  </si>
  <si>
    <t>9a</t>
  </si>
  <si>
    <t>9b</t>
  </si>
  <si>
    <t>8c</t>
  </si>
  <si>
    <t>8b</t>
  </si>
  <si>
    <t>same strucutre as 8b</t>
  </si>
  <si>
    <t>worse version of 9b, ramp penalty at  t= 24</t>
  </si>
  <si>
    <r>
      <t xml:space="preserve">generated another pareto front solution </t>
    </r>
    <r>
      <rPr>
        <b/>
        <sz val="11"/>
        <color theme="1"/>
        <rFont val="Aptos Narrow"/>
        <family val="2"/>
        <scheme val="minor"/>
      </rPr>
      <t>without violating any penalties</t>
    </r>
  </si>
  <si>
    <t xml:space="preserve">TD3
</t>
  </si>
  <si>
    <t>TD3</t>
  </si>
  <si>
    <t>same as 9b(BEST) but different agent</t>
  </si>
  <si>
    <t>2* daily and cust penaties</t>
  </si>
  <si>
    <t>PPO</t>
  </si>
  <si>
    <t>entropy loss = 0.05</t>
  </si>
  <si>
    <t>not adhering to constraints?</t>
  </si>
  <si>
    <t>TRPO</t>
  </si>
  <si>
    <t>SHIT</t>
  </si>
  <si>
    <t>agent type</t>
  </si>
  <si>
    <t>F5</t>
  </si>
  <si>
    <t>comment about result</t>
  </si>
  <si>
    <t>optimal env from last time
        this.SOC_min = 20;
        this.SOC_max = 200;
        this.Pbatmax = 40;
        this.start_SOC = 90;
PF = 5</t>
  </si>
  <si>
    <t>ramp + daily penalties
this was stupid because using PPO?</t>
  </si>
  <si>
    <t>0.3(attraction)</t>
  </si>
  <si>
    <t>..</t>
  </si>
  <si>
    <t>FIXED</t>
  </si>
  <si>
    <t>reconfiguration</t>
  </si>
  <si>
    <t>violated ramp at the end
3 random lines of 4
everything in pu</t>
  </si>
  <si>
    <t xml:space="preserve">
gradient threshold = 5
can add PEM if time</t>
  </si>
  <si>
    <t>just bad</t>
  </si>
  <si>
    <t>TBD</t>
  </si>
  <si>
    <t>~100</t>
  </si>
  <si>
    <t>~-200</t>
  </si>
  <si>
    <t>mm</t>
  </si>
  <si>
    <t xml:space="preserve">put into table
currently struggling with voltage dev </t>
  </si>
  <si>
    <t>running with diff. reconfigs with max and min</t>
  </si>
  <si>
    <t>env3</t>
  </si>
  <si>
    <t>copyenv3</t>
  </si>
  <si>
    <t>new values in overleaf</t>
  </si>
  <si>
    <t>changed violations to properly reflect
properly interval
changed LES and VDI</t>
  </si>
  <si>
    <t>8,13,15,16,17,18,19,20,22
no actions taken</t>
  </si>
  <si>
    <t>f3: 0</t>
  </si>
  <si>
    <t>f4: 0</t>
  </si>
  <si>
    <t>w3f3 0</t>
  </si>
  <si>
    <t>w4f4 0</t>
  </si>
  <si>
    <t>no action</t>
  </si>
  <si>
    <t>f3: 0.29185</t>
  </si>
  <si>
    <t>f1: 1.0481</t>
  </si>
  <si>
    <t>f2: 1.0913</t>
  </si>
  <si>
    <t>1,1,5,1,1 (weights)</t>
  </si>
  <si>
    <t>f1: 1.0981</t>
  </si>
  <si>
    <t>f2: 1.1468</t>
  </si>
  <si>
    <t>f3: 0.074963</t>
  </si>
  <si>
    <t>f5: -57.4418</t>
  </si>
  <si>
    <t xml:space="preserve">&gt;&gt; </t>
  </si>
  <si>
    <t>0.6bat</t>
  </si>
  <si>
    <t>f1: 1.1265</t>
  </si>
  <si>
    <t>f2: 1.1673</t>
  </si>
  <si>
    <t>f5: -58.9309</t>
  </si>
  <si>
    <t>VDI: 28.566</t>
  </si>
  <si>
    <t>LEI: 30.3649</t>
  </si>
  <si>
    <t>0.4bat</t>
  </si>
  <si>
    <t>f1: 1.1112</t>
  </si>
  <si>
    <t>f2: 1.161</t>
  </si>
  <si>
    <t>f5: -57.4035</t>
  </si>
  <si>
    <t>VDI: 27.6764</t>
  </si>
  <si>
    <t>LEI: 29.7271</t>
  </si>
  <si>
    <t>f1: 1.0412</t>
  </si>
  <si>
    <t>f2: 1.0892</t>
  </si>
  <si>
    <t>f5: -51.2336</t>
  </si>
  <si>
    <t>VDI: 24.5324</t>
  </si>
  <si>
    <t>LEI: 26.7012</t>
  </si>
  <si>
    <t>f5: -51.8528</t>
  </si>
  <si>
    <t>VDI: 24.9357</t>
  </si>
  <si>
    <t>LEI: 26.9171</t>
  </si>
  <si>
    <t>actually comparing to reconfig WITH NO DR, BAT</t>
  </si>
  <si>
    <t>f1: 1.0456</t>
  </si>
  <si>
    <t>f2: 1.1087</t>
  </si>
  <si>
    <t>f3: 0.052596</t>
  </si>
  <si>
    <t>f4: -2.0048</t>
  </si>
  <si>
    <t>f5: -52.8356</t>
  </si>
  <si>
    <t>changed weights</t>
  </si>
  <si>
    <t>w1f1 0.0446</t>
  </si>
  <si>
    <t>w2f2 0.046438</t>
  </si>
  <si>
    <t>w3f3 0.24838</t>
  </si>
  <si>
    <t>w5f5 -2.2065</t>
  </si>
  <si>
    <t>w1f1 0.044306</t>
  </si>
  <si>
    <t>w2f2 0.046349</t>
  </si>
  <si>
    <t>w5f5 -2.1802</t>
  </si>
  <si>
    <t>w1f1 0.047936</t>
  </si>
  <si>
    <t>w2f2 0.049671</t>
  </si>
  <si>
    <t>w5f5 -2.5077</t>
  </si>
  <si>
    <t>0.4curt</t>
  </si>
  <si>
    <t>0.4curt+bat</t>
  </si>
  <si>
    <t>w1f1 0.047286</t>
  </si>
  <si>
    <t>w2f2 0.049403</t>
  </si>
  <si>
    <t>w5f5 -2.4427</t>
  </si>
  <si>
    <t>not enough curtailment</t>
  </si>
  <si>
    <t>1,1,20,0.5,1
no clip</t>
  </si>
  <si>
    <t>f1: 1.1091</t>
  </si>
  <si>
    <t>f2: 1.136</t>
  </si>
  <si>
    <t>f5: -55.7377</t>
  </si>
  <si>
    <t>VDI: 26.8943</t>
  </si>
  <si>
    <t>LEI: 28.8434</t>
  </si>
  <si>
    <t>w1f1 0.047806</t>
  </si>
  <si>
    <t>w2f2 0.048966</t>
  </si>
  <si>
    <t>w5f5 -2.4025</t>
  </si>
  <si>
    <t>f2: 1.1476</t>
  </si>
  <si>
    <t>f5: -57.4022</t>
  </si>
  <si>
    <t>VDI: 27.6597</t>
  </si>
  <si>
    <t>LEI: 29.7425</t>
  </si>
  <si>
    <t>w1f1 0.048556</t>
  </si>
  <si>
    <t>w2f2 0.049463</t>
  </si>
  <si>
    <t>w5f5 -2.4742</t>
  </si>
  <si>
    <t>f2: 1.1162</t>
  </si>
  <si>
    <t>f5: -55.4784</t>
  </si>
  <si>
    <t>VDI: 27.2169</t>
  </si>
  <si>
    <t>LEI: 28.2615</t>
  </si>
  <si>
    <t>w1f1 0.047897</t>
  </si>
  <si>
    <t>w2f2 0.048111</t>
  </si>
  <si>
    <t>w5f5 -2.3913</t>
  </si>
  <si>
    <t>f2: 1.0775</t>
  </si>
  <si>
    <t>f5: -50.5161</t>
  </si>
  <si>
    <t>VDI: 23.8872</t>
  </si>
  <si>
    <t>LEI: 26.6289</t>
  </si>
  <si>
    <t>w1f1 0.045176</t>
  </si>
  <si>
    <t>w2f2 0.046442</t>
  </si>
  <si>
    <t>w3f3 0.2516</t>
  </si>
  <si>
    <t>w5f5 -2.1774</t>
  </si>
  <si>
    <t>f2: 1.0598</t>
  </si>
  <si>
    <t>f5: -49.2694</t>
  </si>
  <si>
    <t>VDI: 23.3339</t>
  </si>
  <si>
    <t>LEI: 25.9355</t>
  </si>
  <si>
    <t>w1f1 0.044879</t>
  </si>
  <si>
    <t>w2f2 0.04568</t>
  </si>
  <si>
    <t>w5f5 -2.1237</t>
  </si>
  <si>
    <t>1,1,20,0.2,1
random line swithout 13</t>
  </si>
  <si>
    <t>f1: 1.055</t>
  </si>
  <si>
    <t>f2: 1.0981</t>
  </si>
  <si>
    <t>f3: 0.2237</t>
  </si>
  <si>
    <t>f5: -52.7444</t>
  </si>
  <si>
    <t>VDI: 25.5262</t>
  </si>
  <si>
    <t>LEI: 27.2182</t>
  </si>
  <si>
    <t>w1f1 0.045474</t>
  </si>
  <si>
    <t>w2f2 0.047332</t>
  </si>
  <si>
    <t>w3f3 0.19284</t>
  </si>
  <si>
    <t>w5f5 -2.2735</t>
  </si>
  <si>
    <t>best_agent</t>
  </si>
  <si>
    <t>shit</t>
  </si>
  <si>
    <t>f1: 1.1182</t>
  </si>
  <si>
    <t>f2: 1.1668</t>
  </si>
  <si>
    <t>f5: -58.6327</t>
  </si>
  <si>
    <t>VDI: 28.4407</t>
  </si>
  <si>
    <t>LEI: 30.1921</t>
  </si>
  <si>
    <t>w1f1 0.048405</t>
  </si>
  <si>
    <t>w2f2 0.050511</t>
  </si>
  <si>
    <t>w5f5 -2.5382</t>
  </si>
  <si>
    <t>average</t>
  </si>
  <si>
    <t>reward</t>
  </si>
  <si>
    <t>f5</t>
  </si>
  <si>
    <t>1,1,20,0.1,1
time/2
-&gt; ensures early penalties not punished heavily
reward changed</t>
  </si>
  <si>
    <t>best_agent2</t>
  </si>
  <si>
    <t>f1: 1.0579</t>
  </si>
  <si>
    <t>f2: 1.086</t>
  </si>
  <si>
    <t>f3: 0.29734</t>
  </si>
  <si>
    <t>f4: 0.032258</t>
  </si>
  <si>
    <t>f5: -52.371</t>
  </si>
  <si>
    <t>VDI: 24.9671</t>
  </si>
  <si>
    <t>LEI: 27.4039</t>
  </si>
  <si>
    <t>w1f1 0.045796</t>
  </si>
  <si>
    <t>w2f2 0.047012</t>
  </si>
  <si>
    <t>w3f3 0.25743</t>
  </si>
  <si>
    <t>w4f4 0.00013964</t>
  </si>
  <si>
    <t>w5f5 -2.2671</t>
  </si>
  <si>
    <t>f1: 1.0361</t>
  </si>
  <si>
    <t>f3: 0.4358</t>
  </si>
  <si>
    <t>f4: 11.297</t>
  </si>
  <si>
    <t>f5: -51.7217</t>
  </si>
  <si>
    <t>VDI: 24.839</t>
  </si>
  <si>
    <t>LEI: 26.8827</t>
  </si>
  <si>
    <t>w1f1 0.044855</t>
  </si>
  <si>
    <t>w3f3 0.37732</t>
  </si>
  <si>
    <t>w4f4 0.048905</t>
  </si>
  <si>
    <t>w5f5 -2.239</t>
  </si>
  <si>
    <t>f1: 1.1181</t>
  </si>
  <si>
    <t>discharge</t>
  </si>
  <si>
    <t>w1f1 0.21017</t>
  </si>
  <si>
    <t>w1f1 0.19701</t>
  </si>
  <si>
    <t>w3f3 0.21944</t>
  </si>
  <si>
    <t>f1: 1.0376</t>
  </si>
  <si>
    <t>w1f1 0.19503</t>
  </si>
  <si>
    <t>f1: 1.13</t>
  </si>
  <si>
    <t>f2: 1.1101</t>
  </si>
  <si>
    <t>f5: -52.6219</t>
  </si>
  <si>
    <t>VDI: 26.2555</t>
  </si>
  <si>
    <t>LEI: 26.3664</t>
  </si>
  <si>
    <t>w1f1 0.21241</t>
  </si>
  <si>
    <t>w2f2 0.020866</t>
  </si>
  <si>
    <t>w5f5 -1.9783</t>
  </si>
  <si>
    <t>f1: 1.1076</t>
  </si>
  <si>
    <t>f2: 1.1059</t>
  </si>
  <si>
    <t>f5: -52.1651</t>
  </si>
  <si>
    <t>VDI: 25.6698</t>
  </si>
  <si>
    <t>LEI: 26.4953</t>
  </si>
  <si>
    <t>w1f1 0.20819</t>
  </si>
  <si>
    <t>w2f2 0.020787</t>
  </si>
  <si>
    <t>w5f5 -1.9611</t>
  </si>
  <si>
    <t>f2: 1.0521</t>
  </si>
  <si>
    <t>f3: 0.69443</t>
  </si>
  <si>
    <t>f4: 645.5323</t>
  </si>
  <si>
    <t>f5: -49.741</t>
  </si>
  <si>
    <t>VDI: 24.4157</t>
  </si>
  <si>
    <t>LEI: 25.3253</t>
  </si>
  <si>
    <t>w2f2 0.019777</t>
  </si>
  <si>
    <t>w3f3 0.52213</t>
  </si>
  <si>
    <t>w4f4 2.4268</t>
  </si>
  <si>
    <t>w5f5 -1.87</t>
  </si>
  <si>
    <t>didn’t work without SOC constraint</t>
  </si>
  <si>
    <t>changed event time
5,0.5,20,0.1,1
changed bat ref
no voltage &gt;1</t>
  </si>
  <si>
    <t>f2: 1.0382</t>
  </si>
  <si>
    <t>f5: -48.8592</t>
  </si>
  <si>
    <t>VDI: 23.839</t>
  </si>
  <si>
    <t>LEI: 25.0202</t>
  </si>
  <si>
    <t>w2f2 0.019514</t>
  </si>
  <si>
    <t>w5f5 -1.8368</t>
  </si>
  <si>
    <t>f2: 1.0888</t>
  </si>
  <si>
    <t>f5: -50.9566</t>
  </si>
  <si>
    <t>VDI: 25.2263</t>
  </si>
  <si>
    <t>LEI: 25.7303</t>
  </si>
  <si>
    <t>w2f2 0.020466</t>
  </si>
  <si>
    <t>w5f5 -1.9157</t>
  </si>
  <si>
    <t>next step constrain SOC without constraining pbat</t>
  </si>
  <si>
    <t>PSO</t>
  </si>
  <si>
    <t>PSO reocnfig</t>
  </si>
  <si>
    <t>DDPG reconfig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</si>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</sst>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1" applyAlignment="1">
      <alignment wrapText="1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3" borderId="0" xfId="2" applyFont="1" applyFill="1" applyAlignment="1">
      <alignment horizontal="center" vertic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155864</xdr:colOff>
      <xdr:row>23</xdr:row>
      <xdr:rowOff>322933</xdr:rowOff>
    </xdr:from>
    <xdr:to>
      <xdr:col>25</xdr:col>
      <xdr:colOff>374888</xdr:colOff>
      <xdr:row>23</xdr:row>
      <xdr:rowOff>1508134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715BA6-362D-4093-A638-5355C12DC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4217" y="6049139"/>
          <a:ext cx="1429259" cy="1185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291352</xdr:colOff>
      <xdr:row>23</xdr:row>
      <xdr:rowOff>89647</xdr:rowOff>
    </xdr:from>
    <xdr:to>
      <xdr:col>27</xdr:col>
      <xdr:colOff>355555</xdr:colOff>
      <xdr:row>44</xdr:row>
      <xdr:rowOff>71259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7F01FF-171E-1475-EA18-2F4379E10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0852" y="6757147"/>
          <a:ext cx="6373114" cy="47441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500742</xdr:colOff>
      <xdr:row>47</xdr:row>
      <xdr:rowOff>43545</xdr:rowOff>
    </xdr:from>
    <xdr:to>
      <xdr:col>3</xdr:col>
      <xdr:colOff>245075</xdr:colOff>
      <xdr:row>67</xdr:row>
      <xdr:rowOff>112434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257F9112-3163-1195-4FAB-EEC1035D9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742" y="10384974"/>
          <a:ext cx="3001883" cy="3878889"/>
        </a:xfrm>
        <a:prstGeom prst="rect">
          <a:avLst/>
        </a:prstGeom>
      </xdr:spPr>
    </xdr:pic>
    <xdr:clientData/>
  </xdr:twoCellAnchor>
  <xdr:twoCellAnchor editAs="oneCell">
    <xdr:from>
      <xdr:col>8</xdr:col>
      <xdr:colOff>464820</xdr:colOff>
      <xdr:row>46</xdr:row>
      <xdr:rowOff>167640</xdr:rowOff>
    </xdr:from>
    <xdr:to>
      <xdr:col>12</xdr:col>
      <xdr:colOff>341318</xdr:colOff>
      <xdr:row>63</xdr:row>
      <xdr:rowOff>101408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8ADF67F3-7723-78D8-20F1-E3C609825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6640" y="10226040"/>
          <a:ext cx="2314898" cy="31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409857</xdr:colOff>
      <xdr:row>85</xdr:row>
      <xdr:rowOff>133741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4C8D2263-E416-161D-A060-3E04E704E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4630400"/>
          <a:ext cx="2019582" cy="2800741"/>
        </a:xfrm>
        <a:prstGeom prst="rect">
          <a:avLst/>
        </a:prstGeom>
      </xdr:spPr>
    </xdr:pic>
    <xdr:clientData/>
  </xdr:twoCellAnchor>
  <xdr:twoCellAnchor editAs="oneCell">
    <xdr:from>
      <xdr:col>9</xdr:col>
      <xdr:colOff>134470</xdr:colOff>
      <xdr:row>66</xdr:row>
      <xdr:rowOff>8964</xdr:rowOff>
    </xdr:from>
    <xdr:to>
      <xdr:col>11</xdr:col>
      <xdr:colOff>572851</xdr:colOff>
      <xdr:row>81</xdr:row>
      <xdr:rowOff>47252</xdr:rowOff>
    </xdr:to>
    <xdr:pic>
      <xdr:nvPicPr>
        <xdr:cNvPr id="18" name="Picture 5">
          <a:extLst>
            <a:ext uri="{FF2B5EF4-FFF2-40B4-BE49-F238E27FC236}">
              <a16:creationId xmlns:a16="http://schemas.microsoft.com/office/drawing/2014/main" id="{28551B67-6BD2-A124-5288-2DC4789F0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82752" y="13491882"/>
          <a:ext cx="1657581" cy="2895788"/>
        </a:xfrm>
        <a:prstGeom prst="rect">
          <a:avLst/>
        </a:prstGeom>
      </xdr:spPr>
    </xdr:pic>
    <xdr:clientData/>
  </xdr:twoCellAnchor>
  <xdr:twoCellAnchor editAs="oneCell">
    <xdr:from>
      <xdr:col>13</xdr:col>
      <xdr:colOff>470647</xdr:colOff>
      <xdr:row>66</xdr:row>
      <xdr:rowOff>168089</xdr:rowOff>
    </xdr:from>
    <xdr:to>
      <xdr:col>17</xdr:col>
      <xdr:colOff>180154</xdr:colOff>
      <xdr:row>84</xdr:row>
      <xdr:rowOff>25673</xdr:rowOff>
    </xdr:to>
    <xdr:pic>
      <xdr:nvPicPr>
        <xdr:cNvPr id="11" name="Picture 6">
          <a:extLst>
            <a:ext uri="{FF2B5EF4-FFF2-40B4-BE49-F238E27FC236}">
              <a16:creationId xmlns:a16="http://schemas.microsoft.com/office/drawing/2014/main" id="{2365EC5B-389C-4D71-05D5-9AE81ED4A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09412" y="15027089"/>
          <a:ext cx="2129977" cy="3286584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</xdr:colOff>
      <xdr:row>47</xdr:row>
      <xdr:rowOff>22860</xdr:rowOff>
    </xdr:from>
    <xdr:to>
      <xdr:col>17</xdr:col>
      <xdr:colOff>259447</xdr:colOff>
      <xdr:row>67</xdr:row>
      <xdr:rowOff>185339</xdr:rowOff>
    </xdr:to>
    <xdr:pic>
      <xdr:nvPicPr>
        <xdr:cNvPr id="14" name="Picture 7">
          <a:extLst>
            <a:ext uri="{FF2B5EF4-FFF2-40B4-BE49-F238E27FC236}">
              <a16:creationId xmlns:a16="http://schemas.microsoft.com/office/drawing/2014/main" id="{3FB590A3-AD6D-A416-CA2D-B80D91523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58400" y="10264140"/>
          <a:ext cx="2629267" cy="397247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8</xdr:col>
      <xdr:colOff>228802</xdr:colOff>
      <xdr:row>64</xdr:row>
      <xdr:rowOff>48057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271F20-E987-7157-6C63-DE1B13CB8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22620" y="10424160"/>
          <a:ext cx="1448002" cy="3096057"/>
        </a:xfrm>
        <a:prstGeom prst="rect">
          <a:avLst/>
        </a:prstGeom>
      </xdr:spPr>
    </xdr:pic>
    <xdr:clientData/>
  </xdr:twoCellAnchor>
  <xdr:twoCellAnchor editAs="oneCell">
    <xdr:from>
      <xdr:col>5</xdr:col>
      <xdr:colOff>528918</xdr:colOff>
      <xdr:row>66</xdr:row>
      <xdr:rowOff>17929</xdr:rowOff>
    </xdr:from>
    <xdr:to>
      <xdr:col>9</xdr:col>
      <xdr:colOff>43416</xdr:colOff>
      <xdr:row>82</xdr:row>
      <xdr:rowOff>37407</xdr:rowOff>
    </xdr:to>
    <xdr:pic>
      <xdr:nvPicPr>
        <xdr:cNvPr id="17" name="Picture 9">
          <a:extLst>
            <a:ext uri="{FF2B5EF4-FFF2-40B4-BE49-F238E27FC236}">
              <a16:creationId xmlns:a16="http://schemas.microsoft.com/office/drawing/2014/main" id="{719CBBFD-6B37-5ABD-B0CD-D22A47F06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38800" y="13500847"/>
          <a:ext cx="1952898" cy="3067478"/>
        </a:xfrm>
        <a:prstGeom prst="rect">
          <a:avLst/>
        </a:prstGeom>
      </xdr:spPr>
    </xdr:pic>
    <xdr:clientData/>
  </xdr:twoCellAnchor>
  <xdr:twoCellAnchor editAs="oneCell">
    <xdr:from>
      <xdr:col>3</xdr:col>
      <xdr:colOff>394447</xdr:colOff>
      <xdr:row>48</xdr:row>
      <xdr:rowOff>80681</xdr:rowOff>
    </xdr:from>
    <xdr:to>
      <xdr:col>6</xdr:col>
      <xdr:colOff>185195</xdr:colOff>
      <xdr:row>63</xdr:row>
      <xdr:rowOff>128711</xdr:rowOff>
    </xdr:to>
    <xdr:pic>
      <xdr:nvPicPr>
        <xdr:cNvPr id="21" name="Picture 10">
          <a:extLst>
            <a:ext uri="{FF2B5EF4-FFF2-40B4-BE49-F238E27FC236}">
              <a16:creationId xmlns:a16="http://schemas.microsoft.com/office/drawing/2014/main" id="{A783F778-24E2-A2EF-0650-200C84460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20353" y="10336305"/>
          <a:ext cx="2133898" cy="2905530"/>
        </a:xfrm>
        <a:prstGeom prst="rect">
          <a:avLst/>
        </a:prstGeom>
      </xdr:spPr>
    </xdr:pic>
    <xdr:clientData/>
  </xdr:twoCellAnchor>
  <xdr:twoCellAnchor editAs="oneCell">
    <xdr:from>
      <xdr:col>3</xdr:col>
      <xdr:colOff>242047</xdr:colOff>
      <xdr:row>66</xdr:row>
      <xdr:rowOff>71718</xdr:rowOff>
    </xdr:from>
    <xdr:to>
      <xdr:col>6</xdr:col>
      <xdr:colOff>328111</xdr:colOff>
      <xdr:row>80</xdr:row>
      <xdr:rowOff>119722</xdr:rowOff>
    </xdr:to>
    <xdr:pic>
      <xdr:nvPicPr>
        <xdr:cNvPr id="23" name="Picture 11">
          <a:extLst>
            <a:ext uri="{FF2B5EF4-FFF2-40B4-BE49-F238E27FC236}">
              <a16:creationId xmlns:a16="http://schemas.microsoft.com/office/drawing/2014/main" id="{C8505101-B16F-0FBD-FDE7-6B062401C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67953" y="13554636"/>
          <a:ext cx="2429214" cy="2715004"/>
        </a:xfrm>
        <a:prstGeom prst="rect">
          <a:avLst/>
        </a:prstGeom>
      </xdr:spPr>
    </xdr:pic>
    <xdr:clientData/>
  </xdr:twoCellAnchor>
  <xdr:twoCellAnchor editAs="oneCell">
    <xdr:from>
      <xdr:col>8</xdr:col>
      <xdr:colOff>44533</xdr:colOff>
      <xdr:row>88</xdr:row>
      <xdr:rowOff>24740</xdr:rowOff>
    </xdr:from>
    <xdr:to>
      <xdr:col>11</xdr:col>
      <xdr:colOff>492526</xdr:colOff>
      <xdr:row>104</xdr:row>
      <xdr:rowOff>131576</xdr:rowOff>
    </xdr:to>
    <xdr:pic>
      <xdr:nvPicPr>
        <xdr:cNvPr id="29" name="Picture 12">
          <a:extLst>
            <a:ext uri="{FF2B5EF4-FFF2-40B4-BE49-F238E27FC236}">
              <a16:creationId xmlns:a16="http://schemas.microsoft.com/office/drawing/2014/main" id="{33232CD7-A104-15F7-D569-221335388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85660" y="17523031"/>
          <a:ext cx="2276793" cy="3154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ats.stackexchange.com/questions/561624/choosing-target-entropy-for-soft-actor-critic-sac-algorith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91F6-23D2-4569-A29F-B220EDAE36EC}">
  <dimension ref="B1:R32"/>
  <sheetViews>
    <sheetView tabSelected="1" zoomScale="85" zoomScaleNormal="85" workbookViewId="0">
      <selection activeCell="O29" sqref="O29"/>
    </sheetView>
  </sheetViews>
  <sheetFormatPr defaultRowHeight="14.4" x14ac:dyDescent="0.3"/>
  <cols>
    <col min="2" max="3" width="12.88671875" customWidth="1"/>
    <col min="4" max="4" width="11.6640625" customWidth="1"/>
    <col min="5" max="5" width="11.33203125" customWidth="1"/>
    <col min="6" max="6" width="9.33203125" customWidth="1"/>
    <col min="7" max="7" width="11.6640625" customWidth="1"/>
    <col min="8" max="8" width="12.33203125" customWidth="1"/>
    <col min="9" max="9" width="11.33203125" customWidth="1"/>
    <col min="10" max="10" width="14.33203125" customWidth="1"/>
    <col min="11" max="11" width="11.6640625" customWidth="1"/>
    <col min="13" max="13" width="13" customWidth="1"/>
    <col min="14" max="14" width="12.33203125" customWidth="1"/>
    <col min="15" max="15" width="13.5546875" customWidth="1"/>
    <col min="16" max="16" width="10.33203125" customWidth="1"/>
    <col min="17" max="17" width="10.5546875" customWidth="1"/>
  </cols>
  <sheetData>
    <row r="1" spans="2:18" x14ac:dyDescent="0.3">
      <c r="D1" t="s">
        <v>9</v>
      </c>
      <c r="G1" t="s">
        <v>10</v>
      </c>
      <c r="J1" t="s">
        <v>11</v>
      </c>
    </row>
    <row r="2" spans="2:18" x14ac:dyDescent="0.3">
      <c r="C2" t="s">
        <v>6</v>
      </c>
      <c r="D2" t="s">
        <v>7</v>
      </c>
      <c r="E2" t="s">
        <v>8</v>
      </c>
      <c r="F2" t="s">
        <v>6</v>
      </c>
      <c r="G2" t="s">
        <v>7</v>
      </c>
      <c r="H2" t="s">
        <v>8</v>
      </c>
      <c r="I2" t="s">
        <v>6</v>
      </c>
      <c r="J2" t="s">
        <v>7</v>
      </c>
      <c r="K2" t="s">
        <v>8</v>
      </c>
      <c r="O2" t="s">
        <v>348</v>
      </c>
      <c r="P2" s="3" t="s">
        <v>104</v>
      </c>
      <c r="Q2" t="s">
        <v>346</v>
      </c>
      <c r="R2" t="s">
        <v>347</v>
      </c>
    </row>
    <row r="3" spans="2:18" x14ac:dyDescent="0.3">
      <c r="B3" t="s">
        <v>0</v>
      </c>
      <c r="C3" s="1">
        <v>4104.6000000000004</v>
      </c>
      <c r="D3" s="1">
        <v>4500</v>
      </c>
      <c r="E3" s="1">
        <v>4900</v>
      </c>
      <c r="F3" s="1">
        <v>4100</v>
      </c>
      <c r="G3" s="1">
        <v>4500</v>
      </c>
      <c r="H3" s="1">
        <v>4900</v>
      </c>
      <c r="I3" s="1">
        <v>4100</v>
      </c>
      <c r="J3" s="1">
        <v>4500</v>
      </c>
      <c r="K3" s="1">
        <v>4952.4295000000002</v>
      </c>
      <c r="M3" s="1"/>
      <c r="N3" s="1"/>
      <c r="O3" s="1">
        <v>4406.29</v>
      </c>
      <c r="P3" s="4">
        <v>4393.3599999999997</v>
      </c>
      <c r="Q3" s="4">
        <v>4432.3</v>
      </c>
      <c r="R3">
        <v>4429.5</v>
      </c>
    </row>
    <row r="4" spans="2:18" x14ac:dyDescent="0.3">
      <c r="B4" t="s">
        <v>1</v>
      </c>
      <c r="C4">
        <v>598</v>
      </c>
      <c r="D4">
        <v>641</v>
      </c>
      <c r="E4">
        <v>694</v>
      </c>
      <c r="F4">
        <v>598</v>
      </c>
      <c r="G4">
        <v>640.94060000000002</v>
      </c>
      <c r="H4">
        <v>694</v>
      </c>
      <c r="I4">
        <v>598</v>
      </c>
      <c r="J4">
        <v>640.94000000000005</v>
      </c>
      <c r="K4">
        <v>725.26909999999998</v>
      </c>
      <c r="N4" s="1"/>
      <c r="O4" s="1">
        <v>624.75</v>
      </c>
      <c r="P4" s="4">
        <v>650.20000000000005</v>
      </c>
      <c r="Q4" s="4">
        <v>594.74</v>
      </c>
      <c r="R4">
        <v>521.77</v>
      </c>
    </row>
    <row r="5" spans="2:18" x14ac:dyDescent="0.3">
      <c r="B5" t="s">
        <v>2</v>
      </c>
      <c r="C5">
        <v>295.71850000000001</v>
      </c>
      <c r="D5">
        <v>146.86000000000001</v>
      </c>
      <c r="E5">
        <v>0</v>
      </c>
      <c r="F5">
        <v>446.78</v>
      </c>
      <c r="G5">
        <v>223.39</v>
      </c>
      <c r="H5">
        <v>0</v>
      </c>
      <c r="I5">
        <v>597.85500000000002</v>
      </c>
      <c r="J5">
        <v>298.92</v>
      </c>
      <c r="K5">
        <v>0</v>
      </c>
      <c r="N5" s="1"/>
      <c r="O5" s="1">
        <v>368.43</v>
      </c>
      <c r="P5" s="4">
        <v>370.74</v>
      </c>
      <c r="Q5" s="4">
        <v>374.61</v>
      </c>
      <c r="R5">
        <v>374.4</v>
      </c>
    </row>
    <row r="6" spans="2:18" x14ac:dyDescent="0.3">
      <c r="B6" t="s">
        <v>3</v>
      </c>
      <c r="C6" s="1">
        <v>9720000</v>
      </c>
      <c r="D6" s="1">
        <v>-360000</v>
      </c>
      <c r="E6" s="1">
        <v>0</v>
      </c>
      <c r="F6" s="1">
        <v>10000000</v>
      </c>
      <c r="G6" s="1">
        <v>-30</v>
      </c>
      <c r="H6" s="1">
        <v>0</v>
      </c>
      <c r="I6" s="1">
        <v>1000000</v>
      </c>
      <c r="J6" s="1">
        <v>-30</v>
      </c>
      <c r="K6" s="1">
        <v>218.5874</v>
      </c>
      <c r="M6" s="1"/>
      <c r="N6" s="1"/>
      <c r="O6" s="1">
        <v>0</v>
      </c>
      <c r="P6" s="4">
        <v>0</v>
      </c>
      <c r="Q6" s="4">
        <v>0</v>
      </c>
      <c r="R6">
        <v>0</v>
      </c>
    </row>
    <row r="7" spans="2:18" x14ac:dyDescent="0.3">
      <c r="B7" t="s">
        <v>16</v>
      </c>
      <c r="C7" s="1">
        <f t="shared" ref="C7:K7" si="0">-$C$18*C3-$C$19*C4+$C$20*C5-$C$21*C6</f>
        <v>-747826.57038461545</v>
      </c>
      <c r="D7" s="2">
        <f t="shared" si="0"/>
        <v>27409.815384615387</v>
      </c>
      <c r="E7" s="1">
        <f t="shared" si="0"/>
        <v>-430.30769230769238</v>
      </c>
      <c r="F7" s="1">
        <f t="shared" si="0"/>
        <v>-769248.4769230769</v>
      </c>
      <c r="G7" s="1">
        <f t="shared" si="0"/>
        <v>-221.31081538461544</v>
      </c>
      <c r="H7" s="1">
        <f t="shared" si="0"/>
        <v>-430.30769230769238</v>
      </c>
      <c r="I7" s="1">
        <f t="shared" si="0"/>
        <v>-76824.573076923072</v>
      </c>
      <c r="J7" s="1">
        <f t="shared" si="0"/>
        <v>-163.21076923076922</v>
      </c>
      <c r="K7" s="1">
        <f t="shared" si="0"/>
        <v>-453.5604615384616</v>
      </c>
      <c r="M7" s="1"/>
      <c r="N7" s="1"/>
      <c r="O7">
        <f>-$C$18*O3-$C$19*O4+$C$20*O5-$C$21*O6</f>
        <v>-103.5953846153846</v>
      </c>
      <c r="P7">
        <f>-$C$18*P3-$C$19*P4+$C$20*P5-$C$21*P6</f>
        <v>-102.78153846153839</v>
      </c>
      <c r="Q7">
        <f>-$C$18*Q3-$C$19*Q4+$C$20*Q5-$C$21*Q6</f>
        <v>-98.533846153846184</v>
      </c>
      <c r="R7">
        <f>-$C$18*R3-$C$19*R4+$C$20*R5-$C$21*R6</f>
        <v>-92.866923076923058</v>
      </c>
    </row>
    <row r="9" spans="2:18" x14ac:dyDescent="0.3">
      <c r="D9" s="1"/>
    </row>
    <row r="12" spans="2:18" x14ac:dyDescent="0.3">
      <c r="C12" t="s">
        <v>4</v>
      </c>
    </row>
    <row r="13" spans="2:18" x14ac:dyDescent="0.3">
      <c r="C13" t="s">
        <v>5</v>
      </c>
    </row>
    <row r="14" spans="2:18" x14ac:dyDescent="0.3">
      <c r="M14" t="s">
        <v>349</v>
      </c>
    </row>
    <row r="16" spans="2:18" x14ac:dyDescent="0.3">
      <c r="L16" t="s">
        <v>57</v>
      </c>
      <c r="M16">
        <v>0.19231306117024299</v>
      </c>
      <c r="N16">
        <v>0.21017240677316801</v>
      </c>
    </row>
    <row r="17" spans="2:15" x14ac:dyDescent="0.3">
      <c r="L17" t="s">
        <v>58</v>
      </c>
      <c r="M17">
        <v>1.93459588946065E-2</v>
      </c>
      <c r="N17">
        <v>2.0759499302171799E-2</v>
      </c>
    </row>
    <row r="18" spans="2:15" x14ac:dyDescent="0.3">
      <c r="B18" t="s">
        <v>15</v>
      </c>
      <c r="C18">
        <f>D18/($D$18+$D$19+$D$20+$D$21)</f>
        <v>7.6923076923076927E-2</v>
      </c>
      <c r="D18">
        <v>1</v>
      </c>
      <c r="L18" t="s">
        <v>59</v>
      </c>
      <c r="M18">
        <v>0.339065974663815</v>
      </c>
      <c r="N18">
        <v>0</v>
      </c>
    </row>
    <row r="19" spans="2:15" x14ac:dyDescent="0.3">
      <c r="B19" t="s">
        <v>12</v>
      </c>
      <c r="C19">
        <f t="shared" ref="C19:C21" si="1">D19/($D$18+$D$19+$D$20+$D$21)</f>
        <v>7.6923076923076927E-2</v>
      </c>
      <c r="D19">
        <v>1</v>
      </c>
      <c r="L19" t="s">
        <v>60</v>
      </c>
      <c r="M19">
        <v>8.5899562507950097E-2</v>
      </c>
      <c r="N19">
        <v>0</v>
      </c>
    </row>
    <row r="20" spans="2:15" x14ac:dyDescent="0.3">
      <c r="B20" t="s">
        <v>13</v>
      </c>
      <c r="C20">
        <f t="shared" si="1"/>
        <v>0.76923076923076927</v>
      </c>
      <c r="D20">
        <v>10</v>
      </c>
      <c r="L20" t="s">
        <v>273</v>
      </c>
      <c r="M20">
        <v>-1.8010984191372299</v>
      </c>
      <c r="N20">
        <v>-1.9443892426781599</v>
      </c>
    </row>
    <row r="21" spans="2:15" x14ac:dyDescent="0.3">
      <c r="B21" t="s">
        <v>14</v>
      </c>
      <c r="C21">
        <f t="shared" si="1"/>
        <v>7.6923076923076927E-2</v>
      </c>
      <c r="D21">
        <v>1</v>
      </c>
    </row>
    <row r="22" spans="2:15" x14ac:dyDescent="0.3">
      <c r="G22" t="s">
        <v>55</v>
      </c>
      <c r="H22" t="s">
        <v>56</v>
      </c>
    </row>
    <row r="23" spans="2:15" x14ac:dyDescent="0.3">
      <c r="F23" t="s">
        <v>57</v>
      </c>
      <c r="G23">
        <v>6017.4295000000002</v>
      </c>
    </row>
    <row r="24" spans="2:15" x14ac:dyDescent="0.3">
      <c r="E24" t="s">
        <v>61</v>
      </c>
      <c r="F24" t="s">
        <v>58</v>
      </c>
      <c r="G24">
        <v>891.11199999999997</v>
      </c>
      <c r="L24" t="s">
        <v>57</v>
      </c>
      <c r="M24">
        <f>M16+M17</f>
        <v>0.21165902006484949</v>
      </c>
      <c r="N24">
        <f>N16+N17</f>
        <v>0.23093190607533981</v>
      </c>
      <c r="O24">
        <f>M24/N24</f>
        <v>0.91654299166351361</v>
      </c>
    </row>
    <row r="25" spans="2:15" x14ac:dyDescent="0.3">
      <c r="F25" t="s">
        <v>59</v>
      </c>
      <c r="G25">
        <v>0</v>
      </c>
      <c r="L25" t="s">
        <v>58</v>
      </c>
      <c r="M25">
        <v>0.339065974663815</v>
      </c>
      <c r="N25">
        <v>0</v>
      </c>
    </row>
    <row r="26" spans="2:15" x14ac:dyDescent="0.3">
      <c r="F26" t="s">
        <v>60</v>
      </c>
      <c r="G26">
        <v>350541.4743</v>
      </c>
      <c r="L26" t="s">
        <v>59</v>
      </c>
      <c r="M26">
        <v>-1.8010984191372299</v>
      </c>
      <c r="N26">
        <v>-1.9443892426781599</v>
      </c>
      <c r="O26">
        <f>M26/N26</f>
        <v>0.92630548431569992</v>
      </c>
    </row>
    <row r="29" spans="2:15" x14ac:dyDescent="0.3">
      <c r="E29" t="s">
        <v>62</v>
      </c>
      <c r="F29" t="s">
        <v>57</v>
      </c>
      <c r="G29">
        <v>3887.4295000000002</v>
      </c>
    </row>
    <row r="30" spans="2:15" x14ac:dyDescent="0.3">
      <c r="F30" t="s">
        <v>58</v>
      </c>
      <c r="G30">
        <v>626.18219999999997</v>
      </c>
    </row>
    <row r="31" spans="2:15" x14ac:dyDescent="0.3">
      <c r="F31" t="s">
        <v>59</v>
      </c>
      <c r="G31">
        <v>0</v>
      </c>
      <c r="I31" t="s">
        <v>63</v>
      </c>
    </row>
    <row r="32" spans="2:15" x14ac:dyDescent="0.3">
      <c r="F32" t="s">
        <v>60</v>
      </c>
      <c r="G32">
        <v>613804.08160000003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23FD-5C0F-4576-A068-016E2D5484D1}">
  <dimension ref="B1:AA41"/>
  <sheetViews>
    <sheetView topLeftCell="B17" zoomScale="70" zoomScaleNormal="70" workbookViewId="0">
      <selection activeCell="T35" sqref="T35"/>
    </sheetView>
  </sheetViews>
  <sheetFormatPr defaultColWidth="9.109375" defaultRowHeight="14.4" x14ac:dyDescent="0.3"/>
  <cols>
    <col min="1" max="1" width="9.109375" style="4"/>
    <col min="2" max="2" width="26.88671875" style="4" customWidth="1"/>
    <col min="3" max="3" width="9.109375" style="4"/>
    <col min="4" max="4" width="12.88671875" style="4" customWidth="1"/>
    <col min="5" max="5" width="23" style="4" customWidth="1"/>
    <col min="6" max="6" width="15.6640625" style="4" customWidth="1"/>
    <col min="7" max="10" width="9.109375" style="4"/>
    <col min="11" max="11" width="11" style="4" customWidth="1"/>
    <col min="12" max="12" width="14.88671875" style="4" customWidth="1"/>
    <col min="13" max="17" width="12.6640625" style="4" customWidth="1"/>
    <col min="18" max="18" width="27.5546875" style="4" customWidth="1"/>
    <col min="19" max="19" width="13.44140625" style="4" customWidth="1"/>
    <col min="20" max="20" width="12.88671875" style="4" customWidth="1"/>
    <col min="21" max="21" width="29.33203125" style="4" customWidth="1"/>
    <col min="22" max="22" width="12.5546875" style="4" customWidth="1"/>
    <col min="23" max="23" width="12.88671875" style="4" customWidth="1"/>
    <col min="24" max="26" width="9.109375" style="4"/>
    <col min="27" max="27" width="19.6640625" style="4" customWidth="1"/>
    <col min="28" max="16384" width="9.109375" style="4"/>
  </cols>
  <sheetData>
    <row r="1" spans="2:27" x14ac:dyDescent="0.3">
      <c r="R1" s="4" t="s">
        <v>147</v>
      </c>
      <c r="T1" s="4" t="s">
        <v>114</v>
      </c>
    </row>
    <row r="2" spans="2:27" x14ac:dyDescent="0.3">
      <c r="E2" s="4" t="s">
        <v>28</v>
      </c>
      <c r="F2" s="4" t="s">
        <v>28</v>
      </c>
      <c r="G2" s="4" t="s">
        <v>28</v>
      </c>
      <c r="H2" s="4" t="s">
        <v>28</v>
      </c>
      <c r="I2" s="4" t="s">
        <v>28</v>
      </c>
      <c r="J2" s="4" t="s">
        <v>28</v>
      </c>
      <c r="K2" s="4" t="s">
        <v>68</v>
      </c>
      <c r="L2" s="4" t="s">
        <v>17</v>
      </c>
      <c r="M2" s="4" t="s">
        <v>68</v>
      </c>
      <c r="N2" s="4" t="s">
        <v>138</v>
      </c>
      <c r="O2" s="4" t="s">
        <v>86</v>
      </c>
      <c r="P2" s="4" t="s">
        <v>86</v>
      </c>
      <c r="Q2" s="8" t="s">
        <v>102</v>
      </c>
      <c r="R2" s="4" t="s">
        <v>102</v>
      </c>
      <c r="S2" s="4" t="s">
        <v>68</v>
      </c>
      <c r="T2" s="8" t="s">
        <v>68</v>
      </c>
      <c r="U2" s="4" t="s">
        <v>123</v>
      </c>
      <c r="V2" s="4" t="s">
        <v>124</v>
      </c>
      <c r="W2" s="4" t="s">
        <v>127</v>
      </c>
      <c r="X2" s="4" t="s">
        <v>130</v>
      </c>
      <c r="Y2" s="8" t="s">
        <v>17</v>
      </c>
      <c r="Z2" s="4" t="s">
        <v>127</v>
      </c>
      <c r="AA2" s="4" t="s">
        <v>68</v>
      </c>
    </row>
    <row r="3" spans="2:27" x14ac:dyDescent="0.3">
      <c r="B3" s="4" t="s">
        <v>29</v>
      </c>
      <c r="E3" s="4" t="s">
        <v>78</v>
      </c>
      <c r="F3" s="5" t="s">
        <v>37</v>
      </c>
      <c r="G3" s="4" t="s">
        <v>40</v>
      </c>
      <c r="H3" s="4" t="s">
        <v>71</v>
      </c>
      <c r="I3" s="4" t="s">
        <v>52</v>
      </c>
      <c r="J3" s="4" t="s">
        <v>50</v>
      </c>
      <c r="K3" s="4" t="s">
        <v>64</v>
      </c>
      <c r="L3" s="4" t="s">
        <v>65</v>
      </c>
      <c r="M3" s="4" t="s">
        <v>74</v>
      </c>
      <c r="N3" s="4" t="s">
        <v>77</v>
      </c>
      <c r="O3" s="4" t="s">
        <v>87</v>
      </c>
      <c r="P3" s="4">
        <v>8</v>
      </c>
      <c r="Q3" s="8" t="s">
        <v>119</v>
      </c>
      <c r="R3" s="4" t="s">
        <v>118</v>
      </c>
      <c r="S3" s="4" t="s">
        <v>116</v>
      </c>
      <c r="T3" s="8" t="s">
        <v>117</v>
      </c>
      <c r="U3" s="4">
        <v>13</v>
      </c>
      <c r="V3" s="4">
        <v>14</v>
      </c>
      <c r="W3" s="4">
        <v>15</v>
      </c>
      <c r="X3" s="4">
        <v>16</v>
      </c>
      <c r="Y3" s="4">
        <v>17</v>
      </c>
      <c r="Z3" s="4">
        <v>18</v>
      </c>
      <c r="AA3" s="4" t="s">
        <v>140</v>
      </c>
    </row>
    <row r="4" spans="2:27" x14ac:dyDescent="0.3">
      <c r="B4" s="4" t="s">
        <v>18</v>
      </c>
      <c r="E4" s="7">
        <v>1E-3</v>
      </c>
      <c r="F4" s="7">
        <v>1E-4</v>
      </c>
      <c r="G4" s="7">
        <v>1E-3</v>
      </c>
      <c r="H4" s="7">
        <v>1E-3</v>
      </c>
      <c r="I4" s="7">
        <v>1E-4</v>
      </c>
      <c r="J4" s="7">
        <v>1E-4</v>
      </c>
      <c r="K4" s="7">
        <v>1E-4</v>
      </c>
      <c r="L4" s="7">
        <v>1E-4</v>
      </c>
      <c r="M4" s="7">
        <v>1E-4</v>
      </c>
      <c r="N4" s="7">
        <v>1E-4</v>
      </c>
      <c r="O4" s="7">
        <v>1E-4</v>
      </c>
      <c r="P4" s="7">
        <v>1E-3</v>
      </c>
      <c r="Q4" s="9">
        <v>1E-3</v>
      </c>
      <c r="R4" s="7">
        <v>1E-3</v>
      </c>
      <c r="S4" s="7">
        <v>1E-3</v>
      </c>
      <c r="T4" s="9">
        <v>1E-3</v>
      </c>
      <c r="U4" s="7">
        <v>1E-3</v>
      </c>
      <c r="V4" s="7">
        <v>1E-3</v>
      </c>
      <c r="W4" s="7">
        <v>1E-3</v>
      </c>
      <c r="Y4" s="7">
        <v>1E-3</v>
      </c>
      <c r="AA4" s="9">
        <v>1E-3</v>
      </c>
    </row>
    <row r="5" spans="2:27" x14ac:dyDescent="0.3">
      <c r="B5" s="4" t="s">
        <v>24</v>
      </c>
      <c r="E5" s="4">
        <v>0.6</v>
      </c>
      <c r="F5" s="4">
        <v>0.9</v>
      </c>
      <c r="G5" s="4">
        <v>0.6</v>
      </c>
      <c r="H5" s="4">
        <v>0.5</v>
      </c>
      <c r="I5" s="4">
        <v>0.65</v>
      </c>
      <c r="J5" s="4">
        <v>0.65</v>
      </c>
      <c r="K5" s="4">
        <v>0.3</v>
      </c>
      <c r="L5" s="4">
        <v>2</v>
      </c>
      <c r="M5" s="4">
        <v>0.25</v>
      </c>
      <c r="N5" s="4">
        <v>0.7</v>
      </c>
      <c r="O5" s="4">
        <v>0.7</v>
      </c>
      <c r="P5" s="4">
        <v>0.5</v>
      </c>
      <c r="Q5" s="8">
        <v>0.5</v>
      </c>
      <c r="R5" s="4">
        <v>0.5</v>
      </c>
      <c r="S5" s="4">
        <v>0.3</v>
      </c>
      <c r="T5" s="8">
        <v>0.3</v>
      </c>
      <c r="U5" s="4">
        <v>0.3</v>
      </c>
      <c r="V5" s="4">
        <v>0.3</v>
      </c>
      <c r="W5" s="4" t="s">
        <v>128</v>
      </c>
      <c r="Y5" s="4">
        <v>2</v>
      </c>
      <c r="AA5" s="8">
        <v>0.3</v>
      </c>
    </row>
    <row r="6" spans="2:27" x14ac:dyDescent="0.3">
      <c r="B6" s="4" t="s">
        <v>19</v>
      </c>
      <c r="E6" s="4">
        <v>0</v>
      </c>
      <c r="F6" s="4">
        <v>0.4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 t="s">
        <v>66</v>
      </c>
      <c r="M6" s="4">
        <v>0</v>
      </c>
      <c r="N6" s="4">
        <v>0</v>
      </c>
      <c r="O6" s="4">
        <v>0</v>
      </c>
      <c r="P6" s="4">
        <v>0</v>
      </c>
      <c r="Q6" s="8">
        <v>0</v>
      </c>
      <c r="R6" s="4">
        <v>0</v>
      </c>
      <c r="S6" s="4">
        <v>0</v>
      </c>
      <c r="T6" s="8">
        <v>0</v>
      </c>
      <c r="U6" s="4">
        <v>0</v>
      </c>
      <c r="V6" s="4">
        <v>0</v>
      </c>
      <c r="W6" s="4" t="s">
        <v>73</v>
      </c>
      <c r="Y6" s="4" t="s">
        <v>66</v>
      </c>
      <c r="AA6" s="8">
        <v>0</v>
      </c>
    </row>
    <row r="7" spans="2:27" x14ac:dyDescent="0.3">
      <c r="B7" s="4" t="s">
        <v>100</v>
      </c>
      <c r="E7" s="4" t="s">
        <v>33</v>
      </c>
      <c r="F7" s="4" t="s">
        <v>33</v>
      </c>
      <c r="G7" s="4" t="s">
        <v>33</v>
      </c>
      <c r="H7" s="4" t="s">
        <v>33</v>
      </c>
      <c r="I7" s="4" t="s">
        <v>33</v>
      </c>
      <c r="J7" s="4" t="s">
        <v>33</v>
      </c>
      <c r="K7" s="4">
        <v>0.3</v>
      </c>
      <c r="L7" s="4" t="s">
        <v>25</v>
      </c>
      <c r="M7" s="4" t="s">
        <v>76</v>
      </c>
      <c r="N7" s="4" t="s">
        <v>33</v>
      </c>
      <c r="O7" s="4" t="s">
        <v>33</v>
      </c>
      <c r="P7" s="4" t="s">
        <v>96</v>
      </c>
      <c r="Q7" s="8" t="s">
        <v>96</v>
      </c>
      <c r="R7" s="4" t="s">
        <v>96</v>
      </c>
      <c r="S7" s="4">
        <v>0.3</v>
      </c>
      <c r="T7" s="8">
        <v>0.3</v>
      </c>
      <c r="U7" s="4">
        <v>0.3</v>
      </c>
      <c r="V7" s="4" t="s">
        <v>33</v>
      </c>
      <c r="W7" s="4" t="s">
        <v>73</v>
      </c>
      <c r="Y7" s="4" t="s">
        <v>25</v>
      </c>
      <c r="AA7" s="8">
        <v>0.3</v>
      </c>
    </row>
    <row r="8" spans="2:27" x14ac:dyDescent="0.3">
      <c r="B8" s="4" t="s">
        <v>30</v>
      </c>
      <c r="E8" s="4">
        <v>1.4999999999999999E-4</v>
      </c>
      <c r="F8" s="4">
        <v>2.5000000000000001E-2</v>
      </c>
      <c r="G8" s="4">
        <v>1E-4</v>
      </c>
      <c r="H8" s="4">
        <v>1.4999999999999999E-4</v>
      </c>
      <c r="I8" s="4">
        <v>1E-4</v>
      </c>
      <c r="J8" s="4">
        <v>1E-4</v>
      </c>
      <c r="K8" s="4">
        <v>1E-4</v>
      </c>
      <c r="L8" s="4" t="s">
        <v>25</v>
      </c>
      <c r="M8" s="4">
        <v>1E-4</v>
      </c>
      <c r="N8" s="4">
        <v>1.4999999999999999E-4</v>
      </c>
      <c r="O8" s="4">
        <v>1.4999999999999999E-4</v>
      </c>
      <c r="P8" s="4">
        <v>1.4999999999999999E-4</v>
      </c>
      <c r="Q8" s="8">
        <v>1.4999999999999999E-4</v>
      </c>
      <c r="R8" s="4">
        <v>1.4999999999999999E-4</v>
      </c>
      <c r="S8" s="4">
        <v>1E-4</v>
      </c>
      <c r="T8" s="8">
        <v>1E-4</v>
      </c>
      <c r="U8" s="4">
        <v>1E-4</v>
      </c>
      <c r="V8" s="4">
        <v>1E-4</v>
      </c>
      <c r="W8" s="4" t="s">
        <v>73</v>
      </c>
      <c r="Y8" s="4" t="s">
        <v>25</v>
      </c>
      <c r="AA8" s="8">
        <v>1E-4</v>
      </c>
    </row>
    <row r="9" spans="2:27" x14ac:dyDescent="0.3">
      <c r="B9" s="4" t="s">
        <v>20</v>
      </c>
      <c r="E9" s="4" t="s">
        <v>25</v>
      </c>
      <c r="F9" s="5" t="s">
        <v>25</v>
      </c>
      <c r="G9" s="5" t="s">
        <v>25</v>
      </c>
      <c r="H9" s="5" t="s">
        <v>25</v>
      </c>
      <c r="I9" s="5" t="s">
        <v>25</v>
      </c>
      <c r="J9" s="5" t="s">
        <v>25</v>
      </c>
      <c r="K9" s="4" t="s">
        <v>25</v>
      </c>
      <c r="L9" s="4">
        <v>256</v>
      </c>
      <c r="M9" s="4" t="s">
        <v>25</v>
      </c>
      <c r="N9" s="5" t="s">
        <v>25</v>
      </c>
      <c r="O9" s="5" t="s">
        <v>25</v>
      </c>
      <c r="P9" s="5" t="s">
        <v>25</v>
      </c>
      <c r="Q9" s="17" t="s">
        <v>25</v>
      </c>
      <c r="R9" s="5" t="s">
        <v>25</v>
      </c>
      <c r="S9" s="4" t="s">
        <v>25</v>
      </c>
      <c r="T9" s="8" t="s">
        <v>25</v>
      </c>
      <c r="U9" s="4" t="s">
        <v>25</v>
      </c>
      <c r="V9" s="4" t="s">
        <v>25</v>
      </c>
      <c r="W9" s="4" t="s">
        <v>73</v>
      </c>
      <c r="Y9" s="4">
        <v>256</v>
      </c>
      <c r="AA9" s="8" t="s">
        <v>25</v>
      </c>
    </row>
    <row r="10" spans="2:27" x14ac:dyDescent="0.3">
      <c r="B10" s="4" t="s">
        <v>21</v>
      </c>
      <c r="E10" s="4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4" t="s">
        <v>25</v>
      </c>
      <c r="L10" s="4">
        <v>0.9</v>
      </c>
      <c r="M10" s="4" t="s">
        <v>25</v>
      </c>
      <c r="N10" s="5" t="s">
        <v>25</v>
      </c>
      <c r="O10" s="5" t="s">
        <v>25</v>
      </c>
      <c r="P10" s="5" t="s">
        <v>25</v>
      </c>
      <c r="Q10" s="17" t="s">
        <v>25</v>
      </c>
      <c r="R10" s="5" t="s">
        <v>107</v>
      </c>
      <c r="S10" s="4" t="s">
        <v>25</v>
      </c>
      <c r="T10" s="8" t="s">
        <v>25</v>
      </c>
      <c r="U10" s="4" t="s">
        <v>25</v>
      </c>
      <c r="V10" s="4" t="s">
        <v>25</v>
      </c>
      <c r="W10" s="4" t="s">
        <v>73</v>
      </c>
      <c r="Y10" s="4">
        <v>0.9</v>
      </c>
      <c r="AA10" s="8" t="s">
        <v>25</v>
      </c>
    </row>
    <row r="11" spans="2:27" x14ac:dyDescent="0.3">
      <c r="B11" s="4" t="s">
        <v>26</v>
      </c>
      <c r="E11" s="4">
        <v>256</v>
      </c>
      <c r="F11" s="4">
        <v>256</v>
      </c>
      <c r="G11" s="4">
        <v>512</v>
      </c>
      <c r="H11" s="4">
        <v>256</v>
      </c>
      <c r="I11" s="4">
        <v>256</v>
      </c>
      <c r="J11" s="4">
        <v>512</v>
      </c>
      <c r="K11" s="4">
        <v>256</v>
      </c>
      <c r="L11" s="4">
        <v>128</v>
      </c>
      <c r="M11" s="4">
        <v>512</v>
      </c>
      <c r="N11" s="4">
        <v>512</v>
      </c>
      <c r="O11" s="4">
        <v>512</v>
      </c>
      <c r="P11" s="4">
        <v>256</v>
      </c>
      <c r="Q11" s="8">
        <v>256</v>
      </c>
      <c r="R11" s="4">
        <v>256</v>
      </c>
      <c r="S11" s="4">
        <v>256</v>
      </c>
      <c r="T11" s="8">
        <v>256</v>
      </c>
      <c r="U11" s="4">
        <v>256</v>
      </c>
      <c r="V11" s="4">
        <v>256</v>
      </c>
      <c r="W11" s="4">
        <v>256</v>
      </c>
      <c r="Y11" s="4">
        <v>128</v>
      </c>
      <c r="AA11" s="8">
        <v>256</v>
      </c>
    </row>
    <row r="12" spans="2:27" x14ac:dyDescent="0.3">
      <c r="B12" s="4" t="s">
        <v>22</v>
      </c>
      <c r="E12" s="4">
        <v>0.9</v>
      </c>
      <c r="F12" s="4">
        <v>0.9</v>
      </c>
      <c r="G12" s="4">
        <v>0.9</v>
      </c>
      <c r="H12" s="4">
        <v>0.9</v>
      </c>
      <c r="I12" s="4">
        <v>0.9</v>
      </c>
      <c r="J12" s="4">
        <v>0.9</v>
      </c>
      <c r="K12" s="4">
        <v>0.9</v>
      </c>
      <c r="L12" s="4">
        <v>1</v>
      </c>
      <c r="M12" s="4">
        <v>0.9</v>
      </c>
      <c r="N12" s="4">
        <v>0.9</v>
      </c>
      <c r="O12" s="4">
        <v>0.9</v>
      </c>
      <c r="P12" s="4">
        <v>0.9</v>
      </c>
      <c r="Q12" s="8">
        <v>0.9</v>
      </c>
      <c r="R12" s="4">
        <v>0.9</v>
      </c>
      <c r="S12" s="4">
        <v>0.9</v>
      </c>
      <c r="T12" s="8">
        <v>0.9</v>
      </c>
      <c r="U12" s="4">
        <v>0.9</v>
      </c>
      <c r="V12" s="4">
        <v>0.9</v>
      </c>
      <c r="W12" s="4">
        <v>0.9</v>
      </c>
      <c r="Y12" s="4">
        <v>0.9</v>
      </c>
      <c r="AA12" s="8">
        <v>0.9</v>
      </c>
    </row>
    <row r="13" spans="2:27" x14ac:dyDescent="0.3">
      <c r="B13" s="4" t="s">
        <v>34</v>
      </c>
      <c r="E13" s="4">
        <v>64</v>
      </c>
      <c r="F13" s="4">
        <v>64</v>
      </c>
      <c r="G13" s="4">
        <v>64</v>
      </c>
      <c r="H13" s="4">
        <v>128</v>
      </c>
      <c r="I13" s="4">
        <v>128</v>
      </c>
      <c r="J13" s="4">
        <v>128</v>
      </c>
      <c r="K13" s="4">
        <v>128</v>
      </c>
      <c r="L13" s="4">
        <v>128</v>
      </c>
      <c r="M13" s="4">
        <v>128</v>
      </c>
      <c r="N13" s="4">
        <v>128</v>
      </c>
      <c r="O13" s="4">
        <v>128</v>
      </c>
      <c r="P13" s="4">
        <v>128</v>
      </c>
      <c r="Q13" s="8">
        <v>128</v>
      </c>
      <c r="R13" s="4">
        <v>128</v>
      </c>
      <c r="S13" s="4">
        <v>128</v>
      </c>
      <c r="T13" s="8">
        <v>128</v>
      </c>
      <c r="U13" s="4">
        <v>128</v>
      </c>
      <c r="V13" s="4">
        <v>128</v>
      </c>
      <c r="W13" s="4">
        <v>128</v>
      </c>
      <c r="Y13" s="4">
        <v>128</v>
      </c>
      <c r="AA13" s="8">
        <v>128</v>
      </c>
    </row>
    <row r="14" spans="2:27" x14ac:dyDescent="0.3">
      <c r="B14" s="4" t="s">
        <v>35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2</v>
      </c>
      <c r="Q14" s="8">
        <v>2</v>
      </c>
      <c r="R14" s="4">
        <v>2</v>
      </c>
      <c r="S14" s="4">
        <v>1</v>
      </c>
      <c r="T14" s="8">
        <v>1</v>
      </c>
      <c r="U14" s="4">
        <v>1</v>
      </c>
      <c r="V14" s="4">
        <v>1</v>
      </c>
      <c r="W14" s="4">
        <v>1</v>
      </c>
      <c r="Y14" s="4">
        <v>1</v>
      </c>
      <c r="AA14" s="8">
        <v>1</v>
      </c>
    </row>
    <row r="15" spans="2:27" x14ac:dyDescent="0.3">
      <c r="B15" s="4" t="s">
        <v>54</v>
      </c>
      <c r="E15" s="4" t="s">
        <v>73</v>
      </c>
      <c r="F15" s="4" t="s">
        <v>73</v>
      </c>
      <c r="G15" s="4" t="s">
        <v>73</v>
      </c>
      <c r="H15" s="4" t="s">
        <v>73</v>
      </c>
      <c r="I15" s="4" t="s">
        <v>73</v>
      </c>
      <c r="J15" s="4" t="s">
        <v>73</v>
      </c>
      <c r="K15" s="4" t="s">
        <v>73</v>
      </c>
      <c r="L15" s="4">
        <v>2500</v>
      </c>
      <c r="M15" s="4" t="s">
        <v>73</v>
      </c>
      <c r="N15" s="4" t="s">
        <v>73</v>
      </c>
      <c r="O15" s="4" t="s">
        <v>73</v>
      </c>
      <c r="P15" s="4" t="s">
        <v>73</v>
      </c>
      <c r="Q15" s="8" t="s">
        <v>73</v>
      </c>
      <c r="R15" s="4" t="s">
        <v>73</v>
      </c>
      <c r="S15" s="4" t="s">
        <v>73</v>
      </c>
      <c r="T15" s="8" t="s">
        <v>73</v>
      </c>
      <c r="U15" s="4" t="s">
        <v>73</v>
      </c>
      <c r="V15" s="4" t="s">
        <v>73</v>
      </c>
      <c r="W15" s="4">
        <v>2500</v>
      </c>
      <c r="Y15" s="4">
        <v>2500</v>
      </c>
      <c r="AA15" s="8" t="s">
        <v>73</v>
      </c>
    </row>
    <row r="16" spans="2:27" ht="15.75" customHeight="1" x14ac:dyDescent="0.3">
      <c r="B16" s="4" t="s">
        <v>31</v>
      </c>
      <c r="E16" s="7">
        <v>20000</v>
      </c>
      <c r="F16" s="7">
        <v>10000</v>
      </c>
      <c r="G16" s="7">
        <v>20000</v>
      </c>
      <c r="H16" s="7">
        <v>20000</v>
      </c>
      <c r="I16" s="7">
        <v>20000</v>
      </c>
      <c r="J16" s="7">
        <v>20000</v>
      </c>
      <c r="K16" s="7">
        <v>20000</v>
      </c>
      <c r="L16" s="7">
        <v>200000</v>
      </c>
      <c r="M16" s="7">
        <v>20000</v>
      </c>
      <c r="N16" s="7">
        <v>20000</v>
      </c>
      <c r="O16" s="7">
        <v>20000</v>
      </c>
      <c r="P16" s="7">
        <v>20000</v>
      </c>
      <c r="Q16" s="9">
        <v>20000</v>
      </c>
      <c r="R16" s="7">
        <v>20000</v>
      </c>
      <c r="S16" s="7">
        <v>20000</v>
      </c>
      <c r="T16" s="9">
        <v>20000</v>
      </c>
      <c r="U16" s="7">
        <v>20000</v>
      </c>
      <c r="V16" s="7">
        <v>20000</v>
      </c>
      <c r="W16" s="7">
        <v>20000</v>
      </c>
      <c r="Y16" s="7">
        <v>200000</v>
      </c>
      <c r="AA16" s="9">
        <v>20000</v>
      </c>
    </row>
    <row r="17" spans="2:27" s="6" customFormat="1" ht="115.2" x14ac:dyDescent="0.3">
      <c r="B17" s="6" t="s">
        <v>23</v>
      </c>
      <c r="E17" s="6" t="s">
        <v>27</v>
      </c>
      <c r="F17" s="6" t="s">
        <v>36</v>
      </c>
      <c r="G17" s="6" t="s">
        <v>53</v>
      </c>
      <c r="H17" s="6" t="s">
        <v>48</v>
      </c>
      <c r="I17" s="6" t="s">
        <v>49</v>
      </c>
      <c r="J17" s="6" t="s">
        <v>51</v>
      </c>
      <c r="K17" s="6" t="s">
        <v>72</v>
      </c>
      <c r="L17" s="6" t="s">
        <v>70</v>
      </c>
      <c r="M17" s="6" t="s">
        <v>75</v>
      </c>
      <c r="N17" s="6" t="s">
        <v>82</v>
      </c>
      <c r="O17" s="6" t="s">
        <v>88</v>
      </c>
      <c r="P17" s="6" t="s">
        <v>97</v>
      </c>
      <c r="Q17" s="10" t="s">
        <v>99</v>
      </c>
      <c r="R17" s="6" t="s">
        <v>108</v>
      </c>
      <c r="S17" s="6" t="s">
        <v>120</v>
      </c>
      <c r="T17" s="10" t="s">
        <v>113</v>
      </c>
      <c r="U17" s="6" t="s">
        <v>115</v>
      </c>
      <c r="V17" s="6" t="s">
        <v>125</v>
      </c>
      <c r="W17" s="6" t="s">
        <v>126</v>
      </c>
      <c r="X17" s="4" t="s">
        <v>131</v>
      </c>
      <c r="Y17" s="6" t="s">
        <v>142</v>
      </c>
      <c r="Z17" s="6" t="s">
        <v>143</v>
      </c>
      <c r="AA17" s="6" t="s">
        <v>152</v>
      </c>
    </row>
    <row r="18" spans="2:27" x14ac:dyDescent="0.3">
      <c r="B18" s="4" t="s">
        <v>38</v>
      </c>
      <c r="F18" s="4">
        <v>-135</v>
      </c>
      <c r="G18" s="4">
        <v>-73</v>
      </c>
      <c r="H18" s="4">
        <v>-83.796199999999999</v>
      </c>
      <c r="I18" s="7">
        <v>-6137.5</v>
      </c>
      <c r="J18" s="7">
        <v>-1295.5999999999999</v>
      </c>
      <c r="K18" s="4">
        <v>-222.09549999999999</v>
      </c>
      <c r="L18" s="4">
        <v>-161</v>
      </c>
      <c r="M18" s="4" t="s">
        <v>79</v>
      </c>
      <c r="N18" s="4">
        <v>-39.9238</v>
      </c>
      <c r="O18" s="4" t="s">
        <v>79</v>
      </c>
      <c r="P18" s="4">
        <v>-427</v>
      </c>
      <c r="Q18" s="8">
        <v>-216</v>
      </c>
      <c r="R18" s="4">
        <v>-505</v>
      </c>
      <c r="S18" s="4">
        <v>-148</v>
      </c>
      <c r="T18" s="8">
        <v>-116</v>
      </c>
      <c r="Y18" s="4">
        <v>-126</v>
      </c>
      <c r="Z18" s="4" t="s">
        <v>146</v>
      </c>
      <c r="AA18" s="4">
        <v>-170</v>
      </c>
    </row>
    <row r="19" spans="2:27" x14ac:dyDescent="0.3">
      <c r="B19" s="4" t="s">
        <v>0</v>
      </c>
      <c r="F19" s="4" t="s">
        <v>39</v>
      </c>
      <c r="G19" s="7">
        <v>4497.6531000000004</v>
      </c>
      <c r="H19" s="4">
        <v>4515.6459999999997</v>
      </c>
      <c r="I19" s="4">
        <v>4788.7096000000001</v>
      </c>
      <c r="J19" s="4">
        <v>4832.1264000000001</v>
      </c>
      <c r="K19" s="4">
        <v>4769.3185999999996</v>
      </c>
      <c r="L19" s="4">
        <v>4575.4741000000004</v>
      </c>
      <c r="N19" s="4">
        <v>4816.2623000000003</v>
      </c>
      <c r="P19" s="4">
        <v>4952.4295000000002</v>
      </c>
      <c r="Q19" s="8">
        <v>4603</v>
      </c>
      <c r="R19" s="4">
        <v>4769</v>
      </c>
      <c r="S19" s="4">
        <v>4471.9444999999996</v>
      </c>
      <c r="T19" s="8">
        <v>4393.3563000000004</v>
      </c>
      <c r="U19" s="4">
        <v>4433.0338000000002</v>
      </c>
      <c r="V19" s="4">
        <v>4658.3761000000004</v>
      </c>
      <c r="Y19" s="4">
        <v>4405.0510000000004</v>
      </c>
      <c r="Z19" s="4" t="s">
        <v>144</v>
      </c>
      <c r="AA19" s="4">
        <v>4468</v>
      </c>
    </row>
    <row r="20" spans="2:27" x14ac:dyDescent="0.3">
      <c r="B20" s="4" t="s">
        <v>1</v>
      </c>
      <c r="F20" s="4" t="s">
        <v>39</v>
      </c>
      <c r="G20" s="7">
        <v>666.12390000000005</v>
      </c>
      <c r="H20" s="4">
        <v>667.59609999999998</v>
      </c>
      <c r="I20" s="4">
        <v>705.1223</v>
      </c>
      <c r="J20" s="4">
        <v>706.71680000000003</v>
      </c>
      <c r="K20" s="4">
        <v>699.86760000000004</v>
      </c>
      <c r="L20" s="4">
        <v>672.20849999999996</v>
      </c>
      <c r="N20" s="4">
        <v>710.55880000000002</v>
      </c>
      <c r="P20" s="4">
        <v>725.26909999999998</v>
      </c>
      <c r="Q20" s="8">
        <v>686</v>
      </c>
      <c r="R20" s="4">
        <v>698</v>
      </c>
      <c r="S20" s="4">
        <v>655.25019999999995</v>
      </c>
      <c r="T20" s="8">
        <v>650.24990000000003</v>
      </c>
      <c r="U20" s="4">
        <v>654.08669999999995</v>
      </c>
      <c r="V20" s="4">
        <v>685.31730000000005</v>
      </c>
      <c r="Y20" s="4">
        <v>651.23990000000003</v>
      </c>
      <c r="Z20" s="4" t="s">
        <v>144</v>
      </c>
      <c r="AA20" s="4">
        <v>634</v>
      </c>
    </row>
    <row r="21" spans="2:27" x14ac:dyDescent="0.3">
      <c r="B21" s="4" t="s">
        <v>2</v>
      </c>
      <c r="F21" s="4" t="s">
        <v>39</v>
      </c>
      <c r="G21" s="4">
        <v>311.75</v>
      </c>
      <c r="H21" s="4">
        <v>242.8237</v>
      </c>
      <c r="I21" s="4">
        <v>125.3104</v>
      </c>
      <c r="J21" s="4">
        <v>94.262200000000007</v>
      </c>
      <c r="K21" s="4">
        <v>103.9126</v>
      </c>
      <c r="L21" s="4">
        <v>209.3646</v>
      </c>
      <c r="N21" s="4">
        <v>35.134500000000003</v>
      </c>
      <c r="P21" s="7">
        <v>2.178E-7</v>
      </c>
      <c r="Q21" s="8">
        <v>228</v>
      </c>
      <c r="R21" s="4">
        <v>97</v>
      </c>
      <c r="S21" s="4">
        <v>283.70999999999998</v>
      </c>
      <c r="T21" s="8">
        <v>370.74209999999999</v>
      </c>
      <c r="U21" s="4">
        <v>234</v>
      </c>
      <c r="V21" s="4">
        <v>237.16919999999999</v>
      </c>
      <c r="Y21" s="4">
        <v>368.86349999999999</v>
      </c>
      <c r="Z21" s="4" t="s">
        <v>144</v>
      </c>
      <c r="AA21" s="4">
        <v>301</v>
      </c>
    </row>
    <row r="22" spans="2:27" x14ac:dyDescent="0.3">
      <c r="B22" s="4" t="s">
        <v>3</v>
      </c>
      <c r="F22" s="4" t="s">
        <v>39</v>
      </c>
      <c r="G22" s="4">
        <v>-1256.3349000000001</v>
      </c>
      <c r="H22" s="4">
        <v>-1665.6548</v>
      </c>
      <c r="I22" s="7">
        <v>100598.513994051</v>
      </c>
      <c r="J22" s="7">
        <v>71419.561499999996</v>
      </c>
      <c r="K22" s="4">
        <v>-1542.8193000000001</v>
      </c>
      <c r="L22" s="4">
        <v>-1060.0032000000001</v>
      </c>
      <c r="N22" s="4">
        <v>-4506.3491999999997</v>
      </c>
      <c r="P22" s="4">
        <v>0</v>
      </c>
      <c r="Q22" s="8">
        <v>-192</v>
      </c>
      <c r="R22" s="4">
        <v>2076</v>
      </c>
      <c r="S22" s="4">
        <v>373.42070000000001</v>
      </c>
      <c r="T22" s="8">
        <v>176.98740000000001</v>
      </c>
      <c r="U22" s="4">
        <v>2016.7382</v>
      </c>
      <c r="V22" s="4">
        <v>880.26369999999997</v>
      </c>
      <c r="Y22" s="4">
        <v>276.47910000000002</v>
      </c>
      <c r="Z22" s="4" t="s">
        <v>144</v>
      </c>
      <c r="AA22" s="4">
        <v>137</v>
      </c>
    </row>
    <row r="23" spans="2:27" x14ac:dyDescent="0.3">
      <c r="B23" s="4" t="s">
        <v>67</v>
      </c>
      <c r="G23" s="4">
        <v>-101</v>
      </c>
      <c r="H23" s="4">
        <v>-85</v>
      </c>
      <c r="K23" s="4">
        <v>11</v>
      </c>
      <c r="L23" s="4">
        <v>-76</v>
      </c>
      <c r="N23" s="4" t="s">
        <v>79</v>
      </c>
      <c r="P23" s="4">
        <v>-296</v>
      </c>
      <c r="Q23" s="8">
        <v>-215</v>
      </c>
      <c r="R23" s="16">
        <v>-182</v>
      </c>
      <c r="T23" s="8">
        <v>-60</v>
      </c>
      <c r="U23" s="4">
        <v>-47</v>
      </c>
      <c r="V23" s="4">
        <v>-161</v>
      </c>
      <c r="Y23" s="4">
        <v>-68</v>
      </c>
      <c r="Z23" s="4" t="s">
        <v>145</v>
      </c>
      <c r="AA23" s="4">
        <v>-45</v>
      </c>
    </row>
    <row r="24" spans="2:27" ht="144" x14ac:dyDescent="0.3">
      <c r="L24" s="11" t="s">
        <v>69</v>
      </c>
      <c r="P24" s="6" t="s">
        <v>98</v>
      </c>
      <c r="Q24" s="6" t="s">
        <v>103</v>
      </c>
      <c r="S24" s="6" t="s">
        <v>121</v>
      </c>
      <c r="T24" s="6" t="s">
        <v>122</v>
      </c>
      <c r="W24" s="6" t="s">
        <v>129</v>
      </c>
    </row>
    <row r="28" spans="2:27" x14ac:dyDescent="0.3">
      <c r="B28" s="5"/>
      <c r="C28" s="5"/>
      <c r="D28" s="5" t="s">
        <v>83</v>
      </c>
      <c r="E28" s="5" t="s">
        <v>84</v>
      </c>
      <c r="F28" s="5" t="s">
        <v>85</v>
      </c>
      <c r="G28" s="5"/>
      <c r="H28" s="5" t="s">
        <v>44</v>
      </c>
      <c r="T28" s="4">
        <v>1</v>
      </c>
    </row>
    <row r="29" spans="2:27" x14ac:dyDescent="0.3">
      <c r="B29" s="5" t="s">
        <v>41</v>
      </c>
      <c r="C29" s="5"/>
      <c r="D29" s="5">
        <v>5003</v>
      </c>
      <c r="E29" s="5">
        <v>4432.3</v>
      </c>
      <c r="F29" s="5">
        <v>4429.5</v>
      </c>
      <c r="G29" s="5"/>
      <c r="H29" s="5">
        <f>E29/D29</f>
        <v>0.88592844293423945</v>
      </c>
      <c r="I29" s="4">
        <f t="shared" ref="I29:I33" si="0">F29/E29</f>
        <v>0.99936827380818083</v>
      </c>
      <c r="T29" s="4">
        <v>1</v>
      </c>
    </row>
    <row r="30" spans="2:27" x14ac:dyDescent="0.3">
      <c r="B30" s="5" t="s">
        <v>42</v>
      </c>
      <c r="C30" s="5"/>
      <c r="D30" s="5">
        <v>621.52</v>
      </c>
      <c r="E30" s="5">
        <v>594.74</v>
      </c>
      <c r="F30" s="5">
        <v>521.77</v>
      </c>
      <c r="G30" s="5"/>
      <c r="H30" s="5">
        <f>F30/D30</f>
        <v>0.83950637147638052</v>
      </c>
      <c r="I30" s="4">
        <f t="shared" si="0"/>
        <v>0.87730773110939231</v>
      </c>
      <c r="T30" s="4">
        <v>10</v>
      </c>
    </row>
    <row r="31" spans="2:27" x14ac:dyDescent="0.3">
      <c r="B31" s="5" t="s">
        <v>43</v>
      </c>
      <c r="C31" s="5"/>
      <c r="D31" s="5">
        <v>1</v>
      </c>
      <c r="E31" s="5">
        <v>374.61</v>
      </c>
      <c r="F31" s="5">
        <v>374.4</v>
      </c>
      <c r="G31" s="5"/>
      <c r="H31" s="5">
        <f>E31/D31</f>
        <v>374.61</v>
      </c>
      <c r="I31" s="4">
        <f t="shared" si="0"/>
        <v>0.99943941699367334</v>
      </c>
      <c r="T31" s="4">
        <v>1</v>
      </c>
    </row>
    <row r="32" spans="2:27" x14ac:dyDescent="0.3">
      <c r="B32" s="5" t="s">
        <v>80</v>
      </c>
      <c r="C32" s="5"/>
      <c r="D32" s="5">
        <v>2.38</v>
      </c>
      <c r="E32" s="5">
        <v>2.1800000000000002</v>
      </c>
      <c r="F32" s="5">
        <v>1.57</v>
      </c>
      <c r="G32" s="5"/>
      <c r="H32" s="5">
        <f t="shared" ref="H32:H41" si="1">E32/D32</f>
        <v>0.91596638655462193</v>
      </c>
      <c r="I32" s="4">
        <f t="shared" si="0"/>
        <v>0.72018348623853212</v>
      </c>
    </row>
    <row r="33" spans="2:20" x14ac:dyDescent="0.3">
      <c r="B33" s="5" t="s">
        <v>81</v>
      </c>
      <c r="C33" s="5"/>
      <c r="D33" s="5">
        <v>65.34</v>
      </c>
      <c r="E33" s="5">
        <v>58.26</v>
      </c>
      <c r="F33" s="5">
        <v>58.26</v>
      </c>
      <c r="G33" s="5"/>
      <c r="H33" s="5">
        <f t="shared" si="1"/>
        <v>0.89164370982552799</v>
      </c>
      <c r="I33" s="4">
        <f t="shared" si="0"/>
        <v>1</v>
      </c>
    </row>
    <row r="34" spans="2:20" x14ac:dyDescent="0.3">
      <c r="B34" s="5"/>
      <c r="C34" s="5"/>
      <c r="D34" s="5"/>
      <c r="E34" s="5"/>
      <c r="F34" s="5"/>
      <c r="G34" s="5"/>
      <c r="H34" s="5"/>
    </row>
    <row r="35" spans="2:20" x14ac:dyDescent="0.3">
      <c r="B35" s="5"/>
      <c r="C35" s="5"/>
      <c r="D35" s="5"/>
      <c r="E35" s="5"/>
      <c r="F35" s="5"/>
      <c r="G35" s="5"/>
      <c r="H35" s="5"/>
      <c r="S35" s="4" t="s">
        <v>109</v>
      </c>
      <c r="T35" s="4">
        <f t="shared" ref="T35:T36" si="2">T28*T19/13</f>
        <v>337.95048461538465</v>
      </c>
    </row>
    <row r="36" spans="2:20" x14ac:dyDescent="0.3">
      <c r="B36" s="5"/>
      <c r="C36" s="5"/>
      <c r="D36" s="5"/>
      <c r="E36" s="5"/>
      <c r="F36" s="5"/>
      <c r="G36" s="5"/>
      <c r="H36" s="5"/>
      <c r="S36" s="4" t="s">
        <v>110</v>
      </c>
      <c r="T36" s="4">
        <f t="shared" si="2"/>
        <v>50.019223076923076</v>
      </c>
    </row>
    <row r="37" spans="2:20" x14ac:dyDescent="0.3">
      <c r="B37" s="5" t="s">
        <v>45</v>
      </c>
      <c r="C37" s="5"/>
      <c r="D37" s="12">
        <v>4952.4295000000002</v>
      </c>
      <c r="E37" s="4">
        <v>4393.3563000000004</v>
      </c>
      <c r="F37" s="5">
        <v>4468</v>
      </c>
      <c r="G37" s="5"/>
      <c r="H37" s="5">
        <f t="shared" si="1"/>
        <v>0.88711132586541619</v>
      </c>
      <c r="I37" s="4">
        <f>F37/E37</f>
        <v>1.0169901312124399</v>
      </c>
      <c r="S37" s="4" t="s">
        <v>111</v>
      </c>
      <c r="T37" s="4">
        <f>T30*T21/13</f>
        <v>285.18623076923075</v>
      </c>
    </row>
    <row r="38" spans="2:20" x14ac:dyDescent="0.3">
      <c r="B38" s="5" t="s">
        <v>46</v>
      </c>
      <c r="C38" s="5"/>
      <c r="D38" s="5">
        <v>725.26909999999998</v>
      </c>
      <c r="E38" s="4">
        <v>650.24990000000003</v>
      </c>
      <c r="F38" s="5">
        <v>634</v>
      </c>
      <c r="G38" s="5"/>
      <c r="H38" s="5">
        <f>E38/D38</f>
        <v>0.89656363410491369</v>
      </c>
      <c r="I38" s="4">
        <f t="shared" ref="I38:I41" si="3">F38/E38</f>
        <v>0.97500976163164343</v>
      </c>
      <c r="S38" s="4" t="s">
        <v>112</v>
      </c>
      <c r="T38" s="4">
        <f>T31*T22/13</f>
        <v>13.614415384615386</v>
      </c>
    </row>
    <row r="39" spans="2:20" x14ac:dyDescent="0.3">
      <c r="B39" s="5" t="s">
        <v>47</v>
      </c>
      <c r="C39" s="5"/>
      <c r="D39" s="5">
        <v>1</v>
      </c>
      <c r="E39" s="4">
        <v>370.74209999999999</v>
      </c>
      <c r="F39" s="5">
        <v>301</v>
      </c>
      <c r="G39" s="5"/>
      <c r="H39" s="5">
        <f>E39/D39</f>
        <v>370.74209999999999</v>
      </c>
      <c r="I39" s="4">
        <f t="shared" si="3"/>
        <v>0.81188513524630734</v>
      </c>
    </row>
    <row r="40" spans="2:20" x14ac:dyDescent="0.3">
      <c r="B40" s="5" t="s">
        <v>80</v>
      </c>
      <c r="C40" s="5"/>
      <c r="D40" s="5">
        <v>3.2540784664153999</v>
      </c>
      <c r="E40" s="5">
        <v>2.68771872329711</v>
      </c>
      <c r="F40" s="5">
        <v>2.5423067131042401</v>
      </c>
      <c r="G40" s="5"/>
      <c r="H40" s="5">
        <f t="shared" si="1"/>
        <v>0.82595387635437822</v>
      </c>
      <c r="I40" s="4">
        <f t="shared" si="3"/>
        <v>0.9458976086550871</v>
      </c>
    </row>
    <row r="41" spans="2:20" x14ac:dyDescent="0.3">
      <c r="B41" s="5" t="s">
        <v>81</v>
      </c>
      <c r="C41" s="5"/>
      <c r="D41" s="5">
        <v>64.669451604843104</v>
      </c>
      <c r="E41" s="5">
        <v>57.490461970500597</v>
      </c>
      <c r="F41" s="5">
        <v>58.5230086052037</v>
      </c>
      <c r="G41" s="5"/>
      <c r="H41" s="5">
        <f t="shared" si="1"/>
        <v>0.88898947716134846</v>
      </c>
      <c r="I41" s="4">
        <f t="shared" si="3"/>
        <v>1.0179603120119807</v>
      </c>
    </row>
  </sheetData>
  <hyperlinks>
    <hyperlink ref="L24" r:id="rId1" display="https://stats.stackexchange.com/questions/561624/choosing-target-entropy-for-soft-actor-critic-sac-algorithm" xr:uid="{21DFC9E2-F0BC-4065-9D6A-986D10DA3A72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9BE6-C338-4F55-ACE4-D9DF040301EB}">
  <dimension ref="C3:S103"/>
  <sheetViews>
    <sheetView topLeftCell="H1" zoomScale="85" zoomScaleNormal="85" workbookViewId="0">
      <selection activeCell="D69" sqref="D69"/>
    </sheetView>
  </sheetViews>
  <sheetFormatPr defaultColWidth="9" defaultRowHeight="14.4" x14ac:dyDescent="0.3"/>
  <cols>
    <col min="1" max="2" width="9" style="5"/>
    <col min="3" max="3" width="22.33203125" style="5" bestFit="1" customWidth="1"/>
    <col min="4" max="4" width="13.5546875" style="5" customWidth="1"/>
    <col min="5" max="5" width="15.88671875" style="5" bestFit="1" customWidth="1"/>
    <col min="6" max="6" width="12" style="5" customWidth="1"/>
    <col min="7" max="7" width="21.5546875" style="5" customWidth="1"/>
    <col min="8" max="8" width="17.88671875" style="5" customWidth="1"/>
    <col min="9" max="9" width="12.109375" style="5" customWidth="1"/>
    <col min="10" max="10" width="11" style="5" customWidth="1"/>
    <col min="11" max="11" width="13.33203125" style="5" customWidth="1"/>
    <col min="12" max="12" width="21.109375" style="5" customWidth="1"/>
    <col min="13" max="13" width="12.109375" style="5" customWidth="1"/>
    <col min="14" max="14" width="12.5546875" style="5" customWidth="1"/>
    <col min="15" max="17" width="9" style="5"/>
    <col min="18" max="18" width="13" style="5" customWidth="1"/>
    <col min="19" max="16384" width="9" style="5"/>
  </cols>
  <sheetData>
    <row r="3" spans="3:18" x14ac:dyDescent="0.3">
      <c r="C3" s="5" t="s">
        <v>29</v>
      </c>
      <c r="E3" s="5">
        <v>1</v>
      </c>
      <c r="G3" s="5">
        <v>3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5">
        <v>15</v>
      </c>
    </row>
    <row r="4" spans="3:18" x14ac:dyDescent="0.3">
      <c r="C4" s="5" t="s">
        <v>132</v>
      </c>
      <c r="G4" s="5" t="s">
        <v>127</v>
      </c>
      <c r="H4" s="5" t="s">
        <v>68</v>
      </c>
      <c r="I4" s="5" t="s">
        <v>68</v>
      </c>
      <c r="J4" s="5" t="s">
        <v>68</v>
      </c>
      <c r="K4" s="5" t="s">
        <v>68</v>
      </c>
      <c r="L4" s="5" t="s">
        <v>68</v>
      </c>
      <c r="M4" s="5" t="s">
        <v>68</v>
      </c>
      <c r="N4" s="5" t="s">
        <v>68</v>
      </c>
      <c r="O4" s="5" t="s">
        <v>68</v>
      </c>
      <c r="P4" s="5" t="s">
        <v>68</v>
      </c>
      <c r="R4" s="5" t="s">
        <v>68</v>
      </c>
    </row>
    <row r="5" spans="3:18" x14ac:dyDescent="0.3">
      <c r="C5" s="5" t="s">
        <v>18</v>
      </c>
      <c r="E5" s="12">
        <v>1E-3</v>
      </c>
      <c r="G5" s="12">
        <v>1E-3</v>
      </c>
      <c r="H5" s="7">
        <v>1E-3</v>
      </c>
      <c r="K5" s="7">
        <v>1E-3</v>
      </c>
      <c r="L5" s="7">
        <v>1E-3</v>
      </c>
      <c r="M5" s="7">
        <v>1E-3</v>
      </c>
      <c r="N5" s="7">
        <v>1E-3</v>
      </c>
      <c r="O5" s="7">
        <v>1E-3</v>
      </c>
      <c r="P5" s="7">
        <v>1E-3</v>
      </c>
      <c r="R5" s="7">
        <v>1E-3</v>
      </c>
    </row>
    <row r="6" spans="3:18" x14ac:dyDescent="0.3">
      <c r="C6" s="5" t="s">
        <v>24</v>
      </c>
      <c r="E6" s="5">
        <v>0.5</v>
      </c>
      <c r="H6" s="4">
        <v>0.3</v>
      </c>
      <c r="K6" s="4">
        <v>0.3</v>
      </c>
      <c r="L6" s="4">
        <v>0.3</v>
      </c>
      <c r="M6" s="4">
        <v>0.3</v>
      </c>
      <c r="N6" s="4">
        <v>0.3</v>
      </c>
      <c r="O6" s="4">
        <v>0.35</v>
      </c>
      <c r="P6" s="8">
        <v>0.35</v>
      </c>
      <c r="R6" s="8">
        <v>0.5</v>
      </c>
    </row>
    <row r="7" spans="3:18" x14ac:dyDescent="0.3">
      <c r="C7" s="5" t="s">
        <v>19</v>
      </c>
      <c r="E7" s="5">
        <v>0</v>
      </c>
      <c r="H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R7" s="4">
        <v>0</v>
      </c>
    </row>
    <row r="8" spans="3:18" x14ac:dyDescent="0.3">
      <c r="C8" s="5" t="s">
        <v>100</v>
      </c>
      <c r="E8" s="5" t="s">
        <v>96</v>
      </c>
      <c r="H8" s="4" t="s">
        <v>137</v>
      </c>
      <c r="K8" s="4" t="s">
        <v>137</v>
      </c>
      <c r="L8" s="4" t="s">
        <v>137</v>
      </c>
      <c r="M8" s="4" t="s">
        <v>137</v>
      </c>
      <c r="N8" s="4" t="s">
        <v>137</v>
      </c>
      <c r="O8" s="4" t="s">
        <v>137</v>
      </c>
      <c r="P8" s="4" t="s">
        <v>137</v>
      </c>
      <c r="R8" s="4" t="s">
        <v>137</v>
      </c>
    </row>
    <row r="9" spans="3:18" x14ac:dyDescent="0.3">
      <c r="C9" s="5" t="s">
        <v>30</v>
      </c>
      <c r="E9" s="5">
        <v>1.4999999999999999E-4</v>
      </c>
      <c r="H9" s="4">
        <v>1E-4</v>
      </c>
      <c r="K9" s="4">
        <v>1E-4</v>
      </c>
      <c r="L9" s="4">
        <v>1E-4</v>
      </c>
      <c r="M9" s="4">
        <v>1E-4</v>
      </c>
      <c r="N9" s="4">
        <v>1E-4</v>
      </c>
      <c r="O9" s="4">
        <v>1E-4</v>
      </c>
      <c r="P9" s="4">
        <v>1E-4</v>
      </c>
      <c r="R9" s="4">
        <v>1E-4</v>
      </c>
    </row>
    <row r="10" spans="3:18" x14ac:dyDescent="0.3">
      <c r="C10" s="5" t="s">
        <v>20</v>
      </c>
      <c r="E10" s="5" t="s">
        <v>25</v>
      </c>
      <c r="H10" s="4" t="s">
        <v>25</v>
      </c>
      <c r="K10" s="4" t="s">
        <v>25</v>
      </c>
      <c r="L10" s="4" t="s">
        <v>25</v>
      </c>
      <c r="M10" s="4" t="s">
        <v>25</v>
      </c>
      <c r="N10" s="4" t="s">
        <v>25</v>
      </c>
      <c r="O10" s="4" t="s">
        <v>25</v>
      </c>
      <c r="P10" s="4" t="s">
        <v>25</v>
      </c>
      <c r="R10" s="4" t="s">
        <v>25</v>
      </c>
    </row>
    <row r="11" spans="3:18" x14ac:dyDescent="0.3">
      <c r="C11" s="5" t="s">
        <v>21</v>
      </c>
      <c r="E11" s="5" t="s">
        <v>25</v>
      </c>
      <c r="H11" s="4" t="s">
        <v>25</v>
      </c>
      <c r="K11" s="4" t="s">
        <v>25</v>
      </c>
      <c r="L11" s="4" t="s">
        <v>25</v>
      </c>
      <c r="M11" s="4" t="s">
        <v>25</v>
      </c>
      <c r="N11" s="4" t="s">
        <v>25</v>
      </c>
      <c r="O11" s="4" t="s">
        <v>25</v>
      </c>
      <c r="P11" s="4" t="s">
        <v>25</v>
      </c>
      <c r="R11" s="4" t="s">
        <v>25</v>
      </c>
    </row>
    <row r="12" spans="3:18" x14ac:dyDescent="0.3">
      <c r="C12" s="5" t="s">
        <v>26</v>
      </c>
      <c r="E12" s="5">
        <v>256</v>
      </c>
      <c r="H12" s="4">
        <v>256</v>
      </c>
      <c r="I12" s="5" t="s">
        <v>150</v>
      </c>
      <c r="J12" s="5" t="s">
        <v>151</v>
      </c>
      <c r="K12" s="4">
        <v>256</v>
      </c>
      <c r="L12" s="4">
        <v>256</v>
      </c>
      <c r="M12" s="4">
        <v>256</v>
      </c>
      <c r="N12" s="4">
        <v>512</v>
      </c>
      <c r="O12" s="4">
        <v>256</v>
      </c>
      <c r="P12" s="4">
        <v>256</v>
      </c>
      <c r="R12" s="4">
        <v>256</v>
      </c>
    </row>
    <row r="13" spans="3:18" x14ac:dyDescent="0.3">
      <c r="C13" s="5" t="s">
        <v>22</v>
      </c>
      <c r="E13" s="5">
        <v>0.9</v>
      </c>
      <c r="H13" s="4">
        <v>0.9</v>
      </c>
      <c r="K13" s="4">
        <v>0.9</v>
      </c>
      <c r="L13" s="4">
        <v>0.9</v>
      </c>
      <c r="M13" s="4">
        <v>0.9</v>
      </c>
      <c r="N13" s="4">
        <v>0.9</v>
      </c>
      <c r="O13" s="4">
        <v>0.9</v>
      </c>
      <c r="P13" s="8">
        <v>0.99</v>
      </c>
      <c r="R13" s="4">
        <v>0.99</v>
      </c>
    </row>
    <row r="14" spans="3:18" x14ac:dyDescent="0.3">
      <c r="C14" s="5" t="s">
        <v>34</v>
      </c>
      <c r="E14" s="5">
        <v>128</v>
      </c>
      <c r="H14" s="4">
        <v>128</v>
      </c>
      <c r="K14" s="4">
        <v>128</v>
      </c>
      <c r="L14" s="4">
        <v>128</v>
      </c>
      <c r="M14" s="4">
        <v>128</v>
      </c>
      <c r="N14" s="4">
        <v>128</v>
      </c>
      <c r="O14" s="4">
        <v>128</v>
      </c>
      <c r="P14" s="4">
        <v>128</v>
      </c>
      <c r="R14" s="4">
        <v>128</v>
      </c>
    </row>
    <row r="15" spans="3:18" x14ac:dyDescent="0.3">
      <c r="C15" s="5" t="s">
        <v>35</v>
      </c>
      <c r="E15" s="5">
        <v>2</v>
      </c>
      <c r="H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R15" s="4">
        <v>1</v>
      </c>
    </row>
    <row r="16" spans="3:18" x14ac:dyDescent="0.3">
      <c r="C16" s="5" t="s">
        <v>54</v>
      </c>
      <c r="E16" s="5" t="s">
        <v>73</v>
      </c>
      <c r="H16" s="4" t="s">
        <v>73</v>
      </c>
      <c r="K16" s="4" t="s">
        <v>73</v>
      </c>
      <c r="L16" s="4" t="s">
        <v>73</v>
      </c>
      <c r="M16" s="4" t="s">
        <v>73</v>
      </c>
      <c r="N16" s="4" t="s">
        <v>73</v>
      </c>
      <c r="O16" s="4" t="s">
        <v>73</v>
      </c>
      <c r="P16" s="4" t="s">
        <v>73</v>
      </c>
      <c r="R16" s="4" t="s">
        <v>73</v>
      </c>
    </row>
    <row r="17" spans="3:19" x14ac:dyDescent="0.3">
      <c r="C17" s="5" t="s">
        <v>31</v>
      </c>
      <c r="E17" s="12">
        <v>20000</v>
      </c>
      <c r="H17" s="7">
        <v>20000</v>
      </c>
      <c r="K17" s="7">
        <v>20000</v>
      </c>
      <c r="L17" s="7">
        <v>20000</v>
      </c>
      <c r="M17" s="7">
        <v>20000</v>
      </c>
      <c r="N17" s="7">
        <v>20000</v>
      </c>
      <c r="O17" s="7">
        <v>20000</v>
      </c>
      <c r="P17" s="7">
        <v>20000</v>
      </c>
      <c r="R17" s="7">
        <v>20000</v>
      </c>
    </row>
    <row r="18" spans="3:19" ht="172.8" x14ac:dyDescent="0.3">
      <c r="C18" s="15" t="s">
        <v>23</v>
      </c>
      <c r="E18" s="15" t="s">
        <v>101</v>
      </c>
      <c r="G18" s="15" t="s">
        <v>135</v>
      </c>
      <c r="H18" s="15" t="s">
        <v>141</v>
      </c>
      <c r="I18" s="15" t="s">
        <v>148</v>
      </c>
      <c r="J18" s="15" t="s">
        <v>149</v>
      </c>
      <c r="K18" s="15" t="s">
        <v>153</v>
      </c>
      <c r="M18" s="15" t="s">
        <v>189</v>
      </c>
      <c r="N18" s="15" t="s">
        <v>212</v>
      </c>
      <c r="O18" s="15" t="s">
        <v>250</v>
      </c>
      <c r="P18" s="15" t="s">
        <v>274</v>
      </c>
      <c r="Q18" s="15" t="s">
        <v>331</v>
      </c>
      <c r="R18" s="15" t="s">
        <v>332</v>
      </c>
      <c r="S18" s="15" t="s">
        <v>345</v>
      </c>
    </row>
    <row r="19" spans="3:19" x14ac:dyDescent="0.3">
      <c r="C19" s="5" t="s">
        <v>38</v>
      </c>
      <c r="E19" s="12">
        <v>-8939000</v>
      </c>
      <c r="H19" s="5">
        <v>-488.4171</v>
      </c>
      <c r="L19" s="5">
        <v>-6.5902000000000003</v>
      </c>
      <c r="M19" s="5">
        <v>-5.8579999999999997</v>
      </c>
      <c r="N19" s="5" t="s">
        <v>262</v>
      </c>
      <c r="O19" s="5">
        <v>-2.1734</v>
      </c>
    </row>
    <row r="20" spans="3:19" x14ac:dyDescent="0.3">
      <c r="C20" s="5" t="s">
        <v>0</v>
      </c>
      <c r="E20" s="5">
        <v>4192</v>
      </c>
      <c r="G20" s="5">
        <v>4394.6225000000004</v>
      </c>
      <c r="H20" s="5">
        <v>4766.2375000000002</v>
      </c>
      <c r="L20" s="5" t="s">
        <v>164</v>
      </c>
      <c r="M20" s="5" t="s">
        <v>190</v>
      </c>
      <c r="O20" s="5" t="s">
        <v>251</v>
      </c>
    </row>
    <row r="21" spans="3:19" x14ac:dyDescent="0.3">
      <c r="C21" s="5" t="s">
        <v>1</v>
      </c>
      <c r="E21" s="5">
        <v>979</v>
      </c>
      <c r="G21" s="5">
        <v>513</v>
      </c>
      <c r="H21" s="5">
        <v>671.03909999999996</v>
      </c>
      <c r="L21" s="5" t="s">
        <v>165</v>
      </c>
      <c r="M21" s="5" t="s">
        <v>191</v>
      </c>
      <c r="O21" s="5" t="s">
        <v>252</v>
      </c>
    </row>
    <row r="22" spans="3:19" x14ac:dyDescent="0.3">
      <c r="C22" s="5" t="s">
        <v>2</v>
      </c>
      <c r="E22" s="5">
        <v>268</v>
      </c>
      <c r="G22" s="5">
        <v>331</v>
      </c>
      <c r="H22" s="5">
        <v>83.475300000000004</v>
      </c>
      <c r="L22" s="5" t="s">
        <v>166</v>
      </c>
      <c r="M22" s="5" t="s">
        <v>192</v>
      </c>
      <c r="O22" s="5" t="s">
        <v>253</v>
      </c>
    </row>
    <row r="23" spans="3:19" x14ac:dyDescent="0.3">
      <c r="C23" s="5" t="s">
        <v>3</v>
      </c>
      <c r="E23" s="12">
        <v>1000000000</v>
      </c>
      <c r="G23" s="5">
        <v>376374.01199999999</v>
      </c>
      <c r="H23" s="5">
        <v>7197.5775999999996</v>
      </c>
      <c r="L23" s="5" t="s">
        <v>156</v>
      </c>
      <c r="M23" s="5" t="s">
        <v>193</v>
      </c>
      <c r="O23" s="5" t="s">
        <v>156</v>
      </c>
    </row>
    <row r="24" spans="3:19" x14ac:dyDescent="0.3">
      <c r="C24" s="5" t="s">
        <v>133</v>
      </c>
      <c r="E24" s="12"/>
      <c r="G24" s="5">
        <v>-173.0642</v>
      </c>
      <c r="H24" s="5">
        <v>-64.4071</v>
      </c>
      <c r="L24" s="5" t="s">
        <v>167</v>
      </c>
      <c r="M24" s="5" t="s">
        <v>194</v>
      </c>
      <c r="O24" s="5" t="s">
        <v>254</v>
      </c>
    </row>
    <row r="25" spans="3:19" x14ac:dyDescent="0.3">
      <c r="C25" s="5" t="s">
        <v>67</v>
      </c>
      <c r="E25" s="5" t="s">
        <v>105</v>
      </c>
    </row>
    <row r="26" spans="3:19" ht="72" x14ac:dyDescent="0.3">
      <c r="C26" s="5" t="s">
        <v>134</v>
      </c>
      <c r="E26" s="15" t="s">
        <v>106</v>
      </c>
      <c r="G26" s="15" t="s">
        <v>136</v>
      </c>
      <c r="K26" s="15" t="s">
        <v>154</v>
      </c>
      <c r="L26" s="5" t="s">
        <v>163</v>
      </c>
      <c r="M26" s="15" t="s">
        <v>211</v>
      </c>
    </row>
    <row r="31" spans="3:19" x14ac:dyDescent="0.3">
      <c r="E31" s="17"/>
      <c r="G31" s="17"/>
    </row>
    <row r="32" spans="3:19" x14ac:dyDescent="0.3">
      <c r="C32" s="5" t="s">
        <v>195</v>
      </c>
    </row>
    <row r="34" spans="4:11" x14ac:dyDescent="0.3">
      <c r="D34" s="5" t="s">
        <v>159</v>
      </c>
      <c r="E34" s="5" t="s">
        <v>169</v>
      </c>
      <c r="F34" s="5" t="s">
        <v>175</v>
      </c>
      <c r="G34" s="5" t="s">
        <v>206</v>
      </c>
      <c r="H34" s="5" t="s">
        <v>207</v>
      </c>
      <c r="I34" s="18" t="s">
        <v>261</v>
      </c>
      <c r="J34" s="5" t="s">
        <v>275</v>
      </c>
    </row>
    <row r="36" spans="4:11" x14ac:dyDescent="0.3">
      <c r="D36" s="5">
        <v>-2.6371000000000002</v>
      </c>
      <c r="E36" s="5">
        <v>-2.6053000000000002</v>
      </c>
      <c r="F36" s="5">
        <v>-2.5394000000000001</v>
      </c>
      <c r="G36" s="5">
        <v>-2.0491999999999999</v>
      </c>
      <c r="H36" s="5">
        <v>-2.0224000000000002</v>
      </c>
      <c r="I36" s="5">
        <v>-2.1734</v>
      </c>
      <c r="J36" s="5">
        <v>-2.1027</v>
      </c>
      <c r="K36" s="5">
        <v>-2.0024999999999999</v>
      </c>
    </row>
    <row r="38" spans="4:11" x14ac:dyDescent="0.3">
      <c r="D38" s="5" t="s">
        <v>263</v>
      </c>
      <c r="E38" s="5" t="s">
        <v>170</v>
      </c>
      <c r="F38" s="5" t="s">
        <v>176</v>
      </c>
      <c r="G38" s="5" t="s">
        <v>161</v>
      </c>
      <c r="H38" s="5" t="s">
        <v>181</v>
      </c>
      <c r="I38" s="5" t="s">
        <v>251</v>
      </c>
      <c r="J38" s="5" t="s">
        <v>276</v>
      </c>
      <c r="K38" s="5" t="s">
        <v>288</v>
      </c>
    </row>
    <row r="39" spans="4:11" x14ac:dyDescent="0.3">
      <c r="D39" s="5" t="s">
        <v>264</v>
      </c>
      <c r="E39" s="5" t="s">
        <v>171</v>
      </c>
      <c r="F39" s="5" t="s">
        <v>177</v>
      </c>
      <c r="G39" s="5" t="s">
        <v>162</v>
      </c>
      <c r="H39" s="5" t="s">
        <v>182</v>
      </c>
      <c r="I39" s="5" t="s">
        <v>252</v>
      </c>
      <c r="J39" s="5" t="s">
        <v>277</v>
      </c>
      <c r="K39" s="5" t="s">
        <v>277</v>
      </c>
    </row>
    <row r="40" spans="4:11" x14ac:dyDescent="0.3">
      <c r="D40" s="5" t="s">
        <v>155</v>
      </c>
      <c r="E40" s="5" t="s">
        <v>155</v>
      </c>
      <c r="F40" s="5" t="s">
        <v>155</v>
      </c>
      <c r="G40" s="5" t="s">
        <v>160</v>
      </c>
      <c r="H40" s="5" t="s">
        <v>160</v>
      </c>
      <c r="I40" s="5" t="s">
        <v>253</v>
      </c>
      <c r="J40" s="5" t="s">
        <v>278</v>
      </c>
      <c r="K40" s="5" t="s">
        <v>289</v>
      </c>
    </row>
    <row r="41" spans="4:11" x14ac:dyDescent="0.3">
      <c r="D41" s="5" t="s">
        <v>156</v>
      </c>
      <c r="E41" s="5" t="s">
        <v>156</v>
      </c>
      <c r="F41" s="5" t="s">
        <v>156</v>
      </c>
      <c r="G41" s="5" t="s">
        <v>156</v>
      </c>
      <c r="H41" s="5" t="s">
        <v>156</v>
      </c>
      <c r="I41" s="5" t="s">
        <v>156</v>
      </c>
      <c r="J41" s="5" t="s">
        <v>279</v>
      </c>
      <c r="K41" s="5" t="s">
        <v>290</v>
      </c>
    </row>
    <row r="42" spans="4:11" x14ac:dyDescent="0.3">
      <c r="D42" s="5" t="s">
        <v>265</v>
      </c>
      <c r="E42" s="5" t="s">
        <v>172</v>
      </c>
      <c r="F42" s="5" t="s">
        <v>178</v>
      </c>
      <c r="G42" s="5" t="s">
        <v>186</v>
      </c>
      <c r="H42" s="5" t="s">
        <v>183</v>
      </c>
      <c r="I42" s="5" t="s">
        <v>254</v>
      </c>
      <c r="J42" s="5" t="s">
        <v>280</v>
      </c>
      <c r="K42" s="5" t="s">
        <v>291</v>
      </c>
    </row>
    <row r="43" spans="4:11" x14ac:dyDescent="0.3">
      <c r="D43" s="5" t="s">
        <v>266</v>
      </c>
      <c r="E43" s="5" t="s">
        <v>173</v>
      </c>
      <c r="F43" s="5" t="s">
        <v>179</v>
      </c>
      <c r="G43" s="5" t="s">
        <v>187</v>
      </c>
      <c r="H43" s="5" t="s">
        <v>184</v>
      </c>
      <c r="I43" s="5" t="s">
        <v>255</v>
      </c>
      <c r="J43" s="5" t="s">
        <v>281</v>
      </c>
      <c r="K43" s="5" t="s">
        <v>292</v>
      </c>
    </row>
    <row r="44" spans="4:11" x14ac:dyDescent="0.3">
      <c r="D44" s="5" t="s">
        <v>267</v>
      </c>
      <c r="E44" s="5" t="s">
        <v>174</v>
      </c>
      <c r="F44" s="5" t="s">
        <v>180</v>
      </c>
      <c r="G44" s="5" t="s">
        <v>188</v>
      </c>
      <c r="H44" s="5" t="s">
        <v>185</v>
      </c>
      <c r="I44" s="5" t="s">
        <v>256</v>
      </c>
      <c r="J44" s="5" t="s">
        <v>282</v>
      </c>
      <c r="K44" s="5" t="s">
        <v>293</v>
      </c>
    </row>
    <row r="45" spans="4:11" x14ac:dyDescent="0.3">
      <c r="D45" s="5" t="s">
        <v>268</v>
      </c>
      <c r="E45" s="5" t="s">
        <v>203</v>
      </c>
      <c r="F45" s="5" t="s">
        <v>208</v>
      </c>
      <c r="G45" s="5" t="s">
        <v>196</v>
      </c>
      <c r="H45" s="5" t="s">
        <v>200</v>
      </c>
      <c r="I45" s="5" t="s">
        <v>257</v>
      </c>
      <c r="J45" s="5" t="s">
        <v>283</v>
      </c>
      <c r="K45" s="5" t="s">
        <v>294</v>
      </c>
    </row>
    <row r="46" spans="4:11" x14ac:dyDescent="0.3">
      <c r="D46" s="5" t="s">
        <v>269</v>
      </c>
      <c r="E46" s="5" t="s">
        <v>204</v>
      </c>
      <c r="F46" s="5" t="s">
        <v>209</v>
      </c>
      <c r="G46" s="5" t="s">
        <v>197</v>
      </c>
      <c r="H46" s="5" t="s">
        <v>201</v>
      </c>
      <c r="I46" s="5" t="s">
        <v>258</v>
      </c>
      <c r="J46" s="5" t="s">
        <v>284</v>
      </c>
      <c r="K46" s="5" t="s">
        <v>284</v>
      </c>
    </row>
    <row r="47" spans="4:11" x14ac:dyDescent="0.3">
      <c r="D47" s="5" t="s">
        <v>157</v>
      </c>
      <c r="E47" s="5" t="s">
        <v>157</v>
      </c>
      <c r="F47" s="5" t="s">
        <v>157</v>
      </c>
      <c r="G47" s="5" t="s">
        <v>198</v>
      </c>
      <c r="H47" s="5" t="s">
        <v>198</v>
      </c>
      <c r="I47" s="5" t="s">
        <v>259</v>
      </c>
      <c r="J47" s="5" t="s">
        <v>285</v>
      </c>
      <c r="K47" s="5" t="s">
        <v>295</v>
      </c>
    </row>
    <row r="48" spans="4:11" x14ac:dyDescent="0.3">
      <c r="D48" s="5" t="s">
        <v>158</v>
      </c>
      <c r="E48" s="5" t="s">
        <v>158</v>
      </c>
      <c r="F48" s="5" t="s">
        <v>158</v>
      </c>
      <c r="G48" s="5" t="s">
        <v>158</v>
      </c>
      <c r="H48" s="5" t="s">
        <v>158</v>
      </c>
      <c r="I48" s="5" t="s">
        <v>158</v>
      </c>
      <c r="J48" s="5" t="s">
        <v>286</v>
      </c>
      <c r="K48" s="5" t="s">
        <v>296</v>
      </c>
    </row>
    <row r="49" spans="3:11" x14ac:dyDescent="0.3">
      <c r="D49" s="5" t="s">
        <v>270</v>
      </c>
      <c r="E49" s="5" t="s">
        <v>205</v>
      </c>
      <c r="F49" s="5" t="s">
        <v>210</v>
      </c>
      <c r="G49" s="5" t="s">
        <v>199</v>
      </c>
      <c r="H49" s="5" t="s">
        <v>202</v>
      </c>
      <c r="I49" s="5" t="s">
        <v>260</v>
      </c>
      <c r="J49" s="5" t="s">
        <v>287</v>
      </c>
      <c r="K49" s="5" t="s">
        <v>297</v>
      </c>
    </row>
    <row r="51" spans="3:11" x14ac:dyDescent="0.3">
      <c r="C51" s="5" t="s">
        <v>271</v>
      </c>
      <c r="D51" s="5" t="s">
        <v>159</v>
      </c>
      <c r="E51" s="5" t="s">
        <v>207</v>
      </c>
    </row>
    <row r="52" spans="3:11" x14ac:dyDescent="0.3">
      <c r="C52" s="5" t="s">
        <v>272</v>
      </c>
      <c r="D52" s="5">
        <v>-2.5703</v>
      </c>
      <c r="E52" s="5">
        <v>-2</v>
      </c>
    </row>
    <row r="54" spans="3:11" x14ac:dyDescent="0.3">
      <c r="C54" s="5" t="s">
        <v>57</v>
      </c>
      <c r="D54" s="5">
        <v>1.1100000000000001</v>
      </c>
      <c r="E54" s="5">
        <v>1.04</v>
      </c>
    </row>
    <row r="55" spans="3:11" x14ac:dyDescent="0.3">
      <c r="C55" s="5" t="s">
        <v>58</v>
      </c>
      <c r="D55" s="5">
        <v>1.1385000000000001</v>
      </c>
      <c r="E55" s="5">
        <v>1.069</v>
      </c>
    </row>
    <row r="56" spans="3:11" x14ac:dyDescent="0.3">
      <c r="C56" s="5" t="s">
        <v>59</v>
      </c>
      <c r="D56" s="5">
        <v>0</v>
      </c>
    </row>
    <row r="57" spans="3:11" x14ac:dyDescent="0.3">
      <c r="C57" s="5" t="s">
        <v>60</v>
      </c>
      <c r="D57" s="5">
        <v>0</v>
      </c>
    </row>
    <row r="58" spans="3:11" x14ac:dyDescent="0.3">
      <c r="C58" s="5" t="s">
        <v>273</v>
      </c>
      <c r="D58" s="5">
        <v>-57.116700000000002</v>
      </c>
      <c r="E58" s="5">
        <v>-50.149000000000001</v>
      </c>
    </row>
    <row r="62" spans="3:11" x14ac:dyDescent="0.3">
      <c r="E62" s="5" t="s">
        <v>61</v>
      </c>
      <c r="F62" s="5" t="s">
        <v>299</v>
      </c>
    </row>
    <row r="64" spans="3:11" x14ac:dyDescent="0.3">
      <c r="C64" s="5" t="s">
        <v>195</v>
      </c>
    </row>
    <row r="65" spans="4:8" x14ac:dyDescent="0.3">
      <c r="D65" s="5" t="s">
        <v>159</v>
      </c>
      <c r="E65" s="5" t="s">
        <v>169</v>
      </c>
      <c r="F65" s="5" t="s">
        <v>175</v>
      </c>
      <c r="G65" s="5" t="s">
        <v>206</v>
      </c>
      <c r="H65" s="5" t="s">
        <v>207</v>
      </c>
    </row>
    <row r="66" spans="4:8" x14ac:dyDescent="0.3">
      <c r="D66" s="5">
        <v>-2.1413000000000002</v>
      </c>
      <c r="E66" s="5">
        <v>-2.2082000000000002</v>
      </c>
      <c r="F66" s="5">
        <v>-2.1898</v>
      </c>
      <c r="G66" s="5">
        <v>-3.9921000000000002</v>
      </c>
      <c r="H66" s="5">
        <v>-1.8320000000000001</v>
      </c>
    </row>
    <row r="68" spans="4:8" x14ac:dyDescent="0.3">
      <c r="D68" s="5" t="s">
        <v>298</v>
      </c>
      <c r="E68" s="5" t="s">
        <v>305</v>
      </c>
      <c r="F68" s="5" t="s">
        <v>313</v>
      </c>
      <c r="G68" s="5" t="s">
        <v>161</v>
      </c>
      <c r="H68" s="5" t="s">
        <v>303</v>
      </c>
    </row>
    <row r="69" spans="4:8" x14ac:dyDescent="0.3">
      <c r="D69" s="5" t="s">
        <v>339</v>
      </c>
      <c r="E69" s="5" t="s">
        <v>306</v>
      </c>
      <c r="F69" s="5" t="s">
        <v>314</v>
      </c>
      <c r="G69" s="5" t="s">
        <v>321</v>
      </c>
      <c r="H69" s="5" t="s">
        <v>333</v>
      </c>
    </row>
    <row r="70" spans="4:8" x14ac:dyDescent="0.3">
      <c r="D70" s="5" t="s">
        <v>155</v>
      </c>
      <c r="E70" s="5" t="s">
        <v>155</v>
      </c>
      <c r="F70" s="5" t="s">
        <v>155</v>
      </c>
      <c r="G70" s="5" t="s">
        <v>322</v>
      </c>
      <c r="H70" s="5" t="s">
        <v>160</v>
      </c>
    </row>
    <row r="71" spans="4:8" x14ac:dyDescent="0.3">
      <c r="D71" s="5" t="s">
        <v>156</v>
      </c>
      <c r="E71" s="5" t="s">
        <v>156</v>
      </c>
      <c r="F71" s="5" t="s">
        <v>156</v>
      </c>
      <c r="G71" s="5" t="s">
        <v>323</v>
      </c>
      <c r="H71" s="5" t="s">
        <v>156</v>
      </c>
    </row>
    <row r="72" spans="4:8" x14ac:dyDescent="0.3">
      <c r="D72" s="5" t="s">
        <v>340</v>
      </c>
      <c r="E72" s="5" t="s">
        <v>307</v>
      </c>
      <c r="F72" s="5" t="s">
        <v>315</v>
      </c>
      <c r="G72" s="5" t="s">
        <v>324</v>
      </c>
      <c r="H72" s="5" t="s">
        <v>334</v>
      </c>
    </row>
    <row r="73" spans="4:8" x14ac:dyDescent="0.3">
      <c r="D73" s="5" t="s">
        <v>341</v>
      </c>
      <c r="E73" s="5" t="s">
        <v>308</v>
      </c>
      <c r="F73" s="5" t="s">
        <v>316</v>
      </c>
      <c r="G73" s="5" t="s">
        <v>325</v>
      </c>
      <c r="H73" s="5" t="s">
        <v>335</v>
      </c>
    </row>
    <row r="74" spans="4:8" x14ac:dyDescent="0.3">
      <c r="D74" s="5" t="s">
        <v>342</v>
      </c>
      <c r="E74" s="5" t="s">
        <v>309</v>
      </c>
      <c r="F74" s="5" t="s">
        <v>317</v>
      </c>
      <c r="G74" s="5" t="s">
        <v>326</v>
      </c>
      <c r="H74" s="5" t="s">
        <v>336</v>
      </c>
    </row>
    <row r="75" spans="4:8" x14ac:dyDescent="0.3">
      <c r="D75" s="5" t="s">
        <v>300</v>
      </c>
      <c r="E75" s="5" t="s">
        <v>310</v>
      </c>
      <c r="F75" s="5" t="s">
        <v>318</v>
      </c>
      <c r="G75" s="5" t="s">
        <v>301</v>
      </c>
      <c r="H75" s="5" t="s">
        <v>304</v>
      </c>
    </row>
    <row r="76" spans="4:8" x14ac:dyDescent="0.3">
      <c r="D76" s="5" t="s">
        <v>343</v>
      </c>
      <c r="E76" s="5" t="s">
        <v>311</v>
      </c>
      <c r="F76" s="5" t="s">
        <v>319</v>
      </c>
      <c r="G76" s="5" t="s">
        <v>327</v>
      </c>
      <c r="H76" s="5" t="s">
        <v>337</v>
      </c>
    </row>
    <row r="77" spans="4:8" x14ac:dyDescent="0.3">
      <c r="D77" s="5" t="s">
        <v>157</v>
      </c>
      <c r="E77" s="5" t="s">
        <v>157</v>
      </c>
      <c r="F77" s="5" t="s">
        <v>157</v>
      </c>
      <c r="G77" s="5" t="s">
        <v>328</v>
      </c>
      <c r="H77" s="5" t="s">
        <v>302</v>
      </c>
    </row>
    <row r="78" spans="4:8" x14ac:dyDescent="0.3">
      <c r="D78" s="5" t="s">
        <v>158</v>
      </c>
      <c r="E78" s="5" t="s">
        <v>158</v>
      </c>
      <c r="F78" s="5" t="s">
        <v>158</v>
      </c>
      <c r="G78" s="5" t="s">
        <v>329</v>
      </c>
      <c r="H78" s="5" t="s">
        <v>158</v>
      </c>
    </row>
    <row r="79" spans="4:8" x14ac:dyDescent="0.3">
      <c r="D79" s="5" t="s">
        <v>344</v>
      </c>
      <c r="E79" s="5" t="s">
        <v>312</v>
      </c>
      <c r="F79" s="5" t="s">
        <v>320</v>
      </c>
      <c r="G79" s="5" t="s">
        <v>330</v>
      </c>
      <c r="H79" s="5" t="s">
        <v>338</v>
      </c>
    </row>
    <row r="80" spans="4:8" x14ac:dyDescent="0.3">
      <c r="D80" s="5" t="s">
        <v>168</v>
      </c>
      <c r="H80" s="5" t="s">
        <v>168</v>
      </c>
    </row>
    <row r="88" spans="4:8" x14ac:dyDescent="0.3">
      <c r="D88" s="5" t="s">
        <v>159</v>
      </c>
      <c r="E88" s="5" t="s">
        <v>169</v>
      </c>
      <c r="F88" s="5" t="s">
        <v>175</v>
      </c>
      <c r="G88" s="5" t="s">
        <v>206</v>
      </c>
      <c r="H88" s="5" t="s">
        <v>207</v>
      </c>
    </row>
    <row r="89" spans="4:8" x14ac:dyDescent="0.3">
      <c r="D89" s="5">
        <v>-2.4992999999999999</v>
      </c>
      <c r="E89" s="5">
        <v>-2.5722999999999998</v>
      </c>
      <c r="F89" s="5">
        <v>-2.4872999999999998</v>
      </c>
      <c r="G89" s="5">
        <v>-2.0173999999999999</v>
      </c>
      <c r="H89" s="5">
        <v>-1.9625999999999999</v>
      </c>
    </row>
    <row r="91" spans="4:8" x14ac:dyDescent="0.3">
      <c r="D91" s="5" t="s">
        <v>213</v>
      </c>
      <c r="E91" s="5" t="s">
        <v>170</v>
      </c>
      <c r="F91" s="5" t="s">
        <v>176</v>
      </c>
      <c r="G91" s="5" t="s">
        <v>161</v>
      </c>
      <c r="H91" s="5" t="s">
        <v>181</v>
      </c>
    </row>
    <row r="92" spans="4:8" x14ac:dyDescent="0.3">
      <c r="D92" s="5" t="s">
        <v>214</v>
      </c>
      <c r="E92" s="5" t="s">
        <v>221</v>
      </c>
      <c r="F92" s="5" t="s">
        <v>228</v>
      </c>
      <c r="G92" s="5" t="s">
        <v>235</v>
      </c>
      <c r="H92" s="5" t="s">
        <v>243</v>
      </c>
    </row>
    <row r="93" spans="4:8" x14ac:dyDescent="0.3">
      <c r="D93" s="5" t="s">
        <v>155</v>
      </c>
      <c r="E93" s="5" t="s">
        <v>155</v>
      </c>
      <c r="F93" s="5" t="s">
        <v>155</v>
      </c>
      <c r="G93" s="5" t="s">
        <v>160</v>
      </c>
      <c r="H93" s="5" t="s">
        <v>160</v>
      </c>
    </row>
    <row r="94" spans="4:8" x14ac:dyDescent="0.3">
      <c r="D94" s="5" t="s">
        <v>156</v>
      </c>
      <c r="E94" s="5" t="s">
        <v>156</v>
      </c>
      <c r="F94" s="5" t="s">
        <v>156</v>
      </c>
      <c r="G94" s="5" t="s">
        <v>156</v>
      </c>
      <c r="H94" s="5" t="s">
        <v>156</v>
      </c>
    </row>
    <row r="95" spans="4:8" x14ac:dyDescent="0.3">
      <c r="D95" s="5" t="s">
        <v>215</v>
      </c>
      <c r="E95" s="5" t="s">
        <v>222</v>
      </c>
      <c r="F95" s="5" t="s">
        <v>229</v>
      </c>
      <c r="G95" s="5" t="s">
        <v>236</v>
      </c>
      <c r="H95" s="5" t="s">
        <v>244</v>
      </c>
    </row>
    <row r="96" spans="4:8" x14ac:dyDescent="0.3">
      <c r="D96" s="5" t="s">
        <v>216</v>
      </c>
      <c r="E96" s="5" t="s">
        <v>223</v>
      </c>
      <c r="F96" s="5" t="s">
        <v>230</v>
      </c>
      <c r="G96" s="5" t="s">
        <v>237</v>
      </c>
      <c r="H96" s="5" t="s">
        <v>245</v>
      </c>
    </row>
    <row r="97" spans="4:8" x14ac:dyDescent="0.3">
      <c r="D97" s="5" t="s">
        <v>217</v>
      </c>
      <c r="E97" s="5" t="s">
        <v>224</v>
      </c>
      <c r="F97" s="5" t="s">
        <v>231</v>
      </c>
      <c r="G97" s="5" t="s">
        <v>238</v>
      </c>
      <c r="H97" s="5" t="s">
        <v>246</v>
      </c>
    </row>
    <row r="98" spans="4:8" x14ac:dyDescent="0.3">
      <c r="D98" s="5" t="s">
        <v>218</v>
      </c>
      <c r="E98" s="5" t="s">
        <v>225</v>
      </c>
      <c r="F98" s="5" t="s">
        <v>232</v>
      </c>
      <c r="G98" s="5" t="s">
        <v>239</v>
      </c>
      <c r="H98" s="5" t="s">
        <v>247</v>
      </c>
    </row>
    <row r="99" spans="4:8" x14ac:dyDescent="0.3">
      <c r="D99" s="5" t="s">
        <v>219</v>
      </c>
      <c r="E99" s="5" t="s">
        <v>226</v>
      </c>
      <c r="F99" s="5" t="s">
        <v>233</v>
      </c>
      <c r="G99" s="5" t="s">
        <v>240</v>
      </c>
      <c r="H99" s="5" t="s">
        <v>248</v>
      </c>
    </row>
    <row r="100" spans="4:8" x14ac:dyDescent="0.3">
      <c r="D100" s="5" t="s">
        <v>157</v>
      </c>
      <c r="E100" s="5" t="s">
        <v>157</v>
      </c>
      <c r="F100" s="5" t="s">
        <v>157</v>
      </c>
      <c r="G100" s="5" t="s">
        <v>241</v>
      </c>
      <c r="H100" s="5" t="s">
        <v>241</v>
      </c>
    </row>
    <row r="101" spans="4:8" x14ac:dyDescent="0.3">
      <c r="D101" s="5" t="s">
        <v>158</v>
      </c>
      <c r="E101" s="5" t="s">
        <v>158</v>
      </c>
      <c r="F101" s="5" t="s">
        <v>158</v>
      </c>
      <c r="G101" s="5" t="s">
        <v>158</v>
      </c>
      <c r="H101" s="5" t="s">
        <v>158</v>
      </c>
    </row>
    <row r="102" spans="4:8" x14ac:dyDescent="0.3">
      <c r="D102" s="5" t="s">
        <v>220</v>
      </c>
      <c r="E102" s="5" t="s">
        <v>227</v>
      </c>
      <c r="F102" s="5" t="s">
        <v>234</v>
      </c>
      <c r="G102" s="5" t="s">
        <v>242</v>
      </c>
      <c r="H102" s="5" t="s">
        <v>249</v>
      </c>
    </row>
    <row r="103" spans="4:8" x14ac:dyDescent="0.3">
      <c r="H103" s="5" t="s">
        <v>168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E9A0-4B76-457B-8E88-3A993889FFC4}">
  <dimension ref="B2:N93"/>
  <sheetViews>
    <sheetView topLeftCell="A45" zoomScale="85" zoomScaleNormal="85" workbookViewId="0">
      <selection activeCell="T78" sqref="T78"/>
    </sheetView>
  </sheetViews>
  <sheetFormatPr defaultRowHeight="14.4" x14ac:dyDescent="0.3"/>
  <cols>
    <col min="2" max="2" width="24.109375" customWidth="1"/>
    <col min="3" max="3" width="15.5546875" customWidth="1"/>
    <col min="4" max="4" width="14.6640625" customWidth="1"/>
    <col min="5" max="5" width="11.33203125" customWidth="1"/>
  </cols>
  <sheetData>
    <row r="2" spans="2:5" x14ac:dyDescent="0.3">
      <c r="D2" s="4">
        <v>11</v>
      </c>
      <c r="E2" s="4">
        <v>12</v>
      </c>
    </row>
    <row r="3" spans="2:5" x14ac:dyDescent="0.3">
      <c r="B3" s="4" t="s">
        <v>29</v>
      </c>
      <c r="C3" s="4">
        <v>10</v>
      </c>
      <c r="D3" s="4" t="s">
        <v>92</v>
      </c>
    </row>
    <row r="4" spans="2:5" x14ac:dyDescent="0.3">
      <c r="B4" s="4" t="s">
        <v>18</v>
      </c>
      <c r="C4" s="12">
        <v>1E-4</v>
      </c>
      <c r="D4" s="12">
        <v>1E-3</v>
      </c>
      <c r="E4" s="12">
        <v>1E-3</v>
      </c>
    </row>
    <row r="5" spans="2:5" x14ac:dyDescent="0.3">
      <c r="B5" s="4" t="s">
        <v>24</v>
      </c>
      <c r="C5" s="7">
        <v>0.2</v>
      </c>
      <c r="D5" s="7">
        <v>0.25</v>
      </c>
      <c r="E5" s="7">
        <v>0.1</v>
      </c>
    </row>
    <row r="6" spans="2:5" x14ac:dyDescent="0.3">
      <c r="B6" s="4" t="s">
        <v>19</v>
      </c>
      <c r="C6" s="4">
        <v>0</v>
      </c>
      <c r="D6" s="4">
        <v>0</v>
      </c>
      <c r="E6" s="4">
        <v>0</v>
      </c>
    </row>
    <row r="7" spans="2:5" x14ac:dyDescent="0.3">
      <c r="B7" s="4" t="s">
        <v>32</v>
      </c>
      <c r="C7" s="8" t="s">
        <v>89</v>
      </c>
      <c r="D7" s="8" t="s">
        <v>91</v>
      </c>
      <c r="E7" s="8" t="s">
        <v>91</v>
      </c>
    </row>
    <row r="8" spans="2:5" x14ac:dyDescent="0.3">
      <c r="B8" s="4" t="s">
        <v>30</v>
      </c>
      <c r="C8" s="7">
        <v>4.0000000000000002E-4</v>
      </c>
      <c r="D8" s="7">
        <v>9.0000000000000006E-5</v>
      </c>
      <c r="E8" s="7">
        <v>9.0000000000000006E-5</v>
      </c>
    </row>
    <row r="9" spans="2:5" x14ac:dyDescent="0.3">
      <c r="B9" s="4" t="s">
        <v>20</v>
      </c>
      <c r="C9" s="4" t="s">
        <v>25</v>
      </c>
      <c r="D9" s="4" t="s">
        <v>25</v>
      </c>
      <c r="E9" s="4" t="s">
        <v>25</v>
      </c>
    </row>
    <row r="10" spans="2:5" x14ac:dyDescent="0.3">
      <c r="B10" s="4" t="s">
        <v>21</v>
      </c>
      <c r="C10" s="5" t="s">
        <v>25</v>
      </c>
      <c r="D10" s="5" t="s">
        <v>25</v>
      </c>
      <c r="E10" s="5" t="s">
        <v>25</v>
      </c>
    </row>
    <row r="11" spans="2:5" x14ac:dyDescent="0.3">
      <c r="B11" s="4" t="s">
        <v>26</v>
      </c>
      <c r="C11" s="5">
        <v>512</v>
      </c>
      <c r="D11" s="5">
        <v>512</v>
      </c>
      <c r="E11" s="5">
        <v>256</v>
      </c>
    </row>
    <row r="12" spans="2:5" x14ac:dyDescent="0.3">
      <c r="B12" s="4" t="s">
        <v>22</v>
      </c>
      <c r="C12" s="4">
        <v>0.9</v>
      </c>
      <c r="D12" s="4">
        <v>0.9</v>
      </c>
      <c r="E12" s="4">
        <v>0.9</v>
      </c>
    </row>
    <row r="13" spans="2:5" x14ac:dyDescent="0.3">
      <c r="B13" s="4" t="s">
        <v>34</v>
      </c>
      <c r="C13" s="4">
        <v>128</v>
      </c>
      <c r="D13" s="4">
        <v>128</v>
      </c>
      <c r="E13" s="4">
        <v>128</v>
      </c>
    </row>
    <row r="14" spans="2:5" x14ac:dyDescent="0.3">
      <c r="B14" s="4" t="s">
        <v>35</v>
      </c>
      <c r="C14" s="4">
        <v>2</v>
      </c>
      <c r="D14" s="4">
        <v>4</v>
      </c>
      <c r="E14" s="4">
        <v>4</v>
      </c>
    </row>
    <row r="15" spans="2:5" x14ac:dyDescent="0.3">
      <c r="B15" s="4" t="s">
        <v>54</v>
      </c>
      <c r="C15" s="4">
        <v>1</v>
      </c>
      <c r="D15" s="4">
        <v>1</v>
      </c>
      <c r="E15" s="4">
        <v>1</v>
      </c>
    </row>
    <row r="16" spans="2:5" x14ac:dyDescent="0.3">
      <c r="B16" s="4" t="s">
        <v>31</v>
      </c>
      <c r="C16" s="7">
        <v>1500</v>
      </c>
      <c r="D16" s="7">
        <v>10000</v>
      </c>
      <c r="E16" s="7">
        <v>10000</v>
      </c>
    </row>
    <row r="17" spans="2:5" ht="144" x14ac:dyDescent="0.3">
      <c r="B17" s="6" t="s">
        <v>23</v>
      </c>
      <c r="C17" s="13" t="s">
        <v>90</v>
      </c>
      <c r="D17" s="14" t="s">
        <v>93</v>
      </c>
      <c r="E17" s="14" t="s">
        <v>94</v>
      </c>
    </row>
    <row r="18" spans="2:5" x14ac:dyDescent="0.3">
      <c r="B18" s="4" t="s">
        <v>38</v>
      </c>
      <c r="D18" s="4">
        <v>-256</v>
      </c>
    </row>
    <row r="19" spans="2:5" x14ac:dyDescent="0.3">
      <c r="B19" s="4" t="s">
        <v>0</v>
      </c>
      <c r="D19">
        <v>4670.9998999999998</v>
      </c>
    </row>
    <row r="20" spans="2:5" x14ac:dyDescent="0.3">
      <c r="B20" s="4" t="s">
        <v>1</v>
      </c>
      <c r="D20">
        <v>688.9171</v>
      </c>
    </row>
    <row r="21" spans="2:5" x14ac:dyDescent="0.3">
      <c r="B21" s="4" t="s">
        <v>2</v>
      </c>
      <c r="D21">
        <v>16.5168</v>
      </c>
    </row>
    <row r="22" spans="2:5" x14ac:dyDescent="0.3">
      <c r="B22" s="4" t="s">
        <v>3</v>
      </c>
      <c r="D22">
        <v>-3340.0697</v>
      </c>
    </row>
    <row r="23" spans="2:5" x14ac:dyDescent="0.3">
      <c r="B23" s="4" t="s">
        <v>67</v>
      </c>
    </row>
    <row r="26" spans="2:5" x14ac:dyDescent="0.3">
      <c r="E26" t="s">
        <v>95</v>
      </c>
    </row>
    <row r="46" spans="3:14" x14ac:dyDescent="0.3">
      <c r="C46" t="s">
        <v>127</v>
      </c>
      <c r="E46" t="s">
        <v>17</v>
      </c>
      <c r="H46" t="s">
        <v>68</v>
      </c>
      <c r="J46" t="s">
        <v>130</v>
      </c>
      <c r="N46" t="s">
        <v>124</v>
      </c>
    </row>
    <row r="93" spans="5:5" x14ac:dyDescent="0.3">
      <c r="E93" t="s">
        <v>139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f30f06-3ff7-49e3-bc32-23ae53d395d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29E890B1677942AC5CC5B4ACED935E" ma:contentTypeVersion="17" ma:contentTypeDescription="Create a new document." ma:contentTypeScope="" ma:versionID="7da710de07744ec43c376f64a408a3f1">
  <xsd:schema xmlns:xsd="http://www.w3.org/2001/XMLSchema" xmlns:xs="http://www.w3.org/2001/XMLSchema" xmlns:p="http://schemas.microsoft.com/office/2006/metadata/properties" xmlns:ns3="a5f30f06-3ff7-49e3-bc32-23ae53d395df" xmlns:ns4="b0358a3f-35e9-43e8-92b1-81a7ee99952e" targetNamespace="http://schemas.microsoft.com/office/2006/metadata/properties" ma:root="true" ma:fieldsID="8fa12d63991276b0105eaadee37a51aa" ns3:_="" ns4:_="">
    <xsd:import namespace="a5f30f06-3ff7-49e3-bc32-23ae53d395df"/>
    <xsd:import namespace="b0358a3f-35e9-43e8-92b1-81a7ee9995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30f06-3ff7-49e3-bc32-23ae53d395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58a3f-35e9-43e8-92b1-81a7ee99952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687E7C-85AB-48B6-BA13-9095F4C72800}">
  <ds:schemaRefs>
    <ds:schemaRef ds:uri="http://www.w3.org/XML/1998/namespace"/>
    <ds:schemaRef ds:uri="b0358a3f-35e9-43e8-92b1-81a7ee99952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a5f30f06-3ff7-49e3-bc32-23ae53d395df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285E236-9903-4E23-B4DD-9367E35E4A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22150D-C9A8-4C06-9A4B-F95F0DA92B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30f06-3ff7-49e3-bc32-23ae53d395df"/>
    <ds:schemaRef ds:uri="b0358a3f-35e9-43e8-92b1-81a7ee9995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Reward Func</vt:lpstr>
      <vt:lpstr>TD3 hyperparmeters</vt:lpstr>
      <vt:lpstr>Case 3</vt:lpstr>
      <vt:lpstr>New environment with 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JAISANBAYEV, ALIBEK (Student)</dc:creator>
  <cp:lastModifiedBy>JAISANBAYEV, ALIBEK (Student)</cp:lastModifiedBy>
  <dcterms:created xsi:type="dcterms:W3CDTF">2025-02-09T11:52:51Z</dcterms:created>
  <dcterms:modified xsi:type="dcterms:W3CDTF">2025-04-23T11:29:00Z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0x0101004F29E890B1677942AC5CC5B4ACED935E</vt:lpwstr>
  </property>
</Properties>
</file>