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o\Desktop\powersystemRL\"/>
    </mc:Choice>
  </mc:AlternateContent>
  <xr:revisionPtr revIDLastSave="0" documentId="13_ncr:1_{C66B133A-0C87-4CFF-A8D4-13E973C33E0F}" xr6:coauthVersionLast="47" xr6:coauthVersionMax="47" xr10:uidLastSave="{00000000-0000-0000-0000-000000000000}"/>
  <bookViews>
    <workbookView xWindow="-23148" yWindow="-72" windowWidth="23256" windowHeight="12456" xr2:uid="{863B64AE-D48D-469B-B9B4-5262C76E33AE}"/>
  </bookViews>
  <sheets>
    <sheet name="REVISION" sheetId="5" r:id="rId1"/>
    <sheet name="Reward Func" sheetId="1" r:id="rId2"/>
    <sheet name="TD3 hyperparmeters" sheetId="2" r:id="rId3"/>
    <sheet name="Case 3" sheetId="4" r:id="rId4"/>
    <sheet name="New environment with constrai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18" i="1"/>
  <c r="K7" i="1" s="1"/>
  <c r="D7" i="1" l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<sst xmlns="http://schemas.openxmlformats.org/spreadsheetml/2006/main" count="698" uniqueCount="364">
  <si>
    <t>F1</t>
  </si>
  <si>
    <t>F2</t>
  </si>
  <si>
    <t>F3</t>
  </si>
  <si>
    <t>F4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</si>
  <si>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</si>
  <si>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</si>
  <si>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</si>
  <si>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</si>
  <si>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</si>
  <si>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</si>
  <si>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</si>
  <si>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</si>
  <si>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</si>
  <si>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</si>
  <si>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</si>
  <si>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</si>
  <si>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</si>
  <si>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</si>
  <si>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</si>
  <si>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</si>
  <si>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</si>
  <si>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</si>
  <si>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</si>
  <si>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</si>
  <si>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</si>
  <si>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</si>
  <si>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</si>
  <si>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</si>
  <si>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</si>
  <si>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</si>
  <si>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</si>
  <si>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</si>
  <si>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</si>
  <si>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</si>
  <si>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</si>
  <si>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</si>
  <si>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</si>
  <si>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</si>
  <si>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</si>
  <si>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</si>
  <si>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</si>
  <si>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</si>
  <si>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</si>
  <si>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</si>
  <si>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</si>
  <si>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</si>
  <si>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</si>
  <si>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</si>
  <si>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</si>
  <si>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</si>
  <si>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</si>
  <si>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</si>
  <si>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f1</t>
  </si>
  <si>
    <t>f2</t>
  </si>
  <si>
    <t>f3</t>
  </si>
  <si>
    <t>f4</t>
  </si>
  <si>
    <t>charging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</si>
  <si>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</si>
  <si>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</si>
  <si>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</si>
  <si>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</si>
  <si>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</si>
  <si>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</si>
  <si>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</si>
  <si>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</si>
  <si>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</si>
  <si>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</si>
  <si>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</si>
  <si>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</si>
  <si>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</si>
  <si>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</si>
  <si>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</si>
  <si>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</si>
  <si>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</si>
  <si>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</si>
  <si>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</si>
  <si>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</si>
  <si>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</si>
  <si>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</si>
  <si>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</si>
  <si>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</si>
  <si>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</si>
  <si>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</si>
  <si>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</si>
  <si>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</si>
  <si>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</si>
  <si>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</si>
  <si>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</si>
  <si>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</si>
  <si>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</si>
  <si>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</si>
  <si>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</si>
  <si>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</si>
  <si>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</si>
  <si>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</si>
  <si>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</si>
  <si>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</si>
  <si>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</si>
  <si>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</si>
  <si>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</si>
  <si>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</si>
  <si>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</si>
  <si>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</si>
  <si>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</si>
  <si>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</si>
  <si>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</si>
  <si>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</si>
  <si>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</si>
  <si>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</si>
  <si>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</si>
  <si>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</si>
  <si>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</si>
  <si>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</si>
  <si>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</si>
  <si>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</si>
  <si>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</si>
  <si>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</si>
  <si>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</si>
  <si>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</si>
  <si>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</si>
  <si>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</si>
  <si>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</si>
  <si>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</si>
  <si>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</si>
  <si>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</si>
  <si>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</si>
  <si>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</si>
  <si>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</si>
  <si>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</si>
  <si>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</si>
  <si>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</si>
  <si>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</si>
  <si>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</si>
  <si>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</si>
  <si>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</si>
  <si>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</si>
  <si>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</si>
  <si>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</si>
  <si>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</si>
  <si>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</si>
  <si>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</si>
  <si>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</si>
  <si>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</si>
  <si>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</si>
  <si>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</si>
  <si>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</si>
  <si>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</si>
  <si>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</si>
  <si>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</si>
  <si>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</si>
  <si>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</si>
  <si>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</si>
  <si>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</si>
  <si>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</si>
  <si>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</si>
  <si>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</si>
  <si>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</si>
  <si>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</si>
  <si>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</si>
  <si>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</si>
  <si>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</si>
  <si>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</si>
  <si>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</si>
  <si>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</si>
  <si>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</si>
  <si>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</si>
  <si>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</si>
  <si>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</si>
  <si>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</si>
  <si>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</si>
  <si>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</si>
  <si>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</si>
  <si>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</si>
  <si>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</si>
  <si>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</si>
  <si>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</si>
  <si>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</si>
  <si>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</si>
  <si>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</si>
  <si>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</si>
  <si>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</si>
  <si>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</si>
  <si>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</si>
  <si>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</si>
  <si>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</si>
  <si>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</si>
  <si>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</si>
  <si>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</si>
  <si>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</si>
  <si>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</si>
  <si>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</si>
  <si>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</si>
  <si>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</si>
  <si>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</si>
  <si>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</si>
  <si>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</si>
  <si>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</si>
  <si>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</si>
  <si>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</si>
  <si>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</si>
  <si>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</si>
  <si>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</si>
  <si>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</si>
  <si>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</si>
  <si>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</si>
  <si>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</si>
  <si>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</si>
  <si>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</si>
  <si>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</si>
  <si>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</si>
  <si>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</si>
  <si>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</si>
  <si>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</si>
  <si>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</si>
  <si>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</si>
  <si>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</si>
  <si>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</si>
  <si>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</si>
  <si>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</si>
  <si>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</si>
  <si>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</si>
  <si>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</si>
  <si>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</si>
  <si>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</si>
  <si>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</si>
  <si>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</si>
  <si>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</si>
  <si>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</si>
  <si>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</si>
  <si>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</si>
  <si>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</si>
  <si>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</si>
  <si>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</si>
  <si>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</si>
  <si>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</si>
  <si>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</si>
  <si>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</si>
  <si>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</si>
  <si>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</si>
  <si>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</si>
  <si>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</si>
  <si>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</si>
  <si>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</si>
  <si>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</si>
  <si>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</si>
  <si>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</si>
  <si>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</si>
  <si>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</si>
  <si>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</si>
  <si>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</si>
  <si>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</si>
  <si>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</si>
  <si>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</si>
  <si>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</si>
  <si>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</si>
  <si>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</si>
  <si>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</si>
  <si>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</si>
  <si>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</si>
  <si>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</si>
  <si>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</si>
  <si>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</si>
  <si>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</si>
  <si>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</si>
  <si>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</si>
  <si>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</si>
  <si>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</si>
  <si>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</si>
  <si>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</si>
  <si>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</si>
  <si>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</si>
  <si>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</si>
  <si>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</si>
  <si>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</si>
  <si>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</si>
  <si>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</si>
  <si>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</si>
  <si>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</si>
  <si>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</si>
  <si>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</si>
  <si>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</si>
  <si>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</si>
  <si>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</si>
  <si>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</si>
  <si>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</si>
  <si>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</si>
  <si>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</si>
  <si>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</si>
  <si>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</si>
  <si>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</si>
  <si>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</si>
  <si>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</si>
  <si>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</si>
  <si>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</si>
  <si>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</si>
  <si>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</si>
  <si>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</si>
  <si>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</si>
  <si>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</si>
  <si>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</si>
  <si>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</si>
  <si>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</si>
  <si>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</si>
  <si>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</si>
  <si>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</si>
  <si>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</si>
  <si>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</si>
  <si>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</si>
  <si>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</si>
  <si>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</si>
  <si>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</si>
  <si>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</si>
  <si>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</si>
  <si>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</si>
  <si>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</si>
  <si>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</si>
  <si>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</si>
  <si>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</si>
  <si>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</si>
  <si>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</si>
  <si>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</si>
  <si>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</si>
  <si>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</si>
  <si>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</si>
  <si>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</si>
  <si>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</si>
  <si>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</si>
  <si>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</si>
  <si>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</si>
  <si>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</si>
  <si>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</si>
  <si>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</si>
  <si>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</si>
  <si>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</si>
  <si>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</si>
  <si>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</si>
  <si>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</si>
  <si>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</si>
  <si>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grad threshold</t>
  </si>
  <si>
    <t>DDPG agent</t>
  </si>
  <si>
    <t>reconfig</t>
  </si>
  <si>
    <t>Y</t>
  </si>
  <si>
    <t>divided reward by ten, still unstable
stuck at local gradient</t>
  </si>
  <si>
    <t>exp buffer length</t>
  </si>
  <si>
    <t>divided reward by 10
divided penalty by ten</t>
  </si>
  <si>
    <t>256 512</t>
  </si>
  <si>
    <t>beta1</t>
  </si>
  <si>
    <t>learn rate</t>
  </si>
  <si>
    <t>1e-4
1e-3</t>
  </si>
  <si>
    <t>l2</t>
  </si>
  <si>
    <t>exploreation std</t>
  </si>
  <si>
    <t>failed</t>
  </si>
  <si>
    <t>1e-4</t>
  </si>
  <si>
    <t>200 100</t>
  </si>
  <si>
    <t>beta2</t>
  </si>
  <si>
    <t>changed reward back to /2
removed layer norm</t>
  </si>
  <si>
    <t>bad</t>
  </si>
  <si>
    <t>1024 512</t>
  </si>
  <si>
    <t>216 512</t>
  </si>
  <si>
    <t>EXPLORATION DIDN’T SET PORPERLY</t>
  </si>
  <si>
    <t>case 3</t>
  </si>
  <si>
    <t>1 bat</t>
  </si>
  <si>
    <t>0 bat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</si>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</sst>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11" fontId="0" fillId="0" borderId="0" xfId="0" applyNumberFormat="1" applyAlignment="1">
      <alignment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E31-25BF-4676-AE02-AE5B326C23CB}">
  <dimension ref="A1:N25"/>
  <sheetViews>
    <sheetView tabSelected="1" workbookViewId="0">
      <selection activeCell="L12" sqref="L12"/>
    </sheetView>
  </sheetViews>
  <sheetFormatPr defaultRowHeight="15" x14ac:dyDescent="0.25"/>
  <cols>
    <col min="1" max="1" width="18.5703125" customWidth="1"/>
    <col min="4" max="4" width="20.28515625" customWidth="1"/>
  </cols>
  <sheetData>
    <row r="1" spans="1:14" x14ac:dyDescent="0.25">
      <c r="A1" s="4"/>
      <c r="B1" s="4"/>
      <c r="C1" s="4"/>
      <c r="D1" s="4" t="s">
        <v>339</v>
      </c>
      <c r="E1" s="4" t="s">
        <v>339</v>
      </c>
      <c r="F1" s="4" t="s">
        <v>339</v>
      </c>
      <c r="G1" s="4" t="s">
        <v>339</v>
      </c>
      <c r="H1" s="4" t="s">
        <v>339</v>
      </c>
      <c r="I1" s="4" t="s">
        <v>339</v>
      </c>
      <c r="K1" s="4" t="s">
        <v>360</v>
      </c>
    </row>
    <row r="2" spans="1:14" x14ac:dyDescent="0.25">
      <c r="A2" s="4" t="s">
        <v>26</v>
      </c>
      <c r="B2" s="4"/>
      <c r="C2" s="4"/>
      <c r="D2" s="4" t="s">
        <v>97</v>
      </c>
      <c r="E2" s="4" t="s">
        <v>97</v>
      </c>
      <c r="F2" s="4"/>
      <c r="L2" t="s">
        <v>151</v>
      </c>
      <c r="M2" t="s">
        <v>361</v>
      </c>
      <c r="N2" t="s">
        <v>362</v>
      </c>
    </row>
    <row r="3" spans="1:14" x14ac:dyDescent="0.25">
      <c r="A3" s="4" t="s">
        <v>350</v>
      </c>
      <c r="B3" s="4"/>
      <c r="C3" s="4"/>
      <c r="D3" s="7">
        <v>1E-3</v>
      </c>
      <c r="E3" s="7">
        <v>1E-3</v>
      </c>
      <c r="F3" s="7">
        <v>0.1</v>
      </c>
      <c r="G3" s="7">
        <v>0.1</v>
      </c>
      <c r="H3" s="7">
        <v>0.1</v>
      </c>
      <c r="I3" s="7">
        <v>0.1</v>
      </c>
    </row>
    <row r="4" spans="1:14" x14ac:dyDescent="0.25">
      <c r="A4" s="4" t="s">
        <v>349</v>
      </c>
      <c r="B4" s="4"/>
      <c r="C4" s="4"/>
      <c r="D4" s="4">
        <v>0.35</v>
      </c>
      <c r="E4" s="4">
        <v>0.35</v>
      </c>
      <c r="F4" s="7">
        <v>5.0000000000000001E-3</v>
      </c>
      <c r="G4" s="7">
        <v>5.0000000000000001E-3</v>
      </c>
      <c r="H4" s="7">
        <v>5.0000000000000001E-3</v>
      </c>
      <c r="I4" s="13">
        <v>1E-4</v>
      </c>
      <c r="K4" t="s">
        <v>52</v>
      </c>
      <c r="L4">
        <v>0.86355000000000004</v>
      </c>
      <c r="M4">
        <v>0.87716000000000005</v>
      </c>
      <c r="N4">
        <v>0.85123000000000004</v>
      </c>
    </row>
    <row r="5" spans="1:14" x14ac:dyDescent="0.25">
      <c r="A5" s="4" t="s">
        <v>338</v>
      </c>
      <c r="B5" s="4"/>
      <c r="C5" s="4"/>
      <c r="D5" s="4">
        <v>1000</v>
      </c>
      <c r="E5" s="4">
        <v>1000</v>
      </c>
      <c r="F5" s="4">
        <v>1000</v>
      </c>
      <c r="G5">
        <v>1000</v>
      </c>
      <c r="H5">
        <v>1000</v>
      </c>
      <c r="I5" s="4">
        <v>1000</v>
      </c>
      <c r="K5" t="s">
        <v>53</v>
      </c>
      <c r="L5">
        <v>1.0032000000000001</v>
      </c>
      <c r="M5">
        <v>1.0085</v>
      </c>
      <c r="N5">
        <v>0.99922999999999995</v>
      </c>
    </row>
    <row r="6" spans="1:14" ht="30" x14ac:dyDescent="0.25">
      <c r="A6" s="4" t="s">
        <v>347</v>
      </c>
      <c r="B6" s="4"/>
      <c r="C6" s="4"/>
      <c r="D6" s="4" t="s">
        <v>30</v>
      </c>
      <c r="E6" s="4" t="s">
        <v>30</v>
      </c>
      <c r="F6" s="6" t="s">
        <v>348</v>
      </c>
      <c r="G6" s="4" t="s">
        <v>352</v>
      </c>
      <c r="H6" s="4" t="s">
        <v>352</v>
      </c>
      <c r="I6" s="19">
        <v>1E-3</v>
      </c>
      <c r="K6" t="s">
        <v>54</v>
      </c>
      <c r="L6">
        <v>0</v>
      </c>
      <c r="M6">
        <v>0</v>
      </c>
    </row>
    <row r="7" spans="1:14" x14ac:dyDescent="0.25">
      <c r="A7" s="4" t="s">
        <v>27</v>
      </c>
      <c r="B7" s="4"/>
      <c r="C7" s="4"/>
      <c r="D7" s="7">
        <v>1E-4</v>
      </c>
      <c r="E7" s="7">
        <v>1E-4</v>
      </c>
      <c r="F7" s="7">
        <v>1E-4</v>
      </c>
      <c r="G7" s="7">
        <v>1E-4</v>
      </c>
      <c r="H7" s="7">
        <v>1E-4</v>
      </c>
      <c r="I7" s="7">
        <v>1E-4</v>
      </c>
      <c r="K7" t="s">
        <v>265</v>
      </c>
      <c r="L7">
        <v>-52.459400000000002</v>
      </c>
      <c r="M7">
        <v>-52.8596</v>
      </c>
      <c r="N7">
        <v>-52.247100000000003</v>
      </c>
    </row>
    <row r="8" spans="1:14" x14ac:dyDescent="0.25">
      <c r="A8" s="4" t="s">
        <v>17</v>
      </c>
      <c r="B8" s="4"/>
      <c r="C8" s="4"/>
      <c r="D8" s="4" t="s">
        <v>22</v>
      </c>
      <c r="E8" s="4" t="s">
        <v>22</v>
      </c>
      <c r="F8" s="4" t="s">
        <v>22</v>
      </c>
      <c r="G8" s="4" t="s">
        <v>22</v>
      </c>
      <c r="H8" s="4" t="s">
        <v>22</v>
      </c>
      <c r="I8" s="4" t="s">
        <v>22</v>
      </c>
      <c r="K8" s="4" t="s">
        <v>363</v>
      </c>
      <c r="L8">
        <v>-2.1861000000000002</v>
      </c>
    </row>
    <row r="9" spans="1:14" x14ac:dyDescent="0.25">
      <c r="A9" s="4" t="s">
        <v>18</v>
      </c>
      <c r="B9" s="4"/>
      <c r="C9" s="4"/>
      <c r="D9" s="4" t="s">
        <v>22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</row>
    <row r="10" spans="1:14" x14ac:dyDescent="0.25">
      <c r="A10" s="4" t="s">
        <v>23</v>
      </c>
      <c r="B10" s="4"/>
      <c r="C10" s="4"/>
      <c r="D10" s="4">
        <v>512</v>
      </c>
      <c r="E10" s="4">
        <v>512</v>
      </c>
      <c r="F10" s="4" t="s">
        <v>345</v>
      </c>
      <c r="G10" s="4" t="s">
        <v>353</v>
      </c>
      <c r="H10" s="4" t="s">
        <v>357</v>
      </c>
      <c r="I10" s="4" t="s">
        <v>358</v>
      </c>
    </row>
    <row r="11" spans="1:14" x14ac:dyDescent="0.25">
      <c r="A11" s="4" t="s">
        <v>19</v>
      </c>
      <c r="B11" s="4"/>
      <c r="C11" s="4"/>
      <c r="D11" s="4">
        <v>0.99</v>
      </c>
      <c r="E11" s="4">
        <v>0.99</v>
      </c>
      <c r="F11" s="4">
        <v>0.99</v>
      </c>
      <c r="G11" s="4">
        <v>0.95</v>
      </c>
      <c r="H11" s="4">
        <v>0.95</v>
      </c>
      <c r="I11" s="4">
        <v>0.99</v>
      </c>
      <c r="L11" s="4">
        <v>-2.88</v>
      </c>
    </row>
    <row r="12" spans="1:14" x14ac:dyDescent="0.25">
      <c r="A12" s="4" t="s">
        <v>31</v>
      </c>
      <c r="B12" s="4"/>
      <c r="C12" s="4"/>
      <c r="D12" s="4">
        <v>64</v>
      </c>
      <c r="E12" s="4">
        <v>128</v>
      </c>
      <c r="F12" s="4">
        <v>128</v>
      </c>
      <c r="G12" s="4">
        <v>128</v>
      </c>
      <c r="H12" s="4">
        <v>128</v>
      </c>
      <c r="I12" s="4">
        <v>64</v>
      </c>
    </row>
    <row r="13" spans="1:14" x14ac:dyDescent="0.25">
      <c r="A13" s="4" t="s">
        <v>32</v>
      </c>
      <c r="B13" s="4"/>
      <c r="C13" s="4"/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14" x14ac:dyDescent="0.25">
      <c r="A14" s="4" t="s">
        <v>354</v>
      </c>
      <c r="B14" s="4"/>
      <c r="C14" s="4"/>
      <c r="D14" s="4"/>
      <c r="E14" s="4"/>
      <c r="F14" s="4"/>
      <c r="G14" s="4">
        <v>0.5</v>
      </c>
      <c r="H14" s="4">
        <v>0.5</v>
      </c>
      <c r="I14" t="s">
        <v>66</v>
      </c>
    </row>
    <row r="15" spans="1:14" x14ac:dyDescent="0.25">
      <c r="A15" s="4" t="s">
        <v>346</v>
      </c>
      <c r="B15" s="4"/>
      <c r="C15" s="4"/>
      <c r="D15" s="4"/>
      <c r="E15" s="4"/>
      <c r="F15" s="4">
        <v>0.7</v>
      </c>
      <c r="G15" s="4">
        <v>0.6</v>
      </c>
      <c r="H15" s="4">
        <v>0.6</v>
      </c>
      <c r="I15" t="s">
        <v>66</v>
      </c>
    </row>
    <row r="16" spans="1:14" x14ac:dyDescent="0.25">
      <c r="A16" s="4" t="s">
        <v>343</v>
      </c>
      <c r="B16" s="4"/>
      <c r="C16" s="4"/>
      <c r="D16" s="4" t="s">
        <v>66</v>
      </c>
      <c r="E16" s="4" t="s">
        <v>66</v>
      </c>
      <c r="F16" s="7">
        <v>1000000</v>
      </c>
      <c r="G16" s="1">
        <v>20000</v>
      </c>
      <c r="H16" s="1">
        <v>20000</v>
      </c>
      <c r="I16" s="1">
        <v>20000</v>
      </c>
    </row>
    <row r="17" spans="1:9" x14ac:dyDescent="0.25">
      <c r="A17" s="4" t="s">
        <v>28</v>
      </c>
      <c r="B17" s="4"/>
      <c r="C17" s="4"/>
      <c r="D17" s="7">
        <v>15000</v>
      </c>
      <c r="E17" s="7">
        <v>10000</v>
      </c>
      <c r="F17" s="7">
        <v>10000</v>
      </c>
      <c r="G17" s="1">
        <v>10000</v>
      </c>
      <c r="H17" s="1">
        <v>10000</v>
      </c>
      <c r="I17" s="1">
        <v>10000</v>
      </c>
    </row>
    <row r="18" spans="1:9" x14ac:dyDescent="0.25">
      <c r="A18" s="4" t="s">
        <v>340</v>
      </c>
      <c r="B18" s="4"/>
      <c r="C18" s="4"/>
      <c r="D18" s="7" t="s">
        <v>22</v>
      </c>
      <c r="E18" s="7" t="s">
        <v>341</v>
      </c>
      <c r="F18" s="7" t="s">
        <v>341</v>
      </c>
      <c r="G18" s="7" t="s">
        <v>341</v>
      </c>
      <c r="H18" s="7" t="s">
        <v>341</v>
      </c>
      <c r="I18" s="7" t="s">
        <v>341</v>
      </c>
    </row>
    <row r="19" spans="1:9" ht="120" x14ac:dyDescent="0.25">
      <c r="A19" s="6" t="s">
        <v>20</v>
      </c>
      <c r="B19" s="6"/>
      <c r="C19" s="6"/>
      <c r="D19" s="6"/>
      <c r="E19" s="6" t="s">
        <v>342</v>
      </c>
      <c r="F19" s="14" t="s">
        <v>344</v>
      </c>
      <c r="G19" s="14" t="s">
        <v>355</v>
      </c>
      <c r="H19" s="14" t="s">
        <v>355</v>
      </c>
    </row>
    <row r="20" spans="1:9" x14ac:dyDescent="0.25">
      <c r="A20" s="4" t="s">
        <v>35</v>
      </c>
      <c r="B20" s="4"/>
      <c r="C20" s="4"/>
      <c r="D20" s="4">
        <v>227.72044</v>
      </c>
      <c r="E20" s="4">
        <v>-34</v>
      </c>
    </row>
    <row r="21" spans="1:9" ht="90" x14ac:dyDescent="0.25">
      <c r="A21" s="4" t="s">
        <v>0</v>
      </c>
      <c r="B21" s="4"/>
      <c r="C21" s="4"/>
      <c r="D21" s="4">
        <v>2957.8833</v>
      </c>
      <c r="E21" s="4">
        <v>3358</v>
      </c>
      <c r="F21">
        <v>3747.991</v>
      </c>
      <c r="G21" t="s">
        <v>356</v>
      </c>
      <c r="H21" s="14" t="s">
        <v>359</v>
      </c>
    </row>
    <row r="22" spans="1:9" x14ac:dyDescent="0.25">
      <c r="A22" s="4" t="s">
        <v>1</v>
      </c>
      <c r="B22" s="4"/>
      <c r="C22" s="4"/>
      <c r="D22" s="4">
        <v>508.47464000000002</v>
      </c>
      <c r="E22" s="4">
        <v>550</v>
      </c>
      <c r="F22">
        <v>526.16088999999999</v>
      </c>
    </row>
    <row r="23" spans="1:9" x14ac:dyDescent="0.25">
      <c r="A23" s="4" t="s">
        <v>2</v>
      </c>
      <c r="B23" s="4"/>
      <c r="C23" s="4"/>
      <c r="D23" s="4">
        <v>626.06859999999995</v>
      </c>
      <c r="E23" s="4">
        <v>0</v>
      </c>
      <c r="F23">
        <v>85.508101999999994</v>
      </c>
    </row>
    <row r="24" spans="1:9" x14ac:dyDescent="0.25">
      <c r="A24" s="4" t="s">
        <v>3</v>
      </c>
      <c r="B24" s="4"/>
      <c r="C24" s="4"/>
      <c r="D24" s="4"/>
      <c r="E24" s="4">
        <v>0</v>
      </c>
      <c r="F24" t="s">
        <v>351</v>
      </c>
    </row>
    <row r="25" spans="1:9" x14ac:dyDescent="0.25">
      <c r="A25" s="4" t="s">
        <v>60</v>
      </c>
      <c r="B25" s="4"/>
      <c r="C25" s="4"/>
      <c r="D25" s="4"/>
      <c r="E25" s="4">
        <v>1</v>
      </c>
      <c r="F25">
        <v>-2.29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Q20"/>
  <sheetViews>
    <sheetView zoomScale="85" zoomScaleNormal="85" workbookViewId="0">
      <selection activeCell="K6" sqref="K6"/>
    </sheetView>
  </sheetViews>
  <sheetFormatPr defaultRowHeight="15" x14ac:dyDescent="0.25"/>
  <cols>
    <col min="2" max="3" width="12.85546875" customWidth="1"/>
    <col min="4" max="4" width="11.7109375" customWidth="1"/>
    <col min="5" max="5" width="11.28515625" customWidth="1"/>
    <col min="6" max="6" width="9.28515625" customWidth="1"/>
    <col min="7" max="7" width="11.7109375" customWidth="1"/>
    <col min="8" max="8" width="12.28515625" customWidth="1"/>
    <col min="9" max="9" width="11.28515625" customWidth="1"/>
    <col min="10" max="10" width="14.28515625" customWidth="1"/>
    <col min="11" max="11" width="11.7109375" customWidth="1"/>
    <col min="13" max="13" width="13" customWidth="1"/>
    <col min="14" max="14" width="12.28515625" customWidth="1"/>
    <col min="15" max="15" width="13.5703125" customWidth="1"/>
    <col min="16" max="16" width="10.28515625" customWidth="1"/>
    <col min="17" max="17" width="10.5703125" customWidth="1"/>
  </cols>
  <sheetData>
    <row r="1" spans="2:17" x14ac:dyDescent="0.25">
      <c r="D1" t="s">
        <v>7</v>
      </c>
      <c r="G1" t="s">
        <v>8</v>
      </c>
      <c r="J1" t="s">
        <v>9</v>
      </c>
    </row>
    <row r="2" spans="2:17" x14ac:dyDescent="0.25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s="3" t="s">
        <v>6</v>
      </c>
      <c r="P2" s="3"/>
    </row>
    <row r="3" spans="2:17" x14ac:dyDescent="0.25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2">
        <v>3855</v>
      </c>
      <c r="M3" s="1"/>
      <c r="N3" s="1"/>
      <c r="O3" s="1"/>
      <c r="P3" s="4"/>
      <c r="Q3" s="4"/>
    </row>
    <row r="4" spans="2:17" x14ac:dyDescent="0.25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 s="3">
        <v>574</v>
      </c>
      <c r="N4" s="1"/>
      <c r="O4" s="1"/>
      <c r="P4" s="4"/>
      <c r="Q4" s="4"/>
    </row>
    <row r="5" spans="2:17" x14ac:dyDescent="0.25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 s="2">
        <v>100</v>
      </c>
      <c r="N5" s="1"/>
      <c r="O5" s="1"/>
      <c r="P5" s="4"/>
      <c r="Q5" s="4"/>
    </row>
    <row r="6" spans="2:17" x14ac:dyDescent="0.25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2">
        <v>1000</v>
      </c>
      <c r="M6" s="1"/>
      <c r="N6" s="1"/>
      <c r="O6" s="1"/>
      <c r="P6" s="4"/>
      <c r="Q6" s="4"/>
    </row>
    <row r="7" spans="2:17" x14ac:dyDescent="0.25">
      <c r="B7" t="s">
        <v>13</v>
      </c>
      <c r="C7" s="1">
        <f t="shared" ref="C7:J7" si="0">-$C$18*C3-$C$19*C4+$C$20*C5-$C$21*C6</f>
        <v>-145.45124999999999</v>
      </c>
      <c r="D7" s="2">
        <f t="shared" si="0"/>
        <v>-306.0333333333333</v>
      </c>
      <c r="E7" s="1">
        <f t="shared" si="0"/>
        <v>-466.16666666666663</v>
      </c>
      <c r="F7" s="1">
        <f t="shared" si="0"/>
        <v>-19.18333333333328</v>
      </c>
      <c r="G7" s="1">
        <f t="shared" si="0"/>
        <v>-242.25338333333335</v>
      </c>
      <c r="H7" s="1">
        <f t="shared" si="0"/>
        <v>-466.16666666666663</v>
      </c>
      <c r="I7" s="1">
        <f t="shared" si="0"/>
        <v>106.71250000000009</v>
      </c>
      <c r="J7" s="1">
        <f t="shared" si="0"/>
        <v>-179.31166666666667</v>
      </c>
      <c r="K7" s="3">
        <f>-$C$18*K3-$C$19*K4+$C$20*K5-K6</f>
        <v>-1285.75</v>
      </c>
      <c r="M7" s="1"/>
      <c r="N7" s="1"/>
    </row>
    <row r="9" spans="2:17" x14ac:dyDescent="0.25">
      <c r="D9" s="1"/>
    </row>
    <row r="18" spans="2:4" x14ac:dyDescent="0.25">
      <c r="B18" t="s">
        <v>12</v>
      </c>
      <c r="C18">
        <f>D18/($D$18+$D$19+$D$20+$D$21)</f>
        <v>8.3333333333333329E-2</v>
      </c>
      <c r="D18">
        <v>1</v>
      </c>
    </row>
    <row r="19" spans="2:4" x14ac:dyDescent="0.25">
      <c r="B19" t="s">
        <v>10</v>
      </c>
      <c r="C19">
        <f t="shared" ref="C19:C20" si="1">D19/($D$18+$D$19+$D$20+$D$21)</f>
        <v>8.3333333333333329E-2</v>
      </c>
      <c r="D19">
        <v>1</v>
      </c>
    </row>
    <row r="20" spans="2:4" x14ac:dyDescent="0.25">
      <c r="B20" t="s">
        <v>11</v>
      </c>
      <c r="C20">
        <f t="shared" si="1"/>
        <v>0.83333333333333337</v>
      </c>
      <c r="D20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B17" zoomScale="70" zoomScaleNormal="70" workbookViewId="0">
      <selection activeCell="G21" sqref="G21"/>
    </sheetView>
  </sheetViews>
  <sheetFormatPr defaultColWidth="9.140625" defaultRowHeight="15" x14ac:dyDescent="0.25"/>
  <cols>
    <col min="1" max="1" width="9.140625" style="4"/>
    <col min="2" max="2" width="26.85546875" style="4" customWidth="1"/>
    <col min="3" max="3" width="9.140625" style="4"/>
    <col min="4" max="4" width="12.85546875" style="4" customWidth="1"/>
    <col min="5" max="5" width="23" style="4" customWidth="1"/>
    <col min="6" max="6" width="15.7109375" style="4" customWidth="1"/>
    <col min="7" max="7" width="16.140625" style="4" customWidth="1"/>
    <col min="8" max="10" width="9.140625" style="4"/>
    <col min="11" max="11" width="11" style="4" customWidth="1"/>
    <col min="12" max="12" width="14.85546875" style="4" customWidth="1"/>
    <col min="13" max="17" width="12.7109375" style="4" customWidth="1"/>
    <col min="18" max="18" width="27.5703125" style="4" customWidth="1"/>
    <col min="19" max="19" width="13.42578125" style="4" customWidth="1"/>
    <col min="20" max="20" width="12.85546875" style="4" customWidth="1"/>
    <col min="21" max="21" width="29.28515625" style="4" customWidth="1"/>
    <col min="22" max="22" width="12.5703125" style="4" customWidth="1"/>
    <col min="23" max="23" width="12.85546875" style="4" customWidth="1"/>
    <col min="24" max="26" width="9.140625" style="4"/>
    <col min="27" max="27" width="19.7109375" style="4" customWidth="1"/>
    <col min="28" max="16384" width="9.140625" style="4"/>
  </cols>
  <sheetData>
    <row r="1" spans="2:27" x14ac:dyDescent="0.25">
      <c r="R1" s="4" t="s">
        <v>139</v>
      </c>
      <c r="T1" s="4" t="s">
        <v>106</v>
      </c>
    </row>
    <row r="2" spans="2:27" x14ac:dyDescent="0.25"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61</v>
      </c>
      <c r="L2" s="4" t="s">
        <v>14</v>
      </c>
      <c r="M2" s="4" t="s">
        <v>61</v>
      </c>
      <c r="N2" s="4" t="s">
        <v>130</v>
      </c>
      <c r="O2" s="4" t="s">
        <v>79</v>
      </c>
      <c r="P2" s="4" t="s">
        <v>79</v>
      </c>
      <c r="Q2" s="8" t="s">
        <v>95</v>
      </c>
      <c r="R2" s="4" t="s">
        <v>95</v>
      </c>
      <c r="S2" s="4" t="s">
        <v>61</v>
      </c>
      <c r="T2" s="8" t="s">
        <v>61</v>
      </c>
      <c r="U2" s="4" t="s">
        <v>115</v>
      </c>
      <c r="V2" s="4" t="s">
        <v>116</v>
      </c>
      <c r="W2" s="4" t="s">
        <v>119</v>
      </c>
      <c r="X2" s="4" t="s">
        <v>122</v>
      </c>
      <c r="Y2" s="8" t="s">
        <v>14</v>
      </c>
      <c r="Z2" s="4" t="s">
        <v>119</v>
      </c>
      <c r="AA2" s="4" t="s">
        <v>61</v>
      </c>
    </row>
    <row r="3" spans="2:27" x14ac:dyDescent="0.25">
      <c r="B3" s="4" t="s">
        <v>26</v>
      </c>
      <c r="E3" s="4" t="s">
        <v>71</v>
      </c>
      <c r="F3" s="5" t="s">
        <v>34</v>
      </c>
      <c r="G3" s="4" t="s">
        <v>37</v>
      </c>
      <c r="H3" s="4" t="s">
        <v>64</v>
      </c>
      <c r="I3" s="4" t="s">
        <v>49</v>
      </c>
      <c r="J3" s="4" t="s">
        <v>47</v>
      </c>
      <c r="K3" s="4" t="s">
        <v>57</v>
      </c>
      <c r="L3" s="4" t="s">
        <v>58</v>
      </c>
      <c r="M3" s="4" t="s">
        <v>67</v>
      </c>
      <c r="N3" s="4" t="s">
        <v>70</v>
      </c>
      <c r="O3" s="4" t="s">
        <v>80</v>
      </c>
      <c r="P3" s="4">
        <v>8</v>
      </c>
      <c r="Q3" s="8" t="s">
        <v>111</v>
      </c>
      <c r="R3" s="4" t="s">
        <v>110</v>
      </c>
      <c r="S3" s="4" t="s">
        <v>108</v>
      </c>
      <c r="T3" s="8" t="s">
        <v>109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132</v>
      </c>
    </row>
    <row r="4" spans="2:27" x14ac:dyDescent="0.25">
      <c r="B4" s="4" t="s">
        <v>15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25">
      <c r="B5" s="4" t="s">
        <v>21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120</v>
      </c>
      <c r="Y5" s="4">
        <v>2</v>
      </c>
      <c r="AA5" s="8">
        <v>0.3</v>
      </c>
    </row>
    <row r="6" spans="2:27" x14ac:dyDescent="0.25">
      <c r="B6" s="4" t="s">
        <v>16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59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66</v>
      </c>
      <c r="Y6" s="4" t="s">
        <v>59</v>
      </c>
      <c r="AA6" s="8">
        <v>0</v>
      </c>
    </row>
    <row r="7" spans="2:27" x14ac:dyDescent="0.25">
      <c r="B7" s="4" t="s">
        <v>93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0.3</v>
      </c>
      <c r="L7" s="4" t="s">
        <v>22</v>
      </c>
      <c r="M7" s="4" t="s">
        <v>69</v>
      </c>
      <c r="N7" s="4" t="s">
        <v>30</v>
      </c>
      <c r="O7" s="4" t="s">
        <v>30</v>
      </c>
      <c r="P7" s="4" t="s">
        <v>89</v>
      </c>
      <c r="Q7" s="8" t="s">
        <v>89</v>
      </c>
      <c r="R7" s="4" t="s">
        <v>89</v>
      </c>
      <c r="S7" s="4">
        <v>0.3</v>
      </c>
      <c r="T7" s="8">
        <v>0.3</v>
      </c>
      <c r="U7" s="4">
        <v>0.3</v>
      </c>
      <c r="V7" s="4" t="s">
        <v>30</v>
      </c>
      <c r="W7" s="4" t="s">
        <v>66</v>
      </c>
      <c r="Y7" s="4" t="s">
        <v>22</v>
      </c>
      <c r="AA7" s="8">
        <v>0.3</v>
      </c>
    </row>
    <row r="8" spans="2:27" x14ac:dyDescent="0.25">
      <c r="B8" s="4" t="s">
        <v>27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22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66</v>
      </c>
      <c r="Y8" s="4" t="s">
        <v>22</v>
      </c>
      <c r="AA8" s="8">
        <v>1E-4</v>
      </c>
    </row>
    <row r="9" spans="2:27" x14ac:dyDescent="0.25">
      <c r="B9" s="4" t="s">
        <v>17</v>
      </c>
      <c r="E9" s="4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4" t="s">
        <v>22</v>
      </c>
      <c r="L9" s="4">
        <v>256</v>
      </c>
      <c r="M9" s="4" t="s">
        <v>22</v>
      </c>
      <c r="N9" s="5" t="s">
        <v>22</v>
      </c>
      <c r="O9" s="5" t="s">
        <v>22</v>
      </c>
      <c r="P9" s="5" t="s">
        <v>22</v>
      </c>
      <c r="Q9" s="17" t="s">
        <v>22</v>
      </c>
      <c r="R9" s="5" t="s">
        <v>22</v>
      </c>
      <c r="S9" s="4" t="s">
        <v>22</v>
      </c>
      <c r="T9" s="8" t="s">
        <v>22</v>
      </c>
      <c r="U9" s="4" t="s">
        <v>22</v>
      </c>
      <c r="V9" s="4" t="s">
        <v>22</v>
      </c>
      <c r="W9" s="4" t="s">
        <v>66</v>
      </c>
      <c r="Y9" s="4">
        <v>256</v>
      </c>
      <c r="AA9" s="8" t="s">
        <v>22</v>
      </c>
    </row>
    <row r="10" spans="2:27" x14ac:dyDescent="0.25">
      <c r="B10" s="4" t="s">
        <v>18</v>
      </c>
      <c r="E10" s="4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4" t="s">
        <v>22</v>
      </c>
      <c r="L10" s="4">
        <v>0.9</v>
      </c>
      <c r="M10" s="4" t="s">
        <v>22</v>
      </c>
      <c r="N10" s="5" t="s">
        <v>22</v>
      </c>
      <c r="O10" s="5" t="s">
        <v>22</v>
      </c>
      <c r="P10" s="5" t="s">
        <v>22</v>
      </c>
      <c r="Q10" s="17" t="s">
        <v>22</v>
      </c>
      <c r="R10" s="5" t="s">
        <v>99</v>
      </c>
      <c r="S10" s="4" t="s">
        <v>22</v>
      </c>
      <c r="T10" s="8" t="s">
        <v>22</v>
      </c>
      <c r="U10" s="4" t="s">
        <v>22</v>
      </c>
      <c r="V10" s="4" t="s">
        <v>22</v>
      </c>
      <c r="W10" s="4" t="s">
        <v>66</v>
      </c>
      <c r="Y10" s="4">
        <v>0.9</v>
      </c>
      <c r="AA10" s="8" t="s">
        <v>22</v>
      </c>
    </row>
    <row r="11" spans="2:27" x14ac:dyDescent="0.25">
      <c r="B11" s="4" t="s">
        <v>23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25">
      <c r="B12" s="4" t="s">
        <v>19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25">
      <c r="B13" s="4" t="s">
        <v>31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25">
      <c r="B14" s="4" t="s">
        <v>32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25">
      <c r="B15" s="4" t="s">
        <v>51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66</v>
      </c>
      <c r="J15" s="4" t="s">
        <v>66</v>
      </c>
      <c r="K15" s="4" t="s">
        <v>66</v>
      </c>
      <c r="L15" s="4">
        <v>2500</v>
      </c>
      <c r="M15" s="4" t="s">
        <v>66</v>
      </c>
      <c r="N15" s="4" t="s">
        <v>66</v>
      </c>
      <c r="O15" s="4" t="s">
        <v>66</v>
      </c>
      <c r="P15" s="4" t="s">
        <v>66</v>
      </c>
      <c r="Q15" s="8" t="s">
        <v>66</v>
      </c>
      <c r="R15" s="4" t="s">
        <v>66</v>
      </c>
      <c r="S15" s="4" t="s">
        <v>66</v>
      </c>
      <c r="T15" s="8" t="s">
        <v>66</v>
      </c>
      <c r="U15" s="4" t="s">
        <v>66</v>
      </c>
      <c r="V15" s="4" t="s">
        <v>66</v>
      </c>
      <c r="W15" s="4">
        <v>2500</v>
      </c>
      <c r="Y15" s="4">
        <v>2500</v>
      </c>
      <c r="AA15" s="8" t="s">
        <v>66</v>
      </c>
    </row>
    <row r="16" spans="2:27" ht="15.75" customHeight="1" x14ac:dyDescent="0.25">
      <c r="B16" s="4" t="s">
        <v>28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20" x14ac:dyDescent="0.25">
      <c r="B17" s="6" t="s">
        <v>20</v>
      </c>
      <c r="E17" s="6" t="s">
        <v>24</v>
      </c>
      <c r="F17" s="6" t="s">
        <v>33</v>
      </c>
      <c r="G17" s="6" t="s">
        <v>50</v>
      </c>
      <c r="H17" s="6" t="s">
        <v>45</v>
      </c>
      <c r="I17" s="6" t="s">
        <v>46</v>
      </c>
      <c r="J17" s="6" t="s">
        <v>48</v>
      </c>
      <c r="K17" s="6" t="s">
        <v>65</v>
      </c>
      <c r="L17" s="6" t="s">
        <v>63</v>
      </c>
      <c r="M17" s="6" t="s">
        <v>68</v>
      </c>
      <c r="N17" s="6" t="s">
        <v>75</v>
      </c>
      <c r="O17" s="6" t="s">
        <v>81</v>
      </c>
      <c r="P17" s="6" t="s">
        <v>90</v>
      </c>
      <c r="Q17" s="10" t="s">
        <v>92</v>
      </c>
      <c r="R17" s="6" t="s">
        <v>100</v>
      </c>
      <c r="S17" s="6" t="s">
        <v>112</v>
      </c>
      <c r="T17" s="10" t="s">
        <v>105</v>
      </c>
      <c r="U17" s="6" t="s">
        <v>107</v>
      </c>
      <c r="V17" s="6" t="s">
        <v>117</v>
      </c>
      <c r="W17" s="6" t="s">
        <v>118</v>
      </c>
      <c r="X17" s="4" t="s">
        <v>123</v>
      </c>
      <c r="Y17" s="6" t="s">
        <v>134</v>
      </c>
      <c r="Z17" s="6" t="s">
        <v>135</v>
      </c>
      <c r="AA17" s="6" t="s">
        <v>144</v>
      </c>
    </row>
    <row r="18" spans="2:27" x14ac:dyDescent="0.25">
      <c r="B18" s="4" t="s">
        <v>35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72</v>
      </c>
      <c r="N18" s="4">
        <v>-39.9238</v>
      </c>
      <c r="O18" s="4" t="s">
        <v>72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138</v>
      </c>
      <c r="AA18" s="4">
        <v>-170</v>
      </c>
    </row>
    <row r="19" spans="2:27" x14ac:dyDescent="0.25">
      <c r="B19" s="4" t="s">
        <v>0</v>
      </c>
      <c r="F19" s="4" t="s">
        <v>36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136</v>
      </c>
      <c r="AA19" s="4">
        <v>4468</v>
      </c>
    </row>
    <row r="20" spans="2:27" x14ac:dyDescent="0.25">
      <c r="B20" s="4" t="s">
        <v>1</v>
      </c>
      <c r="F20" s="4" t="s">
        <v>36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136</v>
      </c>
      <c r="AA20" s="4">
        <v>634</v>
      </c>
    </row>
    <row r="21" spans="2:27" x14ac:dyDescent="0.25">
      <c r="B21" s="4" t="s">
        <v>2</v>
      </c>
      <c r="F21" s="4" t="s">
        <v>36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136</v>
      </c>
      <c r="AA21" s="4">
        <v>301</v>
      </c>
    </row>
    <row r="22" spans="2:27" x14ac:dyDescent="0.25">
      <c r="B22" s="4" t="s">
        <v>3</v>
      </c>
      <c r="F22" s="4" t="s">
        <v>36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136</v>
      </c>
      <c r="AA22" s="4">
        <v>137</v>
      </c>
    </row>
    <row r="23" spans="2:27" x14ac:dyDescent="0.25">
      <c r="B23" s="4" t="s">
        <v>60</v>
      </c>
      <c r="G23" s="4">
        <v>-101</v>
      </c>
      <c r="H23" s="4">
        <v>-85</v>
      </c>
      <c r="K23" s="4">
        <v>11</v>
      </c>
      <c r="L23" s="4">
        <v>-76</v>
      </c>
      <c r="N23" s="4" t="s">
        <v>72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137</v>
      </c>
      <c r="AA23" s="4">
        <v>-45</v>
      </c>
    </row>
    <row r="24" spans="2:27" ht="195" x14ac:dyDescent="0.25">
      <c r="L24" s="11" t="s">
        <v>62</v>
      </c>
      <c r="P24" s="6" t="s">
        <v>91</v>
      </c>
      <c r="Q24" s="6" t="s">
        <v>96</v>
      </c>
      <c r="S24" s="6" t="s">
        <v>113</v>
      </c>
      <c r="T24" s="6" t="s">
        <v>114</v>
      </c>
      <c r="W24" s="6" t="s">
        <v>121</v>
      </c>
    </row>
    <row r="28" spans="2:27" x14ac:dyDescent="0.25">
      <c r="B28" s="5"/>
      <c r="C28" s="5"/>
      <c r="D28" s="5" t="s">
        <v>76</v>
      </c>
      <c r="E28" s="5" t="s">
        <v>77</v>
      </c>
      <c r="F28" s="5" t="s">
        <v>78</v>
      </c>
      <c r="G28" s="5"/>
      <c r="H28" s="5" t="s">
        <v>41</v>
      </c>
      <c r="T28" s="4">
        <v>1</v>
      </c>
    </row>
    <row r="29" spans="2:27" x14ac:dyDescent="0.25">
      <c r="B29" s="5" t="s">
        <v>38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25">
      <c r="B30" s="5" t="s">
        <v>39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25">
      <c r="B31" s="5" t="s">
        <v>40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25">
      <c r="B32" s="5" t="s">
        <v>73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25">
      <c r="B33" s="5" t="s">
        <v>74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25">
      <c r="B34" s="5"/>
      <c r="C34" s="5"/>
      <c r="D34" s="5"/>
      <c r="E34" s="5"/>
      <c r="F34" s="5"/>
      <c r="G34" s="5"/>
      <c r="H34" s="5"/>
    </row>
    <row r="35" spans="2:20" x14ac:dyDescent="0.25">
      <c r="B35" s="5"/>
      <c r="C35" s="5"/>
      <c r="D35" s="5"/>
      <c r="E35" s="5"/>
      <c r="F35" s="5"/>
      <c r="G35" s="5"/>
      <c r="H35" s="5"/>
      <c r="S35" s="4" t="s">
        <v>101</v>
      </c>
      <c r="T35" s="4">
        <f t="shared" ref="T35:T36" si="2">T28*T19/13</f>
        <v>337.95048461538465</v>
      </c>
    </row>
    <row r="36" spans="2:20" x14ac:dyDescent="0.25">
      <c r="B36" s="5"/>
      <c r="C36" s="5"/>
      <c r="D36" s="5"/>
      <c r="E36" s="5"/>
      <c r="F36" s="5"/>
      <c r="G36" s="5"/>
      <c r="H36" s="5"/>
      <c r="S36" s="4" t="s">
        <v>102</v>
      </c>
      <c r="T36" s="4">
        <f t="shared" si="2"/>
        <v>50.019223076923076</v>
      </c>
    </row>
    <row r="37" spans="2:20" x14ac:dyDescent="0.25">
      <c r="B37" s="5" t="s">
        <v>42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103</v>
      </c>
      <c r="T37" s="4">
        <f>T30*T21/13</f>
        <v>285.18623076923075</v>
      </c>
    </row>
    <row r="38" spans="2:20" x14ac:dyDescent="0.25">
      <c r="B38" s="5" t="s">
        <v>43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104</v>
      </c>
      <c r="T38" s="4">
        <f>T31*T22/13</f>
        <v>13.614415384615386</v>
      </c>
    </row>
    <row r="39" spans="2:20" x14ac:dyDescent="0.25">
      <c r="B39" s="5" t="s">
        <v>44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25">
      <c r="B40" s="5" t="s">
        <v>73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25">
      <c r="B41" s="5" t="s">
        <v>74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zoomScale="85" zoomScaleNormal="85" workbookViewId="0">
      <selection activeCell="D69" sqref="D69"/>
    </sheetView>
  </sheetViews>
  <sheetFormatPr defaultColWidth="9" defaultRowHeight="15" x14ac:dyDescent="0.25"/>
  <cols>
    <col min="1" max="2" width="9" style="5"/>
    <col min="3" max="3" width="22.28515625" style="5" bestFit="1" customWidth="1"/>
    <col min="4" max="4" width="13.5703125" style="5" customWidth="1"/>
    <col min="5" max="5" width="15.85546875" style="5" bestFit="1" customWidth="1"/>
    <col min="6" max="6" width="12" style="5" customWidth="1"/>
    <col min="7" max="7" width="21.5703125" style="5" customWidth="1"/>
    <col min="8" max="8" width="17.85546875" style="5" customWidth="1"/>
    <col min="9" max="9" width="12.140625" style="5" customWidth="1"/>
    <col min="10" max="10" width="11" style="5" customWidth="1"/>
    <col min="11" max="11" width="13.28515625" style="5" customWidth="1"/>
    <col min="12" max="12" width="21.140625" style="5" customWidth="1"/>
    <col min="13" max="13" width="12.140625" style="5" customWidth="1"/>
    <col min="14" max="14" width="12.5703125" style="5" customWidth="1"/>
    <col min="15" max="17" width="9" style="5"/>
    <col min="18" max="18" width="13" style="5" customWidth="1"/>
    <col min="19" max="16384" width="9" style="5"/>
  </cols>
  <sheetData>
    <row r="3" spans="3:18" x14ac:dyDescent="0.25">
      <c r="C3" s="5" t="s">
        <v>26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25">
      <c r="C4" s="5" t="s">
        <v>124</v>
      </c>
      <c r="G4" s="5" t="s">
        <v>119</v>
      </c>
      <c r="H4" s="5" t="s">
        <v>61</v>
      </c>
      <c r="I4" s="5" t="s">
        <v>61</v>
      </c>
      <c r="J4" s="5" t="s">
        <v>61</v>
      </c>
      <c r="K4" s="5" t="s">
        <v>61</v>
      </c>
      <c r="L4" s="5" t="s">
        <v>61</v>
      </c>
      <c r="M4" s="5" t="s">
        <v>61</v>
      </c>
      <c r="N4" s="5" t="s">
        <v>61</v>
      </c>
      <c r="O4" s="5" t="s">
        <v>61</v>
      </c>
      <c r="P4" s="5" t="s">
        <v>61</v>
      </c>
      <c r="R4" s="5" t="s">
        <v>61</v>
      </c>
    </row>
    <row r="5" spans="3:18" x14ac:dyDescent="0.25">
      <c r="C5" s="5" t="s">
        <v>15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25">
      <c r="C6" s="5" t="s">
        <v>21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25">
      <c r="C7" s="5" t="s">
        <v>16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25">
      <c r="C8" s="5" t="s">
        <v>93</v>
      </c>
      <c r="E8" s="5" t="s">
        <v>89</v>
      </c>
      <c r="H8" s="4" t="s">
        <v>129</v>
      </c>
      <c r="K8" s="4" t="s">
        <v>129</v>
      </c>
      <c r="L8" s="4" t="s">
        <v>129</v>
      </c>
      <c r="M8" s="4" t="s">
        <v>129</v>
      </c>
      <c r="N8" s="4" t="s">
        <v>129</v>
      </c>
      <c r="O8" s="4" t="s">
        <v>129</v>
      </c>
      <c r="P8" s="4" t="s">
        <v>129</v>
      </c>
      <c r="R8" s="4" t="s">
        <v>129</v>
      </c>
    </row>
    <row r="9" spans="3:18" x14ac:dyDescent="0.25">
      <c r="C9" s="5" t="s">
        <v>27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25">
      <c r="C10" s="5" t="s">
        <v>17</v>
      </c>
      <c r="E10" s="5" t="s">
        <v>22</v>
      </c>
      <c r="H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R10" s="4" t="s">
        <v>22</v>
      </c>
    </row>
    <row r="11" spans="3:18" x14ac:dyDescent="0.25">
      <c r="C11" s="5" t="s">
        <v>18</v>
      </c>
      <c r="E11" s="5" t="s">
        <v>22</v>
      </c>
      <c r="H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R11" s="4" t="s">
        <v>22</v>
      </c>
    </row>
    <row r="12" spans="3:18" x14ac:dyDescent="0.25">
      <c r="C12" s="5" t="s">
        <v>23</v>
      </c>
      <c r="E12" s="5">
        <v>256</v>
      </c>
      <c r="H12" s="4">
        <v>256</v>
      </c>
      <c r="I12" s="5" t="s">
        <v>142</v>
      </c>
      <c r="J12" s="5" t="s">
        <v>143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25">
      <c r="C13" s="5" t="s">
        <v>19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25">
      <c r="C14" s="5" t="s">
        <v>31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25">
      <c r="C15" s="5" t="s">
        <v>32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25">
      <c r="C16" s="5" t="s">
        <v>51</v>
      </c>
      <c r="E16" s="5" t="s">
        <v>66</v>
      </c>
      <c r="H16" s="4" t="s">
        <v>66</v>
      </c>
      <c r="K16" s="4" t="s">
        <v>66</v>
      </c>
      <c r="L16" s="4" t="s">
        <v>66</v>
      </c>
      <c r="M16" s="4" t="s">
        <v>66</v>
      </c>
      <c r="N16" s="4" t="s">
        <v>66</v>
      </c>
      <c r="O16" s="4" t="s">
        <v>66</v>
      </c>
      <c r="P16" s="4" t="s">
        <v>66</v>
      </c>
      <c r="R16" s="4" t="s">
        <v>66</v>
      </c>
    </row>
    <row r="17" spans="3:19" x14ac:dyDescent="0.25">
      <c r="C17" s="5" t="s">
        <v>28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80" x14ac:dyDescent="0.25">
      <c r="C18" s="15" t="s">
        <v>20</v>
      </c>
      <c r="E18" s="15" t="s">
        <v>94</v>
      </c>
      <c r="G18" s="15" t="s">
        <v>127</v>
      </c>
      <c r="H18" s="15" t="s">
        <v>133</v>
      </c>
      <c r="I18" s="15" t="s">
        <v>140</v>
      </c>
      <c r="J18" s="15" t="s">
        <v>141</v>
      </c>
      <c r="K18" s="15" t="s">
        <v>145</v>
      </c>
      <c r="M18" s="15" t="s">
        <v>181</v>
      </c>
      <c r="N18" s="15" t="s">
        <v>204</v>
      </c>
      <c r="O18" s="15" t="s">
        <v>242</v>
      </c>
      <c r="P18" s="15" t="s">
        <v>266</v>
      </c>
      <c r="Q18" s="15" t="s">
        <v>323</v>
      </c>
      <c r="R18" s="15" t="s">
        <v>324</v>
      </c>
      <c r="S18" s="15" t="s">
        <v>337</v>
      </c>
    </row>
    <row r="19" spans="3:19" x14ac:dyDescent="0.25">
      <c r="C19" s="5" t="s">
        <v>35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254</v>
      </c>
      <c r="O19" s="5">
        <v>-2.1734</v>
      </c>
    </row>
    <row r="20" spans="3:19" x14ac:dyDescent="0.25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156</v>
      </c>
      <c r="M20" s="5" t="s">
        <v>182</v>
      </c>
      <c r="O20" s="5" t="s">
        <v>243</v>
      </c>
    </row>
    <row r="21" spans="3:19" x14ac:dyDescent="0.25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157</v>
      </c>
      <c r="M21" s="5" t="s">
        <v>183</v>
      </c>
      <c r="O21" s="5" t="s">
        <v>244</v>
      </c>
    </row>
    <row r="22" spans="3:19" x14ac:dyDescent="0.25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158</v>
      </c>
      <c r="M22" s="5" t="s">
        <v>184</v>
      </c>
      <c r="O22" s="5" t="s">
        <v>245</v>
      </c>
    </row>
    <row r="23" spans="3:19" x14ac:dyDescent="0.25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148</v>
      </c>
      <c r="M23" s="5" t="s">
        <v>185</v>
      </c>
      <c r="O23" s="5" t="s">
        <v>148</v>
      </c>
    </row>
    <row r="24" spans="3:19" x14ac:dyDescent="0.25">
      <c r="C24" s="5" t="s">
        <v>125</v>
      </c>
      <c r="E24" s="12"/>
      <c r="G24" s="5">
        <v>-173.0642</v>
      </c>
      <c r="H24" s="5">
        <v>-64.4071</v>
      </c>
      <c r="L24" s="5" t="s">
        <v>159</v>
      </c>
      <c r="M24" s="5" t="s">
        <v>186</v>
      </c>
      <c r="O24" s="5" t="s">
        <v>246</v>
      </c>
    </row>
    <row r="25" spans="3:19" x14ac:dyDescent="0.25">
      <c r="C25" s="5" t="s">
        <v>60</v>
      </c>
      <c r="E25" s="5" t="s">
        <v>97</v>
      </c>
    </row>
    <row r="26" spans="3:19" ht="75" x14ac:dyDescent="0.25">
      <c r="C26" s="5" t="s">
        <v>126</v>
      </c>
      <c r="E26" s="15" t="s">
        <v>98</v>
      </c>
      <c r="G26" s="15" t="s">
        <v>128</v>
      </c>
      <c r="K26" s="15" t="s">
        <v>146</v>
      </c>
      <c r="L26" s="5" t="s">
        <v>155</v>
      </c>
      <c r="M26" s="15" t="s">
        <v>203</v>
      </c>
    </row>
    <row r="31" spans="3:19" x14ac:dyDescent="0.25">
      <c r="E31" s="17"/>
      <c r="G31" s="17"/>
    </row>
    <row r="32" spans="3:19" x14ac:dyDescent="0.25">
      <c r="C32" s="5" t="s">
        <v>187</v>
      </c>
    </row>
    <row r="34" spans="4:11" x14ac:dyDescent="0.25">
      <c r="D34" s="5" t="s">
        <v>151</v>
      </c>
      <c r="E34" s="5" t="s">
        <v>161</v>
      </c>
      <c r="F34" s="5" t="s">
        <v>167</v>
      </c>
      <c r="G34" s="5" t="s">
        <v>198</v>
      </c>
      <c r="H34" s="5" t="s">
        <v>199</v>
      </c>
      <c r="I34" s="18" t="s">
        <v>253</v>
      </c>
      <c r="J34" s="5" t="s">
        <v>267</v>
      </c>
    </row>
    <row r="36" spans="4:11" x14ac:dyDescent="0.25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25">
      <c r="D38" s="5" t="s">
        <v>255</v>
      </c>
      <c r="E38" s="5" t="s">
        <v>162</v>
      </c>
      <c r="F38" s="5" t="s">
        <v>168</v>
      </c>
      <c r="G38" s="5" t="s">
        <v>153</v>
      </c>
      <c r="H38" s="5" t="s">
        <v>173</v>
      </c>
      <c r="I38" s="5" t="s">
        <v>243</v>
      </c>
      <c r="J38" s="5" t="s">
        <v>268</v>
      </c>
      <c r="K38" s="5" t="s">
        <v>280</v>
      </c>
    </row>
    <row r="39" spans="4:11" x14ac:dyDescent="0.25">
      <c r="D39" s="5" t="s">
        <v>256</v>
      </c>
      <c r="E39" s="5" t="s">
        <v>163</v>
      </c>
      <c r="F39" s="5" t="s">
        <v>169</v>
      </c>
      <c r="G39" s="5" t="s">
        <v>154</v>
      </c>
      <c r="H39" s="5" t="s">
        <v>174</v>
      </c>
      <c r="I39" s="5" t="s">
        <v>244</v>
      </c>
      <c r="J39" s="5" t="s">
        <v>269</v>
      </c>
      <c r="K39" s="5" t="s">
        <v>269</v>
      </c>
    </row>
    <row r="40" spans="4:11" x14ac:dyDescent="0.25">
      <c r="D40" s="5" t="s">
        <v>147</v>
      </c>
      <c r="E40" s="5" t="s">
        <v>147</v>
      </c>
      <c r="F40" s="5" t="s">
        <v>147</v>
      </c>
      <c r="G40" s="5" t="s">
        <v>152</v>
      </c>
      <c r="H40" s="5" t="s">
        <v>152</v>
      </c>
      <c r="I40" s="5" t="s">
        <v>245</v>
      </c>
      <c r="J40" s="5" t="s">
        <v>270</v>
      </c>
      <c r="K40" s="5" t="s">
        <v>281</v>
      </c>
    </row>
    <row r="41" spans="4:11" x14ac:dyDescent="0.25">
      <c r="D41" s="5" t="s">
        <v>148</v>
      </c>
      <c r="E41" s="5" t="s">
        <v>148</v>
      </c>
      <c r="F41" s="5" t="s">
        <v>148</v>
      </c>
      <c r="G41" s="5" t="s">
        <v>148</v>
      </c>
      <c r="H41" s="5" t="s">
        <v>148</v>
      </c>
      <c r="I41" s="5" t="s">
        <v>148</v>
      </c>
      <c r="J41" s="5" t="s">
        <v>271</v>
      </c>
      <c r="K41" s="5" t="s">
        <v>282</v>
      </c>
    </row>
    <row r="42" spans="4:11" x14ac:dyDescent="0.25">
      <c r="D42" s="5" t="s">
        <v>257</v>
      </c>
      <c r="E42" s="5" t="s">
        <v>164</v>
      </c>
      <c r="F42" s="5" t="s">
        <v>170</v>
      </c>
      <c r="G42" s="5" t="s">
        <v>178</v>
      </c>
      <c r="H42" s="5" t="s">
        <v>175</v>
      </c>
      <c r="I42" s="5" t="s">
        <v>246</v>
      </c>
      <c r="J42" s="5" t="s">
        <v>272</v>
      </c>
      <c r="K42" s="5" t="s">
        <v>283</v>
      </c>
    </row>
    <row r="43" spans="4:11" x14ac:dyDescent="0.25">
      <c r="D43" s="5" t="s">
        <v>258</v>
      </c>
      <c r="E43" s="5" t="s">
        <v>165</v>
      </c>
      <c r="F43" s="5" t="s">
        <v>171</v>
      </c>
      <c r="G43" s="5" t="s">
        <v>179</v>
      </c>
      <c r="H43" s="5" t="s">
        <v>176</v>
      </c>
      <c r="I43" s="5" t="s">
        <v>247</v>
      </c>
      <c r="J43" s="5" t="s">
        <v>273</v>
      </c>
      <c r="K43" s="5" t="s">
        <v>284</v>
      </c>
    </row>
    <row r="44" spans="4:11" x14ac:dyDescent="0.25">
      <c r="D44" s="5" t="s">
        <v>259</v>
      </c>
      <c r="E44" s="5" t="s">
        <v>166</v>
      </c>
      <c r="F44" s="5" t="s">
        <v>172</v>
      </c>
      <c r="G44" s="5" t="s">
        <v>180</v>
      </c>
      <c r="H44" s="5" t="s">
        <v>177</v>
      </c>
      <c r="I44" s="5" t="s">
        <v>248</v>
      </c>
      <c r="J44" s="5" t="s">
        <v>274</v>
      </c>
      <c r="K44" s="5" t="s">
        <v>285</v>
      </c>
    </row>
    <row r="45" spans="4:11" x14ac:dyDescent="0.25">
      <c r="D45" s="5" t="s">
        <v>260</v>
      </c>
      <c r="E45" s="5" t="s">
        <v>195</v>
      </c>
      <c r="F45" s="5" t="s">
        <v>200</v>
      </c>
      <c r="G45" s="5" t="s">
        <v>188</v>
      </c>
      <c r="H45" s="5" t="s">
        <v>192</v>
      </c>
      <c r="I45" s="5" t="s">
        <v>249</v>
      </c>
      <c r="J45" s="5" t="s">
        <v>275</v>
      </c>
      <c r="K45" s="5" t="s">
        <v>286</v>
      </c>
    </row>
    <row r="46" spans="4:11" x14ac:dyDescent="0.25">
      <c r="D46" s="5" t="s">
        <v>261</v>
      </c>
      <c r="E46" s="5" t="s">
        <v>196</v>
      </c>
      <c r="F46" s="5" t="s">
        <v>201</v>
      </c>
      <c r="G46" s="5" t="s">
        <v>189</v>
      </c>
      <c r="H46" s="5" t="s">
        <v>193</v>
      </c>
      <c r="I46" s="5" t="s">
        <v>250</v>
      </c>
      <c r="J46" s="5" t="s">
        <v>276</v>
      </c>
      <c r="K46" s="5" t="s">
        <v>276</v>
      </c>
    </row>
    <row r="47" spans="4:11" x14ac:dyDescent="0.25">
      <c r="D47" s="5" t="s">
        <v>149</v>
      </c>
      <c r="E47" s="5" t="s">
        <v>149</v>
      </c>
      <c r="F47" s="5" t="s">
        <v>149</v>
      </c>
      <c r="G47" s="5" t="s">
        <v>190</v>
      </c>
      <c r="H47" s="5" t="s">
        <v>190</v>
      </c>
      <c r="I47" s="5" t="s">
        <v>251</v>
      </c>
      <c r="J47" s="5" t="s">
        <v>277</v>
      </c>
      <c r="K47" s="5" t="s">
        <v>287</v>
      </c>
    </row>
    <row r="48" spans="4:11" x14ac:dyDescent="0.25">
      <c r="D48" s="5" t="s">
        <v>150</v>
      </c>
      <c r="E48" s="5" t="s">
        <v>150</v>
      </c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278</v>
      </c>
      <c r="K48" s="5" t="s">
        <v>288</v>
      </c>
    </row>
    <row r="49" spans="3:11" x14ac:dyDescent="0.25">
      <c r="D49" s="5" t="s">
        <v>262</v>
      </c>
      <c r="E49" s="5" t="s">
        <v>197</v>
      </c>
      <c r="F49" s="5" t="s">
        <v>202</v>
      </c>
      <c r="G49" s="5" t="s">
        <v>191</v>
      </c>
      <c r="H49" s="5" t="s">
        <v>194</v>
      </c>
      <c r="I49" s="5" t="s">
        <v>252</v>
      </c>
      <c r="J49" s="5" t="s">
        <v>279</v>
      </c>
      <c r="K49" s="5" t="s">
        <v>289</v>
      </c>
    </row>
    <row r="51" spans="3:11" x14ac:dyDescent="0.25">
      <c r="C51" s="5" t="s">
        <v>263</v>
      </c>
      <c r="D51" s="5" t="s">
        <v>151</v>
      </c>
      <c r="E51" s="5" t="s">
        <v>199</v>
      </c>
    </row>
    <row r="52" spans="3:11" x14ac:dyDescent="0.25">
      <c r="C52" s="5" t="s">
        <v>264</v>
      </c>
      <c r="D52" s="5">
        <v>-2.5703</v>
      </c>
      <c r="E52" s="5">
        <v>-2</v>
      </c>
    </row>
    <row r="54" spans="3:11" x14ac:dyDescent="0.25">
      <c r="C54" s="5" t="s">
        <v>52</v>
      </c>
      <c r="D54" s="5">
        <v>1.1100000000000001</v>
      </c>
      <c r="E54" s="5">
        <v>1.04</v>
      </c>
    </row>
    <row r="55" spans="3:11" x14ac:dyDescent="0.25">
      <c r="C55" s="5" t="s">
        <v>53</v>
      </c>
      <c r="D55" s="5">
        <v>1.1385000000000001</v>
      </c>
      <c r="E55" s="5">
        <v>1.069</v>
      </c>
    </row>
    <row r="56" spans="3:11" x14ac:dyDescent="0.25">
      <c r="C56" s="5" t="s">
        <v>54</v>
      </c>
      <c r="D56" s="5">
        <v>0</v>
      </c>
    </row>
    <row r="57" spans="3:11" x14ac:dyDescent="0.25">
      <c r="C57" s="5" t="s">
        <v>55</v>
      </c>
      <c r="D57" s="5">
        <v>0</v>
      </c>
    </row>
    <row r="58" spans="3:11" x14ac:dyDescent="0.25">
      <c r="C58" s="5" t="s">
        <v>265</v>
      </c>
      <c r="D58" s="5">
        <v>-57.116700000000002</v>
      </c>
      <c r="E58" s="5">
        <v>-50.149000000000001</v>
      </c>
    </row>
    <row r="62" spans="3:11" x14ac:dyDescent="0.25">
      <c r="E62" s="5" t="s">
        <v>56</v>
      </c>
      <c r="F62" s="5" t="s">
        <v>291</v>
      </c>
    </row>
    <row r="64" spans="3:11" x14ac:dyDescent="0.25">
      <c r="C64" s="5" t="s">
        <v>187</v>
      </c>
    </row>
    <row r="65" spans="4:8" x14ac:dyDescent="0.25">
      <c r="D65" s="5" t="s">
        <v>151</v>
      </c>
      <c r="E65" s="5" t="s">
        <v>161</v>
      </c>
      <c r="F65" s="5" t="s">
        <v>167</v>
      </c>
      <c r="G65" s="5" t="s">
        <v>198</v>
      </c>
      <c r="H65" s="5" t="s">
        <v>199</v>
      </c>
    </row>
    <row r="66" spans="4:8" x14ac:dyDescent="0.25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25">
      <c r="D68" s="5" t="s">
        <v>290</v>
      </c>
      <c r="E68" s="5" t="s">
        <v>297</v>
      </c>
      <c r="F68" s="5" t="s">
        <v>305</v>
      </c>
      <c r="G68" s="5" t="s">
        <v>153</v>
      </c>
      <c r="H68" s="5" t="s">
        <v>295</v>
      </c>
    </row>
    <row r="69" spans="4:8" x14ac:dyDescent="0.25">
      <c r="D69" s="5" t="s">
        <v>331</v>
      </c>
      <c r="E69" s="5" t="s">
        <v>298</v>
      </c>
      <c r="F69" s="5" t="s">
        <v>306</v>
      </c>
      <c r="G69" s="5" t="s">
        <v>313</v>
      </c>
      <c r="H69" s="5" t="s">
        <v>325</v>
      </c>
    </row>
    <row r="70" spans="4:8" x14ac:dyDescent="0.25">
      <c r="D70" s="5" t="s">
        <v>147</v>
      </c>
      <c r="E70" s="5" t="s">
        <v>147</v>
      </c>
      <c r="F70" s="5" t="s">
        <v>147</v>
      </c>
      <c r="G70" s="5" t="s">
        <v>314</v>
      </c>
      <c r="H70" s="5" t="s">
        <v>152</v>
      </c>
    </row>
    <row r="71" spans="4:8" x14ac:dyDescent="0.25">
      <c r="D71" s="5" t="s">
        <v>148</v>
      </c>
      <c r="E71" s="5" t="s">
        <v>148</v>
      </c>
      <c r="F71" s="5" t="s">
        <v>148</v>
      </c>
      <c r="G71" s="5" t="s">
        <v>315</v>
      </c>
      <c r="H71" s="5" t="s">
        <v>148</v>
      </c>
    </row>
    <row r="72" spans="4:8" x14ac:dyDescent="0.25">
      <c r="D72" s="5" t="s">
        <v>332</v>
      </c>
      <c r="E72" s="5" t="s">
        <v>299</v>
      </c>
      <c r="F72" s="5" t="s">
        <v>307</v>
      </c>
      <c r="G72" s="5" t="s">
        <v>316</v>
      </c>
      <c r="H72" s="5" t="s">
        <v>326</v>
      </c>
    </row>
    <row r="73" spans="4:8" x14ac:dyDescent="0.25">
      <c r="D73" s="5" t="s">
        <v>333</v>
      </c>
      <c r="E73" s="5" t="s">
        <v>300</v>
      </c>
      <c r="F73" s="5" t="s">
        <v>308</v>
      </c>
      <c r="G73" s="5" t="s">
        <v>317</v>
      </c>
      <c r="H73" s="5" t="s">
        <v>327</v>
      </c>
    </row>
    <row r="74" spans="4:8" x14ac:dyDescent="0.25">
      <c r="D74" s="5" t="s">
        <v>334</v>
      </c>
      <c r="E74" s="5" t="s">
        <v>301</v>
      </c>
      <c r="F74" s="5" t="s">
        <v>309</v>
      </c>
      <c r="G74" s="5" t="s">
        <v>318</v>
      </c>
      <c r="H74" s="5" t="s">
        <v>328</v>
      </c>
    </row>
    <row r="75" spans="4:8" x14ac:dyDescent="0.25">
      <c r="D75" s="5" t="s">
        <v>292</v>
      </c>
      <c r="E75" s="5" t="s">
        <v>302</v>
      </c>
      <c r="F75" s="5" t="s">
        <v>310</v>
      </c>
      <c r="G75" s="5" t="s">
        <v>293</v>
      </c>
      <c r="H75" s="5" t="s">
        <v>296</v>
      </c>
    </row>
    <row r="76" spans="4:8" x14ac:dyDescent="0.25">
      <c r="D76" s="5" t="s">
        <v>335</v>
      </c>
      <c r="E76" s="5" t="s">
        <v>303</v>
      </c>
      <c r="F76" s="5" t="s">
        <v>311</v>
      </c>
      <c r="G76" s="5" t="s">
        <v>319</v>
      </c>
      <c r="H76" s="5" t="s">
        <v>329</v>
      </c>
    </row>
    <row r="77" spans="4:8" x14ac:dyDescent="0.25">
      <c r="D77" s="5" t="s">
        <v>149</v>
      </c>
      <c r="E77" s="5" t="s">
        <v>149</v>
      </c>
      <c r="F77" s="5" t="s">
        <v>149</v>
      </c>
      <c r="G77" s="5" t="s">
        <v>320</v>
      </c>
      <c r="H77" s="5" t="s">
        <v>294</v>
      </c>
    </row>
    <row r="78" spans="4:8" x14ac:dyDescent="0.25">
      <c r="D78" s="5" t="s">
        <v>150</v>
      </c>
      <c r="E78" s="5" t="s">
        <v>150</v>
      </c>
      <c r="F78" s="5" t="s">
        <v>150</v>
      </c>
      <c r="G78" s="5" t="s">
        <v>321</v>
      </c>
      <c r="H78" s="5" t="s">
        <v>150</v>
      </c>
    </row>
    <row r="79" spans="4:8" x14ac:dyDescent="0.25">
      <c r="D79" s="5" t="s">
        <v>336</v>
      </c>
      <c r="E79" s="5" t="s">
        <v>304</v>
      </c>
      <c r="F79" s="5" t="s">
        <v>312</v>
      </c>
      <c r="G79" s="5" t="s">
        <v>322</v>
      </c>
      <c r="H79" s="5" t="s">
        <v>330</v>
      </c>
    </row>
    <row r="80" spans="4:8" x14ac:dyDescent="0.25">
      <c r="D80" s="5" t="s">
        <v>160</v>
      </c>
      <c r="H80" s="5" t="s">
        <v>160</v>
      </c>
    </row>
    <row r="88" spans="4:8" x14ac:dyDescent="0.25">
      <c r="D88" s="5" t="s">
        <v>151</v>
      </c>
      <c r="E88" s="5" t="s">
        <v>161</v>
      </c>
      <c r="F88" s="5" t="s">
        <v>167</v>
      </c>
      <c r="G88" s="5" t="s">
        <v>198</v>
      </c>
      <c r="H88" s="5" t="s">
        <v>199</v>
      </c>
    </row>
    <row r="89" spans="4:8" x14ac:dyDescent="0.25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25">
      <c r="D91" s="5" t="s">
        <v>205</v>
      </c>
      <c r="E91" s="5" t="s">
        <v>162</v>
      </c>
      <c r="F91" s="5" t="s">
        <v>168</v>
      </c>
      <c r="G91" s="5" t="s">
        <v>153</v>
      </c>
      <c r="H91" s="5" t="s">
        <v>173</v>
      </c>
    </row>
    <row r="92" spans="4:8" x14ac:dyDescent="0.25">
      <c r="D92" s="5" t="s">
        <v>206</v>
      </c>
      <c r="E92" s="5" t="s">
        <v>213</v>
      </c>
      <c r="F92" s="5" t="s">
        <v>220</v>
      </c>
      <c r="G92" s="5" t="s">
        <v>227</v>
      </c>
      <c r="H92" s="5" t="s">
        <v>235</v>
      </c>
    </row>
    <row r="93" spans="4:8" x14ac:dyDescent="0.25">
      <c r="D93" s="5" t="s">
        <v>147</v>
      </c>
      <c r="E93" s="5" t="s">
        <v>147</v>
      </c>
      <c r="F93" s="5" t="s">
        <v>147</v>
      </c>
      <c r="G93" s="5" t="s">
        <v>152</v>
      </c>
      <c r="H93" s="5" t="s">
        <v>152</v>
      </c>
    </row>
    <row r="94" spans="4:8" x14ac:dyDescent="0.25">
      <c r="D94" s="5" t="s">
        <v>148</v>
      </c>
      <c r="E94" s="5" t="s">
        <v>148</v>
      </c>
      <c r="F94" s="5" t="s">
        <v>148</v>
      </c>
      <c r="G94" s="5" t="s">
        <v>148</v>
      </c>
      <c r="H94" s="5" t="s">
        <v>148</v>
      </c>
    </row>
    <row r="95" spans="4:8" x14ac:dyDescent="0.25">
      <c r="D95" s="5" t="s">
        <v>207</v>
      </c>
      <c r="E95" s="5" t="s">
        <v>214</v>
      </c>
      <c r="F95" s="5" t="s">
        <v>221</v>
      </c>
      <c r="G95" s="5" t="s">
        <v>228</v>
      </c>
      <c r="H95" s="5" t="s">
        <v>236</v>
      </c>
    </row>
    <row r="96" spans="4:8" x14ac:dyDescent="0.25">
      <c r="D96" s="5" t="s">
        <v>208</v>
      </c>
      <c r="E96" s="5" t="s">
        <v>215</v>
      </c>
      <c r="F96" s="5" t="s">
        <v>222</v>
      </c>
      <c r="G96" s="5" t="s">
        <v>229</v>
      </c>
      <c r="H96" s="5" t="s">
        <v>237</v>
      </c>
    </row>
    <row r="97" spans="4:8" x14ac:dyDescent="0.25">
      <c r="D97" s="5" t="s">
        <v>209</v>
      </c>
      <c r="E97" s="5" t="s">
        <v>216</v>
      </c>
      <c r="F97" s="5" t="s">
        <v>223</v>
      </c>
      <c r="G97" s="5" t="s">
        <v>230</v>
      </c>
      <c r="H97" s="5" t="s">
        <v>238</v>
      </c>
    </row>
    <row r="98" spans="4:8" x14ac:dyDescent="0.25">
      <c r="D98" s="5" t="s">
        <v>210</v>
      </c>
      <c r="E98" s="5" t="s">
        <v>217</v>
      </c>
      <c r="F98" s="5" t="s">
        <v>224</v>
      </c>
      <c r="G98" s="5" t="s">
        <v>231</v>
      </c>
      <c r="H98" s="5" t="s">
        <v>239</v>
      </c>
    </row>
    <row r="99" spans="4:8" x14ac:dyDescent="0.25">
      <c r="D99" s="5" t="s">
        <v>211</v>
      </c>
      <c r="E99" s="5" t="s">
        <v>218</v>
      </c>
      <c r="F99" s="5" t="s">
        <v>225</v>
      </c>
      <c r="G99" s="5" t="s">
        <v>232</v>
      </c>
      <c r="H99" s="5" t="s">
        <v>240</v>
      </c>
    </row>
    <row r="100" spans="4:8" x14ac:dyDescent="0.25">
      <c r="D100" s="5" t="s">
        <v>149</v>
      </c>
      <c r="E100" s="5" t="s">
        <v>149</v>
      </c>
      <c r="F100" s="5" t="s">
        <v>149</v>
      </c>
      <c r="G100" s="5" t="s">
        <v>233</v>
      </c>
      <c r="H100" s="5" t="s">
        <v>233</v>
      </c>
    </row>
    <row r="101" spans="4:8" x14ac:dyDescent="0.25">
      <c r="D101" s="5" t="s">
        <v>150</v>
      </c>
      <c r="E101" s="5" t="s">
        <v>150</v>
      </c>
      <c r="F101" s="5" t="s">
        <v>150</v>
      </c>
      <c r="G101" s="5" t="s">
        <v>150</v>
      </c>
      <c r="H101" s="5" t="s">
        <v>150</v>
      </c>
    </row>
    <row r="102" spans="4:8" x14ac:dyDescent="0.25">
      <c r="D102" s="5" t="s">
        <v>212</v>
      </c>
      <c r="E102" s="5" t="s">
        <v>219</v>
      </c>
      <c r="F102" s="5" t="s">
        <v>226</v>
      </c>
      <c r="G102" s="5" t="s">
        <v>234</v>
      </c>
      <c r="H102" s="5" t="s">
        <v>241</v>
      </c>
    </row>
    <row r="103" spans="4:8" x14ac:dyDescent="0.25">
      <c r="H103" s="5" t="s"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54" zoomScale="85" zoomScaleNormal="85" workbookViewId="0">
      <selection activeCell="T78" sqref="T78"/>
    </sheetView>
  </sheetViews>
  <sheetFormatPr defaultRowHeight="15" x14ac:dyDescent="0.25"/>
  <cols>
    <col min="2" max="2" width="24.140625" customWidth="1"/>
    <col min="3" max="3" width="15.5703125" customWidth="1"/>
    <col min="4" max="4" width="14.7109375" customWidth="1"/>
    <col min="5" max="5" width="11.28515625" customWidth="1"/>
  </cols>
  <sheetData>
    <row r="2" spans="2:5" x14ac:dyDescent="0.25">
      <c r="D2" s="4">
        <v>11</v>
      </c>
      <c r="E2" s="4">
        <v>12</v>
      </c>
    </row>
    <row r="3" spans="2:5" x14ac:dyDescent="0.25">
      <c r="B3" s="4" t="s">
        <v>26</v>
      </c>
      <c r="C3" s="4">
        <v>10</v>
      </c>
      <c r="D3" s="4" t="s">
        <v>85</v>
      </c>
    </row>
    <row r="4" spans="2:5" x14ac:dyDescent="0.25">
      <c r="B4" s="4" t="s">
        <v>15</v>
      </c>
      <c r="C4" s="12">
        <v>1E-4</v>
      </c>
      <c r="D4" s="12">
        <v>1E-3</v>
      </c>
      <c r="E4" s="12">
        <v>1E-3</v>
      </c>
    </row>
    <row r="5" spans="2:5" x14ac:dyDescent="0.25">
      <c r="B5" s="4" t="s">
        <v>21</v>
      </c>
      <c r="C5" s="7">
        <v>0.2</v>
      </c>
      <c r="D5" s="7">
        <v>0.25</v>
      </c>
      <c r="E5" s="7">
        <v>0.1</v>
      </c>
    </row>
    <row r="6" spans="2:5" x14ac:dyDescent="0.25">
      <c r="B6" s="4" t="s">
        <v>16</v>
      </c>
      <c r="C6" s="4">
        <v>0</v>
      </c>
      <c r="D6" s="4">
        <v>0</v>
      </c>
      <c r="E6" s="4">
        <v>0</v>
      </c>
    </row>
    <row r="7" spans="2:5" x14ac:dyDescent="0.25">
      <c r="B7" s="4" t="s">
        <v>29</v>
      </c>
      <c r="C7" s="8" t="s">
        <v>82</v>
      </c>
      <c r="D7" s="8" t="s">
        <v>84</v>
      </c>
      <c r="E7" s="8" t="s">
        <v>84</v>
      </c>
    </row>
    <row r="8" spans="2:5" x14ac:dyDescent="0.25">
      <c r="B8" s="4" t="s">
        <v>27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25">
      <c r="B9" s="4" t="s">
        <v>17</v>
      </c>
      <c r="C9" s="4" t="s">
        <v>22</v>
      </c>
      <c r="D9" s="4" t="s">
        <v>22</v>
      </c>
      <c r="E9" s="4" t="s">
        <v>22</v>
      </c>
    </row>
    <row r="10" spans="2:5" x14ac:dyDescent="0.25">
      <c r="B10" s="4" t="s">
        <v>18</v>
      </c>
      <c r="C10" s="5" t="s">
        <v>22</v>
      </c>
      <c r="D10" s="5" t="s">
        <v>22</v>
      </c>
      <c r="E10" s="5" t="s">
        <v>22</v>
      </c>
    </row>
    <row r="11" spans="2:5" x14ac:dyDescent="0.25">
      <c r="B11" s="4" t="s">
        <v>23</v>
      </c>
      <c r="C11" s="5">
        <v>512</v>
      </c>
      <c r="D11" s="5">
        <v>512</v>
      </c>
      <c r="E11" s="5">
        <v>256</v>
      </c>
    </row>
    <row r="12" spans="2:5" x14ac:dyDescent="0.25">
      <c r="B12" s="4" t="s">
        <v>19</v>
      </c>
      <c r="C12" s="4">
        <v>0.9</v>
      </c>
      <c r="D12" s="4">
        <v>0.9</v>
      </c>
      <c r="E12" s="4">
        <v>0.9</v>
      </c>
    </row>
    <row r="13" spans="2:5" x14ac:dyDescent="0.25">
      <c r="B13" s="4" t="s">
        <v>31</v>
      </c>
      <c r="C13" s="4">
        <v>128</v>
      </c>
      <c r="D13" s="4">
        <v>128</v>
      </c>
      <c r="E13" s="4">
        <v>128</v>
      </c>
    </row>
    <row r="14" spans="2:5" x14ac:dyDescent="0.25">
      <c r="B14" s="4" t="s">
        <v>32</v>
      </c>
      <c r="C14" s="4">
        <v>2</v>
      </c>
      <c r="D14" s="4">
        <v>4</v>
      </c>
      <c r="E14" s="4">
        <v>4</v>
      </c>
    </row>
    <row r="15" spans="2:5" x14ac:dyDescent="0.25">
      <c r="B15" s="4" t="s">
        <v>51</v>
      </c>
      <c r="C15" s="4">
        <v>1</v>
      </c>
      <c r="D15" s="4">
        <v>1</v>
      </c>
      <c r="E15" s="4">
        <v>1</v>
      </c>
    </row>
    <row r="16" spans="2:5" x14ac:dyDescent="0.25">
      <c r="B16" s="4" t="s">
        <v>28</v>
      </c>
      <c r="C16" s="7">
        <v>1500</v>
      </c>
      <c r="D16" s="7">
        <v>10000</v>
      </c>
      <c r="E16" s="7">
        <v>10000</v>
      </c>
    </row>
    <row r="17" spans="2:5" ht="195" x14ac:dyDescent="0.25">
      <c r="B17" s="6" t="s">
        <v>20</v>
      </c>
      <c r="C17" s="13" t="s">
        <v>83</v>
      </c>
      <c r="D17" s="14" t="s">
        <v>86</v>
      </c>
      <c r="E17" s="14" t="s">
        <v>87</v>
      </c>
    </row>
    <row r="18" spans="2:5" x14ac:dyDescent="0.25">
      <c r="B18" s="4" t="s">
        <v>35</v>
      </c>
      <c r="D18" s="4">
        <v>-256</v>
      </c>
    </row>
    <row r="19" spans="2:5" x14ac:dyDescent="0.25">
      <c r="B19" s="4" t="s">
        <v>0</v>
      </c>
      <c r="D19">
        <v>4670.9998999999998</v>
      </c>
    </row>
    <row r="20" spans="2:5" x14ac:dyDescent="0.25">
      <c r="B20" s="4" t="s">
        <v>1</v>
      </c>
      <c r="D20">
        <v>688.9171</v>
      </c>
    </row>
    <row r="21" spans="2:5" x14ac:dyDescent="0.25">
      <c r="B21" s="4" t="s">
        <v>2</v>
      </c>
      <c r="D21">
        <v>16.5168</v>
      </c>
    </row>
    <row r="22" spans="2:5" x14ac:dyDescent="0.25">
      <c r="B22" s="4" t="s">
        <v>3</v>
      </c>
      <c r="D22">
        <v>-3340.0697</v>
      </c>
    </row>
    <row r="23" spans="2:5" x14ac:dyDescent="0.25">
      <c r="B23" s="4" t="s">
        <v>60</v>
      </c>
    </row>
    <row r="26" spans="2:5" x14ac:dyDescent="0.25">
      <c r="E26" t="s">
        <v>88</v>
      </c>
    </row>
    <row r="46" spans="3:14" x14ac:dyDescent="0.25">
      <c r="C46" t="s">
        <v>119</v>
      </c>
      <c r="E46" t="s">
        <v>14</v>
      </c>
      <c r="H46" t="s">
        <v>61</v>
      </c>
      <c r="J46" t="s">
        <v>122</v>
      </c>
      <c r="N46" t="s">
        <v>116</v>
      </c>
    </row>
    <row r="93" spans="5:5" x14ac:dyDescent="0.25">
      <c r="E9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</vt:lpstr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Ali Jaisan</cp:lastModifiedBy>
  <dcterms:created xsi:type="dcterms:W3CDTF">2025-02-09T11:52:51Z</dcterms:created>
  <dcterms:modified xsi:type="dcterms:W3CDTF">2025-10-18T11:58:44Z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