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y1\"/>
    </mc:Choice>
  </mc:AlternateContent>
  <xr:revisionPtr revIDLastSave="0" documentId="13_ncr:1_{161114B4-8571-484A-B4B0-846AF8DB82E8}" xr6:coauthVersionLast="43" xr6:coauthVersionMax="43" xr10:uidLastSave="{00000000-0000-0000-0000-000000000000}"/>
  <bookViews>
    <workbookView xWindow="-110" yWindow="-110" windowWidth="22780" windowHeight="14660" xr2:uid="{AE127A0F-4DEA-4AF2-95EC-3B73EF641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R7" i="1" s="1"/>
  <c r="R8" i="1" s="1"/>
  <c r="R9" i="1" s="1"/>
  <c r="R10" i="1" s="1"/>
  <c r="R4" i="1"/>
  <c r="Q6" i="1"/>
  <c r="Q7" i="1" s="1"/>
  <c r="Q8" i="1" s="1"/>
  <c r="Q9" i="1" s="1"/>
  <c r="Q10" i="1" s="1"/>
  <c r="Q11" i="1" s="1"/>
  <c r="Q4" i="1"/>
  <c r="P6" i="1"/>
  <c r="P7" i="1" s="1"/>
  <c r="P8" i="1" s="1"/>
  <c r="P9" i="1" s="1"/>
  <c r="P10" i="1" s="1"/>
  <c r="P11" i="1" s="1"/>
  <c r="P4" i="1"/>
  <c r="M9" i="1"/>
  <c r="O6" i="1"/>
  <c r="O7" i="1" s="1"/>
  <c r="O8" i="1" s="1"/>
  <c r="O9" i="1" s="1"/>
  <c r="O4" i="1"/>
  <c r="N6" i="1"/>
  <c r="N7" i="1" s="1"/>
  <c r="N8" i="1" s="1"/>
  <c r="N9" i="1" s="1"/>
  <c r="N4" i="1"/>
  <c r="M6" i="1"/>
  <c r="M7" i="1" s="1"/>
  <c r="M8" i="1" s="1"/>
  <c r="M4" i="1"/>
  <c r="L6" i="1"/>
  <c r="L7" i="1" s="1"/>
  <c r="L8" i="1" s="1"/>
  <c r="L4" i="1"/>
  <c r="K6" i="1"/>
  <c r="K7" i="1" s="1"/>
  <c r="K8" i="1" s="1"/>
  <c r="K4" i="1"/>
  <c r="J6" i="1"/>
  <c r="J7" i="1" s="1"/>
  <c r="J8" i="1" s="1"/>
  <c r="J4" i="1"/>
  <c r="I6" i="1"/>
  <c r="I7" i="1" s="1"/>
  <c r="I8" i="1" s="1"/>
  <c r="I9" i="1" s="1"/>
  <c r="I4" i="1"/>
  <c r="H6" i="1"/>
  <c r="H7" i="1" s="1"/>
  <c r="H8" i="1" s="1"/>
  <c r="H9" i="1" s="1"/>
  <c r="H10" i="1" s="1"/>
  <c r="H11" i="1" s="1"/>
  <c r="H4" i="1"/>
  <c r="G11" i="1"/>
  <c r="G6" i="1"/>
  <c r="G7" i="1" s="1"/>
  <c r="G8" i="1" s="1"/>
  <c r="G9" i="1" s="1"/>
  <c r="G10" i="1" s="1"/>
  <c r="G4" i="1"/>
  <c r="D11" i="1"/>
  <c r="E11" i="1"/>
  <c r="F11" i="1"/>
  <c r="C11" i="1"/>
  <c r="F6" i="1"/>
  <c r="F7" i="1" s="1"/>
  <c r="F8" i="1" s="1"/>
  <c r="F9" i="1" s="1"/>
  <c r="F10" i="1" s="1"/>
  <c r="F4" i="1"/>
  <c r="E6" i="1"/>
  <c r="E7" i="1" s="1"/>
  <c r="E8" i="1" s="1"/>
  <c r="E9" i="1" s="1"/>
  <c r="E10" i="1" s="1"/>
  <c r="E4" i="1"/>
  <c r="D6" i="1"/>
  <c r="D7" i="1" s="1"/>
  <c r="D8" i="1" s="1"/>
  <c r="D9" i="1" s="1"/>
  <c r="D10" i="1" s="1"/>
  <c r="D4" i="1"/>
  <c r="C10" i="1"/>
  <c r="C9" i="1"/>
  <c r="C7" i="1"/>
  <c r="C8" i="1" s="1"/>
  <c r="C6" i="1"/>
  <c r="C4" i="1"/>
  <c r="L9" i="1" l="1"/>
  <c r="L10" i="1" s="1"/>
  <c r="L11" i="1" s="1"/>
  <c r="K9" i="1"/>
  <c r="K10" i="1" s="1"/>
  <c r="K11" i="1" s="1"/>
  <c r="N10" i="1"/>
  <c r="N11" i="1" s="1"/>
  <c r="J9" i="1"/>
  <c r="J10" i="1" s="1"/>
  <c r="J11" i="1" s="1"/>
  <c r="M10" i="1"/>
  <c r="M11" i="1" s="1"/>
  <c r="O10" i="1"/>
  <c r="O11" i="1" s="1"/>
  <c r="I10" i="1"/>
  <c r="I11" i="1" s="1"/>
</calcChain>
</file>

<file path=xl/sharedStrings.xml><?xml version="1.0" encoding="utf-8"?>
<sst xmlns="http://schemas.openxmlformats.org/spreadsheetml/2006/main" count="22" uniqueCount="21">
  <si>
    <t>提交签名数</t>
  </si>
  <si>
    <t>样本有效率</t>
  </si>
  <si>
    <t>样本数</t>
  </si>
  <si>
    <t>采样率</t>
  </si>
  <si>
    <t>提交签名数x采样率</t>
  </si>
  <si>
    <t>提交签名中无效签名上界</t>
  </si>
  <si>
    <t>提交签名中无效签名期望值</t>
  </si>
  <si>
    <t>提交签名数x(1-样本有效率）</t>
  </si>
  <si>
    <t>提交签名中无效签名期望值
+1.5 x SQUAREROOT(提交签名中无效签名期望值)</t>
  </si>
  <si>
    <t>提交签名数 - 法定要求签名数 - 无效签名数上界</t>
  </si>
  <si>
    <t>法定要求签名数</t>
  </si>
  <si>
    <t>华州宪法第二章第一条</t>
  </si>
  <si>
    <t>提交的签名中
最多能有多少重复签名</t>
  </si>
  <si>
    <t>采样的样本中
最多能有多少重复签名的上界</t>
  </si>
  <si>
    <t>采样的样本中能有多少重复签名
-1.65 x SQUAREROOT(
采样的样本中能有多少重复签名)</t>
  </si>
  <si>
    <t>假设</t>
  </si>
  <si>
    <t>签名重复率比例</t>
  </si>
  <si>
    <t>failure risk</t>
  </si>
  <si>
    <t>&gt;10%</t>
  </si>
  <si>
    <r>
      <t xml:space="preserve">提交的签名中
最多能有多少重复签名 x 采样率 </t>
    </r>
    <r>
      <rPr>
        <sz val="11"/>
        <color rgb="FFFF0000"/>
        <rFont val="Calibri"/>
        <family val="2"/>
        <scheme val="minor"/>
      </rPr>
      <t>x 采样率</t>
    </r>
  </si>
  <si>
    <t>采样的样本中
能有多少对重复签名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</si>
</sst>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Border="1"/>
    <xf numFmtId="165" fontId="0" fillId="0" borderId="2" xfId="0" applyNumberFormat="1" applyBorder="1"/>
    <xf numFmtId="9" fontId="0" fillId="0" borderId="0" xfId="0" applyNumberFormat="1"/>
    <xf numFmtId="0" fontId="0" fillId="0" borderId="0" xfId="0" applyFill="1" applyBorder="1" applyAlignment="1">
      <alignment wrapText="1"/>
    </xf>
    <xf numFmtId="3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93B0-17A1-4AA5-840D-FDAFB32B49D8}">
  <dimension ref="A1:R13"/>
  <sheetViews>
    <sheetView tabSelected="1" workbookViewId="0">
      <selection activeCell="B8" sqref="B8"/>
    </sheetView>
  </sheetViews>
  <sheetFormatPr defaultRowHeight="14.5" x14ac:dyDescent="0.35"/>
  <cols>
    <col min="1" max="1" width="32.1796875" customWidth="1"/>
    <col min="2" max="2" width="48.90625" customWidth="1"/>
    <col min="3" max="3" width="9.81640625" hidden="1" customWidth="1"/>
    <col min="4" max="8" width="0" hidden="1" customWidth="1"/>
    <col min="13" max="13" width="0" hidden="1" customWidth="1"/>
  </cols>
  <sheetData>
    <row r="1" spans="1:18" x14ac:dyDescent="0.35">
      <c r="A1" s="1" t="s">
        <v>10</v>
      </c>
      <c r="B1" s="1" t="s">
        <v>11</v>
      </c>
      <c r="C1" s="2">
        <v>130000</v>
      </c>
      <c r="D1" s="2">
        <v>130000</v>
      </c>
      <c r="E1" s="2">
        <v>130000</v>
      </c>
      <c r="F1" s="2">
        <v>130000</v>
      </c>
      <c r="G1" s="2">
        <v>130000</v>
      </c>
      <c r="H1" s="2">
        <v>130000</v>
      </c>
      <c r="I1" s="2">
        <v>130000</v>
      </c>
      <c r="J1" s="2">
        <v>130000</v>
      </c>
      <c r="K1" s="2">
        <v>130000</v>
      </c>
      <c r="L1" s="2">
        <v>130000</v>
      </c>
      <c r="M1" s="2">
        <v>130000</v>
      </c>
      <c r="N1" s="2">
        <v>130000</v>
      </c>
      <c r="O1" s="2">
        <v>130000</v>
      </c>
      <c r="P1" s="2">
        <v>130000</v>
      </c>
      <c r="Q1" s="2">
        <v>130000</v>
      </c>
      <c r="R1" s="2">
        <v>130000</v>
      </c>
    </row>
    <row r="2" spans="1:18" x14ac:dyDescent="0.35">
      <c r="A2" s="1" t="s">
        <v>0</v>
      </c>
      <c r="B2" s="1"/>
      <c r="C2" s="2">
        <v>200000</v>
      </c>
      <c r="D2" s="2">
        <v>190000</v>
      </c>
      <c r="E2" s="2">
        <v>187000</v>
      </c>
      <c r="F2" s="2">
        <v>200000</v>
      </c>
      <c r="G2" s="2">
        <v>200000</v>
      </c>
      <c r="H2" s="2">
        <v>190000</v>
      </c>
      <c r="I2" s="10">
        <v>186500</v>
      </c>
      <c r="J2" s="10">
        <v>190000</v>
      </c>
      <c r="K2" s="10">
        <v>200000</v>
      </c>
      <c r="L2" s="10">
        <v>174000</v>
      </c>
      <c r="M2" s="2">
        <v>190000</v>
      </c>
      <c r="N2" s="10">
        <v>190000</v>
      </c>
      <c r="O2" s="10">
        <v>177000</v>
      </c>
      <c r="P2" s="10">
        <v>200000</v>
      </c>
      <c r="Q2" s="10">
        <v>195000</v>
      </c>
      <c r="R2" s="10">
        <v>192500</v>
      </c>
    </row>
    <row r="3" spans="1:18" x14ac:dyDescent="0.35">
      <c r="A3" s="1" t="s">
        <v>3</v>
      </c>
      <c r="B3" s="1"/>
      <c r="C3" s="3">
        <v>0.03</v>
      </c>
      <c r="D3" s="3">
        <v>0.03</v>
      </c>
      <c r="E3" s="3">
        <v>0.03</v>
      </c>
      <c r="F3" s="3">
        <v>0.03</v>
      </c>
      <c r="G3" s="3">
        <v>0.03</v>
      </c>
      <c r="H3" s="3">
        <v>0.03</v>
      </c>
      <c r="I3" s="3">
        <v>0.03</v>
      </c>
      <c r="J3" s="3">
        <v>0.03</v>
      </c>
      <c r="K3" s="3">
        <v>0.03</v>
      </c>
      <c r="L3" s="3">
        <v>0.03</v>
      </c>
      <c r="M3" s="3">
        <v>0.03</v>
      </c>
      <c r="N3" s="3">
        <v>0.03</v>
      </c>
      <c r="O3" s="3">
        <v>0.03</v>
      </c>
      <c r="P3" s="3">
        <v>0.03</v>
      </c>
      <c r="Q3" s="3">
        <v>0.03</v>
      </c>
      <c r="R3" s="3">
        <v>0.03</v>
      </c>
    </row>
    <row r="4" spans="1:18" x14ac:dyDescent="0.35">
      <c r="A4" s="1" t="s">
        <v>2</v>
      </c>
      <c r="B4" s="1" t="s">
        <v>4</v>
      </c>
      <c r="C4" s="2">
        <f>C$2*C$3</f>
        <v>6000</v>
      </c>
      <c r="D4" s="2">
        <f>D$2*D$3</f>
        <v>5700</v>
      </c>
      <c r="E4" s="2">
        <f>E$2*E$3</f>
        <v>5610</v>
      </c>
      <c r="F4" s="2">
        <f>F$2*F$3</f>
        <v>6000</v>
      </c>
      <c r="G4" s="2">
        <f>G$2*G$3</f>
        <v>6000</v>
      </c>
      <c r="H4" s="2">
        <f>H$2*H$3</f>
        <v>5700</v>
      </c>
      <c r="I4" s="2">
        <f>I$2*I$3</f>
        <v>5595</v>
      </c>
      <c r="J4" s="2">
        <f>J$2*J$3</f>
        <v>5700</v>
      </c>
      <c r="K4" s="2">
        <f>K$2*K$3</f>
        <v>6000</v>
      </c>
      <c r="L4" s="2">
        <f>L$2*L$3</f>
        <v>5220</v>
      </c>
      <c r="M4" s="2">
        <f>M$2*M$3</f>
        <v>5700</v>
      </c>
      <c r="N4" s="2">
        <f>N$2*N$3</f>
        <v>5700</v>
      </c>
      <c r="O4" s="2">
        <f>O$2*O$3</f>
        <v>5310</v>
      </c>
      <c r="P4" s="2">
        <f>P$2*P$3</f>
        <v>6000</v>
      </c>
      <c r="Q4" s="2">
        <f>Q$2*Q$3</f>
        <v>5850</v>
      </c>
      <c r="R4" s="2">
        <f>R$2*R$3</f>
        <v>5775</v>
      </c>
    </row>
    <row r="5" spans="1:18" x14ac:dyDescent="0.35">
      <c r="A5" s="1" t="s">
        <v>1</v>
      </c>
      <c r="B5" s="1" t="s">
        <v>15</v>
      </c>
      <c r="C5" s="1">
        <v>0.7</v>
      </c>
      <c r="D5" s="1">
        <v>0.7</v>
      </c>
      <c r="E5" s="1">
        <v>0.7</v>
      </c>
      <c r="F5" s="1">
        <v>0.65900000000000003</v>
      </c>
      <c r="G5" s="1">
        <v>0.8</v>
      </c>
      <c r="H5" s="1">
        <v>0.8</v>
      </c>
      <c r="I5" s="11">
        <v>0.75</v>
      </c>
      <c r="J5" s="11">
        <v>0.75</v>
      </c>
      <c r="K5" s="11">
        <v>0.74</v>
      </c>
      <c r="L5" s="11">
        <v>0.8</v>
      </c>
      <c r="M5" s="1">
        <v>0.75</v>
      </c>
      <c r="N5" s="11">
        <v>0.8</v>
      </c>
      <c r="O5" s="11">
        <v>0.8</v>
      </c>
      <c r="P5" s="11">
        <v>0.75</v>
      </c>
      <c r="Q5" s="11">
        <v>0.75</v>
      </c>
      <c r="R5" s="11">
        <v>0.75</v>
      </c>
    </row>
    <row r="6" spans="1:18" ht="34.5" customHeight="1" x14ac:dyDescent="0.35">
      <c r="A6" s="1" t="s">
        <v>6</v>
      </c>
      <c r="B6" s="1" t="s">
        <v>7</v>
      </c>
      <c r="C6" s="2">
        <f>C$2*(1-C$5)</f>
        <v>60000.000000000007</v>
      </c>
      <c r="D6" s="2">
        <f>D$2*(1-D$5)</f>
        <v>57000.000000000007</v>
      </c>
      <c r="E6" s="2">
        <f>E$2*(1-E$5)</f>
        <v>56100.000000000007</v>
      </c>
      <c r="F6" s="2">
        <f>F$2*(1-F$5)</f>
        <v>68200</v>
      </c>
      <c r="G6" s="2">
        <f>G$2*(1-G$5)</f>
        <v>39999.999999999993</v>
      </c>
      <c r="H6" s="2">
        <f>H$2*(1-H$5)</f>
        <v>37999.999999999993</v>
      </c>
      <c r="I6" s="2">
        <f>I$2*(1-I$5)</f>
        <v>46625</v>
      </c>
      <c r="J6" s="2">
        <f>J$2*(1-J$5)</f>
        <v>47500</v>
      </c>
      <c r="K6" s="2">
        <f>K$2*(1-K$5)</f>
        <v>52000</v>
      </c>
      <c r="L6" s="2">
        <f>L$2*(1-L$5)</f>
        <v>34799.999999999993</v>
      </c>
      <c r="M6" s="2">
        <f>M$2*(1-M$5)</f>
        <v>47500</v>
      </c>
      <c r="N6" s="2">
        <f>N$2*(1-N$5)</f>
        <v>37999.999999999993</v>
      </c>
      <c r="O6" s="2">
        <f>O$2*(1-O$5)</f>
        <v>35399.999999999993</v>
      </c>
      <c r="P6" s="2">
        <f>P$2*(1-P$5)</f>
        <v>50000</v>
      </c>
      <c r="Q6" s="2">
        <f>Q$2*(1-Q$5)</f>
        <v>48750</v>
      </c>
      <c r="R6" s="2">
        <f>R$2*(1-R$5)</f>
        <v>48125</v>
      </c>
    </row>
    <row r="7" spans="1:18" ht="53.5" customHeight="1" x14ac:dyDescent="0.35">
      <c r="A7" s="1" t="s">
        <v>5</v>
      </c>
      <c r="B7" s="4" t="s">
        <v>8</v>
      </c>
      <c r="C7" s="2">
        <f>C$6+1.5*SQRT(C$6)</f>
        <v>60367.423461417486</v>
      </c>
      <c r="D7" s="2">
        <f>D$6+1.5*SQRT(D$6)</f>
        <v>57358.120091589408</v>
      </c>
      <c r="E7" s="2">
        <f>E$6+1.5*SQRT(E$6)</f>
        <v>56455.281578469818</v>
      </c>
      <c r="F7" s="2">
        <f>F$6+1.5*SQRT(F$6)</f>
        <v>68591.726945716015</v>
      </c>
      <c r="G7" s="2">
        <f>G$6+1.5*SQRT(G$6)</f>
        <v>40299.999999999993</v>
      </c>
      <c r="H7" s="2">
        <f>H$6+1.5*SQRT(H$6)</f>
        <v>38292.403830344265</v>
      </c>
      <c r="I7" s="2">
        <f>I$6+1.5*SQRT(I$6)</f>
        <v>46948.892343225336</v>
      </c>
      <c r="J7" s="2">
        <f>J$6+1.5*SQRT(J$6)</f>
        <v>47826.917420765552</v>
      </c>
      <c r="K7" s="2">
        <f>K$6+1.5*SQRT(K$6)</f>
        <v>52342.052627529738</v>
      </c>
      <c r="L7" s="2">
        <f>L$6+1.5*SQRT(L$6)</f>
        <v>35079.821371592654</v>
      </c>
      <c r="M7" s="2">
        <f>M$6+1.5*SQRT(M$6)</f>
        <v>47826.917420765552</v>
      </c>
      <c r="N7" s="2">
        <f>N$6+1.5*SQRT(N$6)</f>
        <v>38292.403830344265</v>
      </c>
      <c r="O7" s="2">
        <f>O$6+1.5*SQRT(O$6)</f>
        <v>35682.223315833391</v>
      </c>
      <c r="P7" s="2">
        <f>P$6+1.5*SQRT(P$6)</f>
        <v>50335.410196624965</v>
      </c>
      <c r="Q7" s="2">
        <f>Q$6+1.5*SQRT(Q$6)</f>
        <v>49081.191032487295</v>
      </c>
      <c r="R7" s="2">
        <f>R$6+1.5*SQRT(R$6)</f>
        <v>48454.061164527207</v>
      </c>
    </row>
    <row r="8" spans="1:18" ht="48.5" customHeight="1" x14ac:dyDescent="0.35">
      <c r="A8" s="4" t="s">
        <v>12</v>
      </c>
      <c r="B8" s="1" t="s">
        <v>9</v>
      </c>
      <c r="C8" s="2">
        <f>C2-C1-C7</f>
        <v>9632.5765385825143</v>
      </c>
      <c r="D8" s="2">
        <f>D2-D1-D7</f>
        <v>2641.8799084105922</v>
      </c>
      <c r="E8" s="2">
        <f>E2-E1-E7</f>
        <v>544.71842153018224</v>
      </c>
      <c r="F8" s="2">
        <f>F2-F1-F7</f>
        <v>1408.2730542839854</v>
      </c>
      <c r="G8" s="2">
        <f>G2-G1-G7</f>
        <v>29700.000000000007</v>
      </c>
      <c r="H8" s="2">
        <f>H2-H1-H7</f>
        <v>21707.596169655735</v>
      </c>
      <c r="I8" s="2">
        <f>I2-I1-I7</f>
        <v>9551.1076567746641</v>
      </c>
      <c r="J8" s="2">
        <f>J2-J1-J7</f>
        <v>12173.082579234448</v>
      </c>
      <c r="K8" s="2">
        <f>K2-K1-K7</f>
        <v>17657.947372470262</v>
      </c>
      <c r="L8" s="2">
        <f>L2-L1-L7</f>
        <v>8920.178628407346</v>
      </c>
      <c r="M8" s="2">
        <f>M2-M1-M7</f>
        <v>12173.082579234448</v>
      </c>
      <c r="N8" s="2">
        <f>N2-N1-N7</f>
        <v>21707.596169655735</v>
      </c>
      <c r="O8" s="2">
        <f>O2-O1-O7</f>
        <v>11317.776684166609</v>
      </c>
      <c r="P8" s="2">
        <f>P2-P1-P7</f>
        <v>19664.589803375035</v>
      </c>
      <c r="Q8" s="2">
        <f>Q2-Q1-Q7</f>
        <v>15918.808967512705</v>
      </c>
      <c r="R8" s="2">
        <f>R2-R1-R7</f>
        <v>14045.938835472793</v>
      </c>
    </row>
    <row r="9" spans="1:18" ht="48" customHeight="1" x14ac:dyDescent="0.35">
      <c r="A9" s="4" t="s">
        <v>20</v>
      </c>
      <c r="B9" s="4" t="s">
        <v>19</v>
      </c>
      <c r="C9" s="2">
        <f>C$8*C$3</f>
        <v>288.97729615747539</v>
      </c>
      <c r="D9" s="2">
        <f>D$8*D$3</f>
        <v>79.256397252317768</v>
      </c>
      <c r="E9" s="2">
        <f>E$8*E$3</f>
        <v>16.341552645905466</v>
      </c>
      <c r="F9" s="2">
        <f>F$8*F$3</f>
        <v>42.248191628519564</v>
      </c>
      <c r="G9" s="2">
        <f>G$8*G$3</f>
        <v>891.00000000000023</v>
      </c>
      <c r="H9" s="2">
        <f>H$8*H$3</f>
        <v>651.22788508967199</v>
      </c>
      <c r="I9" s="2">
        <f>I$8*I$3*I$3</f>
        <v>8.5959968910971973</v>
      </c>
      <c r="J9" s="2">
        <f t="shared" ref="J9:R9" si="0">J$8*J$3*J$3</f>
        <v>10.955774321311003</v>
      </c>
      <c r="K9" s="2">
        <f t="shared" si="0"/>
        <v>15.892152635223235</v>
      </c>
      <c r="L9" s="2">
        <f t="shared" si="0"/>
        <v>8.0281607655666107</v>
      </c>
      <c r="M9" s="2">
        <f t="shared" si="0"/>
        <v>10.955774321311003</v>
      </c>
      <c r="N9" s="2">
        <f t="shared" si="0"/>
        <v>19.536836552690158</v>
      </c>
      <c r="O9" s="2">
        <f t="shared" si="0"/>
        <v>10.185999015749948</v>
      </c>
      <c r="P9" s="2">
        <f t="shared" si="0"/>
        <v>17.69813082303753</v>
      </c>
      <c r="Q9" s="2">
        <f t="shared" si="0"/>
        <v>14.326928070761433</v>
      </c>
      <c r="R9" s="2">
        <f t="shared" si="0"/>
        <v>12.641344951925513</v>
      </c>
    </row>
    <row r="10" spans="1:18" ht="103" customHeight="1" x14ac:dyDescent="0.35">
      <c r="A10" s="4" t="s">
        <v>13</v>
      </c>
      <c r="B10" s="4" t="s">
        <v>14</v>
      </c>
      <c r="C10" s="2">
        <f>C$9-1.65*SQRT(C$9)</f>
        <v>260.9283979832382</v>
      </c>
      <c r="D10" s="2">
        <f>D$9-1.65*SQRT(D$9)</f>
        <v>64.567097013047174</v>
      </c>
      <c r="E10" s="2">
        <f>E$9-1.65*SQRT(E$9)</f>
        <v>9.671479402043925</v>
      </c>
      <c r="F10" s="2">
        <f>F$9-1.65*SQRT(F$9)</f>
        <v>31.52342115504814</v>
      </c>
      <c r="G10" s="2">
        <f>G$9-1.65*SQRT(G$9)</f>
        <v>841.74812186322254</v>
      </c>
      <c r="H10" s="2">
        <f>H$9-1.65*SQRT(H$9)</f>
        <v>609.12125951653172</v>
      </c>
      <c r="I10" s="2">
        <f>I$9-1.65*SQRT(I$9)</f>
        <v>3.7583733489008724</v>
      </c>
      <c r="J10" s="2">
        <f>J$9-1.65*SQRT(J$9)</f>
        <v>5.4943554956056158</v>
      </c>
      <c r="K10" s="2">
        <f>K$9-1.65*SQRT(K$9)</f>
        <v>9.3144337639582702</v>
      </c>
      <c r="L10" s="2">
        <f>L$9-1.65*SQRT(L$9)</f>
        <v>3.3530492498640072</v>
      </c>
      <c r="M10" s="2">
        <f>M$9-1.65*SQRT(M$9)</f>
        <v>5.4943554956056158</v>
      </c>
      <c r="N10" s="2">
        <f>N$9-1.65*SQRT(N$9)</f>
        <v>12.243755069894361</v>
      </c>
      <c r="O10" s="2">
        <f>O$9-1.65*SQRT(O$9)</f>
        <v>4.9199395477625956</v>
      </c>
      <c r="P10" s="2">
        <f>P$9-1.65*SQRT(P$9)</f>
        <v>10.756721660214779</v>
      </c>
      <c r="Q10" s="2">
        <f>Q$9-1.65*SQRT(Q$9)</f>
        <v>8.0815248273632925</v>
      </c>
      <c r="R10" s="2">
        <f>R$9-1.65*SQRT(R$9)</f>
        <v>6.7748245495390007</v>
      </c>
    </row>
    <row r="11" spans="1:18" x14ac:dyDescent="0.35">
      <c r="A11" s="5" t="s">
        <v>16</v>
      </c>
      <c r="B11" s="6"/>
      <c r="C11" s="7">
        <f>C$10/C$4</f>
        <v>4.3488066330539699E-2</v>
      </c>
      <c r="D11" s="7">
        <f t="shared" ref="D11:Q11" si="1">D$10/D$4</f>
        <v>1.132756087948196E-2</v>
      </c>
      <c r="E11" s="7">
        <f t="shared" si="1"/>
        <v>1.7239713729133557E-3</v>
      </c>
      <c r="F11" s="7">
        <f t="shared" si="1"/>
        <v>5.2539035258413564E-3</v>
      </c>
      <c r="G11" s="7">
        <f t="shared" si="1"/>
        <v>0.14029135364387041</v>
      </c>
      <c r="H11" s="7">
        <f t="shared" si="1"/>
        <v>0.10686337886254943</v>
      </c>
      <c r="I11" s="7">
        <f t="shared" si="1"/>
        <v>6.7173786396798434E-4</v>
      </c>
      <c r="J11" s="7">
        <f t="shared" si="1"/>
        <v>9.6392201677291507E-4</v>
      </c>
      <c r="K11" s="7">
        <f t="shared" si="1"/>
        <v>1.5524056273263783E-3</v>
      </c>
      <c r="L11" s="7">
        <f t="shared" si="1"/>
        <v>6.4234659959080595E-4</v>
      </c>
      <c r="M11" s="7">
        <f t="shared" si="1"/>
        <v>9.6392201677291507E-4</v>
      </c>
      <c r="N11" s="7">
        <f t="shared" si="1"/>
        <v>2.1480272052446245E-3</v>
      </c>
      <c r="O11" s="7">
        <f t="shared" si="1"/>
        <v>9.2654228771423648E-4</v>
      </c>
      <c r="P11" s="7">
        <f t="shared" si="1"/>
        <v>1.79278694336913E-3</v>
      </c>
      <c r="Q11" s="7">
        <f t="shared" si="1"/>
        <v>1.3814572354467166E-3</v>
      </c>
    </row>
    <row r="13" spans="1:18" x14ac:dyDescent="0.35">
      <c r="A13" s="9" t="s">
        <v>17</v>
      </c>
      <c r="I13" s="8" t="s">
        <v>18</v>
      </c>
      <c r="J13" s="8"/>
      <c r="L13" s="8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He</dc:creator>
  <cp:lastModifiedBy>Xiang He</cp:lastModifiedBy>
  <dcterms:created xsi:type="dcterms:W3CDTF">2019-07-25T14:44:17Z</dcterms:created>
  <dcterms:modified xsi:type="dcterms:W3CDTF">2019-07-25T22:44:43Z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xianh@microsoft.com</vt:lpwstr>
  </property>
  <property fmtid="{D5CDD505-2E9C-101B-9397-08002B2CF9AE}" pid="5" name="MSIP_Label_f42aa342-8706-4288-bd11-ebb85995028c_SetDate">
    <vt:lpwstr>2019-07-25T14:49:53.1302013Z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e879201c-9e38-4beb-8397-647501b0c249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