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ropbox\ULB\Doctorat\Calculs\Quantum Dots\Si\"/>
    </mc:Choice>
  </mc:AlternateContent>
  <bookViews>
    <workbookView xWindow="0" yWindow="0" windowWidth="25200" windowHeight="12000" activeTab="1"/>
  </bookViews>
  <sheets>
    <sheet name="Model" sheetId="1" r:id="rId1"/>
    <sheet name="Si5H12" sheetId="5" r:id="rId2"/>
    <sheet name="Si17H36" sheetId="2" r:id="rId3"/>
    <sheet name="Si29H36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0" i="5" l="1"/>
  <c r="T39" i="5"/>
  <c r="S39" i="5"/>
  <c r="C39" i="5"/>
  <c r="T38" i="5"/>
  <c r="S38" i="5"/>
  <c r="R38" i="5"/>
  <c r="T37" i="5"/>
  <c r="S37" i="5"/>
  <c r="R37" i="5"/>
  <c r="Q37" i="5"/>
  <c r="T36" i="5"/>
  <c r="S36" i="5"/>
  <c r="R36" i="5"/>
  <c r="Q36" i="5"/>
  <c r="P36" i="5"/>
  <c r="T35" i="5"/>
  <c r="S35" i="5"/>
  <c r="R35" i="5"/>
  <c r="Q35" i="5"/>
  <c r="P35" i="5"/>
  <c r="O35" i="5"/>
  <c r="T34" i="5"/>
  <c r="S34" i="5"/>
  <c r="R34" i="5"/>
  <c r="Q34" i="5"/>
  <c r="P34" i="5"/>
  <c r="O34" i="5"/>
  <c r="N34" i="5"/>
  <c r="T33" i="5"/>
  <c r="S33" i="5"/>
  <c r="R33" i="5"/>
  <c r="Q33" i="5"/>
  <c r="P33" i="5"/>
  <c r="O33" i="5"/>
  <c r="N33" i="5"/>
  <c r="M33" i="5"/>
  <c r="T32" i="5"/>
  <c r="S32" i="5"/>
  <c r="R32" i="5"/>
  <c r="Q32" i="5"/>
  <c r="P32" i="5"/>
  <c r="O32" i="5"/>
  <c r="N32" i="5"/>
  <c r="M32" i="5"/>
  <c r="L32" i="5"/>
  <c r="T31" i="5"/>
  <c r="S31" i="5"/>
  <c r="R31" i="5"/>
  <c r="Q31" i="5"/>
  <c r="P31" i="5"/>
  <c r="O31" i="5"/>
  <c r="N31" i="5"/>
  <c r="M31" i="5"/>
  <c r="L31" i="5"/>
  <c r="K31" i="5"/>
  <c r="T30" i="5"/>
  <c r="S30" i="5"/>
  <c r="R30" i="5"/>
  <c r="Q30" i="5"/>
  <c r="P30" i="5"/>
  <c r="O30" i="5"/>
  <c r="N30" i="5"/>
  <c r="M30" i="5"/>
  <c r="L30" i="5"/>
  <c r="K30" i="5"/>
  <c r="J30" i="5"/>
  <c r="T29" i="5"/>
  <c r="S29" i="5"/>
  <c r="R29" i="5"/>
  <c r="Q29" i="5"/>
  <c r="P29" i="5"/>
  <c r="O29" i="5"/>
  <c r="N29" i="5"/>
  <c r="M29" i="5"/>
  <c r="L29" i="5"/>
  <c r="K29" i="5"/>
  <c r="J29" i="5"/>
  <c r="I29" i="5"/>
  <c r="D18" i="5"/>
  <c r="T41" i="5" s="1"/>
  <c r="D17" i="5"/>
  <c r="S40" i="5" s="1"/>
  <c r="G16" i="5"/>
  <c r="G41" i="5" s="1"/>
  <c r="T28" i="5" s="1"/>
  <c r="D16" i="5"/>
  <c r="R39" i="5" s="1"/>
  <c r="T15" i="5"/>
  <c r="G15" i="5"/>
  <c r="G40" i="5" s="1"/>
  <c r="S28" i="5" s="1"/>
  <c r="D15" i="5"/>
  <c r="Q38" i="5" s="1"/>
  <c r="T14" i="5"/>
  <c r="S14" i="5"/>
  <c r="G14" i="5"/>
  <c r="G39" i="5" s="1"/>
  <c r="R28" i="5" s="1"/>
  <c r="D14" i="5"/>
  <c r="P37" i="5" s="1"/>
  <c r="T13" i="5"/>
  <c r="S13" i="5"/>
  <c r="R13" i="5"/>
  <c r="G13" i="5"/>
  <c r="G38" i="5" s="1"/>
  <c r="Q28" i="5" s="1"/>
  <c r="D13" i="5"/>
  <c r="O36" i="5" s="1"/>
  <c r="T12" i="5"/>
  <c r="S12" i="5"/>
  <c r="R12" i="5"/>
  <c r="Q12" i="5"/>
  <c r="G12" i="5"/>
  <c r="G37" i="5" s="1"/>
  <c r="P28" i="5" s="1"/>
  <c r="D12" i="5"/>
  <c r="N35" i="5" s="1"/>
  <c r="T11" i="5"/>
  <c r="S11" i="5"/>
  <c r="R11" i="5"/>
  <c r="Q11" i="5"/>
  <c r="P11" i="5"/>
  <c r="G11" i="5"/>
  <c r="G36" i="5" s="1"/>
  <c r="O28" i="5" s="1"/>
  <c r="D11" i="5"/>
  <c r="M34" i="5" s="1"/>
  <c r="T10" i="5"/>
  <c r="S10" i="5"/>
  <c r="R10" i="5"/>
  <c r="Q10" i="5"/>
  <c r="P10" i="5"/>
  <c r="O10" i="5"/>
  <c r="G10" i="5"/>
  <c r="G35" i="5" s="1"/>
  <c r="N28" i="5" s="1"/>
  <c r="D10" i="5"/>
  <c r="L33" i="5" s="1"/>
  <c r="T9" i="5"/>
  <c r="S9" i="5"/>
  <c r="R9" i="5"/>
  <c r="Q9" i="5"/>
  <c r="P9" i="5"/>
  <c r="O9" i="5"/>
  <c r="N9" i="5"/>
  <c r="G9" i="5"/>
  <c r="G34" i="5" s="1"/>
  <c r="M28" i="5" s="1"/>
  <c r="D9" i="5"/>
  <c r="K32" i="5" s="1"/>
  <c r="T8" i="5"/>
  <c r="S8" i="5"/>
  <c r="R8" i="5"/>
  <c r="Q8" i="5"/>
  <c r="P8" i="5"/>
  <c r="O8" i="5"/>
  <c r="N8" i="5"/>
  <c r="M8" i="5"/>
  <c r="G8" i="5"/>
  <c r="G33" i="5" s="1"/>
  <c r="L28" i="5" s="1"/>
  <c r="D8" i="5"/>
  <c r="J31" i="5" s="1"/>
  <c r="T7" i="5"/>
  <c r="S7" i="5"/>
  <c r="R7" i="5"/>
  <c r="Q7" i="5"/>
  <c r="P7" i="5"/>
  <c r="O7" i="5"/>
  <c r="N7" i="5"/>
  <c r="M7" i="5"/>
  <c r="L7" i="5"/>
  <c r="G7" i="5"/>
  <c r="G32" i="5" s="1"/>
  <c r="K28" i="5" s="1"/>
  <c r="E7" i="5"/>
  <c r="D7" i="5"/>
  <c r="I30" i="5" s="1"/>
  <c r="T6" i="5"/>
  <c r="S6" i="5"/>
  <c r="R6" i="5"/>
  <c r="Q6" i="5"/>
  <c r="P6" i="5"/>
  <c r="O6" i="5"/>
  <c r="N6" i="5"/>
  <c r="M6" i="5"/>
  <c r="L6" i="5"/>
  <c r="K6" i="5"/>
  <c r="G6" i="5"/>
  <c r="G31" i="5" s="1"/>
  <c r="J28" i="5" s="1"/>
  <c r="T5" i="5"/>
  <c r="S5" i="5"/>
  <c r="R5" i="5"/>
  <c r="Q5" i="5"/>
  <c r="P5" i="5"/>
  <c r="O5" i="5"/>
  <c r="N5" i="5"/>
  <c r="M5" i="5"/>
  <c r="L5" i="5"/>
  <c r="K5" i="5"/>
  <c r="J5" i="5"/>
  <c r="G5" i="5"/>
  <c r="G30" i="5" s="1"/>
  <c r="I28" i="5" s="1"/>
  <c r="T4" i="5"/>
  <c r="S4" i="5"/>
  <c r="R4" i="5"/>
  <c r="Q4" i="5"/>
  <c r="P4" i="5"/>
  <c r="O4" i="5"/>
  <c r="N4" i="5"/>
  <c r="M4" i="5"/>
  <c r="L4" i="5"/>
  <c r="K4" i="5"/>
  <c r="J4" i="5"/>
  <c r="I4" i="5"/>
  <c r="G4" i="5"/>
  <c r="G29" i="5" s="1"/>
  <c r="T3" i="5"/>
  <c r="S3" i="5"/>
  <c r="R3" i="5"/>
  <c r="P3" i="5"/>
  <c r="N3" i="5"/>
  <c r="L3" i="5"/>
  <c r="K3" i="5"/>
  <c r="J3" i="5"/>
  <c r="E16" i="5" l="1"/>
  <c r="E15" i="5"/>
  <c r="Q3" i="5"/>
  <c r="O3" i="5"/>
  <c r="E12" i="5"/>
  <c r="E11" i="5"/>
  <c r="I3" i="5"/>
  <c r="M3" i="5"/>
  <c r="E9" i="5"/>
  <c r="E10" i="5"/>
  <c r="E17" i="5"/>
  <c r="E18" i="5"/>
  <c r="C30" i="5"/>
  <c r="C31" i="5" s="1"/>
  <c r="C32" i="5" s="1"/>
  <c r="E13" i="5"/>
  <c r="E14" i="5"/>
  <c r="E8" i="5"/>
  <c r="J5" i="3"/>
  <c r="K5" i="3"/>
  <c r="K6" i="3"/>
  <c r="L5" i="3"/>
  <c r="L6" i="3"/>
  <c r="L7" i="3"/>
  <c r="M5" i="3"/>
  <c r="M6" i="3"/>
  <c r="M7" i="3"/>
  <c r="M8" i="3"/>
  <c r="N5" i="3"/>
  <c r="N6" i="3"/>
  <c r="N7" i="3"/>
  <c r="N8" i="3"/>
  <c r="N9" i="3"/>
  <c r="O5" i="3"/>
  <c r="O6" i="3"/>
  <c r="O7" i="3"/>
  <c r="O8" i="3"/>
  <c r="O9" i="3"/>
  <c r="O10" i="3"/>
  <c r="P5" i="3"/>
  <c r="P6" i="3"/>
  <c r="P7" i="3"/>
  <c r="P8" i="3"/>
  <c r="P9" i="3"/>
  <c r="P10" i="3"/>
  <c r="P11" i="3"/>
  <c r="Q5" i="3"/>
  <c r="Q6" i="3"/>
  <c r="Q7" i="3"/>
  <c r="Q8" i="3"/>
  <c r="Q9" i="3"/>
  <c r="Q10" i="3"/>
  <c r="Q11" i="3"/>
  <c r="Q12" i="3"/>
  <c r="R5" i="3"/>
  <c r="R6" i="3"/>
  <c r="R7" i="3"/>
  <c r="R8" i="3"/>
  <c r="R9" i="3"/>
  <c r="R10" i="3"/>
  <c r="R11" i="3"/>
  <c r="R12" i="3"/>
  <c r="R13" i="3"/>
  <c r="S5" i="3"/>
  <c r="S6" i="3"/>
  <c r="S7" i="3"/>
  <c r="S8" i="3"/>
  <c r="S9" i="3"/>
  <c r="S10" i="3"/>
  <c r="S11" i="3"/>
  <c r="S12" i="3"/>
  <c r="S13" i="3"/>
  <c r="S14" i="3"/>
  <c r="T5" i="3"/>
  <c r="T6" i="3"/>
  <c r="T7" i="3"/>
  <c r="T8" i="3"/>
  <c r="T9" i="3"/>
  <c r="T10" i="3"/>
  <c r="T11" i="3"/>
  <c r="T12" i="3"/>
  <c r="T13" i="3"/>
  <c r="T14" i="3"/>
  <c r="T15" i="3"/>
  <c r="U5" i="3"/>
  <c r="U6" i="3"/>
  <c r="U7" i="3"/>
  <c r="U8" i="3"/>
  <c r="U9" i="3"/>
  <c r="U10" i="3"/>
  <c r="U11" i="3"/>
  <c r="U12" i="3"/>
  <c r="U13" i="3"/>
  <c r="U14" i="3"/>
  <c r="U15" i="3"/>
  <c r="U16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I4" i="3"/>
  <c r="T41" i="3"/>
  <c r="V42" i="3"/>
  <c r="W42" i="3"/>
  <c r="W43" i="3"/>
  <c r="X42" i="3"/>
  <c r="X43" i="3"/>
  <c r="X44" i="3"/>
  <c r="U41" i="3"/>
  <c r="V41" i="3"/>
  <c r="W41" i="3"/>
  <c r="X41" i="3"/>
  <c r="T40" i="3"/>
  <c r="U40" i="3"/>
  <c r="V40" i="3"/>
  <c r="W40" i="3"/>
  <c r="X40" i="3"/>
  <c r="S39" i="3"/>
  <c r="T39" i="3"/>
  <c r="U39" i="3"/>
  <c r="V39" i="3"/>
  <c r="W39" i="3"/>
  <c r="X39" i="3"/>
  <c r="Y38" i="3"/>
  <c r="Y39" i="3"/>
  <c r="Y40" i="3"/>
  <c r="Y41" i="3"/>
  <c r="Y42" i="3"/>
  <c r="Y43" i="3"/>
  <c r="Y44" i="3"/>
  <c r="Y45" i="3"/>
  <c r="Z38" i="3"/>
  <c r="Z39" i="3"/>
  <c r="Z40" i="3"/>
  <c r="Z41" i="3"/>
  <c r="Z42" i="3"/>
  <c r="Z43" i="3"/>
  <c r="Z44" i="3"/>
  <c r="Z45" i="3"/>
  <c r="Z46" i="3"/>
  <c r="R38" i="3"/>
  <c r="S38" i="3"/>
  <c r="T38" i="3"/>
  <c r="U38" i="3"/>
  <c r="V38" i="3"/>
  <c r="W38" i="3"/>
  <c r="X38" i="3"/>
  <c r="Q30" i="3"/>
  <c r="R30" i="3"/>
  <c r="S30" i="3"/>
  <c r="T30" i="3"/>
  <c r="U30" i="3"/>
  <c r="V30" i="3"/>
  <c r="W30" i="3"/>
  <c r="X30" i="3"/>
  <c r="Y30" i="3"/>
  <c r="Z30" i="3"/>
  <c r="Q31" i="3"/>
  <c r="R31" i="3"/>
  <c r="S31" i="3"/>
  <c r="T31" i="3"/>
  <c r="U31" i="3"/>
  <c r="V31" i="3"/>
  <c r="W31" i="3"/>
  <c r="X31" i="3"/>
  <c r="Y31" i="3"/>
  <c r="Z31" i="3"/>
  <c r="Q32" i="3"/>
  <c r="R32" i="3"/>
  <c r="S32" i="3"/>
  <c r="T32" i="3"/>
  <c r="U32" i="3"/>
  <c r="V32" i="3"/>
  <c r="W32" i="3"/>
  <c r="X32" i="3"/>
  <c r="Y32" i="3"/>
  <c r="Z32" i="3"/>
  <c r="Q33" i="3"/>
  <c r="R33" i="3"/>
  <c r="S33" i="3"/>
  <c r="T33" i="3"/>
  <c r="U33" i="3"/>
  <c r="V33" i="3"/>
  <c r="W33" i="3"/>
  <c r="X33" i="3"/>
  <c r="Y33" i="3"/>
  <c r="Z33" i="3"/>
  <c r="Q34" i="3"/>
  <c r="R34" i="3"/>
  <c r="S34" i="3"/>
  <c r="T34" i="3"/>
  <c r="U34" i="3"/>
  <c r="V34" i="3"/>
  <c r="W34" i="3"/>
  <c r="X34" i="3"/>
  <c r="Y34" i="3"/>
  <c r="Z34" i="3"/>
  <c r="Q35" i="3"/>
  <c r="R35" i="3"/>
  <c r="S35" i="3"/>
  <c r="T35" i="3"/>
  <c r="U35" i="3"/>
  <c r="V35" i="3"/>
  <c r="W35" i="3"/>
  <c r="X35" i="3"/>
  <c r="Y35" i="3"/>
  <c r="Z35" i="3"/>
  <c r="Q36" i="3"/>
  <c r="R36" i="3"/>
  <c r="S36" i="3"/>
  <c r="T36" i="3"/>
  <c r="U36" i="3"/>
  <c r="V36" i="3"/>
  <c r="W36" i="3"/>
  <c r="X36" i="3"/>
  <c r="Y36" i="3"/>
  <c r="Z36" i="3"/>
  <c r="Q37" i="3"/>
  <c r="R37" i="3"/>
  <c r="S37" i="3"/>
  <c r="T37" i="3"/>
  <c r="U37" i="3"/>
  <c r="V37" i="3"/>
  <c r="W37" i="3"/>
  <c r="X37" i="3"/>
  <c r="Y37" i="3"/>
  <c r="Z37" i="3"/>
  <c r="P31" i="3"/>
  <c r="O31" i="3"/>
  <c r="N31" i="3"/>
  <c r="M31" i="3"/>
  <c r="L31" i="3"/>
  <c r="K31" i="3"/>
  <c r="J30" i="3"/>
  <c r="K30" i="3"/>
  <c r="L30" i="3"/>
  <c r="M30" i="3"/>
  <c r="N30" i="3"/>
  <c r="O30" i="3"/>
  <c r="P30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I29" i="3"/>
  <c r="S40" i="3"/>
  <c r="Z47" i="3"/>
  <c r="Y46" i="3"/>
  <c r="X45" i="3"/>
  <c r="W44" i="3"/>
  <c r="V43" i="3"/>
  <c r="U42" i="3"/>
  <c r="R39" i="3"/>
  <c r="Q3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G47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30" i="3"/>
  <c r="G29" i="3"/>
  <c r="Q3" i="3"/>
  <c r="R3" i="3"/>
  <c r="S3" i="3"/>
  <c r="T3" i="3"/>
  <c r="U3" i="3"/>
  <c r="V3" i="3"/>
  <c r="W3" i="3"/>
  <c r="X3" i="3"/>
  <c r="Y3" i="3"/>
  <c r="Z3" i="3"/>
  <c r="G22" i="3"/>
  <c r="G13" i="3"/>
  <c r="G14" i="3"/>
  <c r="G15" i="3"/>
  <c r="G16" i="3"/>
  <c r="G17" i="3"/>
  <c r="G18" i="3"/>
  <c r="G19" i="3"/>
  <c r="G20" i="3"/>
  <c r="G21" i="3"/>
  <c r="M3" i="3"/>
  <c r="G6" i="3"/>
  <c r="J3" i="3" s="1"/>
  <c r="G7" i="3"/>
  <c r="K3" i="3" s="1"/>
  <c r="G8" i="3"/>
  <c r="L3" i="3" s="1"/>
  <c r="G9" i="3"/>
  <c r="G10" i="3"/>
  <c r="N3" i="3" s="1"/>
  <c r="G11" i="3"/>
  <c r="O3" i="3" s="1"/>
  <c r="G12" i="3"/>
  <c r="P3" i="3" s="1"/>
  <c r="G5" i="3"/>
  <c r="D15" i="3"/>
  <c r="E15" i="3" s="1"/>
  <c r="D16" i="3"/>
  <c r="E16" i="3"/>
  <c r="D17" i="3"/>
  <c r="E17" i="3" s="1"/>
  <c r="D18" i="3"/>
  <c r="E18" i="3"/>
  <c r="D19" i="3"/>
  <c r="E19" i="3" s="1"/>
  <c r="D20" i="3"/>
  <c r="E20" i="3"/>
  <c r="D21" i="3"/>
  <c r="E21" i="3" s="1"/>
  <c r="D22" i="3"/>
  <c r="E22" i="3"/>
  <c r="D23" i="3"/>
  <c r="E23" i="3" s="1"/>
  <c r="D24" i="3"/>
  <c r="E24" i="3"/>
  <c r="P36" i="3"/>
  <c r="C39" i="3"/>
  <c r="P35" i="3"/>
  <c r="O35" i="3"/>
  <c r="P34" i="3"/>
  <c r="O34" i="3"/>
  <c r="N34" i="3"/>
  <c r="P33" i="3"/>
  <c r="O33" i="3"/>
  <c r="N33" i="3"/>
  <c r="M33" i="3"/>
  <c r="P32" i="3"/>
  <c r="O32" i="3"/>
  <c r="N32" i="3"/>
  <c r="M32" i="3"/>
  <c r="L32" i="3"/>
  <c r="I30" i="3"/>
  <c r="D14" i="3"/>
  <c r="P37" i="3" s="1"/>
  <c r="D13" i="3"/>
  <c r="E13" i="3" s="1"/>
  <c r="D12" i="3"/>
  <c r="N35" i="3" s="1"/>
  <c r="D11" i="3"/>
  <c r="M34" i="3" s="1"/>
  <c r="D10" i="3"/>
  <c r="E10" i="3" s="1"/>
  <c r="D9" i="3"/>
  <c r="E9" i="3" s="1"/>
  <c r="D8" i="3"/>
  <c r="E8" i="3" s="1"/>
  <c r="D7" i="3"/>
  <c r="E7" i="3" s="1"/>
  <c r="G4" i="3"/>
  <c r="C33" i="5" l="1"/>
  <c r="C36" i="5"/>
  <c r="E12" i="3"/>
  <c r="E11" i="3"/>
  <c r="J31" i="3"/>
  <c r="K32" i="3"/>
  <c r="L33" i="3"/>
  <c r="O36" i="3"/>
  <c r="E14" i="3"/>
  <c r="C30" i="3"/>
  <c r="C31" i="3" s="1"/>
  <c r="C32" i="3" s="1"/>
  <c r="P4" i="2"/>
  <c r="C36" i="3" l="1"/>
  <c r="C33" i="3"/>
  <c r="E8" i="2"/>
  <c r="E9" i="2"/>
  <c r="E10" i="2"/>
  <c r="E11" i="2"/>
  <c r="E12" i="2"/>
  <c r="E13" i="2"/>
  <c r="E14" i="2"/>
  <c r="E7" i="2"/>
  <c r="E8" i="1"/>
  <c r="E9" i="1"/>
  <c r="E10" i="1"/>
  <c r="E11" i="1"/>
  <c r="E12" i="1"/>
  <c r="E13" i="1"/>
  <c r="E14" i="1"/>
  <c r="E7" i="1"/>
  <c r="I4" i="2"/>
  <c r="G26" i="2"/>
  <c r="P25" i="2"/>
  <c r="G25" i="2"/>
  <c r="C25" i="2"/>
  <c r="P24" i="2"/>
  <c r="O24" i="2"/>
  <c r="G24" i="2"/>
  <c r="P23" i="2"/>
  <c r="O23" i="2"/>
  <c r="N23" i="2"/>
  <c r="G23" i="2"/>
  <c r="P22" i="2"/>
  <c r="O22" i="2"/>
  <c r="N22" i="2"/>
  <c r="M22" i="2"/>
  <c r="G22" i="2"/>
  <c r="P21" i="2"/>
  <c r="O21" i="2"/>
  <c r="N21" i="2"/>
  <c r="M21" i="2"/>
  <c r="L21" i="2"/>
  <c r="G21" i="2"/>
  <c r="P20" i="2"/>
  <c r="O20" i="2"/>
  <c r="N20" i="2"/>
  <c r="M20" i="2"/>
  <c r="L20" i="2"/>
  <c r="K20" i="2"/>
  <c r="G20" i="2"/>
  <c r="P19" i="2"/>
  <c r="O19" i="2"/>
  <c r="N19" i="2"/>
  <c r="M19" i="2"/>
  <c r="L19" i="2"/>
  <c r="K19" i="2"/>
  <c r="J19" i="2"/>
  <c r="G19" i="2"/>
  <c r="P18" i="2"/>
  <c r="O18" i="2"/>
  <c r="N18" i="2"/>
  <c r="M18" i="2"/>
  <c r="L18" i="2"/>
  <c r="K18" i="2"/>
  <c r="J18" i="2"/>
  <c r="I18" i="2"/>
  <c r="G18" i="2"/>
  <c r="D14" i="2"/>
  <c r="P26" i="2" s="1"/>
  <c r="D13" i="2"/>
  <c r="O25" i="2" s="1"/>
  <c r="G12" i="2"/>
  <c r="D12" i="2"/>
  <c r="N24" i="2" s="1"/>
  <c r="P11" i="2"/>
  <c r="G11" i="2"/>
  <c r="D11" i="2"/>
  <c r="M23" i="2" s="1"/>
  <c r="P10" i="2"/>
  <c r="O10" i="2"/>
  <c r="G10" i="2"/>
  <c r="D10" i="2"/>
  <c r="L22" i="2" s="1"/>
  <c r="P9" i="2"/>
  <c r="O9" i="2"/>
  <c r="N9" i="2"/>
  <c r="G9" i="2"/>
  <c r="D9" i="2"/>
  <c r="K21" i="2" s="1"/>
  <c r="P8" i="2"/>
  <c r="O8" i="2"/>
  <c r="N8" i="2"/>
  <c r="M8" i="2"/>
  <c r="G8" i="2"/>
  <c r="D8" i="2"/>
  <c r="J20" i="2" s="1"/>
  <c r="P7" i="2"/>
  <c r="O7" i="2"/>
  <c r="N7" i="2"/>
  <c r="M7" i="2"/>
  <c r="L7" i="2"/>
  <c r="G7" i="2"/>
  <c r="D7" i="2"/>
  <c r="I19" i="2" s="1"/>
  <c r="P6" i="2"/>
  <c r="O6" i="2"/>
  <c r="N6" i="2"/>
  <c r="M6" i="2"/>
  <c r="L6" i="2"/>
  <c r="K6" i="2"/>
  <c r="G6" i="2"/>
  <c r="P5" i="2"/>
  <c r="O5" i="2"/>
  <c r="N5" i="2"/>
  <c r="M5" i="2"/>
  <c r="L5" i="2"/>
  <c r="K5" i="2"/>
  <c r="J5" i="2"/>
  <c r="G5" i="2"/>
  <c r="O4" i="2"/>
  <c r="N4" i="2"/>
  <c r="M4" i="2"/>
  <c r="L4" i="2"/>
  <c r="K4" i="2"/>
  <c r="J4" i="2"/>
  <c r="G4" i="2"/>
  <c r="G26" i="1"/>
  <c r="P25" i="1"/>
  <c r="O25" i="1"/>
  <c r="G25" i="1"/>
  <c r="C25" i="1"/>
  <c r="P24" i="1"/>
  <c r="O24" i="1"/>
  <c r="G24" i="1"/>
  <c r="P23" i="1"/>
  <c r="O23" i="1"/>
  <c r="N23" i="1"/>
  <c r="G23" i="1"/>
  <c r="P22" i="1"/>
  <c r="O22" i="1"/>
  <c r="N22" i="1"/>
  <c r="M22" i="1"/>
  <c r="G22" i="1"/>
  <c r="P21" i="1"/>
  <c r="O21" i="1"/>
  <c r="N21" i="1"/>
  <c r="M21" i="1"/>
  <c r="L21" i="1"/>
  <c r="G21" i="1"/>
  <c r="P20" i="1"/>
  <c r="O20" i="1"/>
  <c r="N20" i="1"/>
  <c r="M20" i="1"/>
  <c r="L20" i="1"/>
  <c r="K20" i="1"/>
  <c r="G20" i="1"/>
  <c r="P19" i="1"/>
  <c r="O19" i="1"/>
  <c r="N19" i="1"/>
  <c r="M19" i="1"/>
  <c r="L19" i="1"/>
  <c r="K19" i="1"/>
  <c r="J19" i="1"/>
  <c r="G19" i="1"/>
  <c r="P18" i="1"/>
  <c r="O18" i="1"/>
  <c r="N18" i="1"/>
  <c r="M18" i="1"/>
  <c r="L18" i="1"/>
  <c r="K18" i="1"/>
  <c r="J18" i="1"/>
  <c r="I18" i="1"/>
  <c r="G18" i="1"/>
  <c r="D14" i="1"/>
  <c r="P26" i="1" s="1"/>
  <c r="D13" i="1"/>
  <c r="G12" i="1"/>
  <c r="D12" i="1"/>
  <c r="N24" i="1" s="1"/>
  <c r="P11" i="1"/>
  <c r="G11" i="1"/>
  <c r="D11" i="1"/>
  <c r="M23" i="1" s="1"/>
  <c r="P10" i="1"/>
  <c r="O10" i="1"/>
  <c r="G10" i="1"/>
  <c r="D10" i="1"/>
  <c r="L22" i="1" s="1"/>
  <c r="P9" i="1"/>
  <c r="O9" i="1"/>
  <c r="N9" i="1"/>
  <c r="G9" i="1"/>
  <c r="D9" i="1"/>
  <c r="K21" i="1" s="1"/>
  <c r="P8" i="1"/>
  <c r="O8" i="1"/>
  <c r="N8" i="1"/>
  <c r="M8" i="1"/>
  <c r="G8" i="1"/>
  <c r="D8" i="1"/>
  <c r="J20" i="1" s="1"/>
  <c r="P7" i="1"/>
  <c r="O7" i="1"/>
  <c r="N7" i="1"/>
  <c r="M7" i="1"/>
  <c r="L7" i="1"/>
  <c r="G7" i="1"/>
  <c r="D7" i="1"/>
  <c r="I19" i="1" s="1"/>
  <c r="P6" i="1"/>
  <c r="O6" i="1"/>
  <c r="N6" i="1"/>
  <c r="M6" i="1"/>
  <c r="L6" i="1"/>
  <c r="K6" i="1"/>
  <c r="G6" i="1"/>
  <c r="P5" i="1"/>
  <c r="O5" i="1"/>
  <c r="N5" i="1"/>
  <c r="M5" i="1"/>
  <c r="L5" i="1"/>
  <c r="K5" i="1"/>
  <c r="J5" i="1"/>
  <c r="G5" i="1"/>
  <c r="P4" i="1"/>
  <c r="O4" i="1"/>
  <c r="N4" i="1"/>
  <c r="M4" i="1"/>
  <c r="L4" i="1"/>
  <c r="K4" i="1"/>
  <c r="J4" i="1"/>
  <c r="I4" i="1"/>
  <c r="G4" i="1"/>
  <c r="C16" i="2" l="1"/>
  <c r="C17" i="2" s="1"/>
  <c r="C18" i="2" s="1"/>
  <c r="C22" i="2" s="1"/>
  <c r="C16" i="1"/>
  <c r="C17" i="1" s="1"/>
  <c r="C18" i="1" s="1"/>
  <c r="C19" i="2" l="1"/>
  <c r="C22" i="1"/>
  <c r="C19" i="1"/>
  <c r="I3" i="3"/>
</calcChain>
</file>

<file path=xl/sharedStrings.xml><?xml version="1.0" encoding="utf-8"?>
<sst xmlns="http://schemas.openxmlformats.org/spreadsheetml/2006/main" count="160" uniqueCount="49">
  <si>
    <t>Ha -&gt; eV</t>
  </si>
  <si>
    <t>Dipole moments (ua)</t>
  </si>
  <si>
    <r>
      <t>eV -&gt; cm</t>
    </r>
    <r>
      <rPr>
        <vertAlign val="superscript"/>
        <sz val="11"/>
        <color theme="1"/>
        <rFont val="Calibri"/>
        <family val="2"/>
        <scheme val="minor"/>
      </rPr>
      <t>-1</t>
    </r>
  </si>
  <si>
    <t>cm-1 -&gt; Hz</t>
  </si>
  <si>
    <t>0 (S0)</t>
  </si>
  <si>
    <t>1 (T1)</t>
  </si>
  <si>
    <t>2 (T2)</t>
  </si>
  <si>
    <t>3 (T3)</t>
  </si>
  <si>
    <t>4 (T4)</t>
  </si>
  <si>
    <t>5 (S1)</t>
  </si>
  <si>
    <t>6 (S2)</t>
  </si>
  <si>
    <t>7 (S3)</t>
  </si>
  <si>
    <t>8 (S4)</t>
  </si>
  <si>
    <t>ua -&gt; s</t>
  </si>
  <si>
    <t>#</t>
  </si>
  <si>
    <t>Name</t>
  </si>
  <si>
    <t>Exc. Energy (eV)</t>
  </si>
  <si>
    <t>Exc. Energy (cm-1)</t>
  </si>
  <si>
    <t>T1</t>
  </si>
  <si>
    <t>T2</t>
  </si>
  <si>
    <t>T3</t>
  </si>
  <si>
    <t>T4</t>
  </si>
  <si>
    <t>S1</t>
  </si>
  <si>
    <t>S2</t>
  </si>
  <si>
    <t>S3</t>
  </si>
  <si>
    <t>S4</t>
  </si>
  <si>
    <t>Matrice Hamiltonien de départ (cm-1)</t>
  </si>
  <si>
    <t>Freq max (Hz)</t>
  </si>
  <si>
    <t>Freq ech (Hz)</t>
  </si>
  <si>
    <t>dt max (s)</t>
  </si>
  <si>
    <t>dt max (ua)</t>
  </si>
  <si>
    <t>nstep</t>
  </si>
  <si>
    <t>durée totale (s)</t>
  </si>
  <si>
    <t>dt (ua)</t>
  </si>
  <si>
    <t>durée (s)</t>
  </si>
  <si>
    <t>Valeurs propres (cm-1)</t>
  </si>
  <si>
    <t>valeur</t>
  </si>
  <si>
    <t># de ligne</t>
  </si>
  <si>
    <t>Exc. Energy (nm)</t>
  </si>
  <si>
    <t>T5</t>
  </si>
  <si>
    <t>T6</t>
  </si>
  <si>
    <t>T7</t>
  </si>
  <si>
    <t>T8</t>
  </si>
  <si>
    <t>T9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</si>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</sst>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0.0000E+00"/>
    <numFmt numFmtId="165" formatCode="0.0000000E+00"/>
    <numFmt numFmtId="166" formatCode="0.0000_ ;\-0.0000\ "/>
    <numFmt numFmtId="167" formatCode="0.00000000E+00"/>
    <numFmt numFmtId="168" formatCode="0.0000"/>
    <numFmt numFmtId="169" formatCode="0.000000E+00"/>
    <numFmt numFmtId="170" formatCode="0.0000000000"/>
    <numFmt numFmtId="171" formatCode="0.00000"/>
    <numFmt numFmtId="172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/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2" fillId="0" borderId="0" xfId="0" applyFont="1"/>
    <xf numFmtId="43" fontId="2" fillId="0" borderId="0" xfId="1" applyFont="1" applyAlignment="1">
      <alignment horizontal="center"/>
    </xf>
    <xf numFmtId="2" fontId="2" fillId="0" borderId="0" xfId="0" applyNumberFormat="1" applyFont="1"/>
    <xf numFmtId="11" fontId="0" fillId="0" borderId="0" xfId="0" applyNumberFormat="1"/>
    <xf numFmtId="43" fontId="1" fillId="0" borderId="0" xfId="1" applyAlignment="1">
      <alignment horizontal="center"/>
    </xf>
    <xf numFmtId="3" fontId="0" fillId="0" borderId="0" xfId="1" applyNumberFormat="1" applyFont="1" applyAlignment="1">
      <alignment horizontal="right"/>
    </xf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167" fontId="0" fillId="0" borderId="0" xfId="0" applyNumberFormat="1"/>
    <xf numFmtId="168" fontId="0" fillId="0" borderId="0" xfId="0" applyNumberFormat="1" applyFont="1"/>
    <xf numFmtId="169" fontId="0" fillId="0" borderId="0" xfId="0" applyNumberFormat="1" applyFont="1"/>
    <xf numFmtId="170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7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P41"/>
  <sheetViews>
    <sheetView workbookViewId="0">
      <selection activeCell="H33" sqref="H33"/>
    </sheetView>
  </sheetViews>
  <sheetFormatPr baseColWidth="10" defaultRowHeight="14.5" x14ac:dyDescent="0.35"/>
  <cols>
    <col min="1" max="1" width="2" bestFit="1" customWidth="1"/>
    <col min="2" max="2" width="12" bestFit="1" customWidth="1"/>
    <col min="3" max="3" width="15.1796875" bestFit="1" customWidth="1"/>
    <col min="4" max="4" width="17.1796875" bestFit="1" customWidth="1"/>
    <col min="5" max="5" width="17.1796875" customWidth="1"/>
    <col min="6" max="6" width="5.6328125" customWidth="1"/>
    <col min="7" max="7" width="10.90625" style="2"/>
    <col min="8" max="16" width="16.6328125" style="2" customWidth="1"/>
  </cols>
  <sheetData>
    <row r="1" spans="1:16" x14ac:dyDescent="0.35">
      <c r="A1" s="1"/>
      <c r="B1" t="s">
        <v>0</v>
      </c>
      <c r="C1">
        <v>27.211396000000001</v>
      </c>
      <c r="H1" s="3" t="s">
        <v>1</v>
      </c>
    </row>
    <row r="2" spans="1:16" ht="16.5" x14ac:dyDescent="0.35">
      <c r="A2" s="1"/>
      <c r="B2" t="s">
        <v>2</v>
      </c>
      <c r="C2">
        <v>8065.6</v>
      </c>
    </row>
    <row r="3" spans="1:16" x14ac:dyDescent="0.35">
      <c r="A3" s="1"/>
      <c r="B3" t="s">
        <v>3</v>
      </c>
      <c r="C3" s="4">
        <v>29980000000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</row>
    <row r="4" spans="1:16" x14ac:dyDescent="0.35">
      <c r="A4" s="1"/>
      <c r="B4" t="s">
        <v>13</v>
      </c>
      <c r="C4" s="4">
        <v>2.4188840000000001E-17</v>
      </c>
      <c r="G4" s="2" t="str">
        <f>H3</f>
        <v>0 (S0)</v>
      </c>
      <c r="H4" s="5">
        <v>0</v>
      </c>
      <c r="I4" s="6">
        <f>H5</f>
        <v>0</v>
      </c>
      <c r="J4" s="6">
        <f>H6</f>
        <v>0</v>
      </c>
      <c r="K4" s="6">
        <f>H7</f>
        <v>0</v>
      </c>
      <c r="L4" s="6">
        <f>H8</f>
        <v>0</v>
      </c>
      <c r="M4" s="6">
        <f>H9</f>
        <v>0</v>
      </c>
      <c r="N4" s="6">
        <f>H10</f>
        <v>0</v>
      </c>
      <c r="O4" s="6">
        <f>H11</f>
        <v>0</v>
      </c>
      <c r="P4" s="6">
        <f>H12</f>
        <v>0</v>
      </c>
    </row>
    <row r="5" spans="1:16" x14ac:dyDescent="0.35">
      <c r="A5" s="1"/>
      <c r="G5" s="2" t="str">
        <f>I3</f>
        <v>1 (T1)</v>
      </c>
      <c r="H5" s="6">
        <v>0</v>
      </c>
      <c r="I5" s="5">
        <v>0</v>
      </c>
      <c r="J5" s="6">
        <f>I6</f>
        <v>0</v>
      </c>
      <c r="K5" s="6">
        <f>I7</f>
        <v>0</v>
      </c>
      <c r="L5" s="6">
        <f>I8</f>
        <v>0</v>
      </c>
      <c r="M5" s="6">
        <f>I9</f>
        <v>0</v>
      </c>
      <c r="N5" s="6">
        <f>I10</f>
        <v>0</v>
      </c>
      <c r="O5" s="6">
        <f>I11</f>
        <v>0</v>
      </c>
      <c r="P5" s="6">
        <f>I12</f>
        <v>0</v>
      </c>
    </row>
    <row r="6" spans="1:16" x14ac:dyDescent="0.35">
      <c r="A6" s="7" t="s">
        <v>14</v>
      </c>
      <c r="B6" s="7" t="s">
        <v>15</v>
      </c>
      <c r="C6" s="7" t="s">
        <v>16</v>
      </c>
      <c r="D6" s="7" t="s">
        <v>17</v>
      </c>
      <c r="E6" s="7" t="s">
        <v>38</v>
      </c>
      <c r="F6" s="7"/>
      <c r="G6" s="2" t="str">
        <f>J3</f>
        <v>2 (T2)</v>
      </c>
      <c r="H6" s="6">
        <v>0</v>
      </c>
      <c r="I6" s="6"/>
      <c r="J6" s="5">
        <v>0</v>
      </c>
      <c r="K6" s="6">
        <f>J7</f>
        <v>0</v>
      </c>
      <c r="L6" s="6">
        <f>J8</f>
        <v>0</v>
      </c>
      <c r="M6" s="6">
        <f>J9</f>
        <v>0</v>
      </c>
      <c r="N6" s="6">
        <f>J10</f>
        <v>0</v>
      </c>
      <c r="O6" s="6">
        <f>J11</f>
        <v>0</v>
      </c>
      <c r="P6" s="6">
        <f>J12</f>
        <v>0</v>
      </c>
    </row>
    <row r="7" spans="1:16" x14ac:dyDescent="0.35">
      <c r="A7" s="7">
        <v>1</v>
      </c>
      <c r="B7" s="8"/>
      <c r="C7" s="9"/>
      <c r="D7" s="9">
        <f t="shared" ref="D7:D14" si="0">C7*$C$2</f>
        <v>0</v>
      </c>
      <c r="E7" s="25" t="e">
        <f>10000000/D7</f>
        <v>#DIV/0!</v>
      </c>
      <c r="F7" s="9"/>
      <c r="G7" s="2" t="str">
        <f>K3</f>
        <v>3 (T3)</v>
      </c>
      <c r="H7" s="6">
        <v>0</v>
      </c>
      <c r="I7" s="6"/>
      <c r="J7" s="6"/>
      <c r="K7" s="5">
        <v>0</v>
      </c>
      <c r="L7" s="6">
        <f>K8</f>
        <v>0</v>
      </c>
      <c r="M7" s="6">
        <f>K9</f>
        <v>0</v>
      </c>
      <c r="N7" s="6">
        <f>K10</f>
        <v>0</v>
      </c>
      <c r="O7" s="6">
        <f>K11</f>
        <v>0</v>
      </c>
      <c r="P7" s="6">
        <f>K12</f>
        <v>0</v>
      </c>
    </row>
    <row r="8" spans="1:16" x14ac:dyDescent="0.35">
      <c r="A8" s="7">
        <v>2</v>
      </c>
      <c r="B8" s="8"/>
      <c r="C8" s="9"/>
      <c r="D8" s="9">
        <f t="shared" si="0"/>
        <v>0</v>
      </c>
      <c r="E8" s="25" t="e">
        <f t="shared" ref="E8:E14" si="1">10000000/D8</f>
        <v>#DIV/0!</v>
      </c>
      <c r="F8" s="9"/>
      <c r="G8" s="2" t="str">
        <f>L3</f>
        <v>4 (T4)</v>
      </c>
      <c r="H8" s="6">
        <v>0</v>
      </c>
      <c r="I8" s="6"/>
      <c r="J8" s="6"/>
      <c r="K8" s="6"/>
      <c r="L8" s="5">
        <v>0</v>
      </c>
      <c r="M8" s="6">
        <f>L9</f>
        <v>0</v>
      </c>
      <c r="N8" s="6">
        <f>L10</f>
        <v>0</v>
      </c>
      <c r="O8" s="6">
        <f>L11</f>
        <v>0</v>
      </c>
      <c r="P8" s="6">
        <f>L12</f>
        <v>0</v>
      </c>
    </row>
    <row r="9" spans="1:16" x14ac:dyDescent="0.35">
      <c r="A9" s="7">
        <v>3</v>
      </c>
      <c r="B9" s="8"/>
      <c r="C9" s="9"/>
      <c r="D9" s="9">
        <f t="shared" si="0"/>
        <v>0</v>
      </c>
      <c r="E9" s="25" t="e">
        <f t="shared" si="1"/>
        <v>#DIV/0!</v>
      </c>
      <c r="F9" s="9"/>
      <c r="G9" s="2" t="str">
        <f>M3</f>
        <v>5 (S1)</v>
      </c>
      <c r="H9" s="6"/>
      <c r="I9" s="6">
        <v>0</v>
      </c>
      <c r="J9" s="6">
        <v>0</v>
      </c>
      <c r="K9" s="6">
        <v>0</v>
      </c>
      <c r="L9" s="6">
        <v>0</v>
      </c>
      <c r="M9" s="5">
        <v>0</v>
      </c>
      <c r="N9" s="6">
        <f>M10</f>
        <v>0</v>
      </c>
      <c r="O9" s="6">
        <f>M11</f>
        <v>0</v>
      </c>
      <c r="P9" s="6">
        <f>M12</f>
        <v>0</v>
      </c>
    </row>
    <row r="10" spans="1:16" x14ac:dyDescent="0.35">
      <c r="A10" s="7">
        <v>4</v>
      </c>
      <c r="B10" s="8"/>
      <c r="C10" s="9"/>
      <c r="D10" s="9">
        <f t="shared" si="0"/>
        <v>0</v>
      </c>
      <c r="E10" s="25" t="e">
        <f t="shared" si="1"/>
        <v>#DIV/0!</v>
      </c>
      <c r="F10" s="9"/>
      <c r="G10" s="2" t="str">
        <f>N3</f>
        <v>6 (S2)</v>
      </c>
      <c r="H10" s="6"/>
      <c r="I10" s="6">
        <v>0</v>
      </c>
      <c r="J10" s="6">
        <v>0</v>
      </c>
      <c r="K10" s="6">
        <v>0</v>
      </c>
      <c r="L10" s="6">
        <v>0</v>
      </c>
      <c r="M10" s="6"/>
      <c r="N10" s="5">
        <v>0</v>
      </c>
      <c r="O10" s="6">
        <f>N11</f>
        <v>0</v>
      </c>
      <c r="P10" s="6">
        <f>N12</f>
        <v>0</v>
      </c>
    </row>
    <row r="11" spans="1:16" x14ac:dyDescent="0.35">
      <c r="A11" s="7">
        <v>5</v>
      </c>
      <c r="B11" s="8"/>
      <c r="C11" s="9"/>
      <c r="D11" s="9">
        <f t="shared" si="0"/>
        <v>0</v>
      </c>
      <c r="E11" s="25" t="e">
        <f t="shared" si="1"/>
        <v>#DIV/0!</v>
      </c>
      <c r="F11" s="9"/>
      <c r="G11" s="2" t="str">
        <f>O3</f>
        <v>7 (S3)</v>
      </c>
      <c r="H11" s="6"/>
      <c r="I11" s="6">
        <v>0</v>
      </c>
      <c r="J11" s="6">
        <v>0</v>
      </c>
      <c r="K11" s="6">
        <v>0</v>
      </c>
      <c r="L11" s="6">
        <v>0</v>
      </c>
      <c r="M11" s="6"/>
      <c r="N11" s="6"/>
      <c r="O11" s="5">
        <v>0</v>
      </c>
      <c r="P11" s="6">
        <f>O12</f>
        <v>0</v>
      </c>
    </row>
    <row r="12" spans="1:16" x14ac:dyDescent="0.35">
      <c r="A12" s="7">
        <v>6</v>
      </c>
      <c r="B12" s="8"/>
      <c r="C12" s="9"/>
      <c r="D12" s="9">
        <f t="shared" si="0"/>
        <v>0</v>
      </c>
      <c r="E12" s="25" t="e">
        <f t="shared" si="1"/>
        <v>#DIV/0!</v>
      </c>
      <c r="F12" s="9"/>
      <c r="G12" s="2" t="str">
        <f>P3</f>
        <v>8 (S4)</v>
      </c>
      <c r="H12" s="6"/>
      <c r="I12" s="6">
        <v>0</v>
      </c>
      <c r="J12" s="6">
        <v>0</v>
      </c>
      <c r="K12" s="6">
        <v>0</v>
      </c>
      <c r="L12" s="6">
        <v>0</v>
      </c>
      <c r="M12" s="6"/>
      <c r="N12" s="6"/>
      <c r="O12" s="6"/>
      <c r="P12" s="5">
        <v>0</v>
      </c>
    </row>
    <row r="13" spans="1:16" x14ac:dyDescent="0.35">
      <c r="A13" s="7">
        <v>7</v>
      </c>
      <c r="B13" s="8"/>
      <c r="C13" s="9"/>
      <c r="D13" s="9">
        <f t="shared" si="0"/>
        <v>0</v>
      </c>
      <c r="E13" s="25" t="e">
        <f t="shared" si="1"/>
        <v>#DIV/0!</v>
      </c>
      <c r="F13" s="9"/>
    </row>
    <row r="14" spans="1:16" x14ac:dyDescent="0.35">
      <c r="A14" s="7">
        <v>8</v>
      </c>
      <c r="B14" s="8"/>
      <c r="C14" s="9"/>
      <c r="D14" s="9">
        <f t="shared" si="0"/>
        <v>0</v>
      </c>
      <c r="E14" s="25" t="e">
        <f t="shared" si="1"/>
        <v>#DIV/0!</v>
      </c>
      <c r="F14" s="9"/>
    </row>
    <row r="15" spans="1:16" x14ac:dyDescent="0.35">
      <c r="A15" s="7"/>
      <c r="B15" s="10"/>
      <c r="C15" s="8"/>
      <c r="D15" s="9"/>
      <c r="E15" s="9"/>
      <c r="F15" s="9"/>
      <c r="H15" s="3" t="s">
        <v>26</v>
      </c>
    </row>
    <row r="16" spans="1:16" x14ac:dyDescent="0.35">
      <c r="A16" s="1"/>
      <c r="B16" s="8" t="s">
        <v>27</v>
      </c>
      <c r="C16" s="4">
        <f>D14*C3</f>
        <v>0</v>
      </c>
    </row>
    <row r="17" spans="1:16" x14ac:dyDescent="0.35">
      <c r="A17" s="1"/>
      <c r="B17" s="8" t="s">
        <v>28</v>
      </c>
      <c r="C17" s="4">
        <f>C16*2</f>
        <v>0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  <c r="O17" s="2" t="s">
        <v>11</v>
      </c>
      <c r="P17" s="2" t="s">
        <v>12</v>
      </c>
    </row>
    <row r="18" spans="1:16" x14ac:dyDescent="0.35">
      <c r="A18" s="1"/>
      <c r="B18" s="8" t="s">
        <v>29</v>
      </c>
      <c r="C18" s="4" t="e">
        <f>1/C17</f>
        <v>#DIV/0!</v>
      </c>
      <c r="G18" s="2" t="str">
        <f>H17</f>
        <v>0 (S0)</v>
      </c>
      <c r="H18" s="5">
        <v>0</v>
      </c>
      <c r="I18" s="6">
        <f>H19</f>
        <v>0</v>
      </c>
      <c r="J18" s="6">
        <f>H20</f>
        <v>0</v>
      </c>
      <c r="K18" s="6">
        <f>H21</f>
        <v>0</v>
      </c>
      <c r="L18" s="6">
        <f>H22</f>
        <v>0</v>
      </c>
      <c r="M18" s="6">
        <f>H23</f>
        <v>0</v>
      </c>
      <c r="N18" s="6">
        <f>H24</f>
        <v>0</v>
      </c>
      <c r="O18" s="6">
        <f>H25</f>
        <v>0</v>
      </c>
      <c r="P18" s="6">
        <f>H26</f>
        <v>0</v>
      </c>
    </row>
    <row r="19" spans="1:16" x14ac:dyDescent="0.35">
      <c r="A19" s="1"/>
      <c r="B19" s="11" t="s">
        <v>30</v>
      </c>
      <c r="C19" s="12" t="e">
        <f>C18/$C$4</f>
        <v>#DIV/0!</v>
      </c>
      <c r="G19" s="2" t="str">
        <f>I17</f>
        <v>1 (T1)</v>
      </c>
      <c r="H19" s="6"/>
      <c r="I19" s="5">
        <f>D7</f>
        <v>0</v>
      </c>
      <c r="J19" s="6">
        <f>I20</f>
        <v>0</v>
      </c>
      <c r="K19" s="6">
        <f>I21</f>
        <v>0</v>
      </c>
      <c r="L19" s="6">
        <f>I22</f>
        <v>0</v>
      </c>
      <c r="M19" s="6">
        <f>I23</f>
        <v>0</v>
      </c>
      <c r="N19" s="6">
        <f>I24</f>
        <v>0</v>
      </c>
      <c r="O19" s="6">
        <f>I25</f>
        <v>0</v>
      </c>
      <c r="P19" s="6">
        <f>I26</f>
        <v>0</v>
      </c>
    </row>
    <row r="20" spans="1:16" x14ac:dyDescent="0.35">
      <c r="A20" s="1"/>
      <c r="C20" s="13"/>
      <c r="G20" s="2" t="str">
        <f>J17</f>
        <v>2 (T2)</v>
      </c>
      <c r="H20" s="6"/>
      <c r="I20" s="6"/>
      <c r="J20" s="5">
        <f>D8</f>
        <v>0</v>
      </c>
      <c r="K20" s="6">
        <f>J21</f>
        <v>0</v>
      </c>
      <c r="L20" s="6">
        <f>J22</f>
        <v>0</v>
      </c>
      <c r="M20" s="6">
        <f>J23</f>
        <v>0</v>
      </c>
      <c r="N20" s="6">
        <f>J24</f>
        <v>0</v>
      </c>
      <c r="O20" s="6">
        <f>J25</f>
        <v>0</v>
      </c>
      <c r="P20" s="6">
        <f>J26</f>
        <v>0</v>
      </c>
    </row>
    <row r="21" spans="1:16" x14ac:dyDescent="0.35">
      <c r="A21" s="1"/>
      <c r="B21" s="14" t="s">
        <v>31</v>
      </c>
      <c r="C21" s="15"/>
      <c r="G21" s="2" t="str">
        <f>K17</f>
        <v>3 (T3)</v>
      </c>
      <c r="H21" s="6"/>
      <c r="I21" s="6"/>
      <c r="J21" s="6"/>
      <c r="K21" s="5">
        <f>D9</f>
        <v>0</v>
      </c>
      <c r="L21" s="6">
        <f>K22</f>
        <v>0</v>
      </c>
      <c r="M21" s="6">
        <f>K23</f>
        <v>0</v>
      </c>
      <c r="N21" s="6">
        <f>K24</f>
        <v>0</v>
      </c>
      <c r="O21" s="6">
        <f>K25</f>
        <v>0</v>
      </c>
      <c r="P21" s="6">
        <f>K26</f>
        <v>0</v>
      </c>
    </row>
    <row r="22" spans="1:16" x14ac:dyDescent="0.35">
      <c r="A22" s="1"/>
      <c r="B22" s="14" t="s">
        <v>32</v>
      </c>
      <c r="C22" s="13" t="e">
        <f>C18*C21</f>
        <v>#DIV/0!</v>
      </c>
      <c r="G22" s="2" t="str">
        <f>L17</f>
        <v>4 (T4)</v>
      </c>
      <c r="H22" s="6"/>
      <c r="I22" s="6"/>
      <c r="J22" s="6"/>
      <c r="K22" s="6"/>
      <c r="L22" s="5">
        <f>D10</f>
        <v>0</v>
      </c>
      <c r="M22" s="6">
        <f>L23</f>
        <v>0</v>
      </c>
      <c r="N22" s="6">
        <f>L24</f>
        <v>0</v>
      </c>
      <c r="O22" s="6">
        <f>L25</f>
        <v>0</v>
      </c>
      <c r="P22" s="6">
        <f>L26</f>
        <v>0</v>
      </c>
    </row>
    <row r="23" spans="1:16" x14ac:dyDescent="0.35">
      <c r="A23" s="1"/>
      <c r="G23" s="2" t="str">
        <f>M17</f>
        <v>5 (S1)</v>
      </c>
      <c r="H23" s="6">
        <v>0</v>
      </c>
      <c r="I23" s="6"/>
      <c r="J23" s="6"/>
      <c r="K23" s="6"/>
      <c r="L23" s="6"/>
      <c r="M23" s="5">
        <f>D11</f>
        <v>0</v>
      </c>
      <c r="N23" s="6">
        <f>M24</f>
        <v>0</v>
      </c>
      <c r="O23" s="6">
        <f>M25</f>
        <v>0</v>
      </c>
      <c r="P23" s="6">
        <f>M26</f>
        <v>0</v>
      </c>
    </row>
    <row r="24" spans="1:16" x14ac:dyDescent="0.35">
      <c r="A24" s="1"/>
      <c r="B24" s="14" t="s">
        <v>33</v>
      </c>
      <c r="G24" s="2" t="str">
        <f>N17</f>
        <v>6 (S2)</v>
      </c>
      <c r="H24" s="6">
        <v>0</v>
      </c>
      <c r="I24" s="6"/>
      <c r="J24" s="6"/>
      <c r="K24" s="6"/>
      <c r="L24" s="6"/>
      <c r="M24" s="6">
        <v>0</v>
      </c>
      <c r="N24" s="5">
        <f>D12</f>
        <v>0</v>
      </c>
      <c r="O24" s="6">
        <f>N25</f>
        <v>0</v>
      </c>
      <c r="P24" s="6">
        <f>N26</f>
        <v>0</v>
      </c>
    </row>
    <row r="25" spans="1:16" x14ac:dyDescent="0.35">
      <c r="A25" s="1"/>
      <c r="B25" s="14" t="s">
        <v>34</v>
      </c>
      <c r="C25" s="4">
        <f>(C24*C4)*C21</f>
        <v>0</v>
      </c>
      <c r="G25" s="2" t="str">
        <f>O17</f>
        <v>7 (S3)</v>
      </c>
      <c r="H25" s="6">
        <v>0</v>
      </c>
      <c r="I25" s="6"/>
      <c r="J25" s="6"/>
      <c r="K25" s="6"/>
      <c r="L25" s="6"/>
      <c r="M25" s="6">
        <v>0</v>
      </c>
      <c r="N25" s="6">
        <v>0</v>
      </c>
      <c r="O25" s="5">
        <f>D13</f>
        <v>0</v>
      </c>
      <c r="P25" s="6">
        <f>O26</f>
        <v>0</v>
      </c>
    </row>
    <row r="26" spans="1:16" x14ac:dyDescent="0.35">
      <c r="A26" s="1"/>
      <c r="G26" s="2" t="str">
        <f>P17</f>
        <v>8 (S4)</v>
      </c>
      <c r="H26" s="6">
        <v>0</v>
      </c>
      <c r="I26" s="6"/>
      <c r="J26" s="6"/>
      <c r="K26" s="6"/>
      <c r="L26" s="6"/>
      <c r="M26" s="6">
        <v>0</v>
      </c>
      <c r="N26" s="6">
        <v>0</v>
      </c>
      <c r="O26" s="6">
        <v>0</v>
      </c>
      <c r="P26" s="5">
        <f>D14</f>
        <v>0</v>
      </c>
    </row>
    <row r="27" spans="1:16" x14ac:dyDescent="0.35">
      <c r="A27" s="1"/>
    </row>
    <row r="28" spans="1:16" x14ac:dyDescent="0.35">
      <c r="A28" s="1"/>
      <c r="C28" s="28" t="s">
        <v>35</v>
      </c>
      <c r="D28" s="28"/>
      <c r="E28" s="7"/>
      <c r="G28" s="16"/>
      <c r="H28" s="16"/>
      <c r="I28" s="16"/>
      <c r="J28" s="28"/>
      <c r="K28" s="28"/>
      <c r="L28" s="10"/>
    </row>
    <row r="29" spans="1:16" x14ac:dyDescent="0.35">
      <c r="A29" s="1"/>
      <c r="C29" s="1" t="s">
        <v>36</v>
      </c>
      <c r="D29" s="1" t="s">
        <v>37</v>
      </c>
      <c r="E29" s="1"/>
      <c r="G29" s="16"/>
      <c r="H29" s="16"/>
      <c r="I29" s="16"/>
      <c r="J29" s="17"/>
      <c r="K29" s="17"/>
      <c r="L29" s="18"/>
    </row>
    <row r="30" spans="1:16" x14ac:dyDescent="0.35">
      <c r="A30" s="1"/>
      <c r="C30" s="19"/>
      <c r="D30" s="1">
        <v>1</v>
      </c>
      <c r="E30" s="1"/>
      <c r="G30" s="16"/>
      <c r="H30" s="16"/>
      <c r="I30" s="16"/>
      <c r="J30" s="20"/>
      <c r="K30" s="17"/>
      <c r="L30" s="21"/>
    </row>
    <row r="31" spans="1:16" x14ac:dyDescent="0.35">
      <c r="A31" s="1"/>
      <c r="C31" s="19"/>
      <c r="D31" s="1">
        <v>2</v>
      </c>
      <c r="E31" s="1"/>
      <c r="G31" s="16"/>
      <c r="H31" s="6"/>
      <c r="I31" s="16"/>
      <c r="J31" s="20"/>
      <c r="K31" s="17"/>
      <c r="L31" s="21"/>
    </row>
    <row r="32" spans="1:16" x14ac:dyDescent="0.35">
      <c r="A32" s="1"/>
      <c r="C32" s="19"/>
      <c r="D32" s="1">
        <v>3</v>
      </c>
      <c r="E32" s="1"/>
      <c r="G32" s="16"/>
      <c r="H32" s="6"/>
      <c r="I32" s="16"/>
      <c r="J32" s="20"/>
      <c r="K32" s="17"/>
      <c r="L32" s="21"/>
    </row>
    <row r="33" spans="1:12" x14ac:dyDescent="0.35">
      <c r="A33" s="1"/>
      <c r="C33" s="19"/>
      <c r="D33" s="1">
        <v>4</v>
      </c>
      <c r="E33" s="1"/>
      <c r="G33" s="16"/>
      <c r="H33" s="6"/>
      <c r="I33" s="16"/>
      <c r="J33" s="20"/>
      <c r="K33" s="17"/>
      <c r="L33" s="21"/>
    </row>
    <row r="34" spans="1:12" x14ac:dyDescent="0.35">
      <c r="A34" s="1"/>
      <c r="C34" s="19"/>
      <c r="D34" s="1">
        <v>5</v>
      </c>
      <c r="E34" s="1"/>
      <c r="G34" s="16"/>
      <c r="H34" s="6"/>
      <c r="I34" s="16"/>
      <c r="J34" s="20"/>
      <c r="K34" s="17"/>
      <c r="L34" s="21"/>
    </row>
    <row r="35" spans="1:12" x14ac:dyDescent="0.35">
      <c r="A35" s="1"/>
      <c r="C35" s="19"/>
      <c r="D35" s="1">
        <v>6</v>
      </c>
      <c r="E35" s="1"/>
      <c r="G35" s="16"/>
      <c r="H35" s="6"/>
      <c r="I35" s="16"/>
      <c r="J35" s="20"/>
      <c r="K35" s="17"/>
      <c r="L35" s="21"/>
    </row>
    <row r="36" spans="1:12" x14ac:dyDescent="0.35">
      <c r="A36" s="1"/>
      <c r="C36" s="19"/>
      <c r="D36" s="1">
        <v>7</v>
      </c>
      <c r="E36" s="1"/>
      <c r="G36" s="16"/>
      <c r="H36" s="6"/>
      <c r="I36" s="16"/>
      <c r="J36" s="20"/>
      <c r="K36" s="17"/>
      <c r="L36" s="21"/>
    </row>
    <row r="37" spans="1:12" x14ac:dyDescent="0.35">
      <c r="A37" s="1"/>
      <c r="C37" s="19"/>
      <c r="D37" s="1">
        <v>8</v>
      </c>
      <c r="E37" s="1"/>
      <c r="G37" s="16"/>
      <c r="H37" s="16"/>
      <c r="I37" s="16"/>
      <c r="J37" s="20"/>
      <c r="K37" s="17"/>
      <c r="L37" s="21"/>
    </row>
    <row r="38" spans="1:12" x14ac:dyDescent="0.35">
      <c r="A38" s="1"/>
      <c r="C38" s="19"/>
      <c r="D38" s="1">
        <v>9</v>
      </c>
      <c r="E38" s="1"/>
      <c r="G38" s="16"/>
      <c r="H38" s="16"/>
      <c r="I38" s="16"/>
      <c r="J38" s="20"/>
      <c r="K38" s="17"/>
      <c r="L38" s="21"/>
    </row>
    <row r="39" spans="1:12" x14ac:dyDescent="0.35">
      <c r="H39" s="22"/>
      <c r="J39" s="23"/>
      <c r="K39" s="24"/>
    </row>
    <row r="40" spans="1:12" x14ac:dyDescent="0.35">
      <c r="H40" s="22"/>
      <c r="J40" s="23"/>
      <c r="K40" s="24"/>
    </row>
    <row r="41" spans="1:12" x14ac:dyDescent="0.35">
      <c r="H41" s="22"/>
      <c r="J41" s="23"/>
      <c r="K41" s="24"/>
    </row>
  </sheetData>
  <mergeCells count="2">
    <mergeCell ref="C28:D28"/>
    <mergeCell ref="J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>
      <selection activeCell="V25" sqref="V25"/>
    </sheetView>
  </sheetViews>
  <sheetFormatPr baseColWidth="10" defaultRowHeight="14.5" x14ac:dyDescent="0.35"/>
  <cols>
    <col min="1" max="1" width="2.81640625" bestFit="1" customWidth="1"/>
    <col min="2" max="2" width="12" bestFit="1" customWidth="1"/>
    <col min="3" max="3" width="15.1796875" bestFit="1" customWidth="1"/>
    <col min="4" max="4" width="17.1796875" bestFit="1" customWidth="1"/>
    <col min="5" max="5" width="17.1796875" customWidth="1"/>
    <col min="6" max="6" width="5.6328125" customWidth="1"/>
    <col min="7" max="7" width="10.90625" style="2"/>
    <col min="8" max="16" width="14.6328125" style="2" customWidth="1"/>
    <col min="17" max="26" width="14.6328125" customWidth="1"/>
  </cols>
  <sheetData>
    <row r="1" spans="1:26" x14ac:dyDescent="0.35">
      <c r="A1" s="1"/>
      <c r="B1" t="s">
        <v>0</v>
      </c>
      <c r="C1">
        <v>27.211396000000001</v>
      </c>
      <c r="H1" s="3" t="s">
        <v>1</v>
      </c>
    </row>
    <row r="2" spans="1:26" ht="16.5" x14ac:dyDescent="0.35">
      <c r="A2" s="1"/>
      <c r="B2" t="s">
        <v>2</v>
      </c>
      <c r="C2">
        <v>8065.6</v>
      </c>
    </row>
    <row r="3" spans="1:26" x14ac:dyDescent="0.35">
      <c r="A3" s="1"/>
      <c r="B3" t="s">
        <v>3</v>
      </c>
      <c r="C3" s="4">
        <v>29980000000</v>
      </c>
      <c r="H3" s="2" t="s">
        <v>4</v>
      </c>
      <c r="I3" s="2" t="str">
        <f>G5</f>
        <v>1 (T1)</v>
      </c>
      <c r="J3" s="2" t="str">
        <f>G6</f>
        <v>2 (T2)</v>
      </c>
      <c r="K3" s="2" t="str">
        <f>G7</f>
        <v>3 (T3)</v>
      </c>
      <c r="L3" s="2" t="str">
        <f>G8</f>
        <v>4 (T4)</v>
      </c>
      <c r="M3" s="2" t="str">
        <f>G9</f>
        <v>5 (T5)</v>
      </c>
      <c r="N3" s="2" t="str">
        <f>G10</f>
        <v>6 (T6)</v>
      </c>
      <c r="O3" s="2" t="str">
        <f>G11</f>
        <v>7 (S1)</v>
      </c>
      <c r="P3" s="2" t="str">
        <f>G12</f>
        <v>8 (S2)</v>
      </c>
      <c r="Q3" s="2" t="str">
        <f>G13</f>
        <v>9 (S3)</v>
      </c>
      <c r="R3" s="2" t="str">
        <f>G14</f>
        <v>10 (S4)</v>
      </c>
      <c r="S3" s="2" t="str">
        <f>G15</f>
        <v>11 (S5)</v>
      </c>
      <c r="T3" s="2" t="str">
        <f>G16</f>
        <v>12 (S6)</v>
      </c>
      <c r="U3" s="2"/>
      <c r="V3" s="2"/>
      <c r="W3" s="2"/>
      <c r="X3" s="2"/>
      <c r="Y3" s="2"/>
      <c r="Z3" s="2"/>
    </row>
    <row r="4" spans="1:26" x14ac:dyDescent="0.35">
      <c r="A4" s="1"/>
      <c r="B4" t="s">
        <v>13</v>
      </c>
      <c r="C4" s="4">
        <v>2.4188840000000001E-17</v>
      </c>
      <c r="G4" s="2" t="str">
        <f>H3</f>
        <v>0 (S0)</v>
      </c>
      <c r="H4" s="5">
        <v>0</v>
      </c>
      <c r="I4" s="6">
        <f ca="1">OFFSET($H$4,COLUMN()-COLUMN($H$4),ROW()-ROW($H$4))</f>
        <v>0</v>
      </c>
      <c r="J4" s="6">
        <f t="shared" ref="J4:Z19" ca="1" si="0">OFFSET($H$4,COLUMN()-COLUMN($H$4),ROW()-ROW($H$4))</f>
        <v>0</v>
      </c>
      <c r="K4" s="6">
        <f t="shared" ca="1" si="0"/>
        <v>0</v>
      </c>
      <c r="L4" s="6">
        <f t="shared" ca="1" si="0"/>
        <v>0</v>
      </c>
      <c r="M4" s="6">
        <f t="shared" ca="1" si="0"/>
        <v>0</v>
      </c>
      <c r="N4" s="6">
        <f t="shared" ca="1" si="0"/>
        <v>0</v>
      </c>
      <c r="O4" s="6">
        <f t="shared" ca="1" si="0"/>
        <v>3.6169309999999999E-3</v>
      </c>
      <c r="P4" s="6">
        <f t="shared" ca="1" si="0"/>
        <v>4.2387689999999999E-3</v>
      </c>
      <c r="Q4" s="6">
        <f t="shared" ca="1" si="0"/>
        <v>4.4762919999999998E-3</v>
      </c>
      <c r="R4" s="6">
        <f t="shared" ca="1" si="0"/>
        <v>4.2816780000000002E-4</v>
      </c>
      <c r="S4" s="6">
        <f t="shared" ca="1" si="0"/>
        <v>9.9527240000000009E-4</v>
      </c>
      <c r="T4" s="6">
        <f t="shared" ca="1" si="0"/>
        <v>7.2929390000000006E-5</v>
      </c>
      <c r="U4" s="6"/>
      <c r="V4" s="6"/>
      <c r="W4" s="6"/>
      <c r="X4" s="6"/>
      <c r="Y4" s="6"/>
      <c r="Z4" s="6"/>
    </row>
    <row r="5" spans="1:26" x14ac:dyDescent="0.35">
      <c r="A5" s="1"/>
      <c r="G5" s="2" t="str">
        <f>CONCATENATE(A7," (",B7,")")</f>
        <v>1 (T1)</v>
      </c>
      <c r="H5" s="6">
        <v>0</v>
      </c>
      <c r="I5" s="5">
        <v>0</v>
      </c>
      <c r="J5" s="6">
        <f t="shared" ca="1" si="0"/>
        <v>1.566127E-7</v>
      </c>
      <c r="K5" s="6">
        <f t="shared" ca="1" si="0"/>
        <v>3.4110180000000002E-7</v>
      </c>
      <c r="L5" s="6">
        <f t="shared" ca="1" si="0"/>
        <v>2.140793E-8</v>
      </c>
      <c r="M5" s="6">
        <f t="shared" ca="1" si="0"/>
        <v>3.969573E-8</v>
      </c>
      <c r="N5" s="6">
        <f t="shared" ca="1" si="0"/>
        <v>4.136745E-8</v>
      </c>
      <c r="O5" s="6">
        <f t="shared" ca="1" si="0"/>
        <v>0</v>
      </c>
      <c r="P5" s="6">
        <f t="shared" ca="1" si="0"/>
        <v>0</v>
      </c>
      <c r="Q5" s="6">
        <f t="shared" ca="1" si="0"/>
        <v>0</v>
      </c>
      <c r="R5" s="6">
        <f t="shared" ca="1" si="0"/>
        <v>0</v>
      </c>
      <c r="S5" s="6">
        <f t="shared" ca="1" si="0"/>
        <v>0</v>
      </c>
      <c r="T5" s="6">
        <f t="shared" ca="1" si="0"/>
        <v>0</v>
      </c>
      <c r="U5" s="6"/>
      <c r="V5" s="6"/>
      <c r="W5" s="6"/>
      <c r="X5" s="6"/>
      <c r="Y5" s="6"/>
      <c r="Z5" s="6"/>
    </row>
    <row r="6" spans="1:26" x14ac:dyDescent="0.35">
      <c r="A6" s="27" t="s">
        <v>14</v>
      </c>
      <c r="B6" s="27" t="s">
        <v>15</v>
      </c>
      <c r="C6" s="27" t="s">
        <v>16</v>
      </c>
      <c r="D6" s="27" t="s">
        <v>17</v>
      </c>
      <c r="E6" s="27" t="s">
        <v>38</v>
      </c>
      <c r="F6" s="27"/>
      <c r="G6" s="2" t="str">
        <f t="shared" ref="G6:G21" si="1">CONCATENATE(A8," (",B8,")")</f>
        <v>2 (T2)</v>
      </c>
      <c r="H6" s="6">
        <v>0</v>
      </c>
      <c r="I6" s="6">
        <v>1.566127E-7</v>
      </c>
      <c r="J6" s="5">
        <v>0</v>
      </c>
      <c r="K6" s="6">
        <f t="shared" ca="1" si="0"/>
        <v>1.2666209999999999E-7</v>
      </c>
      <c r="L6" s="6">
        <f t="shared" ca="1" si="0"/>
        <v>3.1695279999999997E-8</v>
      </c>
      <c r="M6" s="6">
        <f t="shared" ca="1" si="0"/>
        <v>2.8144669999999999E-8</v>
      </c>
      <c r="N6" s="6">
        <f t="shared" ca="1" si="0"/>
        <v>3.9626619999999999E-8</v>
      </c>
      <c r="O6" s="6">
        <f t="shared" ca="1" si="0"/>
        <v>0</v>
      </c>
      <c r="P6" s="6">
        <f t="shared" ca="1" si="0"/>
        <v>0</v>
      </c>
      <c r="Q6" s="6">
        <f t="shared" ca="1" si="0"/>
        <v>0</v>
      </c>
      <c r="R6" s="6">
        <f t="shared" ca="1" si="0"/>
        <v>0</v>
      </c>
      <c r="S6" s="6">
        <f t="shared" ca="1" si="0"/>
        <v>0</v>
      </c>
      <c r="T6" s="6">
        <f t="shared" ca="1" si="0"/>
        <v>0</v>
      </c>
      <c r="U6" s="6"/>
      <c r="V6" s="6"/>
      <c r="W6" s="6"/>
      <c r="X6" s="6"/>
      <c r="Y6" s="6"/>
      <c r="Z6" s="6"/>
    </row>
    <row r="7" spans="1:26" x14ac:dyDescent="0.35">
      <c r="A7" s="27">
        <v>1</v>
      </c>
      <c r="B7" s="8" t="s">
        <v>18</v>
      </c>
      <c r="C7" s="9">
        <v>5.7275999999999998</v>
      </c>
      <c r="D7" s="9">
        <f t="shared" ref="D7:D24" si="2">C7*$C$2</f>
        <v>46196.530559999999</v>
      </c>
      <c r="E7" s="25">
        <f>10000000/D7</f>
        <v>216.46647223890574</v>
      </c>
      <c r="F7" s="9"/>
      <c r="G7" s="2" t="str">
        <f t="shared" si="1"/>
        <v>3 (T3)</v>
      </c>
      <c r="H7" s="6">
        <v>0</v>
      </c>
      <c r="I7" s="6">
        <v>3.4110180000000002E-7</v>
      </c>
      <c r="J7" s="6">
        <v>1.2666209999999999E-7</v>
      </c>
      <c r="K7" s="5">
        <v>0</v>
      </c>
      <c r="L7" s="6">
        <f t="shared" ca="1" si="0"/>
        <v>4.557985E-8</v>
      </c>
      <c r="M7" s="6">
        <f t="shared" ca="1" si="0"/>
        <v>2.7930299999999999E-8</v>
      </c>
      <c r="N7" s="6">
        <f t="shared" ca="1" si="0"/>
        <v>2.247618E-8</v>
      </c>
      <c r="O7" s="6">
        <f t="shared" ca="1" si="0"/>
        <v>0</v>
      </c>
      <c r="P7" s="6">
        <f t="shared" ca="1" si="0"/>
        <v>0</v>
      </c>
      <c r="Q7" s="6">
        <f t="shared" ca="1" si="0"/>
        <v>0</v>
      </c>
      <c r="R7" s="6">
        <f t="shared" ca="1" si="0"/>
        <v>0</v>
      </c>
      <c r="S7" s="6">
        <f t="shared" ca="1" si="0"/>
        <v>0</v>
      </c>
      <c r="T7" s="6">
        <f t="shared" ca="1" si="0"/>
        <v>0</v>
      </c>
      <c r="U7" s="6"/>
      <c r="V7" s="6"/>
      <c r="W7" s="6"/>
      <c r="X7" s="6"/>
      <c r="Y7" s="6"/>
      <c r="Z7" s="6"/>
    </row>
    <row r="8" spans="1:26" x14ac:dyDescent="0.35">
      <c r="A8" s="27">
        <v>2</v>
      </c>
      <c r="B8" s="8" t="s">
        <v>19</v>
      </c>
      <c r="C8" s="9">
        <v>5.7276999999999996</v>
      </c>
      <c r="D8" s="9">
        <f t="shared" si="2"/>
        <v>46197.337119999997</v>
      </c>
      <c r="E8" s="25">
        <f t="shared" ref="E8:E24" si="3">10000000/D8</f>
        <v>216.46269294752807</v>
      </c>
      <c r="F8" s="9"/>
      <c r="G8" s="2" t="str">
        <f t="shared" si="1"/>
        <v>4 (T4)</v>
      </c>
      <c r="H8" s="6">
        <v>0</v>
      </c>
      <c r="I8" s="6">
        <v>2.140793E-8</v>
      </c>
      <c r="J8" s="6">
        <v>3.1695279999999997E-8</v>
      </c>
      <c r="K8" s="6">
        <v>4.557985E-8</v>
      </c>
      <c r="L8" s="5">
        <v>0</v>
      </c>
      <c r="M8" s="6">
        <f t="shared" ca="1" si="0"/>
        <v>3.5988950000000001E-7</v>
      </c>
      <c r="N8" s="6">
        <f t="shared" ca="1" si="0"/>
        <v>9.4641780000000004E-7</v>
      </c>
      <c r="O8" s="6">
        <f t="shared" ca="1" si="0"/>
        <v>0</v>
      </c>
      <c r="P8" s="6">
        <f t="shared" ca="1" si="0"/>
        <v>0</v>
      </c>
      <c r="Q8" s="6">
        <f t="shared" ca="1" si="0"/>
        <v>0</v>
      </c>
      <c r="R8" s="6">
        <f t="shared" ca="1" si="0"/>
        <v>0</v>
      </c>
      <c r="S8" s="6">
        <f t="shared" ca="1" si="0"/>
        <v>0</v>
      </c>
      <c r="T8" s="6">
        <f t="shared" ca="1" si="0"/>
        <v>0</v>
      </c>
      <c r="U8" s="6"/>
      <c r="V8" s="6"/>
      <c r="W8" s="6"/>
      <c r="X8" s="6"/>
      <c r="Y8" s="6"/>
      <c r="Z8" s="6"/>
    </row>
    <row r="9" spans="1:26" x14ac:dyDescent="0.35">
      <c r="A9" s="27">
        <v>3</v>
      </c>
      <c r="B9" s="8" t="s">
        <v>20</v>
      </c>
      <c r="C9" s="9">
        <v>5.7276999999999996</v>
      </c>
      <c r="D9" s="9">
        <f t="shared" si="2"/>
        <v>46197.337119999997</v>
      </c>
      <c r="E9" s="25">
        <f t="shared" si="3"/>
        <v>216.46269294752807</v>
      </c>
      <c r="F9" s="9"/>
      <c r="G9" s="2" t="str">
        <f t="shared" si="1"/>
        <v>5 (T5)</v>
      </c>
      <c r="H9" s="6">
        <v>0</v>
      </c>
      <c r="I9" s="6">
        <v>3.969573E-8</v>
      </c>
      <c r="J9" s="6">
        <v>2.8144669999999999E-8</v>
      </c>
      <c r="K9" s="6">
        <v>2.7930299999999999E-8</v>
      </c>
      <c r="L9" s="6">
        <v>3.5988950000000001E-7</v>
      </c>
      <c r="M9" s="5">
        <v>0</v>
      </c>
      <c r="N9" s="6">
        <f t="shared" ca="1" si="0"/>
        <v>1.9723530000000001E-7</v>
      </c>
      <c r="O9" s="6">
        <f t="shared" ca="1" si="0"/>
        <v>0</v>
      </c>
      <c r="P9" s="6">
        <f t="shared" ca="1" si="0"/>
        <v>0</v>
      </c>
      <c r="Q9" s="6">
        <f t="shared" ca="1" si="0"/>
        <v>0</v>
      </c>
      <c r="R9" s="6">
        <f t="shared" ca="1" si="0"/>
        <v>0</v>
      </c>
      <c r="S9" s="6">
        <f t="shared" ca="1" si="0"/>
        <v>0</v>
      </c>
      <c r="T9" s="6">
        <f t="shared" ca="1" si="0"/>
        <v>0</v>
      </c>
      <c r="U9" s="6"/>
      <c r="V9" s="6"/>
      <c r="W9" s="6"/>
      <c r="X9" s="6"/>
      <c r="Y9" s="6"/>
      <c r="Z9" s="6"/>
    </row>
    <row r="10" spans="1:26" x14ac:dyDescent="0.35">
      <c r="A10" s="27">
        <v>4</v>
      </c>
      <c r="B10" s="8" t="s">
        <v>21</v>
      </c>
      <c r="C10" s="9">
        <v>5.7798999999999996</v>
      </c>
      <c r="D10" s="9">
        <f t="shared" si="2"/>
        <v>46618.361440000001</v>
      </c>
      <c r="E10" s="25">
        <f t="shared" si="3"/>
        <v>214.50775383580276</v>
      </c>
      <c r="F10" s="9"/>
      <c r="G10" s="2" t="str">
        <f t="shared" si="1"/>
        <v>6 (T6)</v>
      </c>
      <c r="H10" s="6">
        <v>0</v>
      </c>
      <c r="I10" s="6">
        <v>4.136745E-8</v>
      </c>
      <c r="J10" s="6">
        <v>3.9626619999999999E-8</v>
      </c>
      <c r="K10" s="6">
        <v>2.247618E-8</v>
      </c>
      <c r="L10" s="6">
        <v>9.4641780000000004E-7</v>
      </c>
      <c r="M10" s="6">
        <v>1.9723530000000001E-7</v>
      </c>
      <c r="N10" s="5">
        <v>0</v>
      </c>
      <c r="O10" s="6">
        <f t="shared" ca="1" si="0"/>
        <v>0</v>
      </c>
      <c r="P10" s="6">
        <f t="shared" ca="1" si="0"/>
        <v>0</v>
      </c>
      <c r="Q10" s="6">
        <f t="shared" ca="1" si="0"/>
        <v>0</v>
      </c>
      <c r="R10" s="6">
        <f t="shared" ca="1" si="0"/>
        <v>0</v>
      </c>
      <c r="S10" s="6">
        <f t="shared" ca="1" si="0"/>
        <v>0</v>
      </c>
      <c r="T10" s="6">
        <f t="shared" ca="1" si="0"/>
        <v>0</v>
      </c>
      <c r="U10" s="6"/>
      <c r="V10" s="6"/>
      <c r="W10" s="6"/>
      <c r="X10" s="6"/>
      <c r="Y10" s="6"/>
      <c r="Z10" s="6"/>
    </row>
    <row r="11" spans="1:26" x14ac:dyDescent="0.35">
      <c r="A11" s="27">
        <v>5</v>
      </c>
      <c r="B11" s="8" t="s">
        <v>39</v>
      </c>
      <c r="C11" s="9">
        <v>5.78</v>
      </c>
      <c r="D11" s="9">
        <f t="shared" si="2"/>
        <v>46619.168000000005</v>
      </c>
      <c r="E11" s="25">
        <f t="shared" si="3"/>
        <v>214.50404262898897</v>
      </c>
      <c r="F11" s="9"/>
      <c r="G11" s="2" t="str">
        <f t="shared" si="1"/>
        <v>7 (S1)</v>
      </c>
      <c r="H11" s="6">
        <v>3.6169309999999999E-3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5">
        <v>0</v>
      </c>
      <c r="P11" s="6">
        <f t="shared" ca="1" si="0"/>
        <v>6.9925570000000005E-7</v>
      </c>
      <c r="Q11" s="6">
        <f t="shared" ca="1" si="0"/>
        <v>4.9459409999999998E-8</v>
      </c>
      <c r="R11" s="6">
        <f t="shared" ca="1" si="0"/>
        <v>3.5825380000000002E-6</v>
      </c>
      <c r="S11" s="6">
        <f t="shared" ca="1" si="0"/>
        <v>1.228892E-5</v>
      </c>
      <c r="T11" s="6">
        <f t="shared" ca="1" si="0"/>
        <v>4.5450209999999996E-6</v>
      </c>
      <c r="U11" s="6"/>
      <c r="V11" s="6"/>
      <c r="W11" s="6"/>
      <c r="X11" s="6"/>
      <c r="Y11" s="6"/>
      <c r="Z11" s="6"/>
    </row>
    <row r="12" spans="1:26" x14ac:dyDescent="0.35">
      <c r="A12" s="27">
        <v>6</v>
      </c>
      <c r="B12" s="8" t="s">
        <v>40</v>
      </c>
      <c r="C12" s="9">
        <v>5.7803000000000004</v>
      </c>
      <c r="D12" s="9">
        <f t="shared" si="2"/>
        <v>46621.587680000004</v>
      </c>
      <c r="E12" s="25">
        <f t="shared" si="3"/>
        <v>214.49290977900046</v>
      </c>
      <c r="F12" s="9"/>
      <c r="G12" s="2" t="str">
        <f t="shared" si="1"/>
        <v>8 (S2)</v>
      </c>
      <c r="H12" s="6">
        <v>4.2387689999999999E-3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6.9925570000000005E-7</v>
      </c>
      <c r="P12" s="5">
        <v>0</v>
      </c>
      <c r="Q12" s="6">
        <f t="shared" ca="1" si="0"/>
        <v>2.453237E-7</v>
      </c>
      <c r="R12" s="6">
        <f t="shared" ca="1" si="0"/>
        <v>3.4618640000000001E-6</v>
      </c>
      <c r="S12" s="6">
        <f t="shared" ca="1" si="0"/>
        <v>4.3834409999999999E-6</v>
      </c>
      <c r="T12" s="6">
        <f t="shared" ca="1" si="0"/>
        <v>1.4270750000000001E-5</v>
      </c>
      <c r="U12" s="6"/>
      <c r="V12" s="6"/>
      <c r="W12" s="6"/>
      <c r="X12" s="6"/>
      <c r="Y12" s="6"/>
      <c r="Z12" s="6"/>
    </row>
    <row r="13" spans="1:26" x14ac:dyDescent="0.35">
      <c r="A13" s="27">
        <v>7</v>
      </c>
      <c r="B13" s="8" t="s">
        <v>22</v>
      </c>
      <c r="C13" s="9">
        <v>6.3536000000000001</v>
      </c>
      <c r="D13" s="9">
        <f t="shared" si="2"/>
        <v>51245.596160000001</v>
      </c>
      <c r="E13" s="25">
        <f t="shared" si="3"/>
        <v>195.13871921360433</v>
      </c>
      <c r="F13" s="9"/>
      <c r="G13" s="2" t="str">
        <f t="shared" si="1"/>
        <v>9 (S3)</v>
      </c>
      <c r="H13" s="6">
        <v>4.4762919999999998E-3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4.9459409999999998E-8</v>
      </c>
      <c r="P13" s="6">
        <v>2.453237E-7</v>
      </c>
      <c r="Q13" s="5">
        <v>0</v>
      </c>
      <c r="R13" s="6">
        <f t="shared" ca="1" si="0"/>
        <v>2.8412969999999999E-6</v>
      </c>
      <c r="S13" s="6">
        <f t="shared" ca="1" si="0"/>
        <v>5.9819210000000002E-6</v>
      </c>
      <c r="T13" s="6">
        <f t="shared" ca="1" si="0"/>
        <v>1.38618E-5</v>
      </c>
      <c r="U13" s="6"/>
      <c r="V13" s="6"/>
      <c r="W13" s="6"/>
      <c r="X13" s="6"/>
      <c r="Y13" s="6"/>
      <c r="Z13" s="6"/>
    </row>
    <row r="14" spans="1:26" x14ac:dyDescent="0.35">
      <c r="A14" s="27">
        <v>8</v>
      </c>
      <c r="B14" s="8" t="s">
        <v>23</v>
      </c>
      <c r="C14" s="9">
        <v>6.3536999999999999</v>
      </c>
      <c r="D14" s="9">
        <f t="shared" si="2"/>
        <v>51246.402719999998</v>
      </c>
      <c r="E14" s="25">
        <f t="shared" si="3"/>
        <v>195.1356479524618</v>
      </c>
      <c r="F14" s="9"/>
      <c r="G14" s="2" t="str">
        <f t="shared" si="1"/>
        <v>10 (S4)</v>
      </c>
      <c r="H14" s="6">
        <v>4.2816780000000002E-4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3.5825380000000002E-6</v>
      </c>
      <c r="P14" s="6">
        <v>3.4618640000000001E-6</v>
      </c>
      <c r="Q14" s="6">
        <v>2.8412969999999999E-6</v>
      </c>
      <c r="R14" s="5">
        <v>0</v>
      </c>
      <c r="S14" s="6">
        <f t="shared" ca="1" si="0"/>
        <v>7.2280850000000001E-6</v>
      </c>
      <c r="T14" s="6">
        <f t="shared" ca="1" si="0"/>
        <v>6.3944259999999996E-6</v>
      </c>
      <c r="U14" s="6"/>
      <c r="V14" s="6"/>
      <c r="W14" s="6"/>
      <c r="X14" s="6"/>
      <c r="Y14" s="6"/>
      <c r="Z14" s="6"/>
    </row>
    <row r="15" spans="1:26" x14ac:dyDescent="0.35">
      <c r="A15" s="27">
        <v>9</v>
      </c>
      <c r="B15" s="8" t="s">
        <v>24</v>
      </c>
      <c r="C15" s="9">
        <v>6.3536999999999999</v>
      </c>
      <c r="D15" s="9">
        <f t="shared" si="2"/>
        <v>51246.402719999998</v>
      </c>
      <c r="E15" s="25">
        <f t="shared" si="3"/>
        <v>195.1356479524618</v>
      </c>
      <c r="F15" s="9"/>
      <c r="G15" s="2" t="str">
        <f t="shared" si="1"/>
        <v>11 (S5)</v>
      </c>
      <c r="H15" s="6">
        <v>9.9527240000000009E-4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1.228892E-5</v>
      </c>
      <c r="P15" s="6">
        <v>4.3834409999999999E-6</v>
      </c>
      <c r="Q15" s="6">
        <v>5.9819210000000002E-6</v>
      </c>
      <c r="R15" s="6">
        <v>7.2280850000000001E-6</v>
      </c>
      <c r="S15" s="5">
        <v>0</v>
      </c>
      <c r="T15" s="6">
        <f t="shared" ca="1" si="0"/>
        <v>1.875112E-6</v>
      </c>
      <c r="U15" s="6"/>
      <c r="V15" s="6"/>
      <c r="W15" s="6"/>
      <c r="X15" s="6"/>
      <c r="Y15" s="6"/>
      <c r="Z15" s="6"/>
    </row>
    <row r="16" spans="1:26" x14ac:dyDescent="0.35">
      <c r="A16" s="27">
        <v>10</v>
      </c>
      <c r="B16" s="8" t="s">
        <v>25</v>
      </c>
      <c r="C16" s="9">
        <v>6.3539000000000003</v>
      </c>
      <c r="D16" s="9">
        <f t="shared" si="2"/>
        <v>51248.015840000007</v>
      </c>
      <c r="E16" s="25">
        <f t="shared" si="3"/>
        <v>195.12950572019645</v>
      </c>
      <c r="G16" s="2" t="str">
        <f t="shared" si="1"/>
        <v>12 (S6)</v>
      </c>
      <c r="H16" s="6">
        <v>7.2929390000000006E-5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4.5450209999999996E-6</v>
      </c>
      <c r="P16" s="6">
        <v>1.4270750000000001E-5</v>
      </c>
      <c r="Q16" s="6">
        <v>1.38618E-5</v>
      </c>
      <c r="R16" s="6">
        <v>6.3944259999999996E-6</v>
      </c>
      <c r="S16" s="6">
        <v>1.875112E-6</v>
      </c>
      <c r="T16" s="5">
        <v>0</v>
      </c>
      <c r="U16" s="6"/>
      <c r="V16" s="6"/>
      <c r="W16" s="6"/>
      <c r="X16" s="6"/>
      <c r="Y16" s="6"/>
      <c r="Z16" s="6"/>
    </row>
    <row r="17" spans="1:26" x14ac:dyDescent="0.35">
      <c r="A17" s="27">
        <v>11</v>
      </c>
      <c r="B17" s="8" t="s">
        <v>44</v>
      </c>
      <c r="C17" s="9">
        <v>6.3544</v>
      </c>
      <c r="D17" s="9">
        <f t="shared" si="2"/>
        <v>51252.048640000001</v>
      </c>
      <c r="E17" s="25">
        <f t="shared" si="3"/>
        <v>195.1141518311023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  <c r="V17" s="6"/>
      <c r="W17" s="6"/>
      <c r="X17" s="6"/>
      <c r="Y17" s="6"/>
      <c r="Z17" s="6"/>
    </row>
    <row r="18" spans="1:26" x14ac:dyDescent="0.35">
      <c r="A18" s="27">
        <v>12</v>
      </c>
      <c r="B18" s="8" t="s">
        <v>45</v>
      </c>
      <c r="C18" s="9">
        <v>6.3545999999999996</v>
      </c>
      <c r="D18" s="9">
        <f t="shared" si="2"/>
        <v>51253.661759999995</v>
      </c>
      <c r="E18" s="25">
        <f t="shared" si="3"/>
        <v>195.10801095199645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/>
      <c r="W18" s="6"/>
      <c r="X18" s="6"/>
      <c r="Y18" s="6"/>
      <c r="Z18" s="6"/>
    </row>
    <row r="19" spans="1:26" x14ac:dyDescent="0.35">
      <c r="A19" s="27"/>
      <c r="B19" s="8"/>
      <c r="C19" s="9"/>
      <c r="D19" s="9"/>
      <c r="E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  <c r="X19" s="6"/>
      <c r="Y19" s="6"/>
      <c r="Z19" s="6"/>
    </row>
    <row r="20" spans="1:26" x14ac:dyDescent="0.35">
      <c r="A20" s="27"/>
      <c r="B20" s="8"/>
      <c r="C20" s="9"/>
      <c r="D20" s="9"/>
      <c r="E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  <c r="Y20" s="6"/>
      <c r="Z20" s="6"/>
    </row>
    <row r="21" spans="1:26" x14ac:dyDescent="0.35">
      <c r="A21" s="27"/>
      <c r="B21" s="8"/>
      <c r="C21" s="9"/>
      <c r="D21" s="9"/>
      <c r="E21" s="2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  <c r="Z21" s="6"/>
    </row>
    <row r="22" spans="1:26" x14ac:dyDescent="0.35">
      <c r="A22" s="27"/>
      <c r="B22" s="8"/>
      <c r="C22" s="9"/>
      <c r="D22" s="9"/>
      <c r="E22" s="2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5"/>
    </row>
    <row r="23" spans="1:26" x14ac:dyDescent="0.35">
      <c r="A23" s="27"/>
      <c r="B23" s="8"/>
      <c r="C23" s="9"/>
      <c r="D23" s="9"/>
      <c r="E23" s="25"/>
    </row>
    <row r="24" spans="1:26" x14ac:dyDescent="0.35">
      <c r="A24" s="27"/>
      <c r="B24" s="8"/>
      <c r="C24" s="9"/>
      <c r="D24" s="9"/>
      <c r="E24" s="25"/>
    </row>
    <row r="26" spans="1:26" x14ac:dyDescent="0.35">
      <c r="H26" s="3" t="s">
        <v>26</v>
      </c>
    </row>
    <row r="28" spans="1:26" x14ac:dyDescent="0.35">
      <c r="A28" s="1"/>
      <c r="C28" s="28"/>
      <c r="D28" s="28"/>
      <c r="E28" s="27"/>
      <c r="H28" s="2" t="s">
        <v>4</v>
      </c>
      <c r="I28" s="2" t="str">
        <f>G30</f>
        <v>1 (T1)</v>
      </c>
      <c r="J28" s="2" t="str">
        <f>G31</f>
        <v>2 (T2)</v>
      </c>
      <c r="K28" s="2" t="str">
        <f>G32</f>
        <v>3 (T3)</v>
      </c>
      <c r="L28" s="2" t="str">
        <f>G33</f>
        <v>4 (T4)</v>
      </c>
      <c r="M28" s="2" t="str">
        <f>G34</f>
        <v>5 (T5)</v>
      </c>
      <c r="N28" s="2" t="str">
        <f>G35</f>
        <v>6 (T6)</v>
      </c>
      <c r="O28" s="2" t="str">
        <f>G36</f>
        <v>7 (S1)</v>
      </c>
      <c r="P28" s="2" t="str">
        <f>G37</f>
        <v>8 (S2)</v>
      </c>
      <c r="Q28" s="2" t="str">
        <f>G38</f>
        <v>9 (S3)</v>
      </c>
      <c r="R28" s="2" t="str">
        <f>G39</f>
        <v>10 (S4)</v>
      </c>
      <c r="S28" s="2" t="str">
        <f>G40</f>
        <v>11 (S5)</v>
      </c>
      <c r="T28" s="2" t="str">
        <f>G41</f>
        <v>12 (S6)</v>
      </c>
      <c r="U28" s="2"/>
      <c r="V28" s="2"/>
      <c r="W28" s="2"/>
      <c r="X28" s="2"/>
      <c r="Y28" s="2"/>
      <c r="Z28" s="2"/>
    </row>
    <row r="29" spans="1:26" x14ac:dyDescent="0.35">
      <c r="A29" s="27"/>
      <c r="B29" s="10"/>
      <c r="C29" s="8"/>
      <c r="D29" s="9"/>
      <c r="E29" s="1"/>
      <c r="G29" s="2" t="str">
        <f>G4</f>
        <v>0 (S0)</v>
      </c>
      <c r="H29" s="5">
        <v>0</v>
      </c>
      <c r="I29" s="6">
        <f ca="1">OFFSET($H$29,COLUMN()-COLUMN($H$29),ROW()-ROW($H$29))</f>
        <v>11.607414</v>
      </c>
      <c r="J29" s="6">
        <f t="shared" ref="J29:Z44" ca="1" si="4">OFFSET($H$29,COLUMN()-COLUMN($H$29),ROW()-ROW($H$29))</f>
        <v>11.63836</v>
      </c>
      <c r="K29" s="6">
        <f t="shared" ca="1" si="4"/>
        <v>11.658556000000001</v>
      </c>
      <c r="L29" s="6">
        <f t="shared" ca="1" si="4"/>
        <v>4.0635999999999999E-2</v>
      </c>
      <c r="M29" s="6">
        <f t="shared" ca="1" si="4"/>
        <v>1.9317000000000001E-2</v>
      </c>
      <c r="N29" s="6">
        <f t="shared" ca="1" si="4"/>
        <v>2.5385000000000001E-2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/>
      <c r="V29" s="6"/>
      <c r="W29" s="6"/>
      <c r="X29" s="6"/>
      <c r="Y29" s="6"/>
      <c r="Z29" s="6"/>
    </row>
    <row r="30" spans="1:26" x14ac:dyDescent="0.35">
      <c r="A30" s="1"/>
      <c r="B30" s="8" t="s">
        <v>27</v>
      </c>
      <c r="C30" s="4">
        <f>D14*C3</f>
        <v>1536367153545600</v>
      </c>
      <c r="E30" s="1"/>
      <c r="G30" s="2" t="str">
        <f>G5</f>
        <v>1 (T1)</v>
      </c>
      <c r="H30" s="6">
        <v>11.607414</v>
      </c>
      <c r="I30" s="5">
        <f>D7</f>
        <v>46196.530559999999</v>
      </c>
      <c r="J30" s="6">
        <f t="shared" ca="1" si="4"/>
        <v>0.80341499999999999</v>
      </c>
      <c r="K30" s="6">
        <f t="shared" ca="1" si="4"/>
        <v>0.87129000000000001</v>
      </c>
      <c r="L30" s="6">
        <f t="shared" ca="1" si="4"/>
        <v>1.0865579999999999</v>
      </c>
      <c r="M30" s="6">
        <f t="shared" ca="1" si="4"/>
        <v>16.362462000000001</v>
      </c>
      <c r="N30" s="6">
        <f t="shared" ca="1" si="4"/>
        <v>17.198822</v>
      </c>
      <c r="O30" s="6">
        <f t="shared" ca="1" si="4"/>
        <v>25.028113999999999</v>
      </c>
      <c r="P30" s="6">
        <f t="shared" ca="1" si="4"/>
        <v>32.327618999999999</v>
      </c>
      <c r="Q30" s="6">
        <f t="shared" ca="1" si="4"/>
        <v>26.125426000000001</v>
      </c>
      <c r="R30" s="6">
        <f t="shared" ca="1" si="4"/>
        <v>16.840088999999999</v>
      </c>
      <c r="S30" s="6">
        <f t="shared" ca="1" si="4"/>
        <v>33.579422000000001</v>
      </c>
      <c r="T30" s="6">
        <f t="shared" ca="1" si="4"/>
        <v>33.069529000000003</v>
      </c>
      <c r="U30" s="6"/>
      <c r="V30" s="6"/>
      <c r="W30" s="6"/>
      <c r="X30" s="6"/>
      <c r="Y30" s="6"/>
      <c r="Z30" s="6"/>
    </row>
    <row r="31" spans="1:26" x14ac:dyDescent="0.35">
      <c r="A31" s="1"/>
      <c r="B31" s="8" t="s">
        <v>28</v>
      </c>
      <c r="C31" s="4">
        <f>C30*2</f>
        <v>3072734307091200</v>
      </c>
      <c r="E31" s="1"/>
      <c r="G31" s="2" t="str">
        <f t="shared" ref="G31:G46" si="5">G6</f>
        <v>2 (T2)</v>
      </c>
      <c r="H31" s="6">
        <v>11.63836</v>
      </c>
      <c r="I31" s="6">
        <v>0.80341499999999999</v>
      </c>
      <c r="J31" s="5">
        <f>D8</f>
        <v>46197.337119999997</v>
      </c>
      <c r="K31" s="6">
        <f t="shared" ca="1" si="4"/>
        <v>0.93149000000000004</v>
      </c>
      <c r="L31" s="6">
        <f t="shared" ca="1" si="4"/>
        <v>17.039224999999998</v>
      </c>
      <c r="M31" s="6">
        <f t="shared" ca="1" si="4"/>
        <v>5.4864670000000002</v>
      </c>
      <c r="N31" s="6">
        <f t="shared" ca="1" si="4"/>
        <v>15.596583000000001</v>
      </c>
      <c r="O31" s="6">
        <f t="shared" ca="1" si="4"/>
        <v>35.813245000000002</v>
      </c>
      <c r="P31" s="6">
        <f t="shared" ca="1" si="4"/>
        <v>10.284381</v>
      </c>
      <c r="Q31" s="6">
        <f t="shared" ca="1" si="4"/>
        <v>26.137699000000001</v>
      </c>
      <c r="R31" s="6">
        <f t="shared" ca="1" si="4"/>
        <v>34.098644999999998</v>
      </c>
      <c r="S31" s="6">
        <f t="shared" ca="1" si="4"/>
        <v>22.215346</v>
      </c>
      <c r="T31" s="6">
        <f t="shared" ca="1" si="4"/>
        <v>33.584009999999999</v>
      </c>
      <c r="U31" s="6"/>
      <c r="V31" s="6"/>
      <c r="W31" s="6"/>
      <c r="X31" s="6"/>
      <c r="Y31" s="6"/>
      <c r="Z31" s="6"/>
    </row>
    <row r="32" spans="1:26" x14ac:dyDescent="0.35">
      <c r="A32" s="1"/>
      <c r="B32" s="8" t="s">
        <v>29</v>
      </c>
      <c r="C32" s="4">
        <f>1/C31</f>
        <v>3.2544304194873548E-16</v>
      </c>
      <c r="E32" s="1"/>
      <c r="G32" s="2" t="str">
        <f t="shared" si="5"/>
        <v>3 (T3)</v>
      </c>
      <c r="H32" s="6">
        <v>11.658556000000001</v>
      </c>
      <c r="I32" s="6">
        <v>0.87129000000000001</v>
      </c>
      <c r="J32" s="6">
        <v>0.93149000000000004</v>
      </c>
      <c r="K32" s="5">
        <f>D9</f>
        <v>46197.337119999997</v>
      </c>
      <c r="L32" s="6">
        <f>K33</f>
        <v>16.582111999999999</v>
      </c>
      <c r="M32" s="6">
        <f>K34</f>
        <v>16.326899999999998</v>
      </c>
      <c r="N32" s="6">
        <f>K35</f>
        <v>4.8087099999999996</v>
      </c>
      <c r="O32" s="6">
        <f>K36</f>
        <v>16.658442999999998</v>
      </c>
      <c r="P32" s="6">
        <f>K37</f>
        <v>30.229611999999999</v>
      </c>
      <c r="Q32" s="6">
        <f t="shared" ca="1" si="4"/>
        <v>25.64621</v>
      </c>
      <c r="R32" s="6">
        <f t="shared" ca="1" si="4"/>
        <v>36.370579999999997</v>
      </c>
      <c r="S32" s="6">
        <f t="shared" ca="1" si="4"/>
        <v>32.414346000000002</v>
      </c>
      <c r="T32" s="6">
        <f t="shared" ca="1" si="4"/>
        <v>25.046993000000001</v>
      </c>
      <c r="U32" s="6"/>
      <c r="V32" s="6"/>
      <c r="W32" s="6"/>
      <c r="X32" s="6"/>
      <c r="Y32" s="6"/>
      <c r="Z32" s="6"/>
    </row>
    <row r="33" spans="1:26" x14ac:dyDescent="0.35">
      <c r="A33" s="1"/>
      <c r="B33" s="11" t="s">
        <v>30</v>
      </c>
      <c r="C33" s="12">
        <f>C32/$C$4</f>
        <v>13.454264113067657</v>
      </c>
      <c r="E33" s="1"/>
      <c r="G33" s="2" t="str">
        <f t="shared" si="5"/>
        <v>4 (T4)</v>
      </c>
      <c r="H33" s="6">
        <v>4.0635999999999999E-2</v>
      </c>
      <c r="I33" s="6">
        <v>1.0865579999999999</v>
      </c>
      <c r="J33" s="6">
        <v>17.039224999999998</v>
      </c>
      <c r="K33" s="6">
        <v>16.582111999999999</v>
      </c>
      <c r="L33" s="5">
        <f>D10</f>
        <v>46618.361440000001</v>
      </c>
      <c r="M33" s="6">
        <f>L34</f>
        <v>17.235218</v>
      </c>
      <c r="N33" s="6">
        <f>L35</f>
        <v>17.276703999999999</v>
      </c>
      <c r="O33" s="6">
        <f>L36</f>
        <v>9.4756479999999996</v>
      </c>
      <c r="P33" s="6">
        <f>L37</f>
        <v>6.2947150000000001</v>
      </c>
      <c r="Q33" s="6">
        <f t="shared" ca="1" si="4"/>
        <v>4.8505979999999997</v>
      </c>
      <c r="R33" s="6">
        <f t="shared" ca="1" si="4"/>
        <v>6.8507920000000002</v>
      </c>
      <c r="S33" s="6">
        <f t="shared" ca="1" si="4"/>
        <v>18.654463</v>
      </c>
      <c r="T33" s="6">
        <f t="shared" ca="1" si="4"/>
        <v>20.845074</v>
      </c>
      <c r="U33" s="6"/>
      <c r="V33" s="6"/>
      <c r="W33" s="6"/>
      <c r="X33" s="6"/>
      <c r="Y33" s="6"/>
      <c r="Z33" s="6"/>
    </row>
    <row r="34" spans="1:26" x14ac:dyDescent="0.35">
      <c r="A34" s="1"/>
      <c r="C34" s="13"/>
      <c r="E34" s="1"/>
      <c r="G34" s="2" t="str">
        <f t="shared" si="5"/>
        <v>5 (T5)</v>
      </c>
      <c r="H34" s="6">
        <v>1.9317000000000001E-2</v>
      </c>
      <c r="I34" s="6">
        <v>16.362462000000001</v>
      </c>
      <c r="J34" s="6">
        <v>5.4864670000000002</v>
      </c>
      <c r="K34" s="6">
        <v>16.326899999999998</v>
      </c>
      <c r="L34" s="6">
        <v>17.235218</v>
      </c>
      <c r="M34" s="5">
        <f>D11</f>
        <v>46619.168000000005</v>
      </c>
      <c r="N34" s="6">
        <f>M35</f>
        <v>17.270568999999998</v>
      </c>
      <c r="O34" s="6">
        <f>M36</f>
        <v>10.413986</v>
      </c>
      <c r="P34" s="6">
        <f>M37</f>
        <v>5.052594</v>
      </c>
      <c r="Q34" s="6">
        <f t="shared" ca="1" si="4"/>
        <v>4.8596370000000002</v>
      </c>
      <c r="R34" s="6">
        <f t="shared" ca="1" si="4"/>
        <v>20.492635</v>
      </c>
      <c r="S34" s="6">
        <f t="shared" ca="1" si="4"/>
        <v>14.142367999999999</v>
      </c>
      <c r="T34" s="6">
        <f t="shared" ca="1" si="4"/>
        <v>14.189384</v>
      </c>
      <c r="U34" s="6"/>
      <c r="V34" s="6"/>
      <c r="W34" s="6"/>
      <c r="X34" s="6"/>
      <c r="Y34" s="6"/>
      <c r="Z34" s="6"/>
    </row>
    <row r="35" spans="1:26" x14ac:dyDescent="0.35">
      <c r="A35" s="1"/>
      <c r="B35" s="14" t="s">
        <v>31</v>
      </c>
      <c r="C35" s="15"/>
      <c r="E35" s="1"/>
      <c r="G35" s="2" t="str">
        <f t="shared" si="5"/>
        <v>6 (T6)</v>
      </c>
      <c r="H35" s="6">
        <v>2.5385000000000001E-2</v>
      </c>
      <c r="I35" s="6">
        <v>17.198822</v>
      </c>
      <c r="J35" s="6">
        <v>15.596583000000001</v>
      </c>
      <c r="K35" s="6">
        <v>4.8087099999999996</v>
      </c>
      <c r="L35" s="6">
        <v>17.276703999999999</v>
      </c>
      <c r="M35" s="6">
        <v>17.270568999999998</v>
      </c>
      <c r="N35" s="5">
        <f>D12</f>
        <v>46621.587680000004</v>
      </c>
      <c r="O35" s="6">
        <f>N36</f>
        <v>5.8612390000000003</v>
      </c>
      <c r="P35" s="6">
        <f>N37</f>
        <v>6.3233670000000002</v>
      </c>
      <c r="Q35" s="6">
        <f t="shared" ca="1" si="4"/>
        <v>3.7923740000000001</v>
      </c>
      <c r="R35" s="6">
        <f t="shared" ca="1" si="4"/>
        <v>19.524584999999998</v>
      </c>
      <c r="S35" s="6">
        <f t="shared" ca="1" si="4"/>
        <v>14.148678</v>
      </c>
      <c r="T35" s="6">
        <f t="shared" ca="1" si="4"/>
        <v>17.175360000000001</v>
      </c>
      <c r="U35" s="6"/>
      <c r="V35" s="6"/>
      <c r="W35" s="6"/>
      <c r="X35" s="6"/>
      <c r="Y35" s="6"/>
      <c r="Z35" s="6"/>
    </row>
    <row r="36" spans="1:26" x14ac:dyDescent="0.35">
      <c r="A36" s="1"/>
      <c r="B36" s="14" t="s">
        <v>32</v>
      </c>
      <c r="C36" s="13">
        <f>C32*C35</f>
        <v>0</v>
      </c>
      <c r="E36" s="1"/>
      <c r="G36" s="2" t="str">
        <f t="shared" si="5"/>
        <v>7 (S1)</v>
      </c>
      <c r="H36" s="6">
        <v>0</v>
      </c>
      <c r="I36" s="6">
        <v>25.028113999999999</v>
      </c>
      <c r="J36" s="6">
        <v>35.813245000000002</v>
      </c>
      <c r="K36" s="6">
        <v>16.658442999999998</v>
      </c>
      <c r="L36" s="6">
        <v>9.4756479999999996</v>
      </c>
      <c r="M36" s="6">
        <v>10.413986</v>
      </c>
      <c r="N36" s="6">
        <v>5.8612390000000003</v>
      </c>
      <c r="O36" s="5">
        <f>D13</f>
        <v>51245.596160000001</v>
      </c>
      <c r="P36" s="6">
        <f>O37</f>
        <v>0</v>
      </c>
      <c r="Q36" s="6">
        <f t="shared" ca="1" si="4"/>
        <v>0</v>
      </c>
      <c r="R36" s="6">
        <f t="shared" ca="1" si="4"/>
        <v>0</v>
      </c>
      <c r="S36" s="6">
        <f t="shared" ca="1" si="4"/>
        <v>0</v>
      </c>
      <c r="T36" s="6">
        <f t="shared" ca="1" si="4"/>
        <v>0</v>
      </c>
      <c r="U36" s="6"/>
      <c r="V36" s="6"/>
      <c r="W36" s="6"/>
      <c r="X36" s="6"/>
      <c r="Y36" s="6"/>
      <c r="Z36" s="6"/>
    </row>
    <row r="37" spans="1:26" x14ac:dyDescent="0.35">
      <c r="A37" s="1"/>
      <c r="E37" s="1"/>
      <c r="G37" s="2" t="str">
        <f t="shared" si="5"/>
        <v>8 (S2)</v>
      </c>
      <c r="H37" s="6">
        <v>0</v>
      </c>
      <c r="I37" s="6">
        <v>32.327618999999999</v>
      </c>
      <c r="J37" s="6">
        <v>10.284381</v>
      </c>
      <c r="K37" s="6">
        <v>30.229611999999999</v>
      </c>
      <c r="L37" s="6">
        <v>6.2947150000000001</v>
      </c>
      <c r="M37" s="6">
        <v>5.052594</v>
      </c>
      <c r="N37" s="6">
        <v>6.3233670000000002</v>
      </c>
      <c r="O37" s="6">
        <v>0</v>
      </c>
      <c r="P37" s="5">
        <f>D14</f>
        <v>51246.402719999998</v>
      </c>
      <c r="Q37" s="6">
        <f t="shared" ca="1" si="4"/>
        <v>0</v>
      </c>
      <c r="R37" s="6">
        <f t="shared" ca="1" si="4"/>
        <v>0</v>
      </c>
      <c r="S37" s="6">
        <f t="shared" ca="1" si="4"/>
        <v>0</v>
      </c>
      <c r="T37" s="6">
        <f t="shared" ca="1" si="4"/>
        <v>0</v>
      </c>
      <c r="U37" s="6"/>
      <c r="V37" s="6"/>
      <c r="W37" s="6"/>
      <c r="X37" s="6"/>
      <c r="Y37" s="6"/>
      <c r="Z37" s="6"/>
    </row>
    <row r="38" spans="1:26" x14ac:dyDescent="0.35">
      <c r="A38" s="1"/>
      <c r="B38" s="14" t="s">
        <v>33</v>
      </c>
      <c r="E38" s="1"/>
      <c r="G38" s="2" t="str">
        <f t="shared" si="5"/>
        <v>9 (S3)</v>
      </c>
      <c r="H38" s="6">
        <v>0</v>
      </c>
      <c r="I38" s="6">
        <v>26.125426000000001</v>
      </c>
      <c r="J38" s="6">
        <v>26.137699000000001</v>
      </c>
      <c r="K38" s="6">
        <v>25.64621</v>
      </c>
      <c r="L38" s="6">
        <v>4.8505979999999997</v>
      </c>
      <c r="M38" s="6">
        <v>4.8596370000000002</v>
      </c>
      <c r="N38" s="6">
        <v>3.7923740000000001</v>
      </c>
      <c r="O38" s="6">
        <v>0</v>
      </c>
      <c r="P38" s="6">
        <v>0</v>
      </c>
      <c r="Q38" s="5">
        <f>D15</f>
        <v>51246.402719999998</v>
      </c>
      <c r="R38" s="6">
        <f t="shared" ca="1" si="4"/>
        <v>0</v>
      </c>
      <c r="S38" s="6">
        <f t="shared" ca="1" si="4"/>
        <v>0</v>
      </c>
      <c r="T38" s="6">
        <f t="shared" ca="1" si="4"/>
        <v>0</v>
      </c>
      <c r="U38" s="6"/>
      <c r="V38" s="6"/>
      <c r="W38" s="6"/>
      <c r="X38" s="6"/>
      <c r="Y38" s="6"/>
      <c r="Z38" s="6"/>
    </row>
    <row r="39" spans="1:26" x14ac:dyDescent="0.35">
      <c r="A39" s="1"/>
      <c r="B39" s="14" t="s">
        <v>34</v>
      </c>
      <c r="C39" s="4">
        <f>(C38*C4)*C35</f>
        <v>0</v>
      </c>
      <c r="G39" s="2" t="str">
        <f t="shared" si="5"/>
        <v>10 (S4)</v>
      </c>
      <c r="H39" s="6">
        <v>0</v>
      </c>
      <c r="I39" s="6">
        <v>16.840088999999999</v>
      </c>
      <c r="J39" s="6">
        <v>34.098644999999998</v>
      </c>
      <c r="K39" s="6">
        <v>36.370579999999997</v>
      </c>
      <c r="L39" s="6">
        <v>6.8507920000000002</v>
      </c>
      <c r="M39" s="6">
        <v>20.492635</v>
      </c>
      <c r="N39" s="6">
        <v>19.524584999999998</v>
      </c>
      <c r="O39" s="6">
        <v>0</v>
      </c>
      <c r="P39" s="6">
        <v>0</v>
      </c>
      <c r="Q39" s="6">
        <v>0</v>
      </c>
      <c r="R39" s="5">
        <f>D16</f>
        <v>51248.015840000007</v>
      </c>
      <c r="S39" s="6">
        <f t="shared" ca="1" si="4"/>
        <v>0</v>
      </c>
      <c r="T39" s="6">
        <f t="shared" ca="1" si="4"/>
        <v>0</v>
      </c>
      <c r="U39" s="6"/>
      <c r="V39" s="6"/>
      <c r="W39" s="6"/>
      <c r="X39" s="6"/>
      <c r="Y39" s="6"/>
      <c r="Z39" s="6"/>
    </row>
    <row r="40" spans="1:26" x14ac:dyDescent="0.35">
      <c r="A40" s="1"/>
      <c r="G40" s="2" t="str">
        <f t="shared" si="5"/>
        <v>11 (S5)</v>
      </c>
      <c r="H40" s="6">
        <v>0</v>
      </c>
      <c r="I40" s="6">
        <v>33.579422000000001</v>
      </c>
      <c r="J40" s="6">
        <v>22.215346</v>
      </c>
      <c r="K40" s="6">
        <v>32.414346000000002</v>
      </c>
      <c r="L40" s="6">
        <v>18.654463</v>
      </c>
      <c r="M40" s="6">
        <v>14.142367999999999</v>
      </c>
      <c r="N40" s="6">
        <v>14.148678</v>
      </c>
      <c r="O40" s="6">
        <v>0</v>
      </c>
      <c r="P40" s="6">
        <v>0</v>
      </c>
      <c r="Q40" s="6">
        <v>0</v>
      </c>
      <c r="R40" s="6">
        <v>0</v>
      </c>
      <c r="S40" s="5">
        <f>D17</f>
        <v>51252.048640000001</v>
      </c>
      <c r="T40" s="6">
        <f t="shared" ca="1" si="4"/>
        <v>0</v>
      </c>
      <c r="U40" s="6"/>
      <c r="V40" s="6"/>
      <c r="W40" s="6"/>
      <c r="X40" s="6"/>
      <c r="Y40" s="6"/>
      <c r="Z40" s="6"/>
    </row>
    <row r="41" spans="1:26" x14ac:dyDescent="0.35">
      <c r="A41" s="1"/>
      <c r="G41" s="2" t="str">
        <f t="shared" si="5"/>
        <v>12 (S6)</v>
      </c>
      <c r="H41" s="6">
        <v>0</v>
      </c>
      <c r="I41" s="6">
        <v>33.069529000000003</v>
      </c>
      <c r="J41" s="6">
        <v>33.584009999999999</v>
      </c>
      <c r="K41" s="6">
        <v>25.046993000000001</v>
      </c>
      <c r="L41" s="6">
        <v>20.845074</v>
      </c>
      <c r="M41" s="6">
        <v>14.189384</v>
      </c>
      <c r="N41" s="6">
        <v>17.175360000000001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5">
        <f>D18</f>
        <v>51253.661759999995</v>
      </c>
      <c r="U41" s="6"/>
      <c r="V41" s="6"/>
      <c r="W41" s="6"/>
      <c r="X41" s="6"/>
      <c r="Y41" s="6"/>
      <c r="Z41" s="6"/>
    </row>
    <row r="42" spans="1:26" x14ac:dyDescent="0.35"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5"/>
      <c r="V42" s="6"/>
      <c r="W42" s="6"/>
      <c r="X42" s="6"/>
      <c r="Y42" s="6"/>
      <c r="Z42" s="6"/>
    </row>
    <row r="43" spans="1:26" x14ac:dyDescent="0.35"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5"/>
      <c r="W43" s="6"/>
      <c r="X43" s="6"/>
      <c r="Y43" s="6"/>
      <c r="Z43" s="6"/>
    </row>
    <row r="44" spans="1:26" x14ac:dyDescent="0.35"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5"/>
      <c r="X44" s="6"/>
      <c r="Y44" s="6"/>
      <c r="Z44" s="6"/>
    </row>
    <row r="45" spans="1:26" x14ac:dyDescent="0.35"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5"/>
      <c r="Y45" s="6"/>
      <c r="Z45" s="6"/>
    </row>
    <row r="46" spans="1:26" x14ac:dyDescent="0.35"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5"/>
      <c r="Z46" s="6"/>
    </row>
    <row r="47" spans="1:26" x14ac:dyDescent="0.35"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5"/>
    </row>
    <row r="48" spans="1:26" x14ac:dyDescent="0.35">
      <c r="S48" s="6"/>
    </row>
  </sheetData>
  <mergeCells count="1">
    <mergeCell ref="C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P41"/>
  <sheetViews>
    <sheetView workbookViewId="0">
      <selection activeCell="J32" sqref="J32"/>
    </sheetView>
  </sheetViews>
  <sheetFormatPr baseColWidth="10" defaultRowHeight="14.5" x14ac:dyDescent="0.35"/>
  <cols>
    <col min="1" max="1" width="2" bestFit="1" customWidth="1"/>
    <col min="2" max="2" width="12" bestFit="1" customWidth="1"/>
    <col min="3" max="3" width="15.1796875" bestFit="1" customWidth="1"/>
    <col min="4" max="4" width="17.1796875" bestFit="1" customWidth="1"/>
    <col min="5" max="5" width="14.6328125" bestFit="1" customWidth="1"/>
    <col min="6" max="6" width="5.6328125" customWidth="1"/>
    <col min="7" max="7" width="10.90625" style="2"/>
    <col min="8" max="16" width="16.6328125" style="2" customWidth="1"/>
  </cols>
  <sheetData>
    <row r="1" spans="1:16" x14ac:dyDescent="0.35">
      <c r="A1" s="1"/>
      <c r="B1" t="s">
        <v>0</v>
      </c>
      <c r="C1">
        <v>27.211396000000001</v>
      </c>
      <c r="H1" s="3" t="s">
        <v>1</v>
      </c>
    </row>
    <row r="2" spans="1:16" ht="16.5" x14ac:dyDescent="0.35">
      <c r="A2" s="1"/>
      <c r="B2" t="s">
        <v>2</v>
      </c>
      <c r="C2">
        <v>8065.6</v>
      </c>
    </row>
    <row r="3" spans="1:16" x14ac:dyDescent="0.35">
      <c r="A3" s="1"/>
      <c r="B3" t="s">
        <v>3</v>
      </c>
      <c r="C3" s="4">
        <v>29980000000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</row>
    <row r="4" spans="1:16" x14ac:dyDescent="0.35">
      <c r="A4" s="1"/>
      <c r="B4" t="s">
        <v>13</v>
      </c>
      <c r="C4" s="4">
        <v>2.4188840000000001E-17</v>
      </c>
      <c r="G4" s="2" t="str">
        <f>H3</f>
        <v>0 (S0)</v>
      </c>
      <c r="H4" s="5">
        <v>0</v>
      </c>
      <c r="I4" s="6">
        <f>H5</f>
        <v>0</v>
      </c>
      <c r="J4" s="6">
        <f>H6</f>
        <v>0</v>
      </c>
      <c r="K4" s="6">
        <f>H7</f>
        <v>0</v>
      </c>
      <c r="L4" s="6">
        <f>H8</f>
        <v>0</v>
      </c>
      <c r="M4" s="6">
        <f>H9</f>
        <v>2.7260030000000001E-2</v>
      </c>
      <c r="N4" s="6">
        <f>H10</f>
        <v>2.7415450000000001E-2</v>
      </c>
      <c r="O4" s="6">
        <f>H11</f>
        <v>2.765975E-2</v>
      </c>
      <c r="P4" s="6">
        <f>H12</f>
        <v>1.1716490000000001E-3</v>
      </c>
    </row>
    <row r="5" spans="1:16" x14ac:dyDescent="0.35">
      <c r="A5" s="1"/>
      <c r="G5" s="2" t="str">
        <f>I3</f>
        <v>1 (T1)</v>
      </c>
      <c r="H5" s="6">
        <v>0</v>
      </c>
      <c r="I5" s="5">
        <v>0</v>
      </c>
      <c r="J5" s="6">
        <f>I6</f>
        <v>1.240659E-10</v>
      </c>
      <c r="K5" s="6">
        <f>I7</f>
        <v>1.8275819999999999E-10</v>
      </c>
      <c r="L5" s="6">
        <f>I8</f>
        <v>4.5434359999999997E-5</v>
      </c>
      <c r="M5" s="6">
        <f>I9</f>
        <v>0</v>
      </c>
      <c r="N5" s="6">
        <f>I10</f>
        <v>0</v>
      </c>
      <c r="O5" s="6">
        <f>I11</f>
        <v>0</v>
      </c>
      <c r="P5" s="6">
        <f>I12</f>
        <v>0</v>
      </c>
    </row>
    <row r="6" spans="1:16" x14ac:dyDescent="0.35">
      <c r="A6" s="7" t="s">
        <v>14</v>
      </c>
      <c r="B6" s="7" t="s">
        <v>15</v>
      </c>
      <c r="C6" s="7" t="s">
        <v>16</v>
      </c>
      <c r="D6" s="7" t="s">
        <v>17</v>
      </c>
      <c r="E6" s="7" t="s">
        <v>38</v>
      </c>
      <c r="F6" s="7"/>
      <c r="G6" s="2" t="str">
        <f>J3</f>
        <v>2 (T2)</v>
      </c>
      <c r="H6" s="6">
        <v>0</v>
      </c>
      <c r="I6" s="6">
        <v>1.240659E-10</v>
      </c>
      <c r="J6" s="5">
        <v>0</v>
      </c>
      <c r="K6" s="6">
        <f>J7</f>
        <v>1.2097710000000001E-10</v>
      </c>
      <c r="L6" s="6">
        <f>J8</f>
        <v>4.0629069999999998E-5</v>
      </c>
      <c r="M6" s="6">
        <f>J9</f>
        <v>0</v>
      </c>
      <c r="N6" s="6">
        <f>J10</f>
        <v>0</v>
      </c>
      <c r="O6" s="6">
        <f>J11</f>
        <v>0</v>
      </c>
      <c r="P6" s="6">
        <f>J12</f>
        <v>0</v>
      </c>
    </row>
    <row r="7" spans="1:16" x14ac:dyDescent="0.35">
      <c r="A7" s="7">
        <v>1</v>
      </c>
      <c r="B7" s="8" t="s">
        <v>18</v>
      </c>
      <c r="C7" s="9">
        <v>4.6444999999999999</v>
      </c>
      <c r="D7" s="9">
        <f t="shared" ref="D7:D14" si="0">C7*$C$2</f>
        <v>37460.679199999999</v>
      </c>
      <c r="E7" s="25">
        <f>10000000/D7</f>
        <v>266.94657474336452</v>
      </c>
      <c r="F7" s="9"/>
      <c r="G7" s="2" t="str">
        <f>K3</f>
        <v>3 (T3)</v>
      </c>
      <c r="H7" s="6">
        <v>0</v>
      </c>
      <c r="I7" s="6">
        <v>1.8275819999999999E-10</v>
      </c>
      <c r="J7" s="6">
        <v>1.2097710000000001E-10</v>
      </c>
      <c r="K7" s="5">
        <v>0</v>
      </c>
      <c r="L7" s="6">
        <f>K8</f>
        <v>4.7908129999999998E-5</v>
      </c>
      <c r="M7" s="6">
        <f>K9</f>
        <v>0</v>
      </c>
      <c r="N7" s="6">
        <f>K10</f>
        <v>0</v>
      </c>
      <c r="O7" s="6">
        <f>K11</f>
        <v>0</v>
      </c>
      <c r="P7" s="6">
        <f>K12</f>
        <v>0</v>
      </c>
    </row>
    <row r="8" spans="1:16" x14ac:dyDescent="0.35">
      <c r="A8" s="7">
        <v>2</v>
      </c>
      <c r="B8" s="8" t="s">
        <v>19</v>
      </c>
      <c r="C8" s="9">
        <v>4.6447000000000003</v>
      </c>
      <c r="D8" s="9">
        <f t="shared" si="0"/>
        <v>37462.29232</v>
      </c>
      <c r="E8" s="25">
        <f t="shared" ref="E8:E14" si="1">10000000/D8</f>
        <v>266.93508006880023</v>
      </c>
      <c r="F8" s="9"/>
      <c r="G8" s="2" t="str">
        <f>L3</f>
        <v>4 (T4)</v>
      </c>
      <c r="H8" s="6">
        <v>0</v>
      </c>
      <c r="I8" s="6">
        <v>4.5434359999999997E-5</v>
      </c>
      <c r="J8" s="6">
        <v>4.0629069999999998E-5</v>
      </c>
      <c r="K8" s="6">
        <v>4.7908129999999998E-5</v>
      </c>
      <c r="L8" s="5">
        <v>0</v>
      </c>
      <c r="M8" s="6">
        <f>L9</f>
        <v>0</v>
      </c>
      <c r="N8" s="6">
        <f>L10</f>
        <v>0</v>
      </c>
      <c r="O8" s="6">
        <f>L11</f>
        <v>0</v>
      </c>
      <c r="P8" s="6">
        <f>L12</f>
        <v>0</v>
      </c>
    </row>
    <row r="9" spans="1:16" x14ac:dyDescent="0.35">
      <c r="A9" s="7">
        <v>3</v>
      </c>
      <c r="B9" s="8" t="s">
        <v>20</v>
      </c>
      <c r="C9" s="9">
        <v>4.6449999999999996</v>
      </c>
      <c r="D9" s="9">
        <f t="shared" si="0"/>
        <v>37464.712</v>
      </c>
      <c r="E9" s="25">
        <f t="shared" si="1"/>
        <v>266.91783991292925</v>
      </c>
      <c r="F9" s="9"/>
      <c r="G9" s="2" t="str">
        <f>M3</f>
        <v>5 (S1)</v>
      </c>
      <c r="H9" s="6">
        <v>2.7260030000000001E-2</v>
      </c>
      <c r="I9" s="6">
        <v>0</v>
      </c>
      <c r="J9" s="6">
        <v>0</v>
      </c>
      <c r="K9" s="6">
        <v>0</v>
      </c>
      <c r="L9" s="6">
        <v>0</v>
      </c>
      <c r="M9" s="5">
        <v>0</v>
      </c>
      <c r="N9" s="6">
        <f>M10</f>
        <v>6.5245929999999996E-7</v>
      </c>
      <c r="O9" s="6">
        <f>M11</f>
        <v>3.6615290000000002E-7</v>
      </c>
      <c r="P9" s="6">
        <f>M12</f>
        <v>3.2033389999999999E-6</v>
      </c>
    </row>
    <row r="10" spans="1:16" x14ac:dyDescent="0.35">
      <c r="A10" s="7">
        <v>4</v>
      </c>
      <c r="B10" s="8" t="s">
        <v>21</v>
      </c>
      <c r="C10" s="9">
        <v>4.8</v>
      </c>
      <c r="D10" s="9">
        <f t="shared" si="0"/>
        <v>38714.879999999997</v>
      </c>
      <c r="E10" s="25">
        <f t="shared" si="1"/>
        <v>258.29861799907428</v>
      </c>
      <c r="F10" s="9"/>
      <c r="G10" s="2" t="str">
        <f>N3</f>
        <v>6 (S2)</v>
      </c>
      <c r="H10" s="6">
        <v>2.7415450000000001E-2</v>
      </c>
      <c r="I10" s="6">
        <v>0</v>
      </c>
      <c r="J10" s="6">
        <v>0</v>
      </c>
      <c r="K10" s="6">
        <v>0</v>
      </c>
      <c r="L10" s="6">
        <v>0</v>
      </c>
      <c r="M10" s="6">
        <v>6.5245929999999996E-7</v>
      </c>
      <c r="N10" s="5">
        <v>0</v>
      </c>
      <c r="O10" s="6">
        <f>N11</f>
        <v>1.3286920000000001E-7</v>
      </c>
      <c r="P10" s="6">
        <f>N12</f>
        <v>5.3153599999999997E-6</v>
      </c>
    </row>
    <row r="11" spans="1:16" x14ac:dyDescent="0.35">
      <c r="A11" s="7">
        <v>5</v>
      </c>
      <c r="B11" s="8" t="s">
        <v>22</v>
      </c>
      <c r="C11" s="9">
        <v>5.0178000000000003</v>
      </c>
      <c r="D11" s="9">
        <f t="shared" si="0"/>
        <v>40471.567680000007</v>
      </c>
      <c r="E11" s="25">
        <f t="shared" si="1"/>
        <v>247.0870434045909</v>
      </c>
      <c r="F11" s="9"/>
      <c r="G11" s="2" t="str">
        <f>O3</f>
        <v>7 (S3)</v>
      </c>
      <c r="H11" s="6">
        <v>2.765975E-2</v>
      </c>
      <c r="I11" s="6">
        <v>0</v>
      </c>
      <c r="J11" s="6">
        <v>0</v>
      </c>
      <c r="K11" s="6">
        <v>0</v>
      </c>
      <c r="L11" s="6">
        <v>0</v>
      </c>
      <c r="M11" s="6">
        <v>3.6615290000000002E-7</v>
      </c>
      <c r="N11" s="6">
        <v>1.3286920000000001E-7</v>
      </c>
      <c r="O11" s="5">
        <v>0</v>
      </c>
      <c r="P11" s="6">
        <f>O12</f>
        <v>5.2361800000000002E-6</v>
      </c>
    </row>
    <row r="12" spans="1:16" x14ac:dyDescent="0.35">
      <c r="A12" s="7">
        <v>6</v>
      </c>
      <c r="B12" s="8" t="s">
        <v>23</v>
      </c>
      <c r="C12" s="9">
        <v>5.0187999999999997</v>
      </c>
      <c r="D12" s="9">
        <f t="shared" si="0"/>
        <v>40479.633280000002</v>
      </c>
      <c r="E12" s="25">
        <f t="shared" si="1"/>
        <v>247.03781110934017</v>
      </c>
      <c r="F12" s="9"/>
      <c r="G12" s="2" t="str">
        <f>P3</f>
        <v>8 (S4)</v>
      </c>
      <c r="H12" s="6">
        <v>1.1716490000000001E-3</v>
      </c>
      <c r="I12" s="6">
        <v>0</v>
      </c>
      <c r="J12" s="6">
        <v>0</v>
      </c>
      <c r="K12" s="6">
        <v>0</v>
      </c>
      <c r="L12" s="6">
        <v>0</v>
      </c>
      <c r="M12" s="6">
        <v>3.2033389999999999E-6</v>
      </c>
      <c r="N12" s="6">
        <v>5.3153599999999997E-6</v>
      </c>
      <c r="O12" s="6">
        <v>5.2361800000000002E-6</v>
      </c>
      <c r="P12" s="5">
        <v>0</v>
      </c>
    </row>
    <row r="13" spans="1:16" x14ac:dyDescent="0.35">
      <c r="A13" s="7">
        <v>7</v>
      </c>
      <c r="B13" s="8" t="s">
        <v>24</v>
      </c>
      <c r="C13" s="9">
        <v>5.0190000000000001</v>
      </c>
      <c r="D13" s="9">
        <f t="shared" si="0"/>
        <v>40481.246400000004</v>
      </c>
      <c r="E13" s="25">
        <f t="shared" si="1"/>
        <v>247.0279670044942</v>
      </c>
      <c r="F13" s="9"/>
    </row>
    <row r="14" spans="1:16" x14ac:dyDescent="0.35">
      <c r="A14" s="7">
        <v>8</v>
      </c>
      <c r="B14" s="8" t="s">
        <v>25</v>
      </c>
      <c r="C14" s="9">
        <v>5.1058000000000003</v>
      </c>
      <c r="D14" s="9">
        <f t="shared" si="0"/>
        <v>41181.340480000006</v>
      </c>
      <c r="E14" s="25">
        <f t="shared" si="1"/>
        <v>242.82842383085045</v>
      </c>
      <c r="F14" s="9"/>
    </row>
    <row r="15" spans="1:16" x14ac:dyDescent="0.35">
      <c r="A15" s="7"/>
      <c r="B15" s="10"/>
      <c r="C15" s="8"/>
      <c r="D15" s="9"/>
      <c r="E15" s="9"/>
      <c r="F15" s="9"/>
      <c r="H15" s="3" t="s">
        <v>26</v>
      </c>
    </row>
    <row r="16" spans="1:16" x14ac:dyDescent="0.35">
      <c r="A16" s="1"/>
      <c r="B16" s="8" t="s">
        <v>27</v>
      </c>
      <c r="C16" s="4">
        <f>D14*C3</f>
        <v>1234616587590400.3</v>
      </c>
    </row>
    <row r="17" spans="1:16" x14ac:dyDescent="0.35">
      <c r="A17" s="1"/>
      <c r="B17" s="8" t="s">
        <v>28</v>
      </c>
      <c r="C17" s="4">
        <f>C16*2</f>
        <v>2469233175180800.5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  <c r="O17" s="2" t="s">
        <v>11</v>
      </c>
      <c r="P17" s="2" t="s">
        <v>12</v>
      </c>
    </row>
    <row r="18" spans="1:16" x14ac:dyDescent="0.35">
      <c r="A18" s="1"/>
      <c r="B18" s="8" t="s">
        <v>29</v>
      </c>
      <c r="C18" s="4">
        <f>1/C17</f>
        <v>4.0498402907079792E-16</v>
      </c>
      <c r="G18" s="2" t="str">
        <f>H17</f>
        <v>0 (S0)</v>
      </c>
      <c r="H18" s="5">
        <v>0</v>
      </c>
      <c r="I18" s="6">
        <f>H19</f>
        <v>3.028994</v>
      </c>
      <c r="J18" s="6">
        <f>H20</f>
        <v>3.0320969999999998</v>
      </c>
      <c r="K18" s="6">
        <f>H21</f>
        <v>3.0380790000000002</v>
      </c>
      <c r="L18" s="6">
        <f>H22</f>
        <v>0.87260599999999999</v>
      </c>
      <c r="M18" s="6">
        <f>H23</f>
        <v>0</v>
      </c>
      <c r="N18" s="6">
        <f>H24</f>
        <v>0</v>
      </c>
      <c r="O18" s="6">
        <f>H25</f>
        <v>0</v>
      </c>
      <c r="P18" s="6">
        <f>H26</f>
        <v>0</v>
      </c>
    </row>
    <row r="19" spans="1:16" x14ac:dyDescent="0.35">
      <c r="A19" s="1"/>
      <c r="B19" s="11" t="s">
        <v>30</v>
      </c>
      <c r="C19" s="12">
        <f>C18/$C$4</f>
        <v>16.742598201104226</v>
      </c>
      <c r="G19" s="2" t="str">
        <f>I17</f>
        <v>1 (T1)</v>
      </c>
      <c r="H19" s="6">
        <v>3.028994</v>
      </c>
      <c r="I19" s="5">
        <f>D7</f>
        <v>37460.679199999999</v>
      </c>
      <c r="J19" s="6">
        <f>I20</f>
        <v>76.018382000000003</v>
      </c>
      <c r="K19" s="6">
        <f>I21</f>
        <v>75.876869999999997</v>
      </c>
      <c r="L19" s="6">
        <f>I22</f>
        <v>21.418690000000002</v>
      </c>
      <c r="M19" s="6">
        <f>I23</f>
        <v>64.366923</v>
      </c>
      <c r="N19" s="6">
        <f>I24</f>
        <v>63.415874000000002</v>
      </c>
      <c r="O19" s="6">
        <f>I25</f>
        <v>12.866457</v>
      </c>
      <c r="P19" s="6">
        <f>I26</f>
        <v>9.4593249999999998</v>
      </c>
    </row>
    <row r="20" spans="1:16" x14ac:dyDescent="0.35">
      <c r="A20" s="1"/>
      <c r="C20" s="13"/>
      <c r="G20" s="2" t="str">
        <f>J17</f>
        <v>2 (T2)</v>
      </c>
      <c r="H20" s="6">
        <v>3.0320969999999998</v>
      </c>
      <c r="I20" s="6">
        <v>76.018382000000003</v>
      </c>
      <c r="J20" s="5">
        <f>D8</f>
        <v>37462.29232</v>
      </c>
      <c r="K20" s="6">
        <f>J21</f>
        <v>75.899910000000006</v>
      </c>
      <c r="L20" s="6">
        <f>J22</f>
        <v>27.625157000000002</v>
      </c>
      <c r="M20" s="6">
        <f>J23</f>
        <v>25.000942999999999</v>
      </c>
      <c r="N20" s="6">
        <f>J24</f>
        <v>59.842990999999998</v>
      </c>
      <c r="O20" s="6">
        <f>J25</f>
        <v>64.079977999999997</v>
      </c>
      <c r="P20" s="6">
        <f>J26</f>
        <v>10.346111000000001</v>
      </c>
    </row>
    <row r="21" spans="1:16" x14ac:dyDescent="0.35">
      <c r="A21" s="1"/>
      <c r="B21" s="14" t="s">
        <v>31</v>
      </c>
      <c r="C21" s="15"/>
      <c r="G21" s="2" t="str">
        <f>K17</f>
        <v>3 (T3)</v>
      </c>
      <c r="H21" s="6">
        <v>3.0380790000000002</v>
      </c>
      <c r="I21" s="6">
        <v>75.876869999999997</v>
      </c>
      <c r="J21" s="6">
        <v>75.899910000000006</v>
      </c>
      <c r="K21" s="5">
        <f>D9</f>
        <v>37464.712</v>
      </c>
      <c r="L21" s="6">
        <f>K22</f>
        <v>18.509526000000001</v>
      </c>
      <c r="M21" s="6">
        <f>K23</f>
        <v>59.558307999999997</v>
      </c>
      <c r="N21" s="6">
        <f>K24</f>
        <v>26.819575</v>
      </c>
      <c r="O21" s="6">
        <f>K25</f>
        <v>63.612118000000002</v>
      </c>
      <c r="P21" s="6">
        <f>K26</f>
        <v>7.3190920000000004</v>
      </c>
    </row>
    <row r="22" spans="1:16" x14ac:dyDescent="0.35">
      <c r="A22" s="1"/>
      <c r="B22" s="14" t="s">
        <v>32</v>
      </c>
      <c r="C22" s="13">
        <f>C18*C21</f>
        <v>0</v>
      </c>
      <c r="G22" s="2" t="str">
        <f>L17</f>
        <v>4 (T4)</v>
      </c>
      <c r="H22" s="6">
        <v>0.87260599999999999</v>
      </c>
      <c r="I22" s="6">
        <v>21.418690000000002</v>
      </c>
      <c r="J22" s="6">
        <v>27.625157000000002</v>
      </c>
      <c r="K22" s="6">
        <v>18.509526000000001</v>
      </c>
      <c r="L22" s="5">
        <f>D10</f>
        <v>38714.879999999997</v>
      </c>
      <c r="M22" s="6">
        <f>L23</f>
        <v>3.3137340000000002</v>
      </c>
      <c r="N22" s="6">
        <f>L24</f>
        <v>8.5495929999999998</v>
      </c>
      <c r="O22" s="6">
        <f>L25</f>
        <v>7.719589</v>
      </c>
      <c r="P22" s="6">
        <f>L26</f>
        <v>36.149985999999998</v>
      </c>
    </row>
    <row r="23" spans="1:16" x14ac:dyDescent="0.35">
      <c r="A23" s="1"/>
      <c r="G23" s="2" t="str">
        <f>M17</f>
        <v>5 (S1)</v>
      </c>
      <c r="H23" s="6">
        <v>0</v>
      </c>
      <c r="I23" s="6">
        <v>64.366923</v>
      </c>
      <c r="J23" s="6">
        <v>25.000942999999999</v>
      </c>
      <c r="K23" s="6">
        <v>59.558307999999997</v>
      </c>
      <c r="L23" s="6">
        <v>3.3137340000000002</v>
      </c>
      <c r="M23" s="5">
        <f>D11</f>
        <v>40471.567680000007</v>
      </c>
      <c r="N23" s="6">
        <f>M24</f>
        <v>0</v>
      </c>
      <c r="O23" s="6">
        <f>M25</f>
        <v>0</v>
      </c>
      <c r="P23" s="6">
        <f>M26</f>
        <v>0</v>
      </c>
    </row>
    <row r="24" spans="1:16" x14ac:dyDescent="0.35">
      <c r="A24" s="1"/>
      <c r="B24" s="14" t="s">
        <v>33</v>
      </c>
      <c r="G24" s="2" t="str">
        <f>N17</f>
        <v>6 (S2)</v>
      </c>
      <c r="H24" s="6">
        <v>0</v>
      </c>
      <c r="I24" s="6">
        <v>63.415874000000002</v>
      </c>
      <c r="J24" s="6">
        <v>59.842990999999998</v>
      </c>
      <c r="K24" s="6">
        <v>26.819575</v>
      </c>
      <c r="L24" s="6">
        <v>8.5495929999999998</v>
      </c>
      <c r="M24" s="6">
        <v>0</v>
      </c>
      <c r="N24" s="5">
        <f>D12</f>
        <v>40479.633280000002</v>
      </c>
      <c r="O24" s="6">
        <f>N25</f>
        <v>0</v>
      </c>
      <c r="P24" s="6">
        <f>N26</f>
        <v>0</v>
      </c>
    </row>
    <row r="25" spans="1:16" x14ac:dyDescent="0.35">
      <c r="A25" s="1"/>
      <c r="B25" s="14" t="s">
        <v>34</v>
      </c>
      <c r="C25" s="4">
        <f>(C24*C4)*C21</f>
        <v>0</v>
      </c>
      <c r="G25" s="2" t="str">
        <f>O17</f>
        <v>7 (S3)</v>
      </c>
      <c r="H25" s="6">
        <v>0</v>
      </c>
      <c r="I25" s="6">
        <v>12.866457</v>
      </c>
      <c r="J25" s="6">
        <v>64.079977999999997</v>
      </c>
      <c r="K25" s="6">
        <v>63.612118000000002</v>
      </c>
      <c r="L25" s="6">
        <v>7.719589</v>
      </c>
      <c r="M25" s="6">
        <v>0</v>
      </c>
      <c r="N25" s="6">
        <v>0</v>
      </c>
      <c r="O25" s="5">
        <f>D13</f>
        <v>40481.246400000004</v>
      </c>
      <c r="P25" s="6">
        <f>O26</f>
        <v>0</v>
      </c>
    </row>
    <row r="26" spans="1:16" x14ac:dyDescent="0.35">
      <c r="A26" s="1"/>
      <c r="G26" s="2" t="str">
        <f>P17</f>
        <v>8 (S4)</v>
      </c>
      <c r="H26" s="6">
        <v>0</v>
      </c>
      <c r="I26" s="6">
        <v>9.4593249999999998</v>
      </c>
      <c r="J26" s="6">
        <v>10.346111000000001</v>
      </c>
      <c r="K26" s="6">
        <v>7.3190920000000004</v>
      </c>
      <c r="L26" s="6">
        <v>36.149985999999998</v>
      </c>
      <c r="M26" s="6">
        <v>0</v>
      </c>
      <c r="N26" s="6">
        <v>0</v>
      </c>
      <c r="O26" s="6">
        <v>0</v>
      </c>
      <c r="P26" s="5">
        <f>D14</f>
        <v>41181.340480000006</v>
      </c>
    </row>
    <row r="27" spans="1:16" x14ac:dyDescent="0.35">
      <c r="A27" s="1"/>
    </row>
    <row r="28" spans="1:16" x14ac:dyDescent="0.35">
      <c r="A28" s="1"/>
      <c r="C28" s="28" t="s">
        <v>35</v>
      </c>
      <c r="D28" s="28"/>
      <c r="G28" s="16"/>
      <c r="H28" s="16"/>
      <c r="I28" s="16"/>
      <c r="J28" s="28"/>
      <c r="K28" s="28"/>
      <c r="L28" s="10"/>
    </row>
    <row r="29" spans="1:16" x14ac:dyDescent="0.35">
      <c r="A29" s="1"/>
      <c r="C29" s="1" t="s">
        <v>36</v>
      </c>
      <c r="D29" s="1" t="s">
        <v>37</v>
      </c>
      <c r="G29" s="16"/>
      <c r="H29" s="16"/>
      <c r="I29" s="16"/>
      <c r="J29" s="17"/>
      <c r="K29" s="17"/>
      <c r="L29" s="18"/>
    </row>
    <row r="30" spans="1:16" x14ac:dyDescent="0.35">
      <c r="A30" s="1"/>
      <c r="C30" s="19"/>
      <c r="D30" s="1">
        <v>1</v>
      </c>
      <c r="G30" s="16"/>
      <c r="H30" s="16"/>
      <c r="I30" s="16"/>
      <c r="J30" s="20"/>
      <c r="K30" s="17"/>
      <c r="L30" s="21"/>
    </row>
    <row r="31" spans="1:16" x14ac:dyDescent="0.35">
      <c r="A31" s="1"/>
      <c r="C31" s="19"/>
      <c r="D31" s="1">
        <v>2</v>
      </c>
      <c r="G31" s="16"/>
      <c r="H31" s="6"/>
      <c r="I31" s="16"/>
      <c r="J31" s="20"/>
      <c r="K31" s="17"/>
      <c r="L31" s="21"/>
    </row>
    <row r="32" spans="1:16" x14ac:dyDescent="0.35">
      <c r="A32" s="1"/>
      <c r="C32" s="19"/>
      <c r="D32" s="1">
        <v>3</v>
      </c>
      <c r="G32" s="16"/>
      <c r="H32" s="6"/>
      <c r="I32" s="16"/>
      <c r="J32" s="20"/>
      <c r="K32" s="17"/>
      <c r="L32" s="21"/>
    </row>
    <row r="33" spans="1:12" x14ac:dyDescent="0.35">
      <c r="A33" s="1"/>
      <c r="C33" s="19"/>
      <c r="D33" s="1">
        <v>4</v>
      </c>
      <c r="G33" s="16"/>
      <c r="H33" s="6"/>
      <c r="I33" s="16"/>
      <c r="J33" s="20"/>
      <c r="K33" s="17"/>
      <c r="L33" s="21"/>
    </row>
    <row r="34" spans="1:12" x14ac:dyDescent="0.35">
      <c r="A34" s="1"/>
      <c r="C34" s="19"/>
      <c r="D34" s="1">
        <v>5</v>
      </c>
      <c r="G34" s="16"/>
      <c r="H34" s="6"/>
      <c r="I34" s="16"/>
      <c r="J34" s="20"/>
      <c r="K34" s="17"/>
      <c r="L34" s="21"/>
    </row>
    <row r="35" spans="1:12" x14ac:dyDescent="0.35">
      <c r="A35" s="1"/>
      <c r="C35" s="19"/>
      <c r="D35" s="1">
        <v>6</v>
      </c>
      <c r="G35" s="16"/>
      <c r="H35" s="6"/>
      <c r="I35" s="16"/>
      <c r="J35" s="20"/>
      <c r="K35" s="17"/>
      <c r="L35" s="21"/>
    </row>
    <row r="36" spans="1:12" x14ac:dyDescent="0.35">
      <c r="A36" s="1"/>
      <c r="C36" s="19"/>
      <c r="D36" s="1">
        <v>7</v>
      </c>
      <c r="G36" s="16"/>
      <c r="H36" s="6"/>
      <c r="I36" s="16"/>
      <c r="J36" s="20"/>
      <c r="K36" s="17"/>
      <c r="L36" s="21"/>
    </row>
    <row r="37" spans="1:12" x14ac:dyDescent="0.35">
      <c r="A37" s="1"/>
      <c r="C37" s="19"/>
      <c r="D37" s="1">
        <v>8</v>
      </c>
      <c r="G37" s="16"/>
      <c r="H37" s="16"/>
      <c r="I37" s="16"/>
      <c r="J37" s="20"/>
      <c r="K37" s="17"/>
      <c r="L37" s="21"/>
    </row>
    <row r="38" spans="1:12" x14ac:dyDescent="0.35">
      <c r="A38" s="1"/>
      <c r="C38" s="19"/>
      <c r="D38" s="1">
        <v>9</v>
      </c>
      <c r="G38" s="16"/>
      <c r="H38" s="16"/>
      <c r="I38" s="16"/>
      <c r="J38" s="20"/>
      <c r="K38" s="17"/>
      <c r="L38" s="21"/>
    </row>
    <row r="39" spans="1:12" x14ac:dyDescent="0.35">
      <c r="H39" s="22"/>
      <c r="J39" s="23"/>
      <c r="K39" s="24"/>
    </row>
    <row r="40" spans="1:12" x14ac:dyDescent="0.35">
      <c r="H40" s="22"/>
      <c r="J40" s="23"/>
      <c r="K40" s="24"/>
    </row>
    <row r="41" spans="1:12" x14ac:dyDescent="0.35">
      <c r="H41" s="22"/>
      <c r="J41" s="23"/>
      <c r="K41" s="24"/>
    </row>
  </sheetData>
  <mergeCells count="2">
    <mergeCell ref="C28:D28"/>
    <mergeCell ref="J28:K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Z48"/>
  <sheetViews>
    <sheetView topLeftCell="D1" workbookViewId="0">
      <selection activeCell="C52" sqref="C52"/>
    </sheetView>
  </sheetViews>
  <sheetFormatPr baseColWidth="10" defaultRowHeight="14.5" x14ac:dyDescent="0.35"/>
  <cols>
    <col min="1" max="1" width="2.81640625" bestFit="1" customWidth="1"/>
    <col min="2" max="2" width="12" bestFit="1" customWidth="1"/>
    <col min="3" max="3" width="15.1796875" bestFit="1" customWidth="1"/>
    <col min="4" max="4" width="17.1796875" bestFit="1" customWidth="1"/>
    <col min="5" max="5" width="17.1796875" customWidth="1"/>
    <col min="6" max="6" width="5.6328125" customWidth="1"/>
    <col min="7" max="7" width="10.90625" style="2"/>
    <col min="8" max="16" width="14.6328125" style="2" customWidth="1"/>
    <col min="17" max="26" width="14.6328125" customWidth="1"/>
  </cols>
  <sheetData>
    <row r="1" spans="1:26" x14ac:dyDescent="0.35">
      <c r="A1" s="1"/>
      <c r="B1" t="s">
        <v>0</v>
      </c>
      <c r="C1">
        <v>27.211396000000001</v>
      </c>
      <c r="H1" s="3" t="s">
        <v>1</v>
      </c>
    </row>
    <row r="2" spans="1:26" ht="16.5" x14ac:dyDescent="0.35">
      <c r="A2" s="1"/>
      <c r="B2" t="s">
        <v>2</v>
      </c>
      <c r="C2">
        <v>8065.6</v>
      </c>
    </row>
    <row r="3" spans="1:26" x14ac:dyDescent="0.35">
      <c r="A3" s="1"/>
      <c r="B3" t="s">
        <v>3</v>
      </c>
      <c r="C3" s="4">
        <v>29980000000</v>
      </c>
      <c r="H3" s="2" t="s">
        <v>4</v>
      </c>
      <c r="I3" s="2" t="str">
        <f>G5</f>
        <v>1 (T1)</v>
      </c>
      <c r="J3" s="2" t="str">
        <f>G6</f>
        <v>2 (T2)</v>
      </c>
      <c r="K3" s="2" t="str">
        <f>G7</f>
        <v>3 (T3)</v>
      </c>
      <c r="L3" s="2" t="str">
        <f>G8</f>
        <v>4 (T4)</v>
      </c>
      <c r="M3" s="2" t="str">
        <f>G9</f>
        <v>5 (T5)</v>
      </c>
      <c r="N3" s="2" t="str">
        <f>G10</f>
        <v>6 (T6)</v>
      </c>
      <c r="O3" s="2" t="str">
        <f>G11</f>
        <v>7 (T7)</v>
      </c>
      <c r="P3" s="2" t="str">
        <f>G12</f>
        <v>8 (T8)</v>
      </c>
      <c r="Q3" s="2" t="str">
        <f>G13</f>
        <v>9 (T9)</v>
      </c>
      <c r="R3" s="2" t="str">
        <f>G14</f>
        <v>10 (S1)</v>
      </c>
      <c r="S3" s="2" t="str">
        <f>G15</f>
        <v>11 (S2)</v>
      </c>
      <c r="T3" s="2" t="str">
        <f>G16</f>
        <v>12 (S3)</v>
      </c>
      <c r="U3" s="2" t="str">
        <f>G17</f>
        <v>13 (S4)</v>
      </c>
      <c r="V3" s="2" t="str">
        <f>G18</f>
        <v>14 (S5)</v>
      </c>
      <c r="W3" s="2" t="str">
        <f>G19</f>
        <v>15 (S6)</v>
      </c>
      <c r="X3" s="2" t="str">
        <f>G20</f>
        <v>16 (S7)</v>
      </c>
      <c r="Y3" s="2" t="str">
        <f>G21</f>
        <v>17 (S8)</v>
      </c>
      <c r="Z3" s="2" t="str">
        <f>G22</f>
        <v>18 (S9)</v>
      </c>
    </row>
    <row r="4" spans="1:26" x14ac:dyDescent="0.35">
      <c r="A4" s="1"/>
      <c r="B4" t="s">
        <v>13</v>
      </c>
      <c r="C4" s="4">
        <v>2.4188840000000001E-17</v>
      </c>
      <c r="G4" s="2" t="str">
        <f>H3</f>
        <v>0 (S0)</v>
      </c>
      <c r="H4" s="5">
        <v>0</v>
      </c>
      <c r="I4" s="6">
        <f ca="1">OFFSET($H$4,COLUMN()-COLUMN($H$4),ROW()-ROW($H$4))</f>
        <v>0</v>
      </c>
      <c r="J4" s="6">
        <f t="shared" ref="J4:Z19" ca="1" si="0">OFFSET($H$4,COLUMN()-COLUMN($H$4),ROW()-ROW($H$4))</f>
        <v>0</v>
      </c>
      <c r="K4" s="6">
        <f t="shared" ca="1" si="0"/>
        <v>0</v>
      </c>
      <c r="L4" s="6">
        <f t="shared" ca="1" si="0"/>
        <v>0</v>
      </c>
      <c r="M4" s="6">
        <f t="shared" ca="1" si="0"/>
        <v>0</v>
      </c>
      <c r="N4" s="6">
        <f t="shared" ca="1" si="0"/>
        <v>0</v>
      </c>
      <c r="O4" s="6">
        <f t="shared" ca="1" si="0"/>
        <v>0</v>
      </c>
      <c r="P4" s="6">
        <f t="shared" ca="1" si="0"/>
        <v>0</v>
      </c>
      <c r="Q4" s="6">
        <f t="shared" ca="1" si="0"/>
        <v>0</v>
      </c>
      <c r="R4" s="6">
        <f t="shared" ca="1" si="0"/>
        <v>6.2738350000000002E-3</v>
      </c>
      <c r="S4" s="6">
        <f t="shared" ca="1" si="0"/>
        <v>6.2735580000000003E-3</v>
      </c>
      <c r="T4" s="6">
        <f t="shared" ca="1" si="0"/>
        <v>6.2779539999999997E-3</v>
      </c>
      <c r="U4" s="6">
        <f t="shared" ca="1" si="0"/>
        <v>1.4515659999999999E-9</v>
      </c>
      <c r="V4" s="6">
        <f t="shared" ca="1" si="0"/>
        <v>1.1063549999999999E-9</v>
      </c>
      <c r="W4" s="6">
        <f t="shared" ca="1" si="0"/>
        <v>2.2303149999999999E-9</v>
      </c>
      <c r="X4" s="6">
        <f t="shared" ca="1" si="0"/>
        <v>2.1998220000000001E-4</v>
      </c>
      <c r="Y4" s="6">
        <f t="shared" ca="1" si="0"/>
        <v>2.192803E-4</v>
      </c>
      <c r="Z4" s="6">
        <f t="shared" ca="1" si="0"/>
        <v>2.1858970000000001E-4</v>
      </c>
    </row>
    <row r="5" spans="1:26" x14ac:dyDescent="0.35">
      <c r="A5" s="1"/>
      <c r="G5" s="2" t="str">
        <f>CONCATENATE(A7," (",B7,")")</f>
        <v>1 (T1)</v>
      </c>
      <c r="H5" s="6">
        <v>0</v>
      </c>
      <c r="I5" s="5">
        <v>0</v>
      </c>
      <c r="J5" s="6">
        <f t="shared" ca="1" si="0"/>
        <v>8.4252060000000005E-9</v>
      </c>
      <c r="K5" s="6">
        <f t="shared" ca="1" si="0"/>
        <v>1.859029E-8</v>
      </c>
      <c r="L5" s="6">
        <f t="shared" ca="1" si="0"/>
        <v>1.2927590000000001E-6</v>
      </c>
      <c r="M5" s="6">
        <f t="shared" ca="1" si="0"/>
        <v>1.139284E-6</v>
      </c>
      <c r="N5" s="6">
        <f t="shared" ca="1" si="0"/>
        <v>2.080221E-7</v>
      </c>
      <c r="O5" s="6">
        <f t="shared" ca="1" si="0"/>
        <v>1.5960869999999999E-4</v>
      </c>
      <c r="P5" s="6">
        <f t="shared" ca="1" si="0"/>
        <v>1.7208530000000001E-4</v>
      </c>
      <c r="Q5" s="6">
        <f t="shared" ca="1" si="0"/>
        <v>9.7809089999999994E-6</v>
      </c>
      <c r="R5" s="6">
        <f t="shared" ca="1" si="0"/>
        <v>0</v>
      </c>
      <c r="S5" s="6">
        <f t="shared" ca="1" si="0"/>
        <v>0</v>
      </c>
      <c r="T5" s="6">
        <f t="shared" ca="1" si="0"/>
        <v>0</v>
      </c>
      <c r="U5" s="6">
        <f t="shared" ca="1" si="0"/>
        <v>0</v>
      </c>
      <c r="V5" s="6">
        <f t="shared" ca="1" si="0"/>
        <v>0</v>
      </c>
      <c r="W5" s="6">
        <f t="shared" ca="1" si="0"/>
        <v>0</v>
      </c>
      <c r="X5" s="6">
        <f t="shared" ca="1" si="0"/>
        <v>0</v>
      </c>
      <c r="Y5" s="6">
        <f t="shared" ca="1" si="0"/>
        <v>0</v>
      </c>
      <c r="Z5" s="6">
        <f t="shared" ca="1" si="0"/>
        <v>0</v>
      </c>
    </row>
    <row r="6" spans="1:26" x14ac:dyDescent="0.35">
      <c r="A6" s="26" t="s">
        <v>14</v>
      </c>
      <c r="B6" s="26" t="s">
        <v>15</v>
      </c>
      <c r="C6" s="26" t="s">
        <v>16</v>
      </c>
      <c r="D6" s="26" t="s">
        <v>17</v>
      </c>
      <c r="E6" s="26" t="s">
        <v>38</v>
      </c>
      <c r="F6" s="26"/>
      <c r="G6" s="2" t="str">
        <f t="shared" ref="G6:G21" si="1">CONCATENATE(A8," (",B8,")")</f>
        <v>2 (T2)</v>
      </c>
      <c r="H6" s="6">
        <v>0</v>
      </c>
      <c r="I6" s="6">
        <v>8.4252060000000005E-9</v>
      </c>
      <c r="J6" s="5">
        <v>0</v>
      </c>
      <c r="K6" s="6">
        <f t="shared" ca="1" si="0"/>
        <v>6.6911749999999997E-9</v>
      </c>
      <c r="L6" s="6">
        <f t="shared" ca="1" si="0"/>
        <v>1.2762439999999999E-6</v>
      </c>
      <c r="M6" s="6">
        <f t="shared" ca="1" si="0"/>
        <v>2.3581150000000001E-7</v>
      </c>
      <c r="N6" s="6">
        <f t="shared" ca="1" si="0"/>
        <v>1.126834E-6</v>
      </c>
      <c r="O6" s="6">
        <f t="shared" ca="1" si="0"/>
        <v>1.2539960000000001E-4</v>
      </c>
      <c r="P6" s="6">
        <f t="shared" ca="1" si="0"/>
        <v>8.9851049999999994E-5</v>
      </c>
      <c r="Q6" s="6">
        <f t="shared" ca="1" si="0"/>
        <v>1.26604E-4</v>
      </c>
      <c r="R6" s="6">
        <f t="shared" ca="1" si="0"/>
        <v>0</v>
      </c>
      <c r="S6" s="6">
        <f t="shared" ca="1" si="0"/>
        <v>0</v>
      </c>
      <c r="T6" s="6">
        <f t="shared" ca="1" si="0"/>
        <v>0</v>
      </c>
      <c r="U6" s="6">
        <f t="shared" ca="1" si="0"/>
        <v>0</v>
      </c>
      <c r="V6" s="6">
        <f t="shared" ca="1" si="0"/>
        <v>0</v>
      </c>
      <c r="W6" s="6">
        <f t="shared" ca="1" si="0"/>
        <v>0</v>
      </c>
      <c r="X6" s="6">
        <f t="shared" ca="1" si="0"/>
        <v>0</v>
      </c>
      <c r="Y6" s="6">
        <f t="shared" ca="1" si="0"/>
        <v>0</v>
      </c>
      <c r="Z6" s="6">
        <f t="shared" ca="1" si="0"/>
        <v>0</v>
      </c>
    </row>
    <row r="7" spans="1:26" x14ac:dyDescent="0.35">
      <c r="A7" s="26">
        <v>1</v>
      </c>
      <c r="B7" s="8" t="s">
        <v>18</v>
      </c>
      <c r="C7" s="9">
        <v>4.2163000000000004</v>
      </c>
      <c r="D7" s="9">
        <f t="shared" ref="D7:D14" si="2">C7*$C$2</f>
        <v>34006.989280000002</v>
      </c>
      <c r="E7" s="25">
        <f>10000000/D7</f>
        <v>294.05719858538441</v>
      </c>
      <c r="F7" s="9"/>
      <c r="G7" s="2" t="str">
        <f t="shared" si="1"/>
        <v>3 (T3)</v>
      </c>
      <c r="H7" s="6">
        <v>0</v>
      </c>
      <c r="I7" s="6">
        <v>1.859029E-8</v>
      </c>
      <c r="J7" s="6">
        <v>6.6911749999999997E-9</v>
      </c>
      <c r="K7" s="5">
        <v>0</v>
      </c>
      <c r="L7" s="6">
        <f t="shared" ca="1" si="0"/>
        <v>3.0090170000000001E-8</v>
      </c>
      <c r="M7" s="6">
        <f t="shared" ca="1" si="0"/>
        <v>1.2777949999999999E-6</v>
      </c>
      <c r="N7" s="6">
        <f t="shared" ca="1" si="0"/>
        <v>1.3173939999999999E-6</v>
      </c>
      <c r="O7" s="6">
        <f t="shared" ca="1" si="0"/>
        <v>5.6857819999999998E-5</v>
      </c>
      <c r="P7" s="6">
        <f t="shared" ca="1" si="0"/>
        <v>7.9599059999999999E-5</v>
      </c>
      <c r="Q7" s="6">
        <f t="shared" ca="1" si="0"/>
        <v>2.0464300000000001E-4</v>
      </c>
      <c r="R7" s="6">
        <f t="shared" ca="1" si="0"/>
        <v>0</v>
      </c>
      <c r="S7" s="6">
        <f t="shared" ca="1" si="0"/>
        <v>0</v>
      </c>
      <c r="T7" s="6">
        <f t="shared" ca="1" si="0"/>
        <v>0</v>
      </c>
      <c r="U7" s="6">
        <f t="shared" ca="1" si="0"/>
        <v>0</v>
      </c>
      <c r="V7" s="6">
        <f t="shared" ca="1" si="0"/>
        <v>0</v>
      </c>
      <c r="W7" s="6">
        <f t="shared" ca="1" si="0"/>
        <v>0</v>
      </c>
      <c r="X7" s="6">
        <f t="shared" ca="1" si="0"/>
        <v>0</v>
      </c>
      <c r="Y7" s="6">
        <f t="shared" ca="1" si="0"/>
        <v>0</v>
      </c>
      <c r="Z7" s="6">
        <f t="shared" ca="1" si="0"/>
        <v>0</v>
      </c>
    </row>
    <row r="8" spans="1:26" x14ac:dyDescent="0.35">
      <c r="A8" s="26">
        <v>2</v>
      </c>
      <c r="B8" s="8" t="s">
        <v>19</v>
      </c>
      <c r="C8" s="9">
        <v>4.2163000000000004</v>
      </c>
      <c r="D8" s="9">
        <f t="shared" si="2"/>
        <v>34006.989280000002</v>
      </c>
      <c r="E8" s="25">
        <f t="shared" ref="E8:E15" si="3">10000000/D8</f>
        <v>294.05719858538441</v>
      </c>
      <c r="F8" s="9"/>
      <c r="G8" s="2" t="str">
        <f t="shared" si="1"/>
        <v>4 (T4)</v>
      </c>
      <c r="H8" s="6">
        <v>0</v>
      </c>
      <c r="I8" s="6">
        <v>1.2927590000000001E-6</v>
      </c>
      <c r="J8" s="6">
        <v>1.2762439999999999E-6</v>
      </c>
      <c r="K8" s="6">
        <v>3.0090170000000001E-8</v>
      </c>
      <c r="L8" s="5">
        <v>0</v>
      </c>
      <c r="M8" s="6">
        <f t="shared" ca="1" si="0"/>
        <v>2.025976E-8</v>
      </c>
      <c r="N8" s="6">
        <f t="shared" ca="1" si="0"/>
        <v>2.377934E-8</v>
      </c>
      <c r="O8" s="6">
        <f t="shared" ca="1" si="0"/>
        <v>4.4679559999999999E-6</v>
      </c>
      <c r="P8" s="6">
        <f t="shared" ca="1" si="0"/>
        <v>4.8117080000000002E-6</v>
      </c>
      <c r="Q8" s="6">
        <f t="shared" ca="1" si="0"/>
        <v>6.2733740000000005E-7</v>
      </c>
      <c r="R8" s="6">
        <f t="shared" ca="1" si="0"/>
        <v>0</v>
      </c>
      <c r="S8" s="6">
        <f t="shared" ca="1" si="0"/>
        <v>0</v>
      </c>
      <c r="T8" s="6">
        <f t="shared" ca="1" si="0"/>
        <v>0</v>
      </c>
      <c r="U8" s="6">
        <f t="shared" ca="1" si="0"/>
        <v>0</v>
      </c>
      <c r="V8" s="6">
        <f t="shared" ca="1" si="0"/>
        <v>0</v>
      </c>
      <c r="W8" s="6">
        <f t="shared" ca="1" si="0"/>
        <v>0</v>
      </c>
      <c r="X8" s="6">
        <f t="shared" ca="1" si="0"/>
        <v>0</v>
      </c>
      <c r="Y8" s="6">
        <f t="shared" ca="1" si="0"/>
        <v>0</v>
      </c>
      <c r="Z8" s="6">
        <f t="shared" ca="1" si="0"/>
        <v>0</v>
      </c>
    </row>
    <row r="9" spans="1:26" x14ac:dyDescent="0.35">
      <c r="A9" s="26">
        <v>3</v>
      </c>
      <c r="B9" s="8" t="s">
        <v>20</v>
      </c>
      <c r="C9" s="9">
        <v>4.2163000000000004</v>
      </c>
      <c r="D9" s="9">
        <f t="shared" si="2"/>
        <v>34006.989280000002</v>
      </c>
      <c r="E9" s="25">
        <f t="shared" si="3"/>
        <v>294.05719858538441</v>
      </c>
      <c r="F9" s="9"/>
      <c r="G9" s="2" t="str">
        <f t="shared" si="1"/>
        <v>5 (T5)</v>
      </c>
      <c r="H9" s="6">
        <v>0</v>
      </c>
      <c r="I9" s="6">
        <v>1.139284E-6</v>
      </c>
      <c r="J9" s="6">
        <v>2.3581150000000001E-7</v>
      </c>
      <c r="K9" s="6">
        <v>1.2777949999999999E-6</v>
      </c>
      <c r="L9" s="6">
        <v>2.025976E-8</v>
      </c>
      <c r="M9" s="5">
        <v>0</v>
      </c>
      <c r="N9" s="6">
        <f t="shared" ca="1" si="0"/>
        <v>1.21777E-8</v>
      </c>
      <c r="O9" s="6">
        <f t="shared" ca="1" si="0"/>
        <v>1.3114879999999999E-6</v>
      </c>
      <c r="P9" s="6">
        <f t="shared" ca="1" si="0"/>
        <v>4.112192E-6</v>
      </c>
      <c r="Q9" s="6">
        <f t="shared" ca="1" si="0"/>
        <v>4.3073280000000002E-6</v>
      </c>
      <c r="R9" s="6">
        <f t="shared" ca="1" si="0"/>
        <v>0</v>
      </c>
      <c r="S9" s="6">
        <f t="shared" ca="1" si="0"/>
        <v>0</v>
      </c>
      <c r="T9" s="6">
        <f t="shared" ca="1" si="0"/>
        <v>0</v>
      </c>
      <c r="U9" s="6">
        <f t="shared" ca="1" si="0"/>
        <v>0</v>
      </c>
      <c r="V9" s="6">
        <f t="shared" ca="1" si="0"/>
        <v>0</v>
      </c>
      <c r="W9" s="6">
        <f t="shared" ca="1" si="0"/>
        <v>0</v>
      </c>
      <c r="X9" s="6">
        <f t="shared" ca="1" si="0"/>
        <v>0</v>
      </c>
      <c r="Y9" s="6">
        <f t="shared" ca="1" si="0"/>
        <v>0</v>
      </c>
      <c r="Z9" s="6">
        <f t="shared" ca="1" si="0"/>
        <v>0</v>
      </c>
    </row>
    <row r="10" spans="1:26" x14ac:dyDescent="0.35">
      <c r="A10" s="26">
        <v>4</v>
      </c>
      <c r="B10" s="8" t="s">
        <v>21</v>
      </c>
      <c r="C10" s="9">
        <v>4.3113000000000001</v>
      </c>
      <c r="D10" s="9">
        <f t="shared" si="2"/>
        <v>34773.221280000005</v>
      </c>
      <c r="E10" s="25">
        <f t="shared" si="3"/>
        <v>287.57761380454997</v>
      </c>
      <c r="F10" s="9"/>
      <c r="G10" s="2" t="str">
        <f t="shared" si="1"/>
        <v>6 (T6)</v>
      </c>
      <c r="H10" s="6">
        <v>0</v>
      </c>
      <c r="I10" s="6">
        <v>2.080221E-7</v>
      </c>
      <c r="J10" s="6">
        <v>1.126834E-6</v>
      </c>
      <c r="K10" s="6">
        <v>1.3173939999999999E-6</v>
      </c>
      <c r="L10" s="6">
        <v>2.377934E-8</v>
      </c>
      <c r="M10" s="6">
        <v>1.21777E-8</v>
      </c>
      <c r="N10" s="5">
        <v>0</v>
      </c>
      <c r="O10" s="6">
        <f t="shared" ca="1" si="0"/>
        <v>3.9639030000000002E-6</v>
      </c>
      <c r="P10" s="6">
        <f t="shared" ca="1" si="0"/>
        <v>8.4960030000000001E-7</v>
      </c>
      <c r="Q10" s="6">
        <f t="shared" ca="1" si="0"/>
        <v>4.8760899999999999E-6</v>
      </c>
      <c r="R10" s="6">
        <f t="shared" ca="1" si="0"/>
        <v>0</v>
      </c>
      <c r="S10" s="6">
        <f t="shared" ca="1" si="0"/>
        <v>0</v>
      </c>
      <c r="T10" s="6">
        <f t="shared" ca="1" si="0"/>
        <v>0</v>
      </c>
      <c r="U10" s="6">
        <f t="shared" ca="1" si="0"/>
        <v>0</v>
      </c>
      <c r="V10" s="6">
        <f t="shared" ca="1" si="0"/>
        <v>0</v>
      </c>
      <c r="W10" s="6">
        <f t="shared" ca="1" si="0"/>
        <v>0</v>
      </c>
      <c r="X10" s="6">
        <f t="shared" ca="1" si="0"/>
        <v>0</v>
      </c>
      <c r="Y10" s="6">
        <f t="shared" ca="1" si="0"/>
        <v>0</v>
      </c>
      <c r="Z10" s="6">
        <f t="shared" ca="1" si="0"/>
        <v>0</v>
      </c>
    </row>
    <row r="11" spans="1:26" x14ac:dyDescent="0.35">
      <c r="A11" s="26">
        <v>5</v>
      </c>
      <c r="B11" s="8" t="s">
        <v>39</v>
      </c>
      <c r="C11" s="9">
        <v>4.3113999999999999</v>
      </c>
      <c r="D11" s="9">
        <f t="shared" si="2"/>
        <v>34774.027840000002</v>
      </c>
      <c r="E11" s="25">
        <f t="shared" si="3"/>
        <v>287.5709436367668</v>
      </c>
      <c r="F11" s="9"/>
      <c r="G11" s="2" t="str">
        <f t="shared" si="1"/>
        <v>7 (T7)</v>
      </c>
      <c r="H11" s="6">
        <v>0</v>
      </c>
      <c r="I11" s="6">
        <v>1.5960869999999999E-4</v>
      </c>
      <c r="J11" s="6">
        <v>1.2539960000000001E-4</v>
      </c>
      <c r="K11" s="6">
        <v>5.6857819999999998E-5</v>
      </c>
      <c r="L11" s="6">
        <v>4.4679559999999999E-6</v>
      </c>
      <c r="M11" s="6">
        <v>1.3114879999999999E-6</v>
      </c>
      <c r="N11" s="6">
        <v>3.9639030000000002E-6</v>
      </c>
      <c r="O11" s="5">
        <v>0</v>
      </c>
      <c r="P11" s="6">
        <f t="shared" ca="1" si="0"/>
        <v>2.320761E-8</v>
      </c>
      <c r="Q11" s="6">
        <f t="shared" ca="1" si="0"/>
        <v>4.7819079999999999E-8</v>
      </c>
      <c r="R11" s="6">
        <f t="shared" ca="1" si="0"/>
        <v>0</v>
      </c>
      <c r="S11" s="6">
        <f t="shared" ca="1" si="0"/>
        <v>0</v>
      </c>
      <c r="T11" s="6">
        <f t="shared" ca="1" si="0"/>
        <v>0</v>
      </c>
      <c r="U11" s="6">
        <f t="shared" ca="1" si="0"/>
        <v>0</v>
      </c>
      <c r="V11" s="6">
        <f t="shared" ca="1" si="0"/>
        <v>0</v>
      </c>
      <c r="W11" s="6">
        <f t="shared" ca="1" si="0"/>
        <v>0</v>
      </c>
      <c r="X11" s="6">
        <f t="shared" ca="1" si="0"/>
        <v>0</v>
      </c>
      <c r="Y11" s="6">
        <f t="shared" ca="1" si="0"/>
        <v>0</v>
      </c>
      <c r="Z11" s="6">
        <f t="shared" ca="1" si="0"/>
        <v>0</v>
      </c>
    </row>
    <row r="12" spans="1:26" x14ac:dyDescent="0.35">
      <c r="A12" s="26">
        <v>6</v>
      </c>
      <c r="B12" s="8" t="s">
        <v>40</v>
      </c>
      <c r="C12" s="9">
        <v>4.3113999999999999</v>
      </c>
      <c r="D12" s="9">
        <f t="shared" si="2"/>
        <v>34774.027840000002</v>
      </c>
      <c r="E12" s="25">
        <f t="shared" si="3"/>
        <v>287.5709436367668</v>
      </c>
      <c r="F12" s="9"/>
      <c r="G12" s="2" t="str">
        <f t="shared" si="1"/>
        <v>8 (T8)</v>
      </c>
      <c r="H12" s="6">
        <v>0</v>
      </c>
      <c r="I12" s="6">
        <v>1.7208530000000001E-4</v>
      </c>
      <c r="J12" s="6">
        <v>8.9851049999999994E-5</v>
      </c>
      <c r="K12" s="6">
        <v>7.9599059999999999E-5</v>
      </c>
      <c r="L12" s="6">
        <v>4.8117080000000002E-6</v>
      </c>
      <c r="M12" s="6">
        <v>4.112192E-6</v>
      </c>
      <c r="N12" s="6">
        <v>8.4960030000000001E-7</v>
      </c>
      <c r="O12" s="6">
        <v>2.320761E-8</v>
      </c>
      <c r="P12" s="5">
        <v>0</v>
      </c>
      <c r="Q12" s="6">
        <f t="shared" ca="1" si="0"/>
        <v>3.8201479999999997E-9</v>
      </c>
      <c r="R12" s="6">
        <f t="shared" ca="1" si="0"/>
        <v>0</v>
      </c>
      <c r="S12" s="6">
        <f t="shared" ca="1" si="0"/>
        <v>0</v>
      </c>
      <c r="T12" s="6">
        <f t="shared" ca="1" si="0"/>
        <v>0</v>
      </c>
      <c r="U12" s="6">
        <f t="shared" ca="1" si="0"/>
        <v>0</v>
      </c>
      <c r="V12" s="6">
        <f t="shared" ca="1" si="0"/>
        <v>0</v>
      </c>
      <c r="W12" s="6">
        <f t="shared" ca="1" si="0"/>
        <v>0</v>
      </c>
      <c r="X12" s="6">
        <f t="shared" ca="1" si="0"/>
        <v>0</v>
      </c>
      <c r="Y12" s="6">
        <f t="shared" ca="1" si="0"/>
        <v>0</v>
      </c>
      <c r="Z12" s="6">
        <f t="shared" ca="1" si="0"/>
        <v>0</v>
      </c>
    </row>
    <row r="13" spans="1:26" x14ac:dyDescent="0.35">
      <c r="A13" s="26">
        <v>7</v>
      </c>
      <c r="B13" s="8" t="s">
        <v>41</v>
      </c>
      <c r="C13" s="9">
        <v>4.3494000000000002</v>
      </c>
      <c r="D13" s="9">
        <f t="shared" si="2"/>
        <v>35080.520640000002</v>
      </c>
      <c r="E13" s="25">
        <f t="shared" si="3"/>
        <v>285.05848310009571</v>
      </c>
      <c r="F13" s="9"/>
      <c r="G13" s="2" t="str">
        <f t="shared" si="1"/>
        <v>9 (T9)</v>
      </c>
      <c r="H13" s="6">
        <v>0</v>
      </c>
      <c r="I13" s="6">
        <v>9.7809089999999994E-6</v>
      </c>
      <c r="J13" s="6">
        <v>1.26604E-4</v>
      </c>
      <c r="K13" s="6">
        <v>2.0464300000000001E-4</v>
      </c>
      <c r="L13" s="6">
        <v>6.2733740000000005E-7</v>
      </c>
      <c r="M13" s="6">
        <v>4.3073280000000002E-6</v>
      </c>
      <c r="N13" s="6">
        <v>4.8760899999999999E-6</v>
      </c>
      <c r="O13" s="6">
        <v>4.7819079999999999E-8</v>
      </c>
      <c r="P13" s="6">
        <v>3.8201479999999997E-9</v>
      </c>
      <c r="Q13" s="5">
        <v>0</v>
      </c>
      <c r="R13" s="6">
        <f t="shared" ca="1" si="0"/>
        <v>0</v>
      </c>
      <c r="S13" s="6">
        <f t="shared" ca="1" si="0"/>
        <v>0</v>
      </c>
      <c r="T13" s="6">
        <f t="shared" ca="1" si="0"/>
        <v>0</v>
      </c>
      <c r="U13" s="6">
        <f t="shared" ca="1" si="0"/>
        <v>0</v>
      </c>
      <c r="V13" s="6">
        <f t="shared" ca="1" si="0"/>
        <v>0</v>
      </c>
      <c r="W13" s="6">
        <f t="shared" ca="1" si="0"/>
        <v>0</v>
      </c>
      <c r="X13" s="6">
        <f t="shared" ca="1" si="0"/>
        <v>0</v>
      </c>
      <c r="Y13" s="6">
        <f t="shared" ca="1" si="0"/>
        <v>0</v>
      </c>
      <c r="Z13" s="6">
        <f t="shared" ca="1" si="0"/>
        <v>0</v>
      </c>
    </row>
    <row r="14" spans="1:26" x14ac:dyDescent="0.35">
      <c r="A14" s="26">
        <v>8</v>
      </c>
      <c r="B14" s="8" t="s">
        <v>42</v>
      </c>
      <c r="C14" s="9">
        <v>4.3494000000000002</v>
      </c>
      <c r="D14" s="9">
        <f t="shared" si="2"/>
        <v>35080.520640000002</v>
      </c>
      <c r="E14" s="25">
        <f t="shared" si="3"/>
        <v>285.05848310009571</v>
      </c>
      <c r="F14" s="9"/>
      <c r="G14" s="2" t="str">
        <f t="shared" si="1"/>
        <v>10 (S1)</v>
      </c>
      <c r="H14" s="6">
        <v>6.2738350000000002E-3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5">
        <v>0</v>
      </c>
      <c r="S14" s="6">
        <f t="shared" ca="1" si="0"/>
        <v>6.2092449999999999E-9</v>
      </c>
      <c r="T14" s="6">
        <f t="shared" ca="1" si="0"/>
        <v>6.0678060000000002E-8</v>
      </c>
      <c r="U14" s="6">
        <f t="shared" ca="1" si="0"/>
        <v>1.6339459999999999E-6</v>
      </c>
      <c r="V14" s="6">
        <f t="shared" ca="1" si="0"/>
        <v>1.394923E-6</v>
      </c>
      <c r="W14" s="6">
        <f t="shared" ca="1" si="0"/>
        <v>9.3378029999999996E-7</v>
      </c>
      <c r="X14" s="6">
        <f t="shared" ca="1" si="0"/>
        <v>1.2915109999999999E-6</v>
      </c>
      <c r="Y14" s="6">
        <f t="shared" ca="1" si="0"/>
        <v>2.2022849999999999E-6</v>
      </c>
      <c r="Z14" s="6">
        <f t="shared" ca="1" si="0"/>
        <v>3.7250290000000001E-6</v>
      </c>
    </row>
    <row r="15" spans="1:26" x14ac:dyDescent="0.35">
      <c r="A15" s="26">
        <v>9</v>
      </c>
      <c r="B15" s="8" t="s">
        <v>43</v>
      </c>
      <c r="C15" s="9">
        <v>4.3494000000000002</v>
      </c>
      <c r="D15" s="9">
        <f t="shared" ref="D15:D24" si="4">C15*$C$2</f>
        <v>35080.520640000002</v>
      </c>
      <c r="E15" s="25">
        <f t="shared" si="3"/>
        <v>285.05848310009571</v>
      </c>
      <c r="F15" s="9"/>
      <c r="G15" s="2" t="str">
        <f t="shared" si="1"/>
        <v>11 (S2)</v>
      </c>
      <c r="H15" s="6">
        <v>6.2735580000000003E-3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6.2092449999999999E-9</v>
      </c>
      <c r="S15" s="5">
        <v>0</v>
      </c>
      <c r="T15" s="6">
        <f t="shared" ca="1" si="0"/>
        <v>6.4748609999999994E-8</v>
      </c>
      <c r="U15" s="6">
        <f t="shared" ca="1" si="0"/>
        <v>1.064831E-6</v>
      </c>
      <c r="V15" s="6">
        <f t="shared" ca="1" si="0"/>
        <v>1.7580919999999999E-6</v>
      </c>
      <c r="W15" s="6">
        <f t="shared" ca="1" si="0"/>
        <v>1.15751E-6</v>
      </c>
      <c r="X15" s="6">
        <f t="shared" ca="1" si="0"/>
        <v>1.6142820000000001E-6</v>
      </c>
      <c r="Y15" s="6">
        <f t="shared" ca="1" si="0"/>
        <v>4.122164E-6</v>
      </c>
      <c r="Z15" s="6">
        <f t="shared" ca="1" si="0"/>
        <v>1.4700440000000001E-6</v>
      </c>
    </row>
    <row r="16" spans="1:26" x14ac:dyDescent="0.35">
      <c r="A16" s="26">
        <v>10</v>
      </c>
      <c r="B16" s="8" t="s">
        <v>22</v>
      </c>
      <c r="C16" s="9">
        <v>4.4170999999999996</v>
      </c>
      <c r="D16" s="9">
        <f t="shared" si="4"/>
        <v>35626.561759999997</v>
      </c>
      <c r="E16" s="25">
        <f t="shared" ref="E16:E24" si="5">10000000/D16</f>
        <v>280.68944927566878</v>
      </c>
      <c r="G16" s="2" t="str">
        <f t="shared" si="1"/>
        <v>12 (S3)</v>
      </c>
      <c r="H16" s="6">
        <v>6.2779539999999997E-3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6.0678060000000002E-8</v>
      </c>
      <c r="S16" s="6">
        <v>6.4748609999999994E-8</v>
      </c>
      <c r="T16" s="5">
        <v>0</v>
      </c>
      <c r="U16" s="6">
        <f t="shared" ca="1" si="0"/>
        <v>1.255436E-6</v>
      </c>
      <c r="V16" s="6">
        <f t="shared" ca="1" si="0"/>
        <v>8.2900569999999995E-7</v>
      </c>
      <c r="W16" s="6">
        <f t="shared" ca="1" si="0"/>
        <v>1.8617840000000001E-6</v>
      </c>
      <c r="X16" s="6">
        <f t="shared" ca="1" si="0"/>
        <v>4.3092829999999997E-6</v>
      </c>
      <c r="Y16" s="6">
        <f t="shared" ca="1" si="0"/>
        <v>8.3185780000000005E-7</v>
      </c>
      <c r="Z16" s="6">
        <f t="shared" ca="1" si="0"/>
        <v>2.0007409999999998E-6</v>
      </c>
    </row>
    <row r="17" spans="1:26" x14ac:dyDescent="0.35">
      <c r="A17" s="26">
        <v>11</v>
      </c>
      <c r="B17" s="8" t="s">
        <v>23</v>
      </c>
      <c r="C17" s="9">
        <v>4.4170999999999996</v>
      </c>
      <c r="D17" s="9">
        <f t="shared" si="4"/>
        <v>35626.561759999997</v>
      </c>
      <c r="E17" s="25">
        <f t="shared" si="5"/>
        <v>280.68944927566878</v>
      </c>
      <c r="G17" s="2" t="str">
        <f t="shared" si="1"/>
        <v>13 (S4)</v>
      </c>
      <c r="H17" s="6">
        <v>1.4515659999999999E-9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1.6339459999999999E-6</v>
      </c>
      <c r="S17" s="6">
        <v>1.064831E-6</v>
      </c>
      <c r="T17" s="6">
        <v>1.255436E-6</v>
      </c>
      <c r="U17" s="5">
        <v>0</v>
      </c>
      <c r="V17" s="6">
        <f t="shared" ca="1" si="0"/>
        <v>3.9516089999999997E-8</v>
      </c>
      <c r="W17" s="6">
        <f t="shared" ca="1" si="0"/>
        <v>9.1107999999999998E-8</v>
      </c>
      <c r="X17" s="6">
        <f t="shared" ca="1" si="0"/>
        <v>2.1312030000000001E-5</v>
      </c>
      <c r="Y17" s="6">
        <f t="shared" ca="1" si="0"/>
        <v>2.8661429999999998E-5</v>
      </c>
      <c r="Z17" s="6">
        <f t="shared" ca="1" si="0"/>
        <v>1.834077E-5</v>
      </c>
    </row>
    <row r="18" spans="1:26" x14ac:dyDescent="0.35">
      <c r="A18" s="26">
        <v>12</v>
      </c>
      <c r="B18" s="8" t="s">
        <v>24</v>
      </c>
      <c r="C18" s="9">
        <v>4.4172000000000002</v>
      </c>
      <c r="D18" s="9">
        <f t="shared" si="4"/>
        <v>35627.368320000001</v>
      </c>
      <c r="E18" s="25">
        <f t="shared" si="5"/>
        <v>280.68309481018662</v>
      </c>
      <c r="G18" s="2" t="str">
        <f t="shared" si="1"/>
        <v>14 (S5)</v>
      </c>
      <c r="H18" s="6">
        <v>1.1063549999999999E-9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1.394923E-6</v>
      </c>
      <c r="S18" s="6">
        <v>1.7580919999999999E-6</v>
      </c>
      <c r="T18" s="6">
        <v>8.2900569999999995E-7</v>
      </c>
      <c r="U18" s="6">
        <v>3.9516089999999997E-8</v>
      </c>
      <c r="V18" s="5">
        <v>0</v>
      </c>
      <c r="W18" s="6">
        <f t="shared" ca="1" si="0"/>
        <v>8.6009139999999994E-9</v>
      </c>
      <c r="X18" s="6">
        <f t="shared" ca="1" si="0"/>
        <v>1.407781E-5</v>
      </c>
      <c r="Y18" s="6">
        <f t="shared" ca="1" si="0"/>
        <v>3.395205E-5</v>
      </c>
      <c r="Z18" s="6">
        <f t="shared" ca="1" si="0"/>
        <v>2.0372169999999999E-5</v>
      </c>
    </row>
    <row r="19" spans="1:26" x14ac:dyDescent="0.35">
      <c r="A19" s="26">
        <v>13</v>
      </c>
      <c r="B19" s="8" t="s">
        <v>25</v>
      </c>
      <c r="C19" s="9">
        <v>4.5030999999999999</v>
      </c>
      <c r="D19" s="9">
        <f t="shared" si="4"/>
        <v>36320.20336</v>
      </c>
      <c r="E19" s="25">
        <f t="shared" si="5"/>
        <v>275.32885487676413</v>
      </c>
      <c r="G19" s="2" t="str">
        <f t="shared" si="1"/>
        <v>15 (S6)</v>
      </c>
      <c r="H19" s="6">
        <v>2.2303149999999999E-9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9.3378029999999996E-7</v>
      </c>
      <c r="S19" s="6">
        <v>1.15751E-6</v>
      </c>
      <c r="T19" s="6">
        <v>1.8617840000000001E-6</v>
      </c>
      <c r="U19" s="6">
        <v>9.1107999999999998E-8</v>
      </c>
      <c r="V19" s="6">
        <v>8.6009139999999994E-9</v>
      </c>
      <c r="W19" s="5">
        <v>0</v>
      </c>
      <c r="X19" s="6">
        <f t="shared" ca="1" si="0"/>
        <v>3.2914060000000001E-5</v>
      </c>
      <c r="Y19" s="6">
        <f t="shared" ca="1" si="0"/>
        <v>5.8455500000000003E-6</v>
      </c>
      <c r="Z19" s="6">
        <f t="shared" ca="1" si="0"/>
        <v>2.9560879999999999E-5</v>
      </c>
    </row>
    <row r="20" spans="1:26" x14ac:dyDescent="0.35">
      <c r="A20" s="26">
        <v>14</v>
      </c>
      <c r="B20" s="8" t="s">
        <v>44</v>
      </c>
      <c r="C20" s="9">
        <v>4.5030999999999999</v>
      </c>
      <c r="D20" s="9">
        <f t="shared" si="4"/>
        <v>36320.20336</v>
      </c>
      <c r="E20" s="25">
        <f t="shared" si="5"/>
        <v>275.32885487676413</v>
      </c>
      <c r="G20" s="2" t="str">
        <f t="shared" si="1"/>
        <v>16 (S7)</v>
      </c>
      <c r="H20" s="6">
        <v>2.1998220000000001E-4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1.2915109999999999E-6</v>
      </c>
      <c r="S20" s="6">
        <v>1.6142820000000001E-6</v>
      </c>
      <c r="T20" s="6">
        <v>4.3092829999999997E-6</v>
      </c>
      <c r="U20" s="6">
        <v>2.1312030000000001E-5</v>
      </c>
      <c r="V20" s="6">
        <v>1.407781E-5</v>
      </c>
      <c r="W20" s="6">
        <v>3.2914060000000001E-5</v>
      </c>
      <c r="X20" s="5">
        <v>0</v>
      </c>
      <c r="Y20" s="6">
        <f t="shared" ref="Y20" ca="1" si="6">OFFSET($H$4,COLUMN()-COLUMN($H$4),ROW()-ROW($H$4))</f>
        <v>6.1416679999999997E-9</v>
      </c>
      <c r="Z20" s="6">
        <f t="shared" ref="Z20:Z21" ca="1" si="7">OFFSET($H$4,COLUMN()-COLUMN($H$4),ROW()-ROW($H$4))</f>
        <v>1.472115E-8</v>
      </c>
    </row>
    <row r="21" spans="1:26" x14ac:dyDescent="0.35">
      <c r="A21" s="26">
        <v>15</v>
      </c>
      <c r="B21" s="8" t="s">
        <v>45</v>
      </c>
      <c r="C21" s="9">
        <v>4.5030999999999999</v>
      </c>
      <c r="D21" s="9">
        <f t="shared" si="4"/>
        <v>36320.20336</v>
      </c>
      <c r="E21" s="25">
        <f t="shared" si="5"/>
        <v>275.32885487676413</v>
      </c>
      <c r="G21" s="2" t="str">
        <f t="shared" si="1"/>
        <v>17 (S8)</v>
      </c>
      <c r="H21" s="6">
        <v>2.192803E-4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2.2022849999999999E-6</v>
      </c>
      <c r="S21" s="6">
        <v>4.122164E-6</v>
      </c>
      <c r="T21" s="6">
        <v>8.3185780000000005E-7</v>
      </c>
      <c r="U21" s="6">
        <v>2.8661429999999998E-5</v>
      </c>
      <c r="V21" s="6">
        <v>3.395205E-5</v>
      </c>
      <c r="W21" s="6">
        <v>5.8455500000000003E-6</v>
      </c>
      <c r="X21" s="6">
        <v>6.1416679999999997E-9</v>
      </c>
      <c r="Y21" s="5">
        <v>0</v>
      </c>
      <c r="Z21" s="6">
        <f t="shared" ca="1" si="7"/>
        <v>1.5548209999999999E-9</v>
      </c>
    </row>
    <row r="22" spans="1:26" x14ac:dyDescent="0.35">
      <c r="A22" s="26">
        <v>16</v>
      </c>
      <c r="B22" s="8" t="s">
        <v>46</v>
      </c>
      <c r="C22" s="9">
        <v>4.5187999999999997</v>
      </c>
      <c r="D22" s="9">
        <f t="shared" si="4"/>
        <v>36446.833279999999</v>
      </c>
      <c r="E22" s="25">
        <f t="shared" si="5"/>
        <v>274.37225953694707</v>
      </c>
      <c r="G22" s="2" t="str">
        <f>CONCATENATE(A24," (",B24,")")</f>
        <v>18 (S9)</v>
      </c>
      <c r="H22" s="6">
        <v>2.1858970000000001E-4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3.7250290000000001E-6</v>
      </c>
      <c r="S22" s="6">
        <v>1.4700440000000001E-6</v>
      </c>
      <c r="T22" s="6">
        <v>2.0007409999999998E-6</v>
      </c>
      <c r="U22" s="6">
        <v>1.834077E-5</v>
      </c>
      <c r="V22" s="6">
        <v>2.0372169999999999E-5</v>
      </c>
      <c r="W22" s="6">
        <v>2.9560879999999999E-5</v>
      </c>
      <c r="X22" s="6">
        <v>1.472115E-8</v>
      </c>
      <c r="Y22" s="6">
        <v>1.5548209999999999E-9</v>
      </c>
      <c r="Z22" s="5">
        <v>0</v>
      </c>
    </row>
    <row r="23" spans="1:26" x14ac:dyDescent="0.35">
      <c r="A23" s="26">
        <v>17</v>
      </c>
      <c r="B23" s="8" t="s">
        <v>47</v>
      </c>
      <c r="C23" s="9">
        <v>4.5187999999999997</v>
      </c>
      <c r="D23" s="9">
        <f t="shared" si="4"/>
        <v>36446.833279999999</v>
      </c>
      <c r="E23" s="25">
        <f t="shared" si="5"/>
        <v>274.37225953694707</v>
      </c>
    </row>
    <row r="24" spans="1:26" x14ac:dyDescent="0.35">
      <c r="A24" s="26">
        <v>18</v>
      </c>
      <c r="B24" s="8" t="s">
        <v>48</v>
      </c>
      <c r="C24" s="9">
        <v>4.5187999999999997</v>
      </c>
      <c r="D24" s="9">
        <f t="shared" si="4"/>
        <v>36446.833279999999</v>
      </c>
      <c r="E24" s="25">
        <f t="shared" si="5"/>
        <v>274.37225953694707</v>
      </c>
    </row>
    <row r="26" spans="1:26" x14ac:dyDescent="0.35">
      <c r="H26" s="3" t="s">
        <v>26</v>
      </c>
    </row>
    <row r="28" spans="1:26" x14ac:dyDescent="0.35">
      <c r="A28" s="1"/>
      <c r="C28" s="28"/>
      <c r="D28" s="28"/>
      <c r="E28" s="26"/>
      <c r="H28" s="2" t="s">
        <v>4</v>
      </c>
      <c r="I28" s="2" t="str">
        <f>G30</f>
        <v>1 (T1)</v>
      </c>
      <c r="J28" s="2" t="str">
        <f>G31</f>
        <v>2 (T2)</v>
      </c>
      <c r="K28" s="2" t="str">
        <f>G32</f>
        <v>3 (T3)</v>
      </c>
      <c r="L28" s="2" t="str">
        <f>G33</f>
        <v>4 (T4)</v>
      </c>
      <c r="M28" s="2" t="str">
        <f>G34</f>
        <v>5 (T5)</v>
      </c>
      <c r="N28" s="2" t="str">
        <f>G35</f>
        <v>6 (T6)</v>
      </c>
      <c r="O28" s="2" t="str">
        <f>G36</f>
        <v>7 (T7)</v>
      </c>
      <c r="P28" s="2" t="str">
        <f>G37</f>
        <v>8 (T8)</v>
      </c>
      <c r="Q28" s="2" t="str">
        <f>G38</f>
        <v>9 (T9)</v>
      </c>
      <c r="R28" s="2" t="str">
        <f>G39</f>
        <v>10 (S1)</v>
      </c>
      <c r="S28" s="2" t="str">
        <f>G40</f>
        <v>11 (S2)</v>
      </c>
      <c r="T28" s="2" t="str">
        <f>G41</f>
        <v>12 (S3)</v>
      </c>
      <c r="U28" s="2" t="str">
        <f>G42</f>
        <v>13 (S4)</v>
      </c>
      <c r="V28" s="2" t="str">
        <f>G43</f>
        <v>14 (S5)</v>
      </c>
      <c r="W28" s="2" t="str">
        <f>G44</f>
        <v>15 (S6)</v>
      </c>
      <c r="X28" s="2" t="str">
        <f>G45</f>
        <v>16 (S7)</v>
      </c>
      <c r="Y28" s="2" t="str">
        <f>G46</f>
        <v>17 (S8)</v>
      </c>
      <c r="Z28" s="2" t="str">
        <f>G47</f>
        <v>18 (S9)</v>
      </c>
    </row>
    <row r="29" spans="1:26" x14ac:dyDescent="0.35">
      <c r="A29" s="26"/>
      <c r="B29" s="10"/>
      <c r="C29" s="8"/>
      <c r="D29" s="9"/>
      <c r="E29" s="1"/>
      <c r="G29" s="2" t="str">
        <f>G4</f>
        <v>0 (S0)</v>
      </c>
      <c r="H29" s="5">
        <v>0</v>
      </c>
      <c r="I29" s="6">
        <f ca="1">OFFSET($H$29,COLUMN()-COLUMN($H$29),ROW()-ROW($H$29))</f>
        <v>4.8700000000000002E-3</v>
      </c>
      <c r="J29" s="6">
        <f t="shared" ref="J29:Z44" ca="1" si="8">OFFSET($H$29,COLUMN()-COLUMN($H$29),ROW()-ROW($H$29))</f>
        <v>4.5820000000000001E-3</v>
      </c>
      <c r="K29" s="6">
        <f t="shared" ca="1" si="8"/>
        <v>1.836E-3</v>
      </c>
      <c r="L29" s="6">
        <f t="shared" ca="1" si="8"/>
        <v>7.1262730000000003</v>
      </c>
      <c r="M29" s="6">
        <f t="shared" ca="1" si="8"/>
        <v>7.121963</v>
      </c>
      <c r="N29" s="6">
        <f t="shared" ca="1" si="8"/>
        <v>7.1239499999999998</v>
      </c>
      <c r="O29" s="6">
        <f t="shared" ca="1" si="8"/>
        <v>5.7730000000000004E-3</v>
      </c>
      <c r="P29" s="6">
        <f t="shared" ca="1" si="8"/>
        <v>1.8034000000000001E-2</v>
      </c>
      <c r="Q29" s="6">
        <f t="shared" ca="1" si="8"/>
        <v>8.3759999999999998E-3</v>
      </c>
      <c r="R29" s="6">
        <f t="shared" ca="1" si="8"/>
        <v>0</v>
      </c>
      <c r="S29" s="6">
        <f t="shared" ca="1" si="8"/>
        <v>0</v>
      </c>
      <c r="T29" s="6">
        <f t="shared" ca="1" si="8"/>
        <v>0</v>
      </c>
      <c r="U29" s="6">
        <f t="shared" ca="1" si="8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</row>
    <row r="30" spans="1:26" x14ac:dyDescent="0.35">
      <c r="A30" s="1"/>
      <c r="B30" s="8" t="s">
        <v>27</v>
      </c>
      <c r="C30" s="4">
        <f>D14*C3</f>
        <v>1051714008787200.1</v>
      </c>
      <c r="E30" s="1"/>
      <c r="G30" s="2" t="str">
        <f>G5</f>
        <v>1 (T1)</v>
      </c>
      <c r="H30" s="6">
        <v>4.8700000000000002E-3</v>
      </c>
      <c r="I30" s="5">
        <f>D7</f>
        <v>34006.989280000002</v>
      </c>
      <c r="J30" s="6">
        <f t="shared" ca="1" si="8"/>
        <v>104.51961300000001</v>
      </c>
      <c r="K30" s="6">
        <f t="shared" ca="1" si="8"/>
        <v>104.525552</v>
      </c>
      <c r="L30" s="6">
        <f t="shared" ca="1" si="8"/>
        <v>0.20202800000000001</v>
      </c>
      <c r="M30" s="6">
        <f t="shared" ca="1" si="8"/>
        <v>0.31115399999999999</v>
      </c>
      <c r="N30" s="6">
        <f t="shared" ca="1" si="8"/>
        <v>0.306091</v>
      </c>
      <c r="O30" s="6">
        <f t="shared" ca="1" si="8"/>
        <v>28.222881999999998</v>
      </c>
      <c r="P30" s="6">
        <f t="shared" ca="1" si="8"/>
        <v>6.7119350000000004</v>
      </c>
      <c r="Q30" s="6">
        <f t="shared" ca="1" si="8"/>
        <v>27.534236</v>
      </c>
      <c r="R30" s="6">
        <f t="shared" ca="1" si="8"/>
        <v>40.403922000000001</v>
      </c>
      <c r="S30" s="6">
        <f t="shared" ca="1" si="8"/>
        <v>66.011523999999994</v>
      </c>
      <c r="T30" s="6">
        <f t="shared" ca="1" si="8"/>
        <v>77.023791000000003</v>
      </c>
      <c r="U30" s="6">
        <f t="shared" ca="1" si="8"/>
        <v>3.910307</v>
      </c>
      <c r="V30" s="6">
        <f t="shared" ca="1" si="8"/>
        <v>6.9311170000000004</v>
      </c>
      <c r="W30" s="6">
        <f t="shared" ca="1" si="8"/>
        <v>6.4484969999999997</v>
      </c>
      <c r="X30" s="6">
        <f t="shared" ca="1" si="8"/>
        <v>10.384505000000001</v>
      </c>
      <c r="Y30" s="6">
        <f t="shared" ca="1" si="8"/>
        <v>10.367183000000001</v>
      </c>
      <c r="Z30" s="6">
        <f t="shared" ca="1" si="8"/>
        <v>1.167691</v>
      </c>
    </row>
    <row r="31" spans="1:26" x14ac:dyDescent="0.35">
      <c r="A31" s="1"/>
      <c r="B31" s="8" t="s">
        <v>28</v>
      </c>
      <c r="C31" s="4">
        <f>C30*2</f>
        <v>2103428017574400.3</v>
      </c>
      <c r="E31" s="1"/>
      <c r="G31" s="2" t="str">
        <f t="shared" ref="G31:G46" si="9">G6</f>
        <v>2 (T2)</v>
      </c>
      <c r="H31" s="6">
        <v>4.5820000000000001E-3</v>
      </c>
      <c r="I31" s="6">
        <v>104.51961300000001</v>
      </c>
      <c r="J31" s="5">
        <f>D8</f>
        <v>34006.989280000002</v>
      </c>
      <c r="K31" s="6">
        <f t="shared" ca="1" si="8"/>
        <v>104.524253</v>
      </c>
      <c r="L31" s="6">
        <f t="shared" ca="1" si="8"/>
        <v>0.21742800000000001</v>
      </c>
      <c r="M31" s="6">
        <f t="shared" ca="1" si="8"/>
        <v>0.34693099999999999</v>
      </c>
      <c r="N31" s="6">
        <f t="shared" ca="1" si="8"/>
        <v>0.32706600000000002</v>
      </c>
      <c r="O31" s="6">
        <f t="shared" ca="1" si="8"/>
        <v>12.350493</v>
      </c>
      <c r="P31" s="6">
        <f t="shared" ca="1" si="8"/>
        <v>28.270906</v>
      </c>
      <c r="Q31" s="6">
        <f t="shared" ca="1" si="8"/>
        <v>25.444799</v>
      </c>
      <c r="R31" s="6">
        <f t="shared" ca="1" si="8"/>
        <v>65.792067000000003</v>
      </c>
      <c r="S31" s="6">
        <f t="shared" ca="1" si="8"/>
        <v>41.139508999999997</v>
      </c>
      <c r="T31" s="6">
        <f t="shared" ca="1" si="8"/>
        <v>76.815571000000006</v>
      </c>
      <c r="U31" s="6">
        <f t="shared" ca="1" si="8"/>
        <v>6.1998189999999997</v>
      </c>
      <c r="V31" s="6">
        <f t="shared" ca="1" si="8"/>
        <v>3.907003</v>
      </c>
      <c r="W31" s="6">
        <f t="shared" ca="1" si="8"/>
        <v>7.1907709999999998</v>
      </c>
      <c r="X31" s="6">
        <f t="shared" ca="1" si="8"/>
        <v>10.379288000000001</v>
      </c>
      <c r="Y31" s="6">
        <f t="shared" ca="1" si="8"/>
        <v>1.18476</v>
      </c>
      <c r="Z31" s="6">
        <f t="shared" ca="1" si="8"/>
        <v>10.370943</v>
      </c>
    </row>
    <row r="32" spans="1:26" x14ac:dyDescent="0.35">
      <c r="A32" s="1"/>
      <c r="B32" s="8" t="s">
        <v>29</v>
      </c>
      <c r="C32" s="4">
        <f>1/C31</f>
        <v>4.7541441477667729E-16</v>
      </c>
      <c r="E32" s="1"/>
      <c r="G32" s="2" t="str">
        <f t="shared" si="9"/>
        <v>3 (T3)</v>
      </c>
      <c r="H32" s="6">
        <v>1.836E-3</v>
      </c>
      <c r="I32" s="6">
        <v>104.525552</v>
      </c>
      <c r="J32" s="6">
        <v>104.524253</v>
      </c>
      <c r="K32" s="5">
        <f>D9</f>
        <v>34006.989280000002</v>
      </c>
      <c r="L32" s="6">
        <f>K33</f>
        <v>0.42430400000000001</v>
      </c>
      <c r="M32" s="6">
        <f>K34</f>
        <v>0.24859100000000001</v>
      </c>
      <c r="N32" s="6">
        <f>K35</f>
        <v>0.27807599999999999</v>
      </c>
      <c r="O32" s="6">
        <f>K36</f>
        <v>25.532955999999999</v>
      </c>
      <c r="P32" s="6">
        <f>K37</f>
        <v>27.489735</v>
      </c>
      <c r="Q32" s="6">
        <f t="shared" ca="1" si="8"/>
        <v>13.865024</v>
      </c>
      <c r="R32" s="6">
        <f t="shared" ca="1" si="8"/>
        <v>77.209929000000002</v>
      </c>
      <c r="S32" s="6">
        <f t="shared" ca="1" si="8"/>
        <v>76.631634000000005</v>
      </c>
      <c r="T32" s="6">
        <f t="shared" ca="1" si="8"/>
        <v>9.4576419999999999</v>
      </c>
      <c r="U32" s="6">
        <f t="shared" ca="1" si="8"/>
        <v>7.1583009999999998</v>
      </c>
      <c r="V32" s="6">
        <f t="shared" ca="1" si="8"/>
        <v>6.4642480000000004</v>
      </c>
      <c r="W32" s="6">
        <f t="shared" ca="1" si="8"/>
        <v>3.4296250000000001</v>
      </c>
      <c r="X32" s="6">
        <f t="shared" ca="1" si="8"/>
        <v>1.027258</v>
      </c>
      <c r="Y32" s="6">
        <f t="shared" ca="1" si="8"/>
        <v>10.380243999999999</v>
      </c>
      <c r="Z32" s="6">
        <f t="shared" ca="1" si="8"/>
        <v>10.406772999999999</v>
      </c>
    </row>
    <row r="33" spans="1:26" x14ac:dyDescent="0.35">
      <c r="A33" s="1"/>
      <c r="B33" s="11" t="s">
        <v>30</v>
      </c>
      <c r="C33" s="12">
        <f>C32/$C$4</f>
        <v>19.654287463833622</v>
      </c>
      <c r="E33" s="1"/>
      <c r="G33" s="2" t="str">
        <f t="shared" si="9"/>
        <v>4 (T4)</v>
      </c>
      <c r="H33" s="6">
        <v>7.1262730000000003</v>
      </c>
      <c r="I33" s="6">
        <v>0.20202800000000001</v>
      </c>
      <c r="J33" s="6">
        <v>0.21742800000000001</v>
      </c>
      <c r="K33" s="6">
        <v>0.42430400000000001</v>
      </c>
      <c r="L33" s="5">
        <f>D10</f>
        <v>34773.221280000005</v>
      </c>
      <c r="M33" s="6">
        <f>L34</f>
        <v>19.231570999999999</v>
      </c>
      <c r="N33" s="6">
        <f>L35</f>
        <v>19.237119</v>
      </c>
      <c r="O33" s="6">
        <f>L36</f>
        <v>38.882438999999998</v>
      </c>
      <c r="P33" s="6">
        <f>L37</f>
        <v>32.618287000000002</v>
      </c>
      <c r="Q33" s="6">
        <f t="shared" ca="1" si="8"/>
        <v>61.216729999999998</v>
      </c>
      <c r="R33" s="6">
        <f t="shared" ca="1" si="8"/>
        <v>3.3016999999999999</v>
      </c>
      <c r="S33" s="6">
        <f t="shared" ca="1" si="8"/>
        <v>3.6813959999999999</v>
      </c>
      <c r="T33" s="6">
        <f t="shared" ca="1" si="8"/>
        <v>6.5561119999999997</v>
      </c>
      <c r="U33" s="6">
        <f t="shared" ca="1" si="8"/>
        <v>21.864362</v>
      </c>
      <c r="V33" s="6">
        <f t="shared" ca="1" si="8"/>
        <v>26.340768000000001</v>
      </c>
      <c r="W33" s="6">
        <f t="shared" ca="1" si="8"/>
        <v>34.18882</v>
      </c>
      <c r="X33" s="6">
        <f t="shared" ca="1" si="8"/>
        <v>65.058835000000002</v>
      </c>
      <c r="Y33" s="6">
        <f t="shared" ca="1" si="8"/>
        <v>35.782921999999999</v>
      </c>
      <c r="Z33" s="6">
        <f t="shared" ca="1" si="8"/>
        <v>32.686757999999998</v>
      </c>
    </row>
    <row r="34" spans="1:26" x14ac:dyDescent="0.35">
      <c r="A34" s="1"/>
      <c r="C34" s="13"/>
      <c r="E34" s="1"/>
      <c r="G34" s="2" t="str">
        <f t="shared" si="9"/>
        <v>5 (T5)</v>
      </c>
      <c r="H34" s="6">
        <v>7.121963</v>
      </c>
      <c r="I34" s="6">
        <v>0.31115399999999999</v>
      </c>
      <c r="J34" s="6">
        <v>0.34693099999999999</v>
      </c>
      <c r="K34" s="6">
        <v>0.24859100000000001</v>
      </c>
      <c r="L34" s="6">
        <v>19.231570999999999</v>
      </c>
      <c r="M34" s="5">
        <f>D11</f>
        <v>34774.027840000002</v>
      </c>
      <c r="N34" s="6">
        <f>M35</f>
        <v>19.353427</v>
      </c>
      <c r="O34" s="6">
        <f>M36</f>
        <v>42.487585000000003</v>
      </c>
      <c r="P34" s="6">
        <f>M37</f>
        <v>50.626120999999998</v>
      </c>
      <c r="Q34" s="6">
        <f t="shared" ca="1" si="8"/>
        <v>44.052666000000002</v>
      </c>
      <c r="R34" s="6">
        <f t="shared" ca="1" si="8"/>
        <v>4.7486759999999997</v>
      </c>
      <c r="S34" s="6">
        <f t="shared" ca="1" si="8"/>
        <v>5.9578420000000003</v>
      </c>
      <c r="T34" s="6">
        <f t="shared" ca="1" si="8"/>
        <v>3.0491329999999999</v>
      </c>
      <c r="U34" s="6">
        <f t="shared" ca="1" si="8"/>
        <v>30.978068</v>
      </c>
      <c r="V34" s="6">
        <f t="shared" ca="1" si="8"/>
        <v>30.497854</v>
      </c>
      <c r="W34" s="6">
        <f t="shared" ca="1" si="8"/>
        <v>21.488330000000001</v>
      </c>
      <c r="X34" s="6">
        <f t="shared" ca="1" si="8"/>
        <v>31.345696</v>
      </c>
      <c r="Y34" s="6">
        <f t="shared" ca="1" si="8"/>
        <v>58.932471</v>
      </c>
      <c r="Z34" s="6">
        <f t="shared" ca="1" si="8"/>
        <v>45.965243000000001</v>
      </c>
    </row>
    <row r="35" spans="1:26" x14ac:dyDescent="0.35">
      <c r="A35" s="1"/>
      <c r="B35" s="14" t="s">
        <v>31</v>
      </c>
      <c r="C35" s="15"/>
      <c r="E35" s="1"/>
      <c r="G35" s="2" t="str">
        <f t="shared" si="9"/>
        <v>6 (T6)</v>
      </c>
      <c r="H35" s="6">
        <v>7.1239499999999998</v>
      </c>
      <c r="I35" s="6">
        <v>0.306091</v>
      </c>
      <c r="J35" s="6">
        <v>0.32706600000000002</v>
      </c>
      <c r="K35" s="6">
        <v>0.27807599999999999</v>
      </c>
      <c r="L35" s="6">
        <v>19.237119</v>
      </c>
      <c r="M35" s="6">
        <v>19.353427</v>
      </c>
      <c r="N35" s="5">
        <f>D12</f>
        <v>34774.027840000002</v>
      </c>
      <c r="O35" s="6">
        <f>N36</f>
        <v>54.696007999999999</v>
      </c>
      <c r="P35" s="6">
        <f>N37</f>
        <v>51.893033000000003</v>
      </c>
      <c r="Q35" s="6">
        <f t="shared" ca="1" si="8"/>
        <v>24.986236000000002</v>
      </c>
      <c r="R35" s="6">
        <f t="shared" ca="1" si="8"/>
        <v>5.8538839999999999</v>
      </c>
      <c r="S35" s="6">
        <f t="shared" ca="1" si="8"/>
        <v>4.3035670000000001</v>
      </c>
      <c r="T35" s="6">
        <f t="shared" ca="1" si="8"/>
        <v>3.8209849999999999</v>
      </c>
      <c r="U35" s="6">
        <f t="shared" ca="1" si="8"/>
        <v>30.104693000000001</v>
      </c>
      <c r="V35" s="6">
        <f t="shared" ca="1" si="8"/>
        <v>26.857102999999999</v>
      </c>
      <c r="W35" s="6">
        <f t="shared" ca="1" si="8"/>
        <v>26.850002</v>
      </c>
      <c r="X35" s="6">
        <f t="shared" ca="1" si="8"/>
        <v>36.790025999999997</v>
      </c>
      <c r="Y35" s="6">
        <f t="shared" ca="1" si="8"/>
        <v>42.692138</v>
      </c>
      <c r="Z35" s="6">
        <f t="shared" ca="1" si="8"/>
        <v>58.267189000000002</v>
      </c>
    </row>
    <row r="36" spans="1:26" x14ac:dyDescent="0.35">
      <c r="A36" s="1"/>
      <c r="B36" s="14" t="s">
        <v>32</v>
      </c>
      <c r="C36" s="13">
        <f>C32*C35</f>
        <v>0</v>
      </c>
      <c r="E36" s="1"/>
      <c r="G36" s="2" t="str">
        <f t="shared" si="9"/>
        <v>7 (T7)</v>
      </c>
      <c r="H36" s="6">
        <v>5.7730000000000004E-3</v>
      </c>
      <c r="I36" s="6">
        <v>28.222881999999998</v>
      </c>
      <c r="J36" s="6">
        <v>12.350493</v>
      </c>
      <c r="K36" s="6">
        <v>25.532955999999999</v>
      </c>
      <c r="L36" s="6">
        <v>38.882438999999998</v>
      </c>
      <c r="M36" s="6">
        <v>42.487585000000003</v>
      </c>
      <c r="N36" s="6">
        <v>54.696007999999999</v>
      </c>
      <c r="O36" s="5">
        <f>D13</f>
        <v>35080.520640000002</v>
      </c>
      <c r="P36" s="6">
        <f>O37</f>
        <v>52.317608999999997</v>
      </c>
      <c r="Q36" s="6">
        <f t="shared" ca="1" si="8"/>
        <v>52.425655999999996</v>
      </c>
      <c r="R36" s="6">
        <f t="shared" ca="1" si="8"/>
        <v>14.516121</v>
      </c>
      <c r="S36" s="6">
        <f t="shared" ca="1" si="8"/>
        <v>12.789282</v>
      </c>
      <c r="T36" s="6">
        <f t="shared" ca="1" si="8"/>
        <v>14.795826999999999</v>
      </c>
      <c r="U36" s="6">
        <f t="shared" ca="1" si="8"/>
        <v>60.336596999999998</v>
      </c>
      <c r="V36" s="6">
        <f t="shared" ca="1" si="8"/>
        <v>42.472876999999997</v>
      </c>
      <c r="W36" s="6">
        <f t="shared" ca="1" si="8"/>
        <v>50.845649999999999</v>
      </c>
      <c r="X36" s="6">
        <f t="shared" ca="1" si="8"/>
        <v>27.781178000000001</v>
      </c>
      <c r="Y36" s="6">
        <f t="shared" ca="1" si="8"/>
        <v>16.466282</v>
      </c>
      <c r="Z36" s="6">
        <f t="shared" ca="1" si="8"/>
        <v>31.15006</v>
      </c>
    </row>
    <row r="37" spans="1:26" x14ac:dyDescent="0.35">
      <c r="A37" s="1"/>
      <c r="E37" s="1"/>
      <c r="G37" s="2" t="str">
        <f t="shared" si="9"/>
        <v>8 (T8)</v>
      </c>
      <c r="H37" s="6">
        <v>1.8034000000000001E-2</v>
      </c>
      <c r="I37" s="6">
        <v>6.7119350000000004</v>
      </c>
      <c r="J37" s="6">
        <v>28.270906</v>
      </c>
      <c r="K37" s="6">
        <v>27.489735</v>
      </c>
      <c r="L37" s="6">
        <v>32.618287000000002</v>
      </c>
      <c r="M37" s="6">
        <v>50.626120999999998</v>
      </c>
      <c r="N37" s="6">
        <v>51.893033000000003</v>
      </c>
      <c r="O37" s="6">
        <v>52.317608999999997</v>
      </c>
      <c r="P37" s="5">
        <f>D14</f>
        <v>35080.520640000002</v>
      </c>
      <c r="Q37" s="6">
        <f t="shared" ca="1" si="8"/>
        <v>52.346153000000001</v>
      </c>
      <c r="R37" s="6">
        <f t="shared" ca="1" si="8"/>
        <v>9.2609460000000006</v>
      </c>
      <c r="S37" s="6">
        <f t="shared" ca="1" si="8"/>
        <v>15.359954</v>
      </c>
      <c r="T37" s="6">
        <f t="shared" ca="1" si="8"/>
        <v>16.416736</v>
      </c>
      <c r="U37" s="6">
        <f t="shared" ca="1" si="8"/>
        <v>42.951543000000001</v>
      </c>
      <c r="V37" s="6">
        <f t="shared" ca="1" si="8"/>
        <v>60.450260999999998</v>
      </c>
      <c r="W37" s="6">
        <f t="shared" ca="1" si="8"/>
        <v>50.349055999999997</v>
      </c>
      <c r="X37" s="6">
        <f t="shared" ca="1" si="8"/>
        <v>30.344546999999999</v>
      </c>
      <c r="Y37" s="6">
        <f t="shared" ca="1" si="8"/>
        <v>31.634145</v>
      </c>
      <c r="Z37" s="6">
        <f t="shared" ca="1" si="8"/>
        <v>9.7008200000000002</v>
      </c>
    </row>
    <row r="38" spans="1:26" x14ac:dyDescent="0.35">
      <c r="A38" s="1"/>
      <c r="B38" s="14" t="s">
        <v>33</v>
      </c>
      <c r="E38" s="1"/>
      <c r="G38" s="2" t="str">
        <f t="shared" si="9"/>
        <v>9 (T9)</v>
      </c>
      <c r="H38" s="6">
        <v>8.3759999999999998E-3</v>
      </c>
      <c r="I38" s="6">
        <v>27.534236</v>
      </c>
      <c r="J38" s="6">
        <v>25.444799</v>
      </c>
      <c r="K38" s="6">
        <v>13.865024</v>
      </c>
      <c r="L38" s="6">
        <v>61.216729999999998</v>
      </c>
      <c r="M38" s="6">
        <v>44.052666000000002</v>
      </c>
      <c r="N38" s="6">
        <v>24.986236000000002</v>
      </c>
      <c r="O38" s="6">
        <v>52.425655999999996</v>
      </c>
      <c r="P38" s="6">
        <v>52.346153000000001</v>
      </c>
      <c r="Q38" s="5">
        <f>D15</f>
        <v>35080.520640000002</v>
      </c>
      <c r="R38" s="6">
        <f t="shared" ca="1" si="8"/>
        <v>17.170241000000001</v>
      </c>
      <c r="S38" s="6">
        <f t="shared" ca="1" si="8"/>
        <v>13.855915</v>
      </c>
      <c r="T38" s="6">
        <f t="shared" ca="1" si="8"/>
        <v>10.18295</v>
      </c>
      <c r="U38" s="6">
        <f t="shared" ca="1" si="8"/>
        <v>50.471787999999997</v>
      </c>
      <c r="V38" s="6">
        <f t="shared" ca="1" si="8"/>
        <v>50.740124000000002</v>
      </c>
      <c r="W38" s="6">
        <f t="shared" ca="1" si="8"/>
        <v>53.904204</v>
      </c>
      <c r="X38" s="6">
        <f t="shared" ca="1" si="8"/>
        <v>18.184518000000001</v>
      </c>
      <c r="Y38" s="6">
        <f t="shared" ca="1" si="8"/>
        <v>27.297574999999998</v>
      </c>
      <c r="Z38" s="6">
        <f t="shared" ca="1" si="8"/>
        <v>30.803066999999999</v>
      </c>
    </row>
    <row r="39" spans="1:26" x14ac:dyDescent="0.35">
      <c r="A39" s="1"/>
      <c r="B39" s="14" t="s">
        <v>34</v>
      </c>
      <c r="C39" s="4">
        <f>(C38*C4)*C35</f>
        <v>0</v>
      </c>
      <c r="G39" s="2" t="str">
        <f t="shared" si="9"/>
        <v>10 (S1)</v>
      </c>
      <c r="H39" s="6">
        <v>0</v>
      </c>
      <c r="I39" s="6">
        <v>40.403922000000001</v>
      </c>
      <c r="J39" s="6">
        <v>65.792067000000003</v>
      </c>
      <c r="K39" s="6">
        <v>77.209929000000002</v>
      </c>
      <c r="L39" s="6">
        <v>3.3016999999999999</v>
      </c>
      <c r="M39" s="6">
        <v>4.7486759999999997</v>
      </c>
      <c r="N39" s="6">
        <v>5.8538839999999999</v>
      </c>
      <c r="O39" s="6">
        <v>14.516121</v>
      </c>
      <c r="P39" s="6">
        <v>9.2609460000000006</v>
      </c>
      <c r="Q39" s="6">
        <v>17.170241000000001</v>
      </c>
      <c r="R39" s="5">
        <f>D16</f>
        <v>35626.561759999997</v>
      </c>
      <c r="S39" s="6">
        <f t="shared" ca="1" si="8"/>
        <v>0</v>
      </c>
      <c r="T39" s="6">
        <f t="shared" ca="1" si="8"/>
        <v>0</v>
      </c>
      <c r="U39" s="6">
        <f t="shared" ca="1" si="8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</row>
    <row r="40" spans="1:26" x14ac:dyDescent="0.35">
      <c r="A40" s="1"/>
      <c r="G40" s="2" t="str">
        <f t="shared" si="9"/>
        <v>11 (S2)</v>
      </c>
      <c r="H40" s="6">
        <v>0</v>
      </c>
      <c r="I40" s="6">
        <v>66.011523999999994</v>
      </c>
      <c r="J40" s="6">
        <v>41.139508999999997</v>
      </c>
      <c r="K40" s="6">
        <v>76.631634000000005</v>
      </c>
      <c r="L40" s="6">
        <v>3.6813959999999999</v>
      </c>
      <c r="M40" s="6">
        <v>5.9578420000000003</v>
      </c>
      <c r="N40" s="6">
        <v>4.3035670000000001</v>
      </c>
      <c r="O40" s="6">
        <v>12.789282</v>
      </c>
      <c r="P40" s="6">
        <v>15.359954</v>
      </c>
      <c r="Q40" s="6">
        <v>13.855915</v>
      </c>
      <c r="R40" s="6">
        <v>0</v>
      </c>
      <c r="S40" s="5">
        <f>D17</f>
        <v>35626.561759999997</v>
      </c>
      <c r="T40" s="6">
        <f t="shared" ca="1" si="8"/>
        <v>0</v>
      </c>
      <c r="U40" s="6">
        <f t="shared" ca="1" si="8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</row>
    <row r="41" spans="1:26" x14ac:dyDescent="0.35">
      <c r="A41" s="1"/>
      <c r="G41" s="2" t="str">
        <f t="shared" si="9"/>
        <v>12 (S3)</v>
      </c>
      <c r="H41" s="6">
        <v>0</v>
      </c>
      <c r="I41" s="6">
        <v>77.023791000000003</v>
      </c>
      <c r="J41" s="6">
        <v>76.815571000000006</v>
      </c>
      <c r="K41" s="6">
        <v>9.4576419999999999</v>
      </c>
      <c r="L41" s="6">
        <v>6.5561119999999997</v>
      </c>
      <c r="M41" s="6">
        <v>3.0491329999999999</v>
      </c>
      <c r="N41" s="6">
        <v>3.8209849999999999</v>
      </c>
      <c r="O41" s="6">
        <v>14.795826999999999</v>
      </c>
      <c r="P41" s="6">
        <v>16.416736</v>
      </c>
      <c r="Q41" s="6">
        <v>10.18295</v>
      </c>
      <c r="R41" s="6">
        <v>0</v>
      </c>
      <c r="S41" s="6">
        <v>0</v>
      </c>
      <c r="T41" s="5">
        <f>D18</f>
        <v>35627.368320000001</v>
      </c>
      <c r="U41" s="6">
        <f t="shared" ca="1" si="8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</row>
    <row r="42" spans="1:26" x14ac:dyDescent="0.35">
      <c r="G42" s="2" t="str">
        <f t="shared" si="9"/>
        <v>13 (S4)</v>
      </c>
      <c r="H42" s="6">
        <v>0</v>
      </c>
      <c r="I42" s="6">
        <v>3.910307</v>
      </c>
      <c r="J42" s="6">
        <v>6.1998189999999997</v>
      </c>
      <c r="K42" s="6">
        <v>7.1583009999999998</v>
      </c>
      <c r="L42" s="6">
        <v>21.864362</v>
      </c>
      <c r="M42" s="6">
        <v>30.978068</v>
      </c>
      <c r="N42" s="6">
        <v>30.104693000000001</v>
      </c>
      <c r="O42" s="6">
        <v>60.336596999999998</v>
      </c>
      <c r="P42" s="6">
        <v>42.951543000000001</v>
      </c>
      <c r="Q42" s="6">
        <v>50.471787999999997</v>
      </c>
      <c r="R42" s="6">
        <v>0</v>
      </c>
      <c r="S42" s="6">
        <v>0</v>
      </c>
      <c r="T42" s="6">
        <v>0</v>
      </c>
      <c r="U42" s="5">
        <f>D19</f>
        <v>36320.20336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</row>
    <row r="43" spans="1:26" x14ac:dyDescent="0.35">
      <c r="G43" s="2" t="str">
        <f t="shared" si="9"/>
        <v>14 (S5)</v>
      </c>
      <c r="H43" s="6">
        <v>0</v>
      </c>
      <c r="I43" s="6">
        <v>6.9311170000000004</v>
      </c>
      <c r="J43" s="6">
        <v>3.907003</v>
      </c>
      <c r="K43" s="6">
        <v>6.4642480000000004</v>
      </c>
      <c r="L43" s="6">
        <v>26.340768000000001</v>
      </c>
      <c r="M43" s="6">
        <v>30.497854</v>
      </c>
      <c r="N43" s="6">
        <v>26.857102999999999</v>
      </c>
      <c r="O43" s="6">
        <v>42.472876999999997</v>
      </c>
      <c r="P43" s="6">
        <v>60.450260999999998</v>
      </c>
      <c r="Q43" s="6">
        <v>50.740124000000002</v>
      </c>
      <c r="R43" s="6">
        <v>0</v>
      </c>
      <c r="S43" s="6">
        <v>0</v>
      </c>
      <c r="T43" s="6">
        <v>0</v>
      </c>
      <c r="U43" s="6">
        <v>0</v>
      </c>
      <c r="V43" s="5">
        <f>D20</f>
        <v>36320.20336</v>
      </c>
      <c r="W43" s="6">
        <f t="shared" ca="1" si="8"/>
        <v>0</v>
      </c>
      <c r="X43" s="6">
        <f t="shared" ca="1" si="8"/>
        <v>0</v>
      </c>
      <c r="Y43" s="6">
        <f t="shared" ca="1" si="8"/>
        <v>0</v>
      </c>
      <c r="Z43" s="6">
        <f t="shared" ca="1" si="8"/>
        <v>0</v>
      </c>
    </row>
    <row r="44" spans="1:26" x14ac:dyDescent="0.35">
      <c r="G44" s="2" t="str">
        <f t="shared" si="9"/>
        <v>15 (S6)</v>
      </c>
      <c r="H44" s="6">
        <v>0</v>
      </c>
      <c r="I44" s="6">
        <v>6.4484969999999997</v>
      </c>
      <c r="J44" s="6">
        <v>7.1907709999999998</v>
      </c>
      <c r="K44" s="6">
        <v>3.4296250000000001</v>
      </c>
      <c r="L44" s="6">
        <v>34.18882</v>
      </c>
      <c r="M44" s="6">
        <v>21.488330000000001</v>
      </c>
      <c r="N44" s="6">
        <v>26.850002</v>
      </c>
      <c r="O44" s="6">
        <v>50.845649999999999</v>
      </c>
      <c r="P44" s="6">
        <v>50.349055999999997</v>
      </c>
      <c r="Q44" s="6">
        <v>53.904204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5">
        <f>D21</f>
        <v>36320.20336</v>
      </c>
      <c r="X44" s="6">
        <f t="shared" ca="1" si="8"/>
        <v>0</v>
      </c>
      <c r="Y44" s="6">
        <f t="shared" ca="1" si="8"/>
        <v>0</v>
      </c>
      <c r="Z44" s="6">
        <f t="shared" ca="1" si="8"/>
        <v>0</v>
      </c>
    </row>
    <row r="45" spans="1:26" x14ac:dyDescent="0.35">
      <c r="G45" s="2" t="str">
        <f t="shared" si="9"/>
        <v>16 (S7)</v>
      </c>
      <c r="H45" s="6">
        <v>0</v>
      </c>
      <c r="I45" s="6">
        <v>10.384505000000001</v>
      </c>
      <c r="J45" s="6">
        <v>10.379288000000001</v>
      </c>
      <c r="K45" s="6">
        <v>1.027258</v>
      </c>
      <c r="L45" s="6">
        <v>65.058835000000002</v>
      </c>
      <c r="M45" s="6">
        <v>31.345696</v>
      </c>
      <c r="N45" s="6">
        <v>36.790025999999997</v>
      </c>
      <c r="O45" s="6">
        <v>27.781178000000001</v>
      </c>
      <c r="P45" s="6">
        <v>30.344546999999999</v>
      </c>
      <c r="Q45" s="6">
        <v>18.184518000000001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5">
        <f>D22</f>
        <v>36446.833279999999</v>
      </c>
      <c r="Y45" s="6">
        <f t="shared" ref="Y45" ca="1" si="10">OFFSET($H$29,COLUMN()-COLUMN($H$29),ROW()-ROW($H$29))</f>
        <v>0</v>
      </c>
      <c r="Z45" s="6">
        <f t="shared" ref="Z45:Z46" ca="1" si="11">OFFSET($H$29,COLUMN()-COLUMN($H$29),ROW()-ROW($H$29))</f>
        <v>0</v>
      </c>
    </row>
    <row r="46" spans="1:26" x14ac:dyDescent="0.35">
      <c r="G46" s="2" t="str">
        <f t="shared" si="9"/>
        <v>17 (S8)</v>
      </c>
      <c r="H46" s="6">
        <v>0</v>
      </c>
      <c r="I46" s="6">
        <v>10.367183000000001</v>
      </c>
      <c r="J46" s="6">
        <v>1.18476</v>
      </c>
      <c r="K46" s="6">
        <v>10.380243999999999</v>
      </c>
      <c r="L46" s="6">
        <v>35.782921999999999</v>
      </c>
      <c r="M46" s="6">
        <v>58.932471</v>
      </c>
      <c r="N46" s="6">
        <v>42.692138</v>
      </c>
      <c r="O46" s="6">
        <v>16.466282</v>
      </c>
      <c r="P46" s="6">
        <v>31.634145</v>
      </c>
      <c r="Q46" s="6">
        <v>27.297574999999998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f>D23</f>
        <v>36446.833279999999</v>
      </c>
      <c r="Z46" s="6">
        <f t="shared" ca="1" si="11"/>
        <v>0</v>
      </c>
    </row>
    <row r="47" spans="1:26" x14ac:dyDescent="0.35">
      <c r="G47" s="2" t="str">
        <f>G22</f>
        <v>18 (S9)</v>
      </c>
      <c r="H47" s="6">
        <v>0</v>
      </c>
      <c r="I47" s="6">
        <v>1.167691</v>
      </c>
      <c r="J47" s="6">
        <v>10.370943</v>
      </c>
      <c r="K47" s="6">
        <v>10.406772999999999</v>
      </c>
      <c r="L47" s="6">
        <v>32.686757999999998</v>
      </c>
      <c r="M47" s="6">
        <v>45.965243000000001</v>
      </c>
      <c r="N47" s="6">
        <v>58.267189000000002</v>
      </c>
      <c r="O47" s="6">
        <v>31.15006</v>
      </c>
      <c r="P47" s="6">
        <v>9.7008200000000002</v>
      </c>
      <c r="Q47" s="6">
        <v>30.803066999999999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5">
        <f>D24</f>
        <v>36446.833279999999</v>
      </c>
    </row>
    <row r="48" spans="1:26" x14ac:dyDescent="0.35">
      <c r="S48" s="6"/>
    </row>
  </sheetData>
  <mergeCells count="1">
    <mergeCell ref="C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Model</vt:lpstr>
      <vt:lpstr>Si5H12</vt:lpstr>
      <vt:lpstr>Si17H36</vt:lpstr>
      <vt:lpstr>Si29H36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2019-10-02T13:03:12Z</dcterms:created>
  <dcterms:modified xsi:type="dcterms:W3CDTF">2019-12-12T14:37:01Z</dcterms:modified>
</cp:coreProperties>
</file>