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ULB\Doctorat\Calculs\Quantum Dots\SiGe\"/>
    </mc:Choice>
  </mc:AlternateContent>
  <bookViews>
    <workbookView xWindow="0" yWindow="0" windowWidth="25200" windowHeight="12000" activeTab="1"/>
  </bookViews>
  <sheets>
    <sheet name="Model" sheetId="1" r:id="rId1"/>
    <sheet name="Si12Ge5H36" sheetId="2" r:id="rId2"/>
    <sheet name="Si24Ge5H36" sheetId="3" r:id="rId3"/>
    <sheet name="Si36Ge11H6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4" l="1"/>
  <c r="P25" i="4"/>
  <c r="G25" i="4"/>
  <c r="C25" i="4"/>
  <c r="P24" i="4"/>
  <c r="O24" i="4"/>
  <c r="G24" i="4"/>
  <c r="P23" i="4"/>
  <c r="O23" i="4"/>
  <c r="N23" i="4"/>
  <c r="G23" i="4"/>
  <c r="P22" i="4"/>
  <c r="O22" i="4"/>
  <c r="N22" i="4"/>
  <c r="M22" i="4"/>
  <c r="G22" i="4"/>
  <c r="P21" i="4"/>
  <c r="O21" i="4"/>
  <c r="N21" i="4"/>
  <c r="M21" i="4"/>
  <c r="L21" i="4"/>
  <c r="G21" i="4"/>
  <c r="P20" i="4"/>
  <c r="O20" i="4"/>
  <c r="N20" i="4"/>
  <c r="M20" i="4"/>
  <c r="L20" i="4"/>
  <c r="K20" i="4"/>
  <c r="G20" i="4"/>
  <c r="P19" i="4"/>
  <c r="O19" i="4"/>
  <c r="N19" i="4"/>
  <c r="M19" i="4"/>
  <c r="L19" i="4"/>
  <c r="K19" i="4"/>
  <c r="J19" i="4"/>
  <c r="I19" i="4"/>
  <c r="G19" i="4"/>
  <c r="P18" i="4"/>
  <c r="O18" i="4"/>
  <c r="N18" i="4"/>
  <c r="M18" i="4"/>
  <c r="L18" i="4"/>
  <c r="K18" i="4"/>
  <c r="J18" i="4"/>
  <c r="I18" i="4"/>
  <c r="G18" i="4"/>
  <c r="D14" i="4"/>
  <c r="P26" i="4" s="1"/>
  <c r="D13" i="4"/>
  <c r="E13" i="4" s="1"/>
  <c r="G12" i="4"/>
  <c r="D12" i="4"/>
  <c r="N24" i="4" s="1"/>
  <c r="P11" i="4"/>
  <c r="G11" i="4"/>
  <c r="D11" i="4"/>
  <c r="M23" i="4" s="1"/>
  <c r="P10" i="4"/>
  <c r="O10" i="4"/>
  <c r="G10" i="4"/>
  <c r="D10" i="4"/>
  <c r="L22" i="4" s="1"/>
  <c r="P9" i="4"/>
  <c r="O9" i="4"/>
  <c r="N9" i="4"/>
  <c r="G9" i="4"/>
  <c r="D9" i="4"/>
  <c r="K21" i="4" s="1"/>
  <c r="P8" i="4"/>
  <c r="O8" i="4"/>
  <c r="N8" i="4"/>
  <c r="M8" i="4"/>
  <c r="G8" i="4"/>
  <c r="D8" i="4"/>
  <c r="E8" i="4" s="1"/>
  <c r="P7" i="4"/>
  <c r="O7" i="4"/>
  <c r="N7" i="4"/>
  <c r="M7" i="4"/>
  <c r="L7" i="4"/>
  <c r="G7" i="4"/>
  <c r="D7" i="4"/>
  <c r="E7" i="4" s="1"/>
  <c r="P6" i="4"/>
  <c r="O6" i="4"/>
  <c r="N6" i="4"/>
  <c r="M6" i="4"/>
  <c r="L6" i="4"/>
  <c r="K6" i="4"/>
  <c r="G6" i="4"/>
  <c r="P5" i="4"/>
  <c r="O5" i="4"/>
  <c r="N5" i="4"/>
  <c r="M5" i="4"/>
  <c r="L5" i="4"/>
  <c r="K5" i="4"/>
  <c r="J5" i="4"/>
  <c r="G5" i="4"/>
  <c r="P4" i="4"/>
  <c r="O4" i="4"/>
  <c r="N4" i="4"/>
  <c r="M4" i="4"/>
  <c r="L4" i="4"/>
  <c r="K4" i="4"/>
  <c r="J4" i="4"/>
  <c r="I4" i="4"/>
  <c r="G4" i="4"/>
  <c r="G28" i="3"/>
  <c r="R29" i="3"/>
  <c r="R28" i="3"/>
  <c r="R27" i="3"/>
  <c r="R26" i="3"/>
  <c r="R25" i="3"/>
  <c r="R24" i="3"/>
  <c r="R23" i="3"/>
  <c r="R22" i="3"/>
  <c r="R21" i="3"/>
  <c r="R20" i="3"/>
  <c r="Q28" i="3"/>
  <c r="Q27" i="3"/>
  <c r="Q26" i="3"/>
  <c r="Q25" i="3"/>
  <c r="Q24" i="3"/>
  <c r="Q23" i="3"/>
  <c r="Q22" i="3"/>
  <c r="Q21" i="3"/>
  <c r="Q20" i="3"/>
  <c r="R30" i="3"/>
  <c r="Q29" i="3"/>
  <c r="G30" i="3"/>
  <c r="G29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R13" i="3"/>
  <c r="Q4" i="3"/>
  <c r="G14" i="3"/>
  <c r="G13" i="3"/>
  <c r="D15" i="3"/>
  <c r="E15" i="3" s="1"/>
  <c r="D16" i="3"/>
  <c r="E16" i="3" s="1"/>
  <c r="P27" i="3"/>
  <c r="G27" i="3"/>
  <c r="C27" i="3"/>
  <c r="P26" i="3"/>
  <c r="O26" i="3"/>
  <c r="G26" i="3"/>
  <c r="P25" i="3"/>
  <c r="O25" i="3"/>
  <c r="N25" i="3"/>
  <c r="G25" i="3"/>
  <c r="P24" i="3"/>
  <c r="O24" i="3"/>
  <c r="N24" i="3"/>
  <c r="M24" i="3"/>
  <c r="G24" i="3"/>
  <c r="P23" i="3"/>
  <c r="O23" i="3"/>
  <c r="N23" i="3"/>
  <c r="M23" i="3"/>
  <c r="L23" i="3"/>
  <c r="G23" i="3"/>
  <c r="P22" i="3"/>
  <c r="O22" i="3"/>
  <c r="N22" i="3"/>
  <c r="M22" i="3"/>
  <c r="L22" i="3"/>
  <c r="K22" i="3"/>
  <c r="G22" i="3"/>
  <c r="P21" i="3"/>
  <c r="O21" i="3"/>
  <c r="N21" i="3"/>
  <c r="M21" i="3"/>
  <c r="L21" i="3"/>
  <c r="K21" i="3"/>
  <c r="J21" i="3"/>
  <c r="G21" i="3"/>
  <c r="P20" i="3"/>
  <c r="O20" i="3"/>
  <c r="N20" i="3"/>
  <c r="M20" i="3"/>
  <c r="L20" i="3"/>
  <c r="K20" i="3"/>
  <c r="J20" i="3"/>
  <c r="I20" i="3"/>
  <c r="G20" i="3"/>
  <c r="D14" i="3"/>
  <c r="E14" i="3" s="1"/>
  <c r="D13" i="3"/>
  <c r="O27" i="3" s="1"/>
  <c r="G12" i="3"/>
  <c r="D12" i="3"/>
  <c r="N26" i="3" s="1"/>
  <c r="P11" i="3"/>
  <c r="G11" i="3"/>
  <c r="D11" i="3"/>
  <c r="M25" i="3" s="1"/>
  <c r="P10" i="3"/>
  <c r="O10" i="3"/>
  <c r="G10" i="3"/>
  <c r="D10" i="3"/>
  <c r="L24" i="3" s="1"/>
  <c r="P9" i="3"/>
  <c r="O9" i="3"/>
  <c r="N9" i="3"/>
  <c r="G9" i="3"/>
  <c r="D9" i="3"/>
  <c r="K23" i="3" s="1"/>
  <c r="P8" i="3"/>
  <c r="O8" i="3"/>
  <c r="N8" i="3"/>
  <c r="M8" i="3"/>
  <c r="G8" i="3"/>
  <c r="D8" i="3"/>
  <c r="J22" i="3" s="1"/>
  <c r="P7" i="3"/>
  <c r="O7" i="3"/>
  <c r="N7" i="3"/>
  <c r="M7" i="3"/>
  <c r="L7" i="3"/>
  <c r="G7" i="3"/>
  <c r="D7" i="3"/>
  <c r="I21" i="3" s="1"/>
  <c r="P6" i="3"/>
  <c r="O6" i="3"/>
  <c r="N6" i="3"/>
  <c r="M6" i="3"/>
  <c r="L6" i="3"/>
  <c r="K6" i="3"/>
  <c r="G6" i="3"/>
  <c r="P5" i="3"/>
  <c r="O5" i="3"/>
  <c r="N5" i="3"/>
  <c r="M5" i="3"/>
  <c r="L5" i="3"/>
  <c r="K5" i="3"/>
  <c r="J5" i="3"/>
  <c r="G5" i="3"/>
  <c r="P4" i="3"/>
  <c r="O4" i="3"/>
  <c r="N4" i="3"/>
  <c r="M4" i="3"/>
  <c r="L4" i="3"/>
  <c r="K4" i="3"/>
  <c r="J4" i="3"/>
  <c r="I4" i="3"/>
  <c r="G4" i="3"/>
  <c r="O25" i="4" l="1"/>
  <c r="E10" i="4"/>
  <c r="E11" i="4"/>
  <c r="E12" i="4"/>
  <c r="E9" i="4"/>
  <c r="E14" i="4"/>
  <c r="J20" i="4"/>
  <c r="C16" i="4"/>
  <c r="C17" i="4" s="1"/>
  <c r="C18" i="4" s="1"/>
  <c r="C18" i="3"/>
  <c r="C19" i="3" s="1"/>
  <c r="C20" i="3" s="1"/>
  <c r="C21" i="3" s="1"/>
  <c r="E12" i="3"/>
  <c r="E11" i="3"/>
  <c r="E8" i="3"/>
  <c r="E7" i="3"/>
  <c r="E10" i="3"/>
  <c r="E13" i="3"/>
  <c r="P28" i="3"/>
  <c r="E9" i="3"/>
  <c r="G12" i="2"/>
  <c r="C19" i="4" l="1"/>
  <c r="C22" i="4"/>
  <c r="C24" i="3"/>
  <c r="P4" i="2"/>
  <c r="E8" i="1" l="1"/>
  <c r="E9" i="1"/>
  <c r="E10" i="1"/>
  <c r="E11" i="1"/>
  <c r="E12" i="1"/>
  <c r="E13" i="1"/>
  <c r="E14" i="1"/>
  <c r="E7" i="1"/>
  <c r="I4" i="2"/>
  <c r="G26" i="2"/>
  <c r="P25" i="2"/>
  <c r="G25" i="2"/>
  <c r="C25" i="2"/>
  <c r="P24" i="2"/>
  <c r="O24" i="2"/>
  <c r="G24" i="2"/>
  <c r="P23" i="2"/>
  <c r="O23" i="2"/>
  <c r="N23" i="2"/>
  <c r="G23" i="2"/>
  <c r="P22" i="2"/>
  <c r="O22" i="2"/>
  <c r="N22" i="2"/>
  <c r="M22" i="2"/>
  <c r="G22" i="2"/>
  <c r="P21" i="2"/>
  <c r="O21" i="2"/>
  <c r="N21" i="2"/>
  <c r="M21" i="2"/>
  <c r="L21" i="2"/>
  <c r="G21" i="2"/>
  <c r="P20" i="2"/>
  <c r="O20" i="2"/>
  <c r="N20" i="2"/>
  <c r="M20" i="2"/>
  <c r="L20" i="2"/>
  <c r="K20" i="2"/>
  <c r="G20" i="2"/>
  <c r="P19" i="2"/>
  <c r="O19" i="2"/>
  <c r="N19" i="2"/>
  <c r="M19" i="2"/>
  <c r="L19" i="2"/>
  <c r="K19" i="2"/>
  <c r="J19" i="2"/>
  <c r="G19" i="2"/>
  <c r="P18" i="2"/>
  <c r="O18" i="2"/>
  <c r="N18" i="2"/>
  <c r="M18" i="2"/>
  <c r="L18" i="2"/>
  <c r="K18" i="2"/>
  <c r="J18" i="2"/>
  <c r="I18" i="2"/>
  <c r="G18" i="2"/>
  <c r="D14" i="2"/>
  <c r="P26" i="2" s="1"/>
  <c r="D13" i="2"/>
  <c r="O25" i="2" s="1"/>
  <c r="D12" i="2"/>
  <c r="N24" i="2" s="1"/>
  <c r="P11" i="2"/>
  <c r="G11" i="2"/>
  <c r="D11" i="2"/>
  <c r="M23" i="2" s="1"/>
  <c r="P10" i="2"/>
  <c r="O10" i="2"/>
  <c r="G10" i="2"/>
  <c r="D10" i="2"/>
  <c r="L22" i="2" s="1"/>
  <c r="P9" i="2"/>
  <c r="O9" i="2"/>
  <c r="N9" i="2"/>
  <c r="G9" i="2"/>
  <c r="D9" i="2"/>
  <c r="K21" i="2" s="1"/>
  <c r="P8" i="2"/>
  <c r="O8" i="2"/>
  <c r="N8" i="2"/>
  <c r="M8" i="2"/>
  <c r="G8" i="2"/>
  <c r="D8" i="2"/>
  <c r="J20" i="2" s="1"/>
  <c r="P7" i="2"/>
  <c r="O7" i="2"/>
  <c r="N7" i="2"/>
  <c r="M7" i="2"/>
  <c r="L7" i="2"/>
  <c r="G7" i="2"/>
  <c r="D7" i="2"/>
  <c r="I19" i="2" s="1"/>
  <c r="P6" i="2"/>
  <c r="O6" i="2"/>
  <c r="N6" i="2"/>
  <c r="M6" i="2"/>
  <c r="L6" i="2"/>
  <c r="K6" i="2"/>
  <c r="G6" i="2"/>
  <c r="P5" i="2"/>
  <c r="O5" i="2"/>
  <c r="N5" i="2"/>
  <c r="M5" i="2"/>
  <c r="L5" i="2"/>
  <c r="K5" i="2"/>
  <c r="J5" i="2"/>
  <c r="G5" i="2"/>
  <c r="O4" i="2"/>
  <c r="N4" i="2"/>
  <c r="M4" i="2"/>
  <c r="L4" i="2"/>
  <c r="K4" i="2"/>
  <c r="J4" i="2"/>
  <c r="G4" i="2"/>
  <c r="G26" i="1"/>
  <c r="P25" i="1"/>
  <c r="O25" i="1"/>
  <c r="G25" i="1"/>
  <c r="C25" i="1"/>
  <c r="P24" i="1"/>
  <c r="O24" i="1"/>
  <c r="G24" i="1"/>
  <c r="P23" i="1"/>
  <c r="O23" i="1"/>
  <c r="N23" i="1"/>
  <c r="G23" i="1"/>
  <c r="P22" i="1"/>
  <c r="O22" i="1"/>
  <c r="N22" i="1"/>
  <c r="M22" i="1"/>
  <c r="G22" i="1"/>
  <c r="P21" i="1"/>
  <c r="O21" i="1"/>
  <c r="N21" i="1"/>
  <c r="M21" i="1"/>
  <c r="L21" i="1"/>
  <c r="G21" i="1"/>
  <c r="P20" i="1"/>
  <c r="O20" i="1"/>
  <c r="N20" i="1"/>
  <c r="M20" i="1"/>
  <c r="L20" i="1"/>
  <c r="K20" i="1"/>
  <c r="G20" i="1"/>
  <c r="P19" i="1"/>
  <c r="O19" i="1"/>
  <c r="N19" i="1"/>
  <c r="M19" i="1"/>
  <c r="L19" i="1"/>
  <c r="K19" i="1"/>
  <c r="J19" i="1"/>
  <c r="G19" i="1"/>
  <c r="P18" i="1"/>
  <c r="O18" i="1"/>
  <c r="N18" i="1"/>
  <c r="M18" i="1"/>
  <c r="L18" i="1"/>
  <c r="K18" i="1"/>
  <c r="J18" i="1"/>
  <c r="I18" i="1"/>
  <c r="G18" i="1"/>
  <c r="D14" i="1"/>
  <c r="P26" i="1" s="1"/>
  <c r="D13" i="1"/>
  <c r="G12" i="1"/>
  <c r="D12" i="1"/>
  <c r="N24" i="1" s="1"/>
  <c r="P11" i="1"/>
  <c r="G11" i="1"/>
  <c r="D11" i="1"/>
  <c r="M23" i="1" s="1"/>
  <c r="P10" i="1"/>
  <c r="O10" i="1"/>
  <c r="G10" i="1"/>
  <c r="D10" i="1"/>
  <c r="L22" i="1" s="1"/>
  <c r="P9" i="1"/>
  <c r="O9" i="1"/>
  <c r="N9" i="1"/>
  <c r="G9" i="1"/>
  <c r="D9" i="1"/>
  <c r="K21" i="1" s="1"/>
  <c r="P8" i="1"/>
  <c r="O8" i="1"/>
  <c r="N8" i="1"/>
  <c r="M8" i="1"/>
  <c r="G8" i="1"/>
  <c r="D8" i="1"/>
  <c r="J20" i="1" s="1"/>
  <c r="P7" i="1"/>
  <c r="O7" i="1"/>
  <c r="N7" i="1"/>
  <c r="M7" i="1"/>
  <c r="L7" i="1"/>
  <c r="G7" i="1"/>
  <c r="D7" i="1"/>
  <c r="I19" i="1" s="1"/>
  <c r="P6" i="1"/>
  <c r="O6" i="1"/>
  <c r="N6" i="1"/>
  <c r="M6" i="1"/>
  <c r="L6" i="1"/>
  <c r="K6" i="1"/>
  <c r="G6" i="1"/>
  <c r="P5" i="1"/>
  <c r="O5" i="1"/>
  <c r="N5" i="1"/>
  <c r="M5" i="1"/>
  <c r="L5" i="1"/>
  <c r="K5" i="1"/>
  <c r="J5" i="1"/>
  <c r="G5" i="1"/>
  <c r="P4" i="1"/>
  <c r="O4" i="1"/>
  <c r="N4" i="1"/>
  <c r="M4" i="1"/>
  <c r="L4" i="1"/>
  <c r="K4" i="1"/>
  <c r="J4" i="1"/>
  <c r="I4" i="1"/>
  <c r="G4" i="1"/>
  <c r="E11" i="2" l="1"/>
  <c r="E8" i="2"/>
  <c r="E7" i="2"/>
  <c r="E14" i="2"/>
  <c r="E10" i="2"/>
  <c r="E13" i="2"/>
  <c r="E9" i="2"/>
  <c r="E12" i="2"/>
  <c r="C16" i="2"/>
  <c r="C17" i="2" s="1"/>
  <c r="C18" i="2" s="1"/>
  <c r="C22" i="2" s="1"/>
  <c r="C16" i="1"/>
  <c r="C17" i="1" s="1"/>
  <c r="C18" i="1" s="1"/>
  <c r="C19" i="2" l="1"/>
  <c r="C22" i="1"/>
  <c r="C19" i="1"/>
</calcChain>
</file>

<file path=xl/sharedStrings.xml><?xml version="1.0" encoding="utf-8"?>
<sst xmlns="http://schemas.openxmlformats.org/spreadsheetml/2006/main" count="190" uniqueCount="52">
  <si>
    <t>Ha -&gt; eV</t>
  </si>
  <si>
    <t>Dipole moments (ua)</t>
  </si>
  <si>
    <r>
      <t>eV -&gt; cm</t>
    </r>
    <r>
      <rPr>
        <vertAlign val="superscript"/>
        <sz val="11"/>
        <color theme="1"/>
        <rFont val="Calibri"/>
        <family val="2"/>
        <scheme val="minor"/>
      </rPr>
      <t>-1</t>
    </r>
  </si>
  <si>
    <t>cm-1 -&gt; Hz</t>
  </si>
  <si>
    <t>0 (S0)</t>
  </si>
  <si>
    <t>1 (T1)</t>
  </si>
  <si>
    <t>2 (T2)</t>
  </si>
  <si>
    <t>3 (T3)</t>
  </si>
  <si>
    <t>4 (T4)</t>
  </si>
  <si>
    <t>5 (S1)</t>
  </si>
  <si>
    <t>6 (S2)</t>
  </si>
  <si>
    <t>7 (S3)</t>
  </si>
  <si>
    <t>8 (S4)</t>
  </si>
  <si>
    <t>ua -&gt; s</t>
  </si>
  <si>
    <t>#</t>
  </si>
  <si>
    <t>Name</t>
  </si>
  <si>
    <t>Exc. Energy (eV)</t>
  </si>
  <si>
    <t>Exc. Energy (cm-1)</t>
  </si>
  <si>
    <t>T1</t>
  </si>
  <si>
    <t>T2</t>
  </si>
  <si>
    <t>T3</t>
  </si>
  <si>
    <t>T4</t>
  </si>
  <si>
    <t>S1</t>
  </si>
  <si>
    <t>S2</t>
  </si>
  <si>
    <t>S3</t>
  </si>
  <si>
    <t>S4</t>
  </si>
  <si>
    <t>Matrice Hamiltonien de départ (cm-1)</t>
  </si>
  <si>
    <t>Freq max (Hz)</t>
  </si>
  <si>
    <t>Freq ech (Hz)</t>
  </si>
  <si>
    <t>dt max (s)</t>
  </si>
  <si>
    <t>dt max (ua)</t>
  </si>
  <si>
    <t>nstep</t>
  </si>
  <si>
    <t>durée totale (s)</t>
  </si>
  <si>
    <t>dt (ua)</t>
  </si>
  <si>
    <t>durée (s)</t>
  </si>
  <si>
    <t>valeur</t>
  </si>
  <si>
    <t># de ligne</t>
  </si>
  <si>
    <t>Exc. Energy (nm)</t>
  </si>
  <si>
    <t>4 (S1)</t>
  </si>
  <si>
    <t>5 (S2)</t>
  </si>
  <si>
    <t>6 (S3)</t>
  </si>
  <si>
    <t>7 (T4)</t>
  </si>
  <si>
    <t>T5</t>
  </si>
  <si>
    <t>S5</t>
  </si>
  <si>
    <t>5 (T5)</t>
  </si>
  <si>
    <t>6 (S1)</t>
  </si>
  <si>
    <t>7 (S2)</t>
  </si>
  <si>
    <t>8 (S3)</t>
  </si>
  <si>
    <t>9 (S4)</t>
  </si>
  <si>
    <t>10 (S5)</t>
  </si>
  <si>
    <t>Valeurs propres</t>
  </si>
  <si>
    <t xml:space="preserve">Valeurs propres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</si>
</sst>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0.0000E+00"/>
    <numFmt numFmtId="165" formatCode="0.0000000E+00"/>
    <numFmt numFmtId="166" formatCode="0.0000_ ;\-0.0000\ "/>
    <numFmt numFmtId="167" formatCode="0.00000000E+00"/>
    <numFmt numFmtId="168" formatCode="0.0000"/>
    <numFmt numFmtId="169" formatCode="0.000000E+00"/>
    <numFmt numFmtId="170" formatCode="0.0000000000"/>
    <numFmt numFmtId="171" formatCode="0.00000"/>
    <numFmt numFmtId="172" formatCode="0_ ;\-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2" fillId="0" borderId="0" xfId="0" applyFont="1"/>
    <xf numFmtId="43" fontId="2" fillId="0" borderId="0" xfId="1" applyFont="1" applyAlignment="1">
      <alignment horizontal="center"/>
    </xf>
    <xf numFmtId="2" fontId="2" fillId="0" borderId="0" xfId="0" applyNumberFormat="1" applyFont="1"/>
    <xf numFmtId="11" fontId="0" fillId="0" borderId="0" xfId="0" applyNumberFormat="1"/>
    <xf numFmtId="43" fontId="1" fillId="0" borderId="0" xfId="1" applyAlignment="1">
      <alignment horizontal="center"/>
    </xf>
    <xf numFmtId="3" fontId="0" fillId="0" borderId="0" xfId="1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167" fontId="0" fillId="0" borderId="0" xfId="0" applyNumberFormat="1"/>
    <xf numFmtId="168" fontId="0" fillId="0" borderId="0" xfId="0" applyNumberFormat="1" applyFont="1"/>
    <xf numFmtId="169" fontId="0" fillId="0" borderId="0" xfId="0" applyNumberFormat="1" applyFont="1"/>
    <xf numFmtId="170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71" fontId="3" fillId="0" borderId="0" xfId="0" applyNumberFormat="1" applyFont="1" applyAlignment="1">
      <alignment horizontal="center"/>
    </xf>
    <xf numFmtId="172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M43" sqref="M43"/>
    </sheetView>
  </sheetViews>
  <sheetFormatPr baseColWidth="10" defaultRowHeight="14.5" x14ac:dyDescent="0.35"/>
  <cols>
    <col min="1" max="1" width="2" bestFit="1" customWidth="1"/>
    <col min="2" max="2" width="12" bestFit="1" customWidth="1"/>
    <col min="3" max="3" width="15.1796875" bestFit="1" customWidth="1"/>
    <col min="4" max="4" width="17.1796875" bestFit="1" customWidth="1"/>
    <col min="5" max="5" width="17.1796875" customWidth="1"/>
    <col min="6" max="6" width="5.6328125" customWidth="1"/>
    <col min="7" max="7" width="10.90625" style="2"/>
    <col min="8" max="16" width="16.6328125" style="2" customWidth="1"/>
  </cols>
  <sheetData>
    <row r="1" spans="1:16" x14ac:dyDescent="0.35">
      <c r="A1" s="1"/>
      <c r="B1" t="s">
        <v>0</v>
      </c>
      <c r="C1">
        <v>27.211396000000001</v>
      </c>
      <c r="H1" s="3" t="s">
        <v>1</v>
      </c>
    </row>
    <row r="2" spans="1:16" ht="16.5" x14ac:dyDescent="0.35">
      <c r="A2" s="1"/>
      <c r="B2" t="s">
        <v>2</v>
      </c>
      <c r="C2">
        <v>8065.6</v>
      </c>
    </row>
    <row r="3" spans="1:16" x14ac:dyDescent="0.35">
      <c r="A3" s="1"/>
      <c r="B3" t="s">
        <v>3</v>
      </c>
      <c r="C3" s="4">
        <v>29980000000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</row>
    <row r="4" spans="1:16" x14ac:dyDescent="0.35">
      <c r="A4" s="1"/>
      <c r="B4" t="s">
        <v>13</v>
      </c>
      <c r="C4" s="4">
        <v>2.4188840000000001E-17</v>
      </c>
      <c r="G4" s="2" t="str">
        <f>H3</f>
        <v>0 (S0)</v>
      </c>
      <c r="H4" s="5">
        <v>0</v>
      </c>
      <c r="I4" s="6">
        <f>H5</f>
        <v>0</v>
      </c>
      <c r="J4" s="6">
        <f>H6</f>
        <v>0</v>
      </c>
      <c r="K4" s="6">
        <f>H7</f>
        <v>0</v>
      </c>
      <c r="L4" s="6">
        <f>H8</f>
        <v>0</v>
      </c>
      <c r="M4" s="6">
        <f>H9</f>
        <v>0</v>
      </c>
      <c r="N4" s="6">
        <f>H10</f>
        <v>0</v>
      </c>
      <c r="O4" s="6">
        <f>H11</f>
        <v>0</v>
      </c>
      <c r="P4" s="6">
        <f>H12</f>
        <v>0</v>
      </c>
    </row>
    <row r="5" spans="1:16" x14ac:dyDescent="0.35">
      <c r="A5" s="1"/>
      <c r="G5" s="2" t="str">
        <f>I3</f>
        <v>1 (T1)</v>
      </c>
      <c r="H5" s="6"/>
      <c r="I5" s="5">
        <v>0</v>
      </c>
      <c r="J5" s="6">
        <f>I6</f>
        <v>0</v>
      </c>
      <c r="K5" s="6">
        <f>I7</f>
        <v>0</v>
      </c>
      <c r="L5" s="6">
        <f>I8</f>
        <v>0</v>
      </c>
      <c r="M5" s="6">
        <f>I9</f>
        <v>0</v>
      </c>
      <c r="N5" s="6">
        <f>I10</f>
        <v>0</v>
      </c>
      <c r="O5" s="6">
        <f>I11</f>
        <v>0</v>
      </c>
      <c r="P5" s="6">
        <f>I12</f>
        <v>0</v>
      </c>
    </row>
    <row r="6" spans="1:16" x14ac:dyDescent="0.35">
      <c r="A6" s="7" t="s">
        <v>14</v>
      </c>
      <c r="B6" s="7" t="s">
        <v>15</v>
      </c>
      <c r="C6" s="7" t="s">
        <v>16</v>
      </c>
      <c r="D6" s="7" t="s">
        <v>17</v>
      </c>
      <c r="E6" s="7" t="s">
        <v>37</v>
      </c>
      <c r="F6" s="7"/>
      <c r="G6" s="2" t="str">
        <f>J3</f>
        <v>2 (T2)</v>
      </c>
      <c r="H6" s="6"/>
      <c r="I6" s="6"/>
      <c r="J6" s="5">
        <v>0</v>
      </c>
      <c r="K6" s="6">
        <f>J7</f>
        <v>0</v>
      </c>
      <c r="L6" s="6">
        <f>J8</f>
        <v>0</v>
      </c>
      <c r="M6" s="6">
        <f>J9</f>
        <v>0</v>
      </c>
      <c r="N6" s="6">
        <f>J10</f>
        <v>0</v>
      </c>
      <c r="O6" s="6">
        <f>J11</f>
        <v>0</v>
      </c>
      <c r="P6" s="6">
        <f>J12</f>
        <v>0</v>
      </c>
    </row>
    <row r="7" spans="1:16" x14ac:dyDescent="0.35">
      <c r="A7" s="7">
        <v>1</v>
      </c>
      <c r="B7" s="8"/>
      <c r="C7" s="9"/>
      <c r="D7" s="9">
        <f t="shared" ref="D7:D14" si="0">C7*$C$2</f>
        <v>0</v>
      </c>
      <c r="E7" s="25" t="e">
        <f>10000000/D7</f>
        <v>#DIV/0!</v>
      </c>
      <c r="F7" s="9"/>
      <c r="G7" s="2" t="str">
        <f>K3</f>
        <v>3 (T3)</v>
      </c>
      <c r="H7" s="6"/>
      <c r="I7" s="6"/>
      <c r="J7" s="6"/>
      <c r="K7" s="5">
        <v>0</v>
      </c>
      <c r="L7" s="6">
        <f>K8</f>
        <v>0</v>
      </c>
      <c r="M7" s="6">
        <f>K9</f>
        <v>0</v>
      </c>
      <c r="N7" s="6">
        <f>K10</f>
        <v>0</v>
      </c>
      <c r="O7" s="6">
        <f>K11</f>
        <v>0</v>
      </c>
      <c r="P7" s="6">
        <f>K12</f>
        <v>0</v>
      </c>
    </row>
    <row r="8" spans="1:16" x14ac:dyDescent="0.35">
      <c r="A8" s="7">
        <v>2</v>
      </c>
      <c r="B8" s="8"/>
      <c r="C8" s="9"/>
      <c r="D8" s="9">
        <f t="shared" si="0"/>
        <v>0</v>
      </c>
      <c r="E8" s="25" t="e">
        <f t="shared" ref="E8:E14" si="1">10000000/D8</f>
        <v>#DIV/0!</v>
      </c>
      <c r="F8" s="9"/>
      <c r="G8" s="2" t="str">
        <f>L3</f>
        <v>4 (T4)</v>
      </c>
      <c r="H8" s="6"/>
      <c r="I8" s="6"/>
      <c r="J8" s="6"/>
      <c r="K8" s="6"/>
      <c r="L8" s="5">
        <v>0</v>
      </c>
      <c r="M8" s="6">
        <f>L9</f>
        <v>0</v>
      </c>
      <c r="N8" s="6">
        <f>L10</f>
        <v>0</v>
      </c>
      <c r="O8" s="6">
        <f>L11</f>
        <v>0</v>
      </c>
      <c r="P8" s="6">
        <f>L12</f>
        <v>0</v>
      </c>
    </row>
    <row r="9" spans="1:16" x14ac:dyDescent="0.35">
      <c r="A9" s="7">
        <v>3</v>
      </c>
      <c r="B9" s="8"/>
      <c r="C9" s="9"/>
      <c r="D9" s="9">
        <f t="shared" si="0"/>
        <v>0</v>
      </c>
      <c r="E9" s="25" t="e">
        <f t="shared" si="1"/>
        <v>#DIV/0!</v>
      </c>
      <c r="F9" s="9"/>
      <c r="G9" s="2" t="str">
        <f>M3</f>
        <v>5 (S1)</v>
      </c>
      <c r="H9" s="6"/>
      <c r="I9" s="6"/>
      <c r="J9" s="6"/>
      <c r="K9" s="6"/>
      <c r="L9" s="6"/>
      <c r="M9" s="5">
        <v>0</v>
      </c>
      <c r="N9" s="6">
        <f>M10</f>
        <v>0</v>
      </c>
      <c r="O9" s="6">
        <f>M11</f>
        <v>0</v>
      </c>
      <c r="P9" s="6">
        <f>M12</f>
        <v>0</v>
      </c>
    </row>
    <row r="10" spans="1:16" x14ac:dyDescent="0.35">
      <c r="A10" s="7">
        <v>4</v>
      </c>
      <c r="B10" s="8"/>
      <c r="C10" s="9"/>
      <c r="D10" s="9">
        <f t="shared" si="0"/>
        <v>0</v>
      </c>
      <c r="E10" s="25" t="e">
        <f t="shared" si="1"/>
        <v>#DIV/0!</v>
      </c>
      <c r="F10" s="9"/>
      <c r="G10" s="2" t="str">
        <f>N3</f>
        <v>6 (S2)</v>
      </c>
      <c r="H10" s="6"/>
      <c r="I10" s="6"/>
      <c r="J10" s="6"/>
      <c r="K10" s="6"/>
      <c r="L10" s="6"/>
      <c r="M10" s="6"/>
      <c r="N10" s="5">
        <v>0</v>
      </c>
      <c r="O10" s="6">
        <f>N11</f>
        <v>0</v>
      </c>
      <c r="P10" s="6">
        <f>N12</f>
        <v>0</v>
      </c>
    </row>
    <row r="11" spans="1:16" x14ac:dyDescent="0.35">
      <c r="A11" s="7">
        <v>5</v>
      </c>
      <c r="B11" s="8"/>
      <c r="C11" s="9"/>
      <c r="D11" s="9">
        <f t="shared" si="0"/>
        <v>0</v>
      </c>
      <c r="E11" s="25" t="e">
        <f t="shared" si="1"/>
        <v>#DIV/0!</v>
      </c>
      <c r="F11" s="9"/>
      <c r="G11" s="2" t="str">
        <f>O3</f>
        <v>7 (S3)</v>
      </c>
      <c r="H11" s="6"/>
      <c r="I11" s="6"/>
      <c r="J11" s="6"/>
      <c r="K11" s="6"/>
      <c r="L11" s="6"/>
      <c r="M11" s="6"/>
      <c r="N11" s="6"/>
      <c r="O11" s="5">
        <v>0</v>
      </c>
      <c r="P11" s="6">
        <f>O12</f>
        <v>0</v>
      </c>
    </row>
    <row r="12" spans="1:16" x14ac:dyDescent="0.35">
      <c r="A12" s="7">
        <v>6</v>
      </c>
      <c r="B12" s="8"/>
      <c r="C12" s="9"/>
      <c r="D12" s="9">
        <f t="shared" si="0"/>
        <v>0</v>
      </c>
      <c r="E12" s="25" t="e">
        <f t="shared" si="1"/>
        <v>#DIV/0!</v>
      </c>
      <c r="F12" s="9"/>
      <c r="G12" s="2" t="str">
        <f>P3</f>
        <v>8 (S4)</v>
      </c>
      <c r="H12" s="6"/>
      <c r="I12" s="6"/>
      <c r="J12" s="6"/>
      <c r="K12" s="6"/>
      <c r="L12" s="6"/>
      <c r="M12" s="6"/>
      <c r="N12" s="6"/>
      <c r="O12" s="6"/>
      <c r="P12" s="5">
        <v>0</v>
      </c>
    </row>
    <row r="13" spans="1:16" x14ac:dyDescent="0.35">
      <c r="A13" s="7">
        <v>7</v>
      </c>
      <c r="B13" s="8"/>
      <c r="C13" s="9"/>
      <c r="D13" s="9">
        <f t="shared" si="0"/>
        <v>0</v>
      </c>
      <c r="E13" s="25" t="e">
        <f t="shared" si="1"/>
        <v>#DIV/0!</v>
      </c>
      <c r="F13" s="9"/>
    </row>
    <row r="14" spans="1:16" x14ac:dyDescent="0.35">
      <c r="A14" s="7">
        <v>8</v>
      </c>
      <c r="B14" s="8"/>
      <c r="C14" s="9"/>
      <c r="D14" s="9">
        <f t="shared" si="0"/>
        <v>0</v>
      </c>
      <c r="E14" s="25" t="e">
        <f t="shared" si="1"/>
        <v>#DIV/0!</v>
      </c>
      <c r="F14" s="9"/>
    </row>
    <row r="15" spans="1:16" x14ac:dyDescent="0.35">
      <c r="A15" s="7"/>
      <c r="B15" s="10"/>
      <c r="C15" s="8"/>
      <c r="D15" s="9"/>
      <c r="E15" s="9"/>
      <c r="F15" s="9"/>
      <c r="H15" s="3" t="s">
        <v>26</v>
      </c>
    </row>
    <row r="16" spans="1:16" x14ac:dyDescent="0.35">
      <c r="A16" s="1"/>
      <c r="B16" s="8" t="s">
        <v>27</v>
      </c>
      <c r="C16" s="4">
        <f>D14*C3</f>
        <v>0</v>
      </c>
    </row>
    <row r="17" spans="1:16" x14ac:dyDescent="0.35">
      <c r="A17" s="1"/>
      <c r="B17" s="8" t="s">
        <v>28</v>
      </c>
      <c r="C17" s="4">
        <f>C16*2</f>
        <v>0</v>
      </c>
      <c r="H17" s="2" t="s">
        <v>4</v>
      </c>
      <c r="I17" s="2" t="s">
        <v>5</v>
      </c>
      <c r="J17" s="2" t="s">
        <v>6</v>
      </c>
      <c r="K17" s="2" t="s">
        <v>7</v>
      </c>
      <c r="L17" s="2" t="s">
        <v>8</v>
      </c>
      <c r="M17" s="2" t="s">
        <v>9</v>
      </c>
      <c r="N17" s="2" t="s">
        <v>10</v>
      </c>
      <c r="O17" s="2" t="s">
        <v>11</v>
      </c>
      <c r="P17" s="2" t="s">
        <v>12</v>
      </c>
    </row>
    <row r="18" spans="1:16" x14ac:dyDescent="0.35">
      <c r="A18" s="1"/>
      <c r="B18" s="8" t="s">
        <v>29</v>
      </c>
      <c r="C18" s="4" t="e">
        <f>1/C17</f>
        <v>#DIV/0!</v>
      </c>
      <c r="G18" s="2" t="str">
        <f>H17</f>
        <v>0 (S0)</v>
      </c>
      <c r="H18" s="5">
        <v>0</v>
      </c>
      <c r="I18" s="6">
        <f>H19</f>
        <v>0</v>
      </c>
      <c r="J18" s="6">
        <f>H20</f>
        <v>0</v>
      </c>
      <c r="K18" s="6">
        <f>H21</f>
        <v>0</v>
      </c>
      <c r="L18" s="6">
        <f>H22</f>
        <v>0</v>
      </c>
      <c r="M18" s="6">
        <f>H23</f>
        <v>0</v>
      </c>
      <c r="N18" s="6">
        <f>H24</f>
        <v>0</v>
      </c>
      <c r="O18" s="6">
        <f>H25</f>
        <v>0</v>
      </c>
      <c r="P18" s="6">
        <f>H26</f>
        <v>0</v>
      </c>
    </row>
    <row r="19" spans="1:16" x14ac:dyDescent="0.35">
      <c r="A19" s="1"/>
      <c r="B19" s="11" t="s">
        <v>30</v>
      </c>
      <c r="C19" s="12" t="e">
        <f>C18/$C$4</f>
        <v>#DIV/0!</v>
      </c>
      <c r="G19" s="2" t="str">
        <f>I17</f>
        <v>1 (T1)</v>
      </c>
      <c r="H19" s="6"/>
      <c r="I19" s="5">
        <f>D7</f>
        <v>0</v>
      </c>
      <c r="J19" s="6">
        <f>I20</f>
        <v>0</v>
      </c>
      <c r="K19" s="6">
        <f>I21</f>
        <v>0</v>
      </c>
      <c r="L19" s="6">
        <f>I22</f>
        <v>0</v>
      </c>
      <c r="M19" s="6">
        <f>I23</f>
        <v>0</v>
      </c>
      <c r="N19" s="6">
        <f>I24</f>
        <v>0</v>
      </c>
      <c r="O19" s="6">
        <f>I25</f>
        <v>0</v>
      </c>
      <c r="P19" s="6">
        <f>I26</f>
        <v>0</v>
      </c>
    </row>
    <row r="20" spans="1:16" x14ac:dyDescent="0.35">
      <c r="A20" s="1"/>
      <c r="C20" s="13"/>
      <c r="G20" s="2" t="str">
        <f>J17</f>
        <v>2 (T2)</v>
      </c>
      <c r="H20" s="6"/>
      <c r="I20" s="6"/>
      <c r="J20" s="5">
        <f>D8</f>
        <v>0</v>
      </c>
      <c r="K20" s="6">
        <f>J21</f>
        <v>0</v>
      </c>
      <c r="L20" s="6">
        <f>J22</f>
        <v>0</v>
      </c>
      <c r="M20" s="6">
        <f>J23</f>
        <v>0</v>
      </c>
      <c r="N20" s="6">
        <f>J24</f>
        <v>0</v>
      </c>
      <c r="O20" s="6">
        <f>J25</f>
        <v>0</v>
      </c>
      <c r="P20" s="6">
        <f>J26</f>
        <v>0</v>
      </c>
    </row>
    <row r="21" spans="1:16" x14ac:dyDescent="0.35">
      <c r="A21" s="1"/>
      <c r="B21" s="14" t="s">
        <v>31</v>
      </c>
      <c r="C21" s="15"/>
      <c r="G21" s="2" t="str">
        <f>K17</f>
        <v>3 (T3)</v>
      </c>
      <c r="H21" s="6"/>
      <c r="I21" s="6"/>
      <c r="J21" s="6"/>
      <c r="K21" s="5">
        <f>D9</f>
        <v>0</v>
      </c>
      <c r="L21" s="6">
        <f>K22</f>
        <v>0</v>
      </c>
      <c r="M21" s="6">
        <f>K23</f>
        <v>0</v>
      </c>
      <c r="N21" s="6">
        <f>K24</f>
        <v>0</v>
      </c>
      <c r="O21" s="6">
        <f>K25</f>
        <v>0</v>
      </c>
      <c r="P21" s="6">
        <f>K26</f>
        <v>0</v>
      </c>
    </row>
    <row r="22" spans="1:16" x14ac:dyDescent="0.35">
      <c r="A22" s="1"/>
      <c r="B22" s="14" t="s">
        <v>32</v>
      </c>
      <c r="C22" s="13" t="e">
        <f>C18*C21</f>
        <v>#DIV/0!</v>
      </c>
      <c r="G22" s="2" t="str">
        <f>L17</f>
        <v>4 (T4)</v>
      </c>
      <c r="H22" s="6"/>
      <c r="I22" s="6"/>
      <c r="J22" s="6"/>
      <c r="K22" s="6"/>
      <c r="L22" s="5">
        <f>D10</f>
        <v>0</v>
      </c>
      <c r="M22" s="6">
        <f>L23</f>
        <v>0</v>
      </c>
      <c r="N22" s="6">
        <f>L24</f>
        <v>0</v>
      </c>
      <c r="O22" s="6">
        <f>L25</f>
        <v>0</v>
      </c>
      <c r="P22" s="6">
        <f>L26</f>
        <v>0</v>
      </c>
    </row>
    <row r="23" spans="1:16" x14ac:dyDescent="0.35">
      <c r="A23" s="1"/>
      <c r="G23" s="2" t="str">
        <f>M17</f>
        <v>5 (S1)</v>
      </c>
      <c r="H23" s="6"/>
      <c r="I23" s="6"/>
      <c r="J23" s="6"/>
      <c r="K23" s="6"/>
      <c r="L23" s="6"/>
      <c r="M23" s="5">
        <f>D11</f>
        <v>0</v>
      </c>
      <c r="N23" s="6">
        <f>M24</f>
        <v>0</v>
      </c>
      <c r="O23" s="6">
        <f>M25</f>
        <v>0</v>
      </c>
      <c r="P23" s="6">
        <f>M26</f>
        <v>0</v>
      </c>
    </row>
    <row r="24" spans="1:16" x14ac:dyDescent="0.35">
      <c r="A24" s="1"/>
      <c r="B24" s="14" t="s">
        <v>33</v>
      </c>
      <c r="G24" s="2" t="str">
        <f>N17</f>
        <v>6 (S2)</v>
      </c>
      <c r="H24" s="6"/>
      <c r="I24" s="6"/>
      <c r="J24" s="6"/>
      <c r="K24" s="6"/>
      <c r="L24" s="6"/>
      <c r="M24" s="6"/>
      <c r="N24" s="5">
        <f>D12</f>
        <v>0</v>
      </c>
      <c r="O24" s="6">
        <f>N25</f>
        <v>0</v>
      </c>
      <c r="P24" s="6">
        <f>N26</f>
        <v>0</v>
      </c>
    </row>
    <row r="25" spans="1:16" x14ac:dyDescent="0.35">
      <c r="A25" s="1"/>
      <c r="B25" s="14" t="s">
        <v>34</v>
      </c>
      <c r="C25" s="4">
        <f>(C24*C4)*C21</f>
        <v>0</v>
      </c>
      <c r="G25" s="2" t="str">
        <f>O17</f>
        <v>7 (S3)</v>
      </c>
      <c r="H25" s="6"/>
      <c r="I25" s="6"/>
      <c r="J25" s="6"/>
      <c r="K25" s="6"/>
      <c r="L25" s="6"/>
      <c r="M25" s="6"/>
      <c r="N25" s="6"/>
      <c r="O25" s="5">
        <f>D13</f>
        <v>0</v>
      </c>
      <c r="P25" s="6">
        <f>O26</f>
        <v>0</v>
      </c>
    </row>
    <row r="26" spans="1:16" x14ac:dyDescent="0.35">
      <c r="A26" s="1"/>
      <c r="G26" s="2" t="str">
        <f>P17</f>
        <v>8 (S4)</v>
      </c>
      <c r="H26" s="6"/>
      <c r="I26" s="6"/>
      <c r="J26" s="6"/>
      <c r="K26" s="6"/>
      <c r="L26" s="6"/>
      <c r="M26" s="6"/>
      <c r="N26" s="6"/>
      <c r="O26" s="6"/>
      <c r="P26" s="5">
        <f>D14</f>
        <v>0</v>
      </c>
    </row>
    <row r="27" spans="1:16" x14ac:dyDescent="0.35">
      <c r="A27" s="1"/>
    </row>
    <row r="28" spans="1:16" x14ac:dyDescent="0.35">
      <c r="A28" s="1"/>
      <c r="C28" s="27" t="s">
        <v>51</v>
      </c>
      <c r="D28" s="27"/>
      <c r="E28" s="7"/>
      <c r="G28" s="16"/>
      <c r="H28" s="16"/>
      <c r="I28" s="16"/>
      <c r="J28" s="27"/>
      <c r="K28" s="27"/>
      <c r="L28" s="10"/>
    </row>
    <row r="29" spans="1:16" x14ac:dyDescent="0.35">
      <c r="A29" s="1"/>
      <c r="C29" s="1" t="s">
        <v>35</v>
      </c>
      <c r="D29" s="1" t="s">
        <v>36</v>
      </c>
      <c r="E29" s="1"/>
      <c r="G29" s="16"/>
      <c r="H29" s="16"/>
      <c r="I29" s="16"/>
      <c r="J29" s="17"/>
      <c r="K29" s="17"/>
      <c r="L29" s="18"/>
    </row>
    <row r="30" spans="1:16" x14ac:dyDescent="0.35">
      <c r="A30" s="1"/>
      <c r="C30" s="19"/>
      <c r="D30" s="1">
        <v>1</v>
      </c>
      <c r="E30" s="1"/>
      <c r="G30" s="16"/>
      <c r="H30" s="16"/>
      <c r="I30" s="16"/>
      <c r="J30" s="20"/>
      <c r="K30" s="17"/>
      <c r="L30" s="21"/>
    </row>
    <row r="31" spans="1:16" x14ac:dyDescent="0.35">
      <c r="A31" s="1"/>
      <c r="C31" s="19"/>
      <c r="D31" s="1">
        <v>2</v>
      </c>
      <c r="E31" s="1"/>
      <c r="G31" s="16"/>
      <c r="H31" s="6"/>
      <c r="I31" s="16"/>
      <c r="J31" s="20"/>
      <c r="K31" s="17"/>
      <c r="L31" s="21"/>
    </row>
    <row r="32" spans="1:16" x14ac:dyDescent="0.35">
      <c r="A32" s="1"/>
      <c r="C32" s="19"/>
      <c r="D32" s="1">
        <v>3</v>
      </c>
      <c r="E32" s="1"/>
      <c r="G32" s="16"/>
      <c r="H32" s="6"/>
      <c r="I32" s="16"/>
      <c r="J32" s="20"/>
      <c r="K32" s="17"/>
      <c r="L32" s="21"/>
    </row>
    <row r="33" spans="1:12" x14ac:dyDescent="0.35">
      <c r="A33" s="1"/>
      <c r="C33" s="19"/>
      <c r="D33" s="1">
        <v>4</v>
      </c>
      <c r="E33" s="1"/>
      <c r="G33" s="16"/>
      <c r="H33" s="6"/>
      <c r="I33" s="16"/>
      <c r="J33" s="20"/>
      <c r="K33" s="17"/>
      <c r="L33" s="21"/>
    </row>
    <row r="34" spans="1:12" x14ac:dyDescent="0.35">
      <c r="A34" s="1"/>
      <c r="C34" s="19"/>
      <c r="D34" s="1">
        <v>5</v>
      </c>
      <c r="E34" s="1"/>
      <c r="G34" s="16"/>
      <c r="H34" s="6"/>
      <c r="I34" s="16"/>
      <c r="J34" s="20"/>
      <c r="K34" s="17"/>
      <c r="L34" s="21"/>
    </row>
    <row r="35" spans="1:12" x14ac:dyDescent="0.35">
      <c r="A35" s="1"/>
      <c r="C35" s="19"/>
      <c r="D35" s="1">
        <v>6</v>
      </c>
      <c r="E35" s="1"/>
      <c r="G35" s="16"/>
      <c r="H35" s="6"/>
      <c r="I35" s="16"/>
      <c r="J35" s="20"/>
      <c r="K35" s="17"/>
      <c r="L35" s="21"/>
    </row>
    <row r="36" spans="1:12" x14ac:dyDescent="0.35">
      <c r="A36" s="1"/>
      <c r="C36" s="19"/>
      <c r="D36" s="1">
        <v>7</v>
      </c>
      <c r="E36" s="1"/>
      <c r="G36" s="16"/>
      <c r="H36" s="6"/>
      <c r="I36" s="16"/>
      <c r="J36" s="20"/>
      <c r="K36" s="17"/>
      <c r="L36" s="21"/>
    </row>
    <row r="37" spans="1:12" x14ac:dyDescent="0.35">
      <c r="A37" s="1"/>
      <c r="C37" s="19"/>
      <c r="D37" s="1">
        <v>8</v>
      </c>
      <c r="E37" s="1"/>
      <c r="G37" s="16"/>
      <c r="H37" s="16"/>
      <c r="I37" s="16"/>
      <c r="J37" s="20"/>
      <c r="K37" s="17"/>
      <c r="L37" s="21"/>
    </row>
    <row r="38" spans="1:12" x14ac:dyDescent="0.35">
      <c r="A38" s="1"/>
      <c r="C38" s="19"/>
      <c r="D38" s="1">
        <v>9</v>
      </c>
      <c r="E38" s="1"/>
      <c r="G38" s="16"/>
      <c r="H38" s="16"/>
      <c r="I38" s="16"/>
      <c r="J38" s="20"/>
      <c r="K38" s="17"/>
      <c r="L38" s="21"/>
    </row>
    <row r="39" spans="1:12" x14ac:dyDescent="0.35">
      <c r="H39" s="22"/>
      <c r="J39" s="23"/>
      <c r="K39" s="24"/>
    </row>
    <row r="40" spans="1:12" x14ac:dyDescent="0.35">
      <c r="H40" s="22"/>
      <c r="J40" s="23"/>
      <c r="K40" s="24"/>
    </row>
    <row r="41" spans="1:12" x14ac:dyDescent="0.35">
      <c r="H41" s="22"/>
      <c r="J41" s="23"/>
      <c r="K41" s="24"/>
    </row>
  </sheetData>
  <mergeCells count="2">
    <mergeCell ref="C28:D28"/>
    <mergeCell ref="J28:K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H48" sqref="H48"/>
    </sheetView>
  </sheetViews>
  <sheetFormatPr baseColWidth="10" defaultRowHeight="14.5" x14ac:dyDescent="0.35"/>
  <cols>
    <col min="1" max="1" width="2" bestFit="1" customWidth="1"/>
    <col min="2" max="2" width="12" bestFit="1" customWidth="1"/>
    <col min="3" max="3" width="15.1796875" bestFit="1" customWidth="1"/>
    <col min="4" max="4" width="17.1796875" bestFit="1" customWidth="1"/>
    <col min="5" max="5" width="14.6328125" bestFit="1" customWidth="1"/>
    <col min="6" max="6" width="5.6328125" customWidth="1"/>
    <col min="7" max="7" width="10.90625" style="2"/>
    <col min="8" max="16" width="16.6328125" style="2" customWidth="1"/>
  </cols>
  <sheetData>
    <row r="1" spans="1:16" x14ac:dyDescent="0.35">
      <c r="A1" s="1"/>
      <c r="B1" t="s">
        <v>0</v>
      </c>
      <c r="C1">
        <v>27.211396000000001</v>
      </c>
      <c r="H1" s="3" t="s">
        <v>1</v>
      </c>
    </row>
    <row r="2" spans="1:16" ht="16.5" x14ac:dyDescent="0.35">
      <c r="A2" s="1"/>
      <c r="B2" t="s">
        <v>2</v>
      </c>
      <c r="C2">
        <v>8065.6</v>
      </c>
    </row>
    <row r="3" spans="1:16" x14ac:dyDescent="0.35">
      <c r="A3" s="1"/>
      <c r="B3" t="s">
        <v>3</v>
      </c>
      <c r="C3" s="4">
        <v>29980000000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38</v>
      </c>
      <c r="M3" s="2" t="s">
        <v>39</v>
      </c>
      <c r="N3" s="2" t="s">
        <v>40</v>
      </c>
      <c r="O3" s="2" t="s">
        <v>41</v>
      </c>
      <c r="P3" s="2" t="s">
        <v>12</v>
      </c>
    </row>
    <row r="4" spans="1:16" x14ac:dyDescent="0.35">
      <c r="A4" s="1"/>
      <c r="B4" t="s">
        <v>13</v>
      </c>
      <c r="C4" s="4">
        <v>2.4188840000000001E-17</v>
      </c>
      <c r="G4" s="2" t="str">
        <f>H3</f>
        <v>0 (S0)</v>
      </c>
      <c r="H4" s="5">
        <v>0</v>
      </c>
      <c r="I4" s="6">
        <f>H5</f>
        <v>0</v>
      </c>
      <c r="J4" s="6">
        <f>H6</f>
        <v>0</v>
      </c>
      <c r="K4" s="6">
        <f>H7</f>
        <v>0</v>
      </c>
      <c r="L4" s="6">
        <f>H8</f>
        <v>7.8829460000000004E-2</v>
      </c>
      <c r="M4" s="6">
        <f>H9</f>
        <v>8.2936410000000002E-2</v>
      </c>
      <c r="N4" s="6">
        <f>H10</f>
        <v>7.5120099999999995E-2</v>
      </c>
      <c r="O4" s="6">
        <f>H11</f>
        <v>0</v>
      </c>
      <c r="P4" s="6">
        <f>H12</f>
        <v>8.441271E-5</v>
      </c>
    </row>
    <row r="5" spans="1:16" x14ac:dyDescent="0.35">
      <c r="A5" s="1"/>
      <c r="G5" s="2" t="str">
        <f>I3</f>
        <v>1 (T1)</v>
      </c>
      <c r="H5" s="6">
        <v>0</v>
      </c>
      <c r="I5" s="5">
        <v>0</v>
      </c>
      <c r="J5" s="6">
        <f>I6</f>
        <v>1.391006E-5</v>
      </c>
      <c r="K5" s="6">
        <f>I7</f>
        <v>1.3395400000000001E-5</v>
      </c>
      <c r="L5" s="6">
        <f>I8</f>
        <v>0</v>
      </c>
      <c r="M5" s="6">
        <f>I9</f>
        <v>0</v>
      </c>
      <c r="N5" s="6">
        <f>I10</f>
        <v>0</v>
      </c>
      <c r="O5" s="6">
        <f>I11</f>
        <v>8.6396049999999998E-7</v>
      </c>
      <c r="P5" s="6">
        <f>I12</f>
        <v>0</v>
      </c>
    </row>
    <row r="6" spans="1:16" x14ac:dyDescent="0.35">
      <c r="A6" s="7" t="s">
        <v>14</v>
      </c>
      <c r="B6" s="7" t="s">
        <v>15</v>
      </c>
      <c r="C6" s="7" t="s">
        <v>16</v>
      </c>
      <c r="D6" s="7" t="s">
        <v>17</v>
      </c>
      <c r="E6" s="7" t="s">
        <v>37</v>
      </c>
      <c r="F6" s="7"/>
      <c r="G6" s="2" t="str">
        <f>J3</f>
        <v>2 (T2)</v>
      </c>
      <c r="H6" s="6">
        <v>0</v>
      </c>
      <c r="I6" s="6">
        <v>1.391006E-5</v>
      </c>
      <c r="J6" s="5">
        <v>0</v>
      </c>
      <c r="K6" s="6">
        <f>J7</f>
        <v>1.053405E-5</v>
      </c>
      <c r="L6" s="6">
        <f>J8</f>
        <v>0</v>
      </c>
      <c r="M6" s="6">
        <f>J9</f>
        <v>0</v>
      </c>
      <c r="N6" s="6">
        <f>J10</f>
        <v>0</v>
      </c>
      <c r="O6" s="6">
        <f>J11</f>
        <v>5.9340229999999999E-6</v>
      </c>
      <c r="P6" s="6">
        <f>J12</f>
        <v>0</v>
      </c>
    </row>
    <row r="7" spans="1:16" x14ac:dyDescent="0.35">
      <c r="A7" s="7">
        <v>1</v>
      </c>
      <c r="B7" s="8" t="s">
        <v>18</v>
      </c>
      <c r="C7" s="9">
        <v>4.3526999999999996</v>
      </c>
      <c r="D7" s="9">
        <f t="shared" ref="D7:D14" si="0">C7*$C$2</f>
        <v>35107.137119999999</v>
      </c>
      <c r="E7" s="25">
        <f>10000000/D7</f>
        <v>284.84236597871586</v>
      </c>
      <c r="F7" s="9"/>
      <c r="G7" s="2" t="str">
        <f>K3</f>
        <v>3 (T3)</v>
      </c>
      <c r="H7" s="6">
        <v>0</v>
      </c>
      <c r="I7" s="6">
        <v>1.3395400000000001E-5</v>
      </c>
      <c r="J7" s="6">
        <v>1.053405E-5</v>
      </c>
      <c r="K7" s="5">
        <v>0</v>
      </c>
      <c r="L7" s="6">
        <f>K8</f>
        <v>0</v>
      </c>
      <c r="M7" s="6">
        <f>K9</f>
        <v>0</v>
      </c>
      <c r="N7" s="6">
        <f>K10</f>
        <v>0</v>
      </c>
      <c r="O7" s="6">
        <f>K11</f>
        <v>1.8737269999999999E-3</v>
      </c>
      <c r="P7" s="6">
        <f>K12</f>
        <v>0</v>
      </c>
    </row>
    <row r="8" spans="1:16" x14ac:dyDescent="0.35">
      <c r="A8" s="7">
        <v>2</v>
      </c>
      <c r="B8" s="8" t="s">
        <v>19</v>
      </c>
      <c r="C8" s="9">
        <v>4.3597999999999999</v>
      </c>
      <c r="D8" s="9">
        <f t="shared" si="0"/>
        <v>35164.402880000001</v>
      </c>
      <c r="E8" s="25">
        <f t="shared" ref="E8:E14" si="1">10000000/D8</f>
        <v>284.37849589328783</v>
      </c>
      <c r="F8" s="9"/>
      <c r="G8" s="2" t="str">
        <f>L3</f>
        <v>4 (S1)</v>
      </c>
      <c r="H8" s="6">
        <v>7.8829460000000004E-2</v>
      </c>
      <c r="I8" s="6">
        <v>0</v>
      </c>
      <c r="J8" s="6">
        <v>0</v>
      </c>
      <c r="K8" s="6">
        <v>0</v>
      </c>
      <c r="L8" s="5">
        <v>0</v>
      </c>
      <c r="M8" s="6">
        <f>L9</f>
        <v>4.9687500000000002E-5</v>
      </c>
      <c r="N8" s="6">
        <f>L10</f>
        <v>2.7581429999999999E-5</v>
      </c>
      <c r="O8" s="6">
        <f>L11</f>
        <v>0</v>
      </c>
      <c r="P8" s="6">
        <f>L12</f>
        <v>1.500672E-3</v>
      </c>
    </row>
    <row r="9" spans="1:16" x14ac:dyDescent="0.35">
      <c r="A9" s="7">
        <v>3</v>
      </c>
      <c r="B9" s="8" t="s">
        <v>20</v>
      </c>
      <c r="C9" s="9">
        <v>4.3785999999999996</v>
      </c>
      <c r="D9" s="9">
        <f t="shared" si="0"/>
        <v>35316.036159999996</v>
      </c>
      <c r="E9" s="25">
        <f t="shared" si="1"/>
        <v>283.15748558798623</v>
      </c>
      <c r="F9" s="9"/>
      <c r="G9" s="2" t="str">
        <f>M3</f>
        <v>5 (S2)</v>
      </c>
      <c r="H9" s="6">
        <v>8.2936410000000002E-2</v>
      </c>
      <c r="I9" s="6">
        <v>0</v>
      </c>
      <c r="J9" s="6">
        <v>0</v>
      </c>
      <c r="K9" s="6">
        <v>0</v>
      </c>
      <c r="L9" s="6">
        <v>4.9687500000000002E-5</v>
      </c>
      <c r="M9" s="5">
        <v>0</v>
      </c>
      <c r="N9" s="6">
        <f>M10</f>
        <v>2.891286E-5</v>
      </c>
      <c r="O9" s="6">
        <f>M11</f>
        <v>0</v>
      </c>
      <c r="P9" s="6">
        <f>M12</f>
        <v>2.5984450000000002E-6</v>
      </c>
    </row>
    <row r="10" spans="1:16" x14ac:dyDescent="0.35">
      <c r="A10" s="7">
        <v>4</v>
      </c>
      <c r="B10" s="8" t="s">
        <v>22</v>
      </c>
      <c r="C10" s="9">
        <v>4.7466999999999997</v>
      </c>
      <c r="D10" s="9">
        <f t="shared" si="0"/>
        <v>38284.983520000002</v>
      </c>
      <c r="E10" s="25">
        <f t="shared" si="1"/>
        <v>261.1990153992366</v>
      </c>
      <c r="F10" s="9"/>
      <c r="G10" s="2" t="str">
        <f>N3</f>
        <v>6 (S3)</v>
      </c>
      <c r="H10" s="6">
        <v>7.5120099999999995E-2</v>
      </c>
      <c r="I10" s="6">
        <v>0</v>
      </c>
      <c r="J10" s="6">
        <v>0</v>
      </c>
      <c r="K10" s="6">
        <v>0</v>
      </c>
      <c r="L10" s="6">
        <v>2.7581429999999999E-5</v>
      </c>
      <c r="M10" s="6">
        <v>2.891286E-5</v>
      </c>
      <c r="N10" s="5">
        <v>0</v>
      </c>
      <c r="O10" s="6">
        <f>N11</f>
        <v>0</v>
      </c>
      <c r="P10" s="6">
        <f>N12</f>
        <v>6.7724780000000002E-3</v>
      </c>
    </row>
    <row r="11" spans="1:16" x14ac:dyDescent="0.35">
      <c r="A11" s="7">
        <v>5</v>
      </c>
      <c r="B11" s="8" t="s">
        <v>23</v>
      </c>
      <c r="C11" s="9">
        <v>4.7548000000000004</v>
      </c>
      <c r="D11" s="9">
        <f t="shared" si="0"/>
        <v>38350.314880000005</v>
      </c>
      <c r="E11" s="25">
        <f t="shared" si="1"/>
        <v>260.75405198863388</v>
      </c>
      <c r="F11" s="9"/>
      <c r="G11" s="2" t="str">
        <f>O3</f>
        <v>7 (T4)</v>
      </c>
      <c r="H11" s="6">
        <v>0</v>
      </c>
      <c r="I11" s="6">
        <v>8.6396049999999998E-7</v>
      </c>
      <c r="J11" s="6">
        <v>5.9340229999999999E-6</v>
      </c>
      <c r="K11" s="6">
        <v>1.8737269999999999E-3</v>
      </c>
      <c r="L11" s="6">
        <v>0</v>
      </c>
      <c r="M11" s="6">
        <v>0</v>
      </c>
      <c r="N11" s="6">
        <v>0</v>
      </c>
      <c r="O11" s="5">
        <v>0</v>
      </c>
      <c r="P11" s="6">
        <f>O12</f>
        <v>0</v>
      </c>
    </row>
    <row r="12" spans="1:16" x14ac:dyDescent="0.35">
      <c r="A12" s="7">
        <v>6</v>
      </c>
      <c r="B12" s="8" t="s">
        <v>24</v>
      </c>
      <c r="C12" s="9">
        <v>4.7830000000000004</v>
      </c>
      <c r="D12" s="9">
        <f t="shared" si="0"/>
        <v>38577.764800000004</v>
      </c>
      <c r="E12" s="25">
        <f t="shared" si="1"/>
        <v>259.21667706367475</v>
      </c>
      <c r="F12" s="9"/>
      <c r="G12" s="2" t="str">
        <f>P3</f>
        <v>8 (S4)</v>
      </c>
      <c r="H12" s="6">
        <v>8.441271E-5</v>
      </c>
      <c r="I12" s="6">
        <v>0</v>
      </c>
      <c r="J12" s="6">
        <v>0</v>
      </c>
      <c r="K12" s="6">
        <v>0</v>
      </c>
      <c r="L12" s="6">
        <v>1.500672E-3</v>
      </c>
      <c r="M12" s="6">
        <v>2.5984450000000002E-6</v>
      </c>
      <c r="N12" s="6">
        <v>6.7724780000000002E-3</v>
      </c>
      <c r="O12" s="6">
        <v>0</v>
      </c>
      <c r="P12" s="5">
        <v>0</v>
      </c>
    </row>
    <row r="13" spans="1:16" x14ac:dyDescent="0.35">
      <c r="A13" s="7">
        <v>7</v>
      </c>
      <c r="B13" s="8" t="s">
        <v>21</v>
      </c>
      <c r="C13" s="9">
        <v>4.7862999999999998</v>
      </c>
      <c r="D13" s="9">
        <f t="shared" si="0"/>
        <v>38604.381280000001</v>
      </c>
      <c r="E13" s="25">
        <f t="shared" si="1"/>
        <v>259.03795549705541</v>
      </c>
      <c r="F13" s="9"/>
    </row>
    <row r="14" spans="1:16" x14ac:dyDescent="0.35">
      <c r="A14" s="7">
        <v>8</v>
      </c>
      <c r="B14" s="8" t="s">
        <v>25</v>
      </c>
      <c r="C14" s="9">
        <v>5.0686</v>
      </c>
      <c r="D14" s="9">
        <f t="shared" si="0"/>
        <v>40881.300159999999</v>
      </c>
      <c r="E14" s="25">
        <f t="shared" si="1"/>
        <v>244.61061563263158</v>
      </c>
      <c r="F14" s="9"/>
    </row>
    <row r="15" spans="1:16" x14ac:dyDescent="0.35">
      <c r="A15" s="7"/>
      <c r="B15" s="10"/>
      <c r="C15" s="8"/>
      <c r="D15" s="9"/>
      <c r="E15" s="9"/>
      <c r="F15" s="9"/>
      <c r="H15" s="3" t="s">
        <v>26</v>
      </c>
    </row>
    <row r="16" spans="1:16" x14ac:dyDescent="0.35">
      <c r="A16" s="1"/>
      <c r="B16" s="8" t="s">
        <v>27</v>
      </c>
      <c r="C16" s="4">
        <f>D14*C3</f>
        <v>1225621378796800</v>
      </c>
    </row>
    <row r="17" spans="1:16" x14ac:dyDescent="0.35">
      <c r="A17" s="1"/>
      <c r="B17" s="8" t="s">
        <v>28</v>
      </c>
      <c r="C17" s="4">
        <f>C16*2</f>
        <v>2451242757593600</v>
      </c>
      <c r="H17" s="2" t="s">
        <v>4</v>
      </c>
      <c r="I17" s="2" t="s">
        <v>5</v>
      </c>
      <c r="J17" s="2" t="s">
        <v>6</v>
      </c>
      <c r="K17" s="2" t="s">
        <v>7</v>
      </c>
      <c r="L17" s="2" t="s">
        <v>38</v>
      </c>
      <c r="M17" s="2" t="s">
        <v>39</v>
      </c>
      <c r="N17" s="2" t="s">
        <v>40</v>
      </c>
      <c r="O17" s="2" t="s">
        <v>41</v>
      </c>
      <c r="P17" s="2" t="s">
        <v>12</v>
      </c>
    </row>
    <row r="18" spans="1:16" x14ac:dyDescent="0.35">
      <c r="A18" s="1"/>
      <c r="B18" s="8" t="s">
        <v>29</v>
      </c>
      <c r="C18" s="4">
        <f>1/C17</f>
        <v>4.07956330274569E-16</v>
      </c>
      <c r="G18" s="2" t="str">
        <f>H17</f>
        <v>0 (S0)</v>
      </c>
      <c r="H18" s="5">
        <v>0</v>
      </c>
      <c r="I18" s="6">
        <f>H19</f>
        <v>34.582487999999998</v>
      </c>
      <c r="J18" s="6">
        <f>H20</f>
        <v>28.745757000000001</v>
      </c>
      <c r="K18" s="6">
        <f>H21</f>
        <v>7.0131180000000004</v>
      </c>
      <c r="L18" s="6">
        <f>H22</f>
        <v>0</v>
      </c>
      <c r="M18" s="6">
        <f>H23</f>
        <v>0</v>
      </c>
      <c r="N18" s="6">
        <f>H24</f>
        <v>0</v>
      </c>
      <c r="O18" s="6">
        <f>H25</f>
        <v>194.4889</v>
      </c>
      <c r="P18" s="6">
        <f>H26</f>
        <v>0</v>
      </c>
    </row>
    <row r="19" spans="1:16" x14ac:dyDescent="0.35">
      <c r="A19" s="1"/>
      <c r="B19" s="11" t="s">
        <v>30</v>
      </c>
      <c r="C19" s="12">
        <f>C18/$C$4</f>
        <v>16.86547723142445</v>
      </c>
      <c r="G19" s="2" t="str">
        <f>I17</f>
        <v>1 (T1)</v>
      </c>
      <c r="H19" s="6">
        <v>34.582487999999998</v>
      </c>
      <c r="I19" s="5">
        <f>D7</f>
        <v>35107.137119999999</v>
      </c>
      <c r="J19" s="6">
        <f>I20</f>
        <v>260.78460699999999</v>
      </c>
      <c r="K19" s="6">
        <f>I21</f>
        <v>258.95620200000002</v>
      </c>
      <c r="L19" s="6">
        <f>I22</f>
        <v>183.872343</v>
      </c>
      <c r="M19" s="6">
        <f>I23</f>
        <v>3.4477069999999999</v>
      </c>
      <c r="N19" s="6">
        <f>I24</f>
        <v>187.095337</v>
      </c>
      <c r="O19" s="6">
        <f>I25</f>
        <v>0.25217000000000001</v>
      </c>
      <c r="P19" s="6">
        <f>I26</f>
        <v>0.176926</v>
      </c>
    </row>
    <row r="20" spans="1:16" x14ac:dyDescent="0.35">
      <c r="A20" s="1"/>
      <c r="C20" s="13"/>
      <c r="G20" s="2" t="str">
        <f>J17</f>
        <v>2 (T2)</v>
      </c>
      <c r="H20" s="6">
        <v>28.745757000000001</v>
      </c>
      <c r="I20" s="6">
        <v>260.78460699999999</v>
      </c>
      <c r="J20" s="5">
        <f>D8</f>
        <v>35164.402880000001</v>
      </c>
      <c r="K20" s="6">
        <f>J21</f>
        <v>264.17792700000001</v>
      </c>
      <c r="L20" s="6">
        <f>J22</f>
        <v>4.4595269999999996</v>
      </c>
      <c r="M20" s="6">
        <f>J23</f>
        <v>184.617178</v>
      </c>
      <c r="N20" s="6">
        <f>J24</f>
        <v>191.77029099999999</v>
      </c>
      <c r="O20" s="6">
        <f>J25</f>
        <v>75.193044999999998</v>
      </c>
      <c r="P20" s="6">
        <f>J26</f>
        <v>28.832134</v>
      </c>
    </row>
    <row r="21" spans="1:16" x14ac:dyDescent="0.35">
      <c r="A21" s="1"/>
      <c r="B21" s="14" t="s">
        <v>31</v>
      </c>
      <c r="C21" s="15"/>
      <c r="G21" s="2" t="str">
        <f>K17</f>
        <v>3 (T3)</v>
      </c>
      <c r="H21" s="6">
        <v>7.0131180000000004</v>
      </c>
      <c r="I21" s="6">
        <v>258.95620200000002</v>
      </c>
      <c r="J21" s="6">
        <v>264.17792700000001</v>
      </c>
      <c r="K21" s="5">
        <f>D9</f>
        <v>35316.036159999996</v>
      </c>
      <c r="L21" s="6">
        <f>K22</f>
        <v>187.50294299999999</v>
      </c>
      <c r="M21" s="6">
        <f>K23</f>
        <v>184.425014</v>
      </c>
      <c r="N21" s="6">
        <f>K24</f>
        <v>2.7587570000000001</v>
      </c>
      <c r="O21" s="6">
        <f>K25</f>
        <v>22.206372999999999</v>
      </c>
      <c r="P21" s="6">
        <f>K26</f>
        <v>4.5821779999999999</v>
      </c>
    </row>
    <row r="22" spans="1:16" x14ac:dyDescent="0.35">
      <c r="A22" s="1"/>
      <c r="B22" s="14" t="s">
        <v>32</v>
      </c>
      <c r="C22" s="13">
        <f>C18*C21</f>
        <v>0</v>
      </c>
      <c r="G22" s="2" t="str">
        <f>L17</f>
        <v>4 (S1)</v>
      </c>
      <c r="H22" s="6">
        <v>0</v>
      </c>
      <c r="I22" s="6">
        <v>183.872343</v>
      </c>
      <c r="J22" s="6">
        <v>4.4595269999999996</v>
      </c>
      <c r="K22" s="6">
        <v>187.50294299999999</v>
      </c>
      <c r="L22" s="5">
        <f>D10</f>
        <v>38284.983520000002</v>
      </c>
      <c r="M22" s="6">
        <f>L23</f>
        <v>0</v>
      </c>
      <c r="N22" s="6">
        <f>L24</f>
        <v>0</v>
      </c>
      <c r="O22" s="6">
        <f>L25</f>
        <v>8.0976350000000004</v>
      </c>
      <c r="P22" s="6">
        <f>L26</f>
        <v>0</v>
      </c>
    </row>
    <row r="23" spans="1:16" x14ac:dyDescent="0.35">
      <c r="A23" s="1"/>
      <c r="G23" s="2" t="str">
        <f>M17</f>
        <v>5 (S2)</v>
      </c>
      <c r="H23" s="6">
        <v>0</v>
      </c>
      <c r="I23" s="6">
        <v>3.4477069999999999</v>
      </c>
      <c r="J23" s="6">
        <v>184.617178</v>
      </c>
      <c r="K23" s="6">
        <v>184.425014</v>
      </c>
      <c r="L23" s="6">
        <v>0</v>
      </c>
      <c r="M23" s="5">
        <f>D11</f>
        <v>38350.314880000005</v>
      </c>
      <c r="N23" s="6">
        <f>M24</f>
        <v>0</v>
      </c>
      <c r="O23" s="6">
        <f>M25</f>
        <v>0.13242000000000001</v>
      </c>
      <c r="P23" s="6">
        <f>M26</f>
        <v>0</v>
      </c>
    </row>
    <row r="24" spans="1:16" x14ac:dyDescent="0.35">
      <c r="A24" s="1"/>
      <c r="B24" s="14" t="s">
        <v>33</v>
      </c>
      <c r="G24" s="2" t="str">
        <f>N17</f>
        <v>6 (S3)</v>
      </c>
      <c r="H24" s="6">
        <v>0</v>
      </c>
      <c r="I24" s="6">
        <v>187.095337</v>
      </c>
      <c r="J24" s="6">
        <v>191.77029099999999</v>
      </c>
      <c r="K24" s="6">
        <v>2.7587570000000001</v>
      </c>
      <c r="L24" s="6">
        <v>0</v>
      </c>
      <c r="M24" s="6">
        <v>0</v>
      </c>
      <c r="N24" s="5">
        <f>D12</f>
        <v>38577.764800000004</v>
      </c>
      <c r="O24" s="6">
        <f>N25</f>
        <v>11.863019</v>
      </c>
      <c r="P24" s="6">
        <f>N26</f>
        <v>0</v>
      </c>
    </row>
    <row r="25" spans="1:16" x14ac:dyDescent="0.35">
      <c r="A25" s="1"/>
      <c r="B25" s="14" t="s">
        <v>34</v>
      </c>
      <c r="C25" s="4">
        <f>(C24*C4)*C21</f>
        <v>0</v>
      </c>
      <c r="G25" s="2" t="str">
        <f>O17</f>
        <v>7 (T4)</v>
      </c>
      <c r="H25" s="6">
        <v>194.4889</v>
      </c>
      <c r="I25" s="6">
        <v>0.25217000000000001</v>
      </c>
      <c r="J25" s="6">
        <v>75.193044999999998</v>
      </c>
      <c r="K25" s="6">
        <v>22.206372999999999</v>
      </c>
      <c r="L25" s="6">
        <v>8.0976350000000004</v>
      </c>
      <c r="M25" s="6">
        <v>0.13242000000000001</v>
      </c>
      <c r="N25" s="6">
        <v>11.863019</v>
      </c>
      <c r="O25" s="5">
        <f>D13</f>
        <v>38604.381280000001</v>
      </c>
      <c r="P25" s="6">
        <f>O26</f>
        <v>0.82386599999999999</v>
      </c>
    </row>
    <row r="26" spans="1:16" x14ac:dyDescent="0.35">
      <c r="A26" s="1"/>
      <c r="G26" s="2" t="str">
        <f>P17</f>
        <v>8 (S4)</v>
      </c>
      <c r="H26" s="6">
        <v>0</v>
      </c>
      <c r="I26" s="6">
        <v>0.176926</v>
      </c>
      <c r="J26" s="6">
        <v>28.832134</v>
      </c>
      <c r="K26" s="6">
        <v>4.5821779999999999</v>
      </c>
      <c r="L26" s="6">
        <v>0</v>
      </c>
      <c r="M26" s="6">
        <v>0</v>
      </c>
      <c r="N26" s="6">
        <v>0</v>
      </c>
      <c r="O26" s="6">
        <v>0.82386599999999999</v>
      </c>
      <c r="P26" s="5">
        <f>D14</f>
        <v>40881.300159999999</v>
      </c>
    </row>
    <row r="27" spans="1:16" x14ac:dyDescent="0.35">
      <c r="A27" s="1"/>
    </row>
    <row r="28" spans="1:16" x14ac:dyDescent="0.35">
      <c r="A28" s="1"/>
      <c r="C28" s="27" t="s">
        <v>50</v>
      </c>
      <c r="D28" s="27"/>
      <c r="G28" s="16"/>
      <c r="H28" s="16"/>
      <c r="I28" s="16"/>
      <c r="J28" s="27"/>
      <c r="K28" s="27"/>
      <c r="L28" s="10"/>
    </row>
    <row r="29" spans="1:16" x14ac:dyDescent="0.35">
      <c r="A29" s="1"/>
      <c r="C29" s="1" t="s">
        <v>35</v>
      </c>
      <c r="D29" s="1" t="s">
        <v>36</v>
      </c>
      <c r="G29" s="16"/>
      <c r="H29" s="16"/>
      <c r="I29" s="16"/>
      <c r="J29" s="17"/>
      <c r="K29" s="17"/>
      <c r="L29" s="18"/>
    </row>
    <row r="30" spans="1:16" x14ac:dyDescent="0.35">
      <c r="A30" s="1"/>
      <c r="C30" s="19"/>
      <c r="D30" s="1">
        <v>1</v>
      </c>
      <c r="G30" s="16"/>
      <c r="H30" s="16"/>
      <c r="I30" s="16"/>
      <c r="J30" s="20"/>
      <c r="K30" s="17"/>
      <c r="L30" s="21"/>
    </row>
    <row r="31" spans="1:16" x14ac:dyDescent="0.35">
      <c r="A31" s="1"/>
      <c r="C31" s="19"/>
      <c r="D31" s="1">
        <v>2</v>
      </c>
      <c r="G31" s="16"/>
      <c r="H31" s="6"/>
      <c r="I31" s="16"/>
      <c r="J31" s="20"/>
      <c r="K31" s="17"/>
      <c r="L31" s="21"/>
    </row>
    <row r="32" spans="1:16" x14ac:dyDescent="0.35">
      <c r="A32" s="1"/>
      <c r="C32" s="19"/>
      <c r="D32" s="1">
        <v>3</v>
      </c>
      <c r="G32" s="16"/>
      <c r="H32" s="6"/>
      <c r="I32" s="16"/>
      <c r="J32" s="20"/>
      <c r="K32" s="17"/>
      <c r="L32" s="21"/>
    </row>
    <row r="33" spans="1:12" x14ac:dyDescent="0.35">
      <c r="A33" s="1"/>
      <c r="C33" s="19"/>
      <c r="D33" s="1">
        <v>4</v>
      </c>
      <c r="G33" s="16"/>
      <c r="H33" s="6"/>
      <c r="I33" s="16"/>
      <c r="J33" s="20"/>
      <c r="K33" s="17"/>
      <c r="L33" s="21"/>
    </row>
    <row r="34" spans="1:12" x14ac:dyDescent="0.35">
      <c r="A34" s="1"/>
      <c r="C34" s="19"/>
      <c r="D34" s="1">
        <v>5</v>
      </c>
      <c r="G34" s="16"/>
      <c r="H34" s="6"/>
      <c r="I34" s="16"/>
      <c r="J34" s="20"/>
      <c r="K34" s="17"/>
      <c r="L34" s="21"/>
    </row>
    <row r="35" spans="1:12" x14ac:dyDescent="0.35">
      <c r="A35" s="1"/>
      <c r="C35" s="19"/>
      <c r="D35" s="1">
        <v>6</v>
      </c>
      <c r="G35" s="16"/>
      <c r="H35" s="6"/>
      <c r="I35" s="16"/>
      <c r="J35" s="20"/>
      <c r="K35" s="17"/>
      <c r="L35" s="21"/>
    </row>
    <row r="36" spans="1:12" x14ac:dyDescent="0.35">
      <c r="A36" s="1"/>
      <c r="C36" s="19"/>
      <c r="D36" s="1">
        <v>7</v>
      </c>
      <c r="G36" s="16"/>
      <c r="H36" s="6"/>
      <c r="I36" s="16"/>
      <c r="J36" s="20"/>
      <c r="K36" s="17"/>
      <c r="L36" s="21"/>
    </row>
    <row r="37" spans="1:12" x14ac:dyDescent="0.35">
      <c r="A37" s="1"/>
      <c r="C37" s="19"/>
      <c r="D37" s="1">
        <v>8</v>
      </c>
      <c r="G37" s="16"/>
      <c r="H37" s="16"/>
      <c r="I37" s="16"/>
      <c r="J37" s="20"/>
      <c r="K37" s="17"/>
      <c r="L37" s="21"/>
    </row>
    <row r="38" spans="1:12" x14ac:dyDescent="0.35">
      <c r="A38" s="1"/>
      <c r="C38" s="19"/>
      <c r="D38" s="1">
        <v>9</v>
      </c>
      <c r="G38" s="16"/>
      <c r="H38" s="16"/>
      <c r="I38" s="16"/>
      <c r="J38" s="20"/>
      <c r="K38" s="17"/>
      <c r="L38" s="21"/>
    </row>
    <row r="39" spans="1:12" x14ac:dyDescent="0.35">
      <c r="H39" s="22"/>
      <c r="J39" s="23"/>
      <c r="K39" s="24"/>
    </row>
    <row r="40" spans="1:12" x14ac:dyDescent="0.35">
      <c r="H40" s="22"/>
      <c r="J40" s="23"/>
      <c r="K40" s="24"/>
    </row>
    <row r="41" spans="1:12" x14ac:dyDescent="0.35">
      <c r="H41" s="22"/>
      <c r="J41" s="23"/>
      <c r="K41" s="24"/>
    </row>
  </sheetData>
  <mergeCells count="2">
    <mergeCell ref="C28:D28"/>
    <mergeCell ref="J28:K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F50" sqref="F50"/>
    </sheetView>
  </sheetViews>
  <sheetFormatPr baseColWidth="10" defaultRowHeight="14.5" x14ac:dyDescent="0.35"/>
  <cols>
    <col min="1" max="1" width="2.81640625" bestFit="1" customWidth="1"/>
    <col min="2" max="2" width="12" bestFit="1" customWidth="1"/>
    <col min="3" max="3" width="15.1796875" bestFit="1" customWidth="1"/>
    <col min="4" max="4" width="17.1796875" bestFit="1" customWidth="1"/>
    <col min="5" max="5" width="17.1796875" customWidth="1"/>
    <col min="6" max="6" width="5.6328125" customWidth="1"/>
    <col min="7" max="7" width="10.90625" style="2"/>
    <col min="8" max="16" width="16.6328125" style="2" customWidth="1"/>
    <col min="17" max="18" width="16.6328125" customWidth="1"/>
  </cols>
  <sheetData>
    <row r="1" spans="1:18" x14ac:dyDescent="0.35">
      <c r="A1" s="1"/>
      <c r="B1" t="s">
        <v>0</v>
      </c>
      <c r="C1">
        <v>27.211396000000001</v>
      </c>
      <c r="H1" s="3" t="s">
        <v>1</v>
      </c>
    </row>
    <row r="2" spans="1:18" ht="16.5" x14ac:dyDescent="0.35">
      <c r="A2" s="1"/>
      <c r="B2" t="s">
        <v>2</v>
      </c>
      <c r="C2">
        <v>8065.6</v>
      </c>
    </row>
    <row r="3" spans="1:18" x14ac:dyDescent="0.35">
      <c r="A3" s="1"/>
      <c r="B3" t="s">
        <v>3</v>
      </c>
      <c r="C3" s="4">
        <v>29980000000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44</v>
      </c>
      <c r="N3" s="2" t="s">
        <v>45</v>
      </c>
      <c r="O3" s="2" t="s">
        <v>46</v>
      </c>
      <c r="P3" s="2" t="s">
        <v>47</v>
      </c>
      <c r="Q3" s="2" t="s">
        <v>48</v>
      </c>
      <c r="R3" s="2" t="s">
        <v>49</v>
      </c>
    </row>
    <row r="4" spans="1:18" x14ac:dyDescent="0.35">
      <c r="A4" s="1"/>
      <c r="B4" t="s">
        <v>13</v>
      </c>
      <c r="C4" s="4">
        <v>2.4188840000000001E-17</v>
      </c>
      <c r="G4" s="2" t="str">
        <f>H3</f>
        <v>0 (S0)</v>
      </c>
      <c r="H4" s="5">
        <v>0</v>
      </c>
      <c r="I4" s="6">
        <f>H5</f>
        <v>0</v>
      </c>
      <c r="J4" s="6">
        <f>H6</f>
        <v>0</v>
      </c>
      <c r="K4" s="6">
        <f>H7</f>
        <v>0</v>
      </c>
      <c r="L4" s="6">
        <f>H8</f>
        <v>0</v>
      </c>
      <c r="M4" s="6">
        <f>H9</f>
        <v>0</v>
      </c>
      <c r="N4" s="6">
        <f>H10</f>
        <v>2.0152019999999998E-3</v>
      </c>
      <c r="O4" s="6">
        <f>H11</f>
        <v>2.0070969999999998E-3</v>
      </c>
      <c r="P4" s="6">
        <f>H12</f>
        <v>4.011372E-3</v>
      </c>
      <c r="Q4" s="6">
        <f>H13</f>
        <v>8.8486000000000001E-4</v>
      </c>
      <c r="R4" s="6">
        <f>H14</f>
        <v>8.7891830000000001E-4</v>
      </c>
    </row>
    <row r="5" spans="1:18" x14ac:dyDescent="0.35">
      <c r="A5" s="1"/>
      <c r="G5" s="2" t="str">
        <f>I3</f>
        <v>1 (T1)</v>
      </c>
      <c r="H5" s="6">
        <v>0</v>
      </c>
      <c r="I5" s="5">
        <v>0</v>
      </c>
      <c r="J5" s="6">
        <f>I6</f>
        <v>1.8117520000000001E-11</v>
      </c>
      <c r="K5" s="6">
        <f>I7</f>
        <v>7.0095290000000006E-5</v>
      </c>
      <c r="L5" s="6">
        <f>I8</f>
        <v>1.019258E-4</v>
      </c>
      <c r="M5" s="6">
        <f>I9</f>
        <v>2.4415960000000002E-7</v>
      </c>
      <c r="N5" s="6">
        <f>I10</f>
        <v>0</v>
      </c>
      <c r="O5" s="6">
        <f>I11</f>
        <v>0</v>
      </c>
      <c r="P5" s="6">
        <f>I12</f>
        <v>0</v>
      </c>
      <c r="Q5" s="6">
        <f>I13</f>
        <v>0</v>
      </c>
      <c r="R5" s="6">
        <f>I14</f>
        <v>0</v>
      </c>
    </row>
    <row r="6" spans="1:18" x14ac:dyDescent="0.35">
      <c r="A6" s="26" t="s">
        <v>14</v>
      </c>
      <c r="B6" s="26" t="s">
        <v>15</v>
      </c>
      <c r="C6" s="26" t="s">
        <v>16</v>
      </c>
      <c r="D6" s="26" t="s">
        <v>17</v>
      </c>
      <c r="E6" s="26" t="s">
        <v>37</v>
      </c>
      <c r="F6" s="26"/>
      <c r="G6" s="2" t="str">
        <f>J3</f>
        <v>2 (T2)</v>
      </c>
      <c r="H6" s="6">
        <v>0</v>
      </c>
      <c r="I6" s="6">
        <v>1.8117520000000001E-11</v>
      </c>
      <c r="J6" s="5">
        <v>0</v>
      </c>
      <c r="K6" s="6">
        <f>J7</f>
        <v>6.9567700000000001E-5</v>
      </c>
      <c r="L6" s="6">
        <f>J8</f>
        <v>2.419326E-7</v>
      </c>
      <c r="M6" s="6">
        <f>J9</f>
        <v>1.0133890000000001E-4</v>
      </c>
      <c r="N6" s="6">
        <f>J10</f>
        <v>0</v>
      </c>
      <c r="O6" s="6">
        <f>J11</f>
        <v>0</v>
      </c>
      <c r="P6" s="6">
        <f>J12</f>
        <v>0</v>
      </c>
      <c r="Q6" s="6">
        <f>J13</f>
        <v>0</v>
      </c>
      <c r="R6" s="6">
        <f>J14</f>
        <v>0</v>
      </c>
    </row>
    <row r="7" spans="1:18" x14ac:dyDescent="0.35">
      <c r="A7" s="26">
        <v>1</v>
      </c>
      <c r="B7" s="8" t="s">
        <v>18</v>
      </c>
      <c r="C7" s="9">
        <v>4.0777999999999999</v>
      </c>
      <c r="D7" s="9">
        <f t="shared" ref="D7:D14" si="0">C7*$C$2</f>
        <v>32889.903680000003</v>
      </c>
      <c r="E7" s="25">
        <f>10000000/D7</f>
        <v>304.04467271459032</v>
      </c>
      <c r="F7" s="9"/>
      <c r="G7" s="2" t="str">
        <f>K3</f>
        <v>3 (T3)</v>
      </c>
      <c r="H7" s="6">
        <v>0</v>
      </c>
      <c r="I7" s="6">
        <v>7.0095290000000006E-5</v>
      </c>
      <c r="J7" s="6">
        <v>6.9567700000000001E-5</v>
      </c>
      <c r="K7" s="5">
        <v>0</v>
      </c>
      <c r="L7" s="6">
        <f>K8</f>
        <v>1.3387730000000001E-4</v>
      </c>
      <c r="M7" s="6">
        <f>K9</f>
        <v>1.3344029999999999E-4</v>
      </c>
      <c r="N7" s="6">
        <f>K10</f>
        <v>0</v>
      </c>
      <c r="O7" s="6">
        <f>K11</f>
        <v>0</v>
      </c>
      <c r="P7" s="6">
        <f>K12</f>
        <v>0</v>
      </c>
      <c r="Q7" s="6">
        <f>K13</f>
        <v>0</v>
      </c>
      <c r="R7" s="6">
        <f>K14</f>
        <v>0</v>
      </c>
    </row>
    <row r="8" spans="1:18" x14ac:dyDescent="0.35">
      <c r="A8" s="26">
        <v>2</v>
      </c>
      <c r="B8" s="8" t="s">
        <v>19</v>
      </c>
      <c r="C8" s="9">
        <v>4.0778999999999996</v>
      </c>
      <c r="D8" s="9">
        <f t="shared" si="0"/>
        <v>32890.71024</v>
      </c>
      <c r="E8" s="25">
        <f t="shared" ref="E8:E14" si="1">10000000/D8</f>
        <v>304.03721680167644</v>
      </c>
      <c r="F8" s="9"/>
      <c r="G8" s="2" t="str">
        <f>L3</f>
        <v>4 (T4)</v>
      </c>
      <c r="H8" s="6">
        <v>0</v>
      </c>
      <c r="I8" s="6">
        <v>1.019258E-4</v>
      </c>
      <c r="J8" s="6">
        <v>2.419326E-7</v>
      </c>
      <c r="K8" s="6">
        <v>1.3387730000000001E-4</v>
      </c>
      <c r="L8" s="5">
        <v>0</v>
      </c>
      <c r="M8" s="6">
        <f>L9</f>
        <v>4.3831039999999998E-10</v>
      </c>
      <c r="N8" s="6">
        <f>L10</f>
        <v>0</v>
      </c>
      <c r="O8" s="6">
        <f>L11</f>
        <v>0</v>
      </c>
      <c r="P8" s="6">
        <f>L12</f>
        <v>0</v>
      </c>
      <c r="Q8" s="6">
        <f>L13</f>
        <v>0</v>
      </c>
      <c r="R8" s="6">
        <f>L14</f>
        <v>0</v>
      </c>
    </row>
    <row r="9" spans="1:18" x14ac:dyDescent="0.35">
      <c r="A9" s="26">
        <v>3</v>
      </c>
      <c r="B9" s="8" t="s">
        <v>20</v>
      </c>
      <c r="C9" s="9">
        <v>4.117</v>
      </c>
      <c r="D9" s="9">
        <f t="shared" si="0"/>
        <v>33206.075199999999</v>
      </c>
      <c r="E9" s="25">
        <f t="shared" si="1"/>
        <v>301.14971250802927</v>
      </c>
      <c r="F9" s="9"/>
      <c r="G9" s="2" t="str">
        <f>M3</f>
        <v>5 (T5)</v>
      </c>
      <c r="H9" s="6">
        <v>0</v>
      </c>
      <c r="I9" s="6">
        <v>2.4415960000000002E-7</v>
      </c>
      <c r="J9" s="6">
        <v>1.0133890000000001E-4</v>
      </c>
      <c r="K9" s="6">
        <v>1.3344029999999999E-4</v>
      </c>
      <c r="L9" s="6">
        <v>4.3831039999999998E-10</v>
      </c>
      <c r="M9" s="5">
        <v>0</v>
      </c>
      <c r="N9" s="6">
        <f>M10</f>
        <v>0</v>
      </c>
      <c r="O9" s="6">
        <f>M11</f>
        <v>0</v>
      </c>
      <c r="P9" s="6">
        <f>M12</f>
        <v>0</v>
      </c>
      <c r="Q9" s="6">
        <f>M13</f>
        <v>0</v>
      </c>
      <c r="R9" s="6">
        <f>M14</f>
        <v>0</v>
      </c>
    </row>
    <row r="10" spans="1:18" x14ac:dyDescent="0.35">
      <c r="A10" s="26">
        <v>4</v>
      </c>
      <c r="B10" s="8" t="s">
        <v>21</v>
      </c>
      <c r="C10" s="9">
        <v>4.2474999999999996</v>
      </c>
      <c r="D10" s="9">
        <f t="shared" si="0"/>
        <v>34258.635999999999</v>
      </c>
      <c r="E10" s="25">
        <f t="shared" si="1"/>
        <v>291.89720221202037</v>
      </c>
      <c r="F10" s="9"/>
      <c r="G10" s="2" t="str">
        <f>N3</f>
        <v>6 (S1)</v>
      </c>
      <c r="H10" s="6">
        <v>2.0152019999999998E-3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5">
        <v>0</v>
      </c>
      <c r="O10" s="6">
        <f>N11</f>
        <v>1.312044E-9</v>
      </c>
      <c r="P10" s="6">
        <f>N12</f>
        <v>9.2166480000000005E-5</v>
      </c>
      <c r="Q10" s="6">
        <f>N13</f>
        <v>2.5550150000000001E-5</v>
      </c>
      <c r="R10" s="6">
        <f>N14</f>
        <v>1.3061450000000001E-6</v>
      </c>
    </row>
    <row r="11" spans="1:18" x14ac:dyDescent="0.35">
      <c r="A11" s="26">
        <v>5</v>
      </c>
      <c r="B11" s="8" t="s">
        <v>42</v>
      </c>
      <c r="C11" s="9">
        <v>4.2477999999999998</v>
      </c>
      <c r="D11" s="9">
        <f t="shared" si="0"/>
        <v>34261.055679999998</v>
      </c>
      <c r="E11" s="25">
        <f t="shared" si="1"/>
        <v>291.87658703224173</v>
      </c>
      <c r="F11" s="9"/>
      <c r="G11" s="2" t="str">
        <f>O3</f>
        <v>7 (S2)</v>
      </c>
      <c r="H11" s="6">
        <v>2.0070969999999998E-3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1.312044E-9</v>
      </c>
      <c r="O11" s="5">
        <v>0</v>
      </c>
      <c r="P11" s="6">
        <f>O12</f>
        <v>9.1592210000000001E-5</v>
      </c>
      <c r="Q11" s="6">
        <f>O13</f>
        <v>1.310378E-6</v>
      </c>
      <c r="R11" s="6">
        <f>O14</f>
        <v>2.4943280000000001E-5</v>
      </c>
    </row>
    <row r="12" spans="1:18" x14ac:dyDescent="0.35">
      <c r="A12" s="26">
        <v>6</v>
      </c>
      <c r="B12" s="8" t="s">
        <v>22</v>
      </c>
      <c r="C12" s="9">
        <v>4.2934000000000001</v>
      </c>
      <c r="D12" s="9">
        <f t="shared" si="0"/>
        <v>34628.847040000001</v>
      </c>
      <c r="E12" s="25">
        <f t="shared" si="1"/>
        <v>288.77657949307223</v>
      </c>
      <c r="F12" s="9"/>
      <c r="G12" s="2" t="str">
        <f>P3</f>
        <v>8 (S3)</v>
      </c>
      <c r="H12" s="6">
        <v>4.011372E-3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9.2166480000000005E-5</v>
      </c>
      <c r="O12" s="6">
        <v>9.1592210000000001E-5</v>
      </c>
      <c r="P12" s="5">
        <v>0</v>
      </c>
      <c r="Q12" s="6">
        <f>P13</f>
        <v>1.981599E-6</v>
      </c>
      <c r="R12" s="6">
        <f>P14</f>
        <v>1.9707410000000001E-6</v>
      </c>
    </row>
    <row r="13" spans="1:18" x14ac:dyDescent="0.35">
      <c r="A13" s="26">
        <v>7</v>
      </c>
      <c r="B13" s="8" t="s">
        <v>23</v>
      </c>
      <c r="C13" s="9">
        <v>4.2934999999999999</v>
      </c>
      <c r="D13" s="9">
        <f t="shared" si="0"/>
        <v>34629.653599999998</v>
      </c>
      <c r="E13" s="25">
        <f t="shared" si="1"/>
        <v>288.76985359160511</v>
      </c>
      <c r="F13" s="9"/>
      <c r="G13" s="2" t="str">
        <f>Q3</f>
        <v>9 (S4)</v>
      </c>
      <c r="H13" s="6">
        <v>8.8486000000000001E-4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2.5550150000000001E-5</v>
      </c>
      <c r="O13" s="6">
        <v>1.310378E-6</v>
      </c>
      <c r="P13" s="6">
        <v>1.981599E-6</v>
      </c>
      <c r="Q13" s="5">
        <v>0</v>
      </c>
      <c r="R13" s="6">
        <f>Q14</f>
        <v>6.7797780000000001E-12</v>
      </c>
    </row>
    <row r="14" spans="1:18" x14ac:dyDescent="0.35">
      <c r="A14" s="26">
        <v>8</v>
      </c>
      <c r="B14" s="8" t="s">
        <v>24</v>
      </c>
      <c r="C14" s="9">
        <v>4.3209999999999997</v>
      </c>
      <c r="D14" s="9">
        <f t="shared" si="0"/>
        <v>34851.457600000002</v>
      </c>
      <c r="E14" s="25">
        <f t="shared" si="1"/>
        <v>286.93204498855738</v>
      </c>
      <c r="F14" s="9"/>
      <c r="G14" s="2" t="str">
        <f>R3</f>
        <v>10 (S5)</v>
      </c>
      <c r="H14" s="6">
        <v>8.7891830000000001E-4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1.3061450000000001E-6</v>
      </c>
      <c r="O14" s="6">
        <v>2.4943280000000001E-5</v>
      </c>
      <c r="P14" s="6">
        <v>1.9707410000000001E-6</v>
      </c>
      <c r="Q14" s="6">
        <v>6.7797780000000001E-12</v>
      </c>
      <c r="R14" s="5">
        <v>0</v>
      </c>
    </row>
    <row r="15" spans="1:18" x14ac:dyDescent="0.35">
      <c r="A15" s="26">
        <v>9</v>
      </c>
      <c r="B15" s="8" t="s">
        <v>25</v>
      </c>
      <c r="C15" s="9">
        <v>4.4004000000000003</v>
      </c>
      <c r="D15" s="9">
        <f t="shared" ref="D15:D16" si="2">C15*$C$2</f>
        <v>35491.866240000003</v>
      </c>
      <c r="E15" s="25">
        <f t="shared" ref="E15:E16" si="3">10000000/D15</f>
        <v>281.75469648112818</v>
      </c>
      <c r="F15" s="9"/>
    </row>
    <row r="16" spans="1:18" x14ac:dyDescent="0.35">
      <c r="A16" s="26">
        <v>10</v>
      </c>
      <c r="B16" s="8" t="s">
        <v>43</v>
      </c>
      <c r="C16" s="9">
        <v>4.4004000000000003</v>
      </c>
      <c r="D16" s="9">
        <f t="shared" si="2"/>
        <v>35491.866240000003</v>
      </c>
      <c r="E16" s="25">
        <f t="shared" si="3"/>
        <v>281.75469648112818</v>
      </c>
    </row>
    <row r="17" spans="1:18" x14ac:dyDescent="0.35">
      <c r="A17" s="26"/>
      <c r="B17" s="10"/>
      <c r="C17" s="8"/>
      <c r="D17" s="9"/>
      <c r="E17" s="9"/>
      <c r="H17" s="3" t="s">
        <v>26</v>
      </c>
    </row>
    <row r="18" spans="1:18" x14ac:dyDescent="0.35">
      <c r="A18" s="1"/>
      <c r="B18" s="8" t="s">
        <v>27</v>
      </c>
      <c r="C18" s="4">
        <f>D14*C3</f>
        <v>1044846698848000</v>
      </c>
    </row>
    <row r="19" spans="1:18" x14ac:dyDescent="0.35">
      <c r="A19" s="1"/>
      <c r="B19" s="8" t="s">
        <v>28</v>
      </c>
      <c r="C19" s="4">
        <f>C18*2</f>
        <v>2089693397696000</v>
      </c>
      <c r="H19" s="2" t="s">
        <v>4</v>
      </c>
      <c r="I19" s="2" t="s">
        <v>5</v>
      </c>
      <c r="J19" s="2" t="s">
        <v>6</v>
      </c>
      <c r="K19" s="2" t="s">
        <v>7</v>
      </c>
      <c r="L19" s="2" t="s">
        <v>8</v>
      </c>
      <c r="M19" s="2" t="s">
        <v>44</v>
      </c>
      <c r="N19" s="2" t="s">
        <v>45</v>
      </c>
      <c r="O19" s="2" t="s">
        <v>46</v>
      </c>
      <c r="P19" s="2" t="s">
        <v>47</v>
      </c>
      <c r="Q19" s="2" t="s">
        <v>48</v>
      </c>
      <c r="R19" s="2" t="s">
        <v>49</v>
      </c>
    </row>
    <row r="20" spans="1:18" x14ac:dyDescent="0.35">
      <c r="A20" s="1"/>
      <c r="B20" s="8" t="s">
        <v>29</v>
      </c>
      <c r="C20" s="4">
        <f>1/C19</f>
        <v>4.7853910104829452E-16</v>
      </c>
      <c r="G20" s="2" t="str">
        <f>H19</f>
        <v>0 (S0)</v>
      </c>
      <c r="H20" s="5">
        <v>0</v>
      </c>
      <c r="I20" s="6">
        <f>H21</f>
        <v>25.692969999999999</v>
      </c>
      <c r="J20" s="6">
        <f>H22</f>
        <v>25.850832</v>
      </c>
      <c r="K20" s="6">
        <f>H23</f>
        <v>0.26452100000000001</v>
      </c>
      <c r="L20" s="6">
        <f>H24</f>
        <v>31.194963999999999</v>
      </c>
      <c r="M20" s="6">
        <f>H25</f>
        <v>31.301839000000001</v>
      </c>
      <c r="N20" s="6">
        <f>H26</f>
        <v>0</v>
      </c>
      <c r="O20" s="6">
        <f>H27</f>
        <v>0</v>
      </c>
      <c r="P20" s="6">
        <f>H28</f>
        <v>0</v>
      </c>
      <c r="Q20" s="6">
        <f>H29</f>
        <v>0</v>
      </c>
      <c r="R20" s="6">
        <f>H30</f>
        <v>0</v>
      </c>
    </row>
    <row r="21" spans="1:18" x14ac:dyDescent="0.35">
      <c r="A21" s="1"/>
      <c r="B21" s="11" t="s">
        <v>30</v>
      </c>
      <c r="C21" s="12">
        <f>C20/$C$4</f>
        <v>19.783466302984952</v>
      </c>
      <c r="G21" s="2" t="str">
        <f>I19</f>
        <v>1 (T1)</v>
      </c>
      <c r="H21" s="6">
        <v>25.692969999999999</v>
      </c>
      <c r="I21" s="5">
        <f>D7</f>
        <v>32889.903680000003</v>
      </c>
      <c r="J21" s="6">
        <f>I22</f>
        <v>262.00612699999999</v>
      </c>
      <c r="K21" s="6">
        <f>I23</f>
        <v>255.17806100000001</v>
      </c>
      <c r="L21" s="6">
        <f>I24</f>
        <v>0.51297499999999996</v>
      </c>
      <c r="M21" s="6">
        <f>I25</f>
        <v>11.827161</v>
      </c>
      <c r="N21" s="6">
        <f>I26</f>
        <v>11.780241999999999</v>
      </c>
      <c r="O21" s="6">
        <f>I27</f>
        <v>181.48718</v>
      </c>
      <c r="P21" s="6">
        <f>I28</f>
        <v>184.51989399999999</v>
      </c>
      <c r="Q21" s="6">
        <f>I29</f>
        <v>1.1701029999999999</v>
      </c>
      <c r="R21" s="6">
        <f>I30</f>
        <v>14.459413</v>
      </c>
    </row>
    <row r="22" spans="1:18" x14ac:dyDescent="0.35">
      <c r="A22" s="1"/>
      <c r="C22" s="13"/>
      <c r="G22" s="2" t="str">
        <f>J19</f>
        <v>2 (T2)</v>
      </c>
      <c r="H22" s="6">
        <v>25.850832</v>
      </c>
      <c r="I22" s="6">
        <v>262.00612699999999</v>
      </c>
      <c r="J22" s="5">
        <f>D8</f>
        <v>32890.71024</v>
      </c>
      <c r="K22" s="6">
        <f>J23</f>
        <v>255.18013400000001</v>
      </c>
      <c r="L22" s="6">
        <f>J24</f>
        <v>11.897577</v>
      </c>
      <c r="M22" s="6">
        <f>J25</f>
        <v>0.435228</v>
      </c>
      <c r="N22" s="6">
        <f>J26</f>
        <v>181.533703</v>
      </c>
      <c r="O22" s="6">
        <f>J27</f>
        <v>11.785140999999999</v>
      </c>
      <c r="P22" s="6">
        <f>J28</f>
        <v>184.67639</v>
      </c>
      <c r="Q22" s="6">
        <f>J29</f>
        <v>14.485106</v>
      </c>
      <c r="R22" s="6">
        <f>J30</f>
        <v>1.1767380000000001</v>
      </c>
    </row>
    <row r="23" spans="1:18" x14ac:dyDescent="0.35">
      <c r="A23" s="1"/>
      <c r="B23" s="14" t="s">
        <v>31</v>
      </c>
      <c r="C23" s="15"/>
      <c r="G23" s="2" t="str">
        <f>K19</f>
        <v>3 (T3)</v>
      </c>
      <c r="H23" s="6">
        <v>0.26452100000000001</v>
      </c>
      <c r="I23" s="6">
        <v>255.17806100000001</v>
      </c>
      <c r="J23" s="6">
        <v>255.18013400000001</v>
      </c>
      <c r="K23" s="5">
        <f>D9</f>
        <v>33206.075199999999</v>
      </c>
      <c r="L23" s="6">
        <f>K24</f>
        <v>4.1652779999999998</v>
      </c>
      <c r="M23" s="6">
        <f>K25</f>
        <v>4.2368379999999997</v>
      </c>
      <c r="N23" s="6">
        <f>K26</f>
        <v>182.107833</v>
      </c>
      <c r="O23" s="6">
        <f>K27</f>
        <v>182.028616</v>
      </c>
      <c r="P23" s="6">
        <f>K28</f>
        <v>0.40871099999999999</v>
      </c>
      <c r="Q23" s="6">
        <f>K29</f>
        <v>6.6342470000000002</v>
      </c>
      <c r="R23" s="6">
        <f>K30</f>
        <v>6.528378</v>
      </c>
    </row>
    <row r="24" spans="1:18" x14ac:dyDescent="0.35">
      <c r="A24" s="1"/>
      <c r="B24" s="14" t="s">
        <v>32</v>
      </c>
      <c r="C24" s="13">
        <f>C20*C23</f>
        <v>0</v>
      </c>
      <c r="G24" s="2" t="str">
        <f>L19</f>
        <v>4 (T4)</v>
      </c>
      <c r="H24" s="6">
        <v>31.194963999999999</v>
      </c>
      <c r="I24" s="6">
        <v>0.51297499999999996</v>
      </c>
      <c r="J24" s="6">
        <v>11.897577</v>
      </c>
      <c r="K24" s="6">
        <v>4.1652779999999998</v>
      </c>
      <c r="L24" s="5">
        <f>D10</f>
        <v>34258.635999999999</v>
      </c>
      <c r="M24" s="6">
        <f>L25</f>
        <v>182.33080100000001</v>
      </c>
      <c r="N24" s="6">
        <f>L26</f>
        <v>0.65560399999999996</v>
      </c>
      <c r="O24" s="6">
        <f>L27</f>
        <v>6.5281359999999999</v>
      </c>
      <c r="P24" s="6">
        <f>L28</f>
        <v>29.046351999999999</v>
      </c>
      <c r="Q24" s="6">
        <f>L29</f>
        <v>18.624842000000001</v>
      </c>
      <c r="R24" s="6">
        <f>L30</f>
        <v>170.25090499999999</v>
      </c>
    </row>
    <row r="25" spans="1:18" x14ac:dyDescent="0.35">
      <c r="A25" s="1"/>
      <c r="G25" s="2" t="str">
        <f>M19</f>
        <v>5 (T5)</v>
      </c>
      <c r="H25" s="6">
        <v>31.301839000000001</v>
      </c>
      <c r="I25" s="6">
        <v>11.827161</v>
      </c>
      <c r="J25" s="6">
        <v>0.435228</v>
      </c>
      <c r="K25" s="6">
        <v>4.2368379999999997</v>
      </c>
      <c r="L25" s="6">
        <v>182.33080100000001</v>
      </c>
      <c r="M25" s="5">
        <f>D11</f>
        <v>34261.055679999998</v>
      </c>
      <c r="N25" s="6">
        <f>M26</f>
        <v>6.8045119999999999</v>
      </c>
      <c r="O25" s="6">
        <f>M27</f>
        <v>0.50603799999999999</v>
      </c>
      <c r="P25" s="6">
        <f>M28</f>
        <v>29.210806000000002</v>
      </c>
      <c r="Q25" s="6">
        <f>M29</f>
        <v>170.30175</v>
      </c>
      <c r="R25" s="6">
        <f>M30</f>
        <v>18.762384000000001</v>
      </c>
    </row>
    <row r="26" spans="1:18" x14ac:dyDescent="0.35">
      <c r="A26" s="1"/>
      <c r="B26" s="14" t="s">
        <v>33</v>
      </c>
      <c r="G26" s="2" t="str">
        <f>N19</f>
        <v>6 (S1)</v>
      </c>
      <c r="H26" s="6">
        <v>0</v>
      </c>
      <c r="I26" s="6">
        <v>11.780241999999999</v>
      </c>
      <c r="J26" s="6">
        <v>181.533703</v>
      </c>
      <c r="K26" s="6">
        <v>182.107833</v>
      </c>
      <c r="L26" s="6">
        <v>0.65560399999999996</v>
      </c>
      <c r="M26" s="6">
        <v>6.8045119999999999</v>
      </c>
      <c r="N26" s="5">
        <f>D12</f>
        <v>34628.847040000001</v>
      </c>
      <c r="O26" s="6">
        <f>N27</f>
        <v>0</v>
      </c>
      <c r="P26" s="6">
        <f>N28</f>
        <v>0</v>
      </c>
      <c r="Q26" s="6">
        <f>N29</f>
        <v>0</v>
      </c>
      <c r="R26" s="6">
        <f>N30</f>
        <v>0</v>
      </c>
    </row>
    <row r="27" spans="1:18" x14ac:dyDescent="0.35">
      <c r="A27" s="1"/>
      <c r="B27" s="14" t="s">
        <v>34</v>
      </c>
      <c r="C27" s="4">
        <f>(C26*C4)*C23</f>
        <v>0</v>
      </c>
      <c r="G27" s="2" t="str">
        <f>O19</f>
        <v>7 (S2)</v>
      </c>
      <c r="H27" s="6">
        <v>0</v>
      </c>
      <c r="I27" s="6">
        <v>181.48718</v>
      </c>
      <c r="J27" s="6">
        <v>11.785140999999999</v>
      </c>
      <c r="K27" s="6">
        <v>182.028616</v>
      </c>
      <c r="L27" s="6">
        <v>6.5281359999999999</v>
      </c>
      <c r="M27" s="6">
        <v>0.50603799999999999</v>
      </c>
      <c r="N27" s="6">
        <v>0</v>
      </c>
      <c r="O27" s="5">
        <f>D13</f>
        <v>34629.653599999998</v>
      </c>
      <c r="P27" s="6">
        <f>O28</f>
        <v>0</v>
      </c>
      <c r="Q27" s="6">
        <f>O29</f>
        <v>0</v>
      </c>
      <c r="R27" s="6">
        <f>O30</f>
        <v>0</v>
      </c>
    </row>
    <row r="28" spans="1:18" x14ac:dyDescent="0.35">
      <c r="A28" s="1"/>
      <c r="G28" s="2" t="str">
        <f>P19</f>
        <v>8 (S3)</v>
      </c>
      <c r="H28" s="6">
        <v>0</v>
      </c>
      <c r="I28" s="6">
        <v>184.51989399999999</v>
      </c>
      <c r="J28" s="6">
        <v>184.67639</v>
      </c>
      <c r="K28" s="6">
        <v>0.40871099999999999</v>
      </c>
      <c r="L28" s="6">
        <v>29.046351999999999</v>
      </c>
      <c r="M28" s="6">
        <v>29.210806000000002</v>
      </c>
      <c r="N28" s="6">
        <v>0</v>
      </c>
      <c r="O28" s="6">
        <v>0</v>
      </c>
      <c r="P28" s="5">
        <f>D14</f>
        <v>34851.457600000002</v>
      </c>
      <c r="Q28" s="6">
        <f>P29</f>
        <v>0</v>
      </c>
      <c r="R28" s="6">
        <f>P30</f>
        <v>0</v>
      </c>
    </row>
    <row r="29" spans="1:18" x14ac:dyDescent="0.35">
      <c r="A29" s="1"/>
      <c r="G29" s="2" t="str">
        <f>Q19</f>
        <v>9 (S4)</v>
      </c>
      <c r="H29" s="6">
        <v>0</v>
      </c>
      <c r="I29" s="6">
        <v>1.1701029999999999</v>
      </c>
      <c r="J29" s="6">
        <v>14.485106</v>
      </c>
      <c r="K29" s="6">
        <v>6.6342470000000002</v>
      </c>
      <c r="L29" s="6">
        <v>18.624842000000001</v>
      </c>
      <c r="M29" s="6">
        <v>170.30175</v>
      </c>
      <c r="N29" s="6">
        <v>0</v>
      </c>
      <c r="O29" s="6">
        <v>0</v>
      </c>
      <c r="P29" s="6">
        <v>0</v>
      </c>
      <c r="Q29" s="5">
        <f>D15</f>
        <v>35491.866240000003</v>
      </c>
      <c r="R29" s="6">
        <f>Q30</f>
        <v>0</v>
      </c>
    </row>
    <row r="30" spans="1:18" x14ac:dyDescent="0.35">
      <c r="A30" s="1"/>
      <c r="G30" s="2" t="str">
        <f>R19</f>
        <v>10 (S5)</v>
      </c>
      <c r="H30" s="6">
        <v>0</v>
      </c>
      <c r="I30" s="6">
        <v>14.459413</v>
      </c>
      <c r="J30" s="6">
        <v>1.1767380000000001</v>
      </c>
      <c r="K30" s="6">
        <v>6.528378</v>
      </c>
      <c r="L30" s="6">
        <v>170.25090499999999</v>
      </c>
      <c r="M30" s="6">
        <v>18.762384000000001</v>
      </c>
      <c r="N30" s="6">
        <v>0</v>
      </c>
      <c r="O30" s="6">
        <v>0</v>
      </c>
      <c r="P30" s="6">
        <v>0</v>
      </c>
      <c r="Q30" s="6">
        <v>0</v>
      </c>
      <c r="R30" s="5">
        <f>D16</f>
        <v>35491.866240000003</v>
      </c>
    </row>
    <row r="31" spans="1:18" x14ac:dyDescent="0.35">
      <c r="A31" s="1"/>
    </row>
    <row r="32" spans="1:18" x14ac:dyDescent="0.35">
      <c r="A32" s="1"/>
      <c r="C32" s="27" t="s">
        <v>50</v>
      </c>
      <c r="D32" s="27"/>
      <c r="E32" s="26"/>
      <c r="G32" s="16"/>
      <c r="H32" s="16"/>
      <c r="I32" s="16"/>
      <c r="J32" s="27"/>
      <c r="K32" s="27"/>
      <c r="L32" s="10"/>
    </row>
    <row r="33" spans="1:18" x14ac:dyDescent="0.35">
      <c r="A33" s="1"/>
      <c r="C33" s="1" t="s">
        <v>35</v>
      </c>
      <c r="D33" s="1" t="s">
        <v>36</v>
      </c>
      <c r="E33" s="1"/>
      <c r="G33" s="16"/>
      <c r="H33" s="16"/>
      <c r="I33" s="16"/>
      <c r="J33" s="17"/>
      <c r="K33" s="17"/>
      <c r="L33" s="18"/>
    </row>
    <row r="34" spans="1:18" x14ac:dyDescent="0.35">
      <c r="A34" s="1"/>
      <c r="C34" s="19"/>
      <c r="D34" s="1">
        <v>1</v>
      </c>
      <c r="E34" s="1"/>
      <c r="G34" s="16"/>
      <c r="H34" s="16"/>
      <c r="I34" s="16"/>
      <c r="J34" s="20"/>
      <c r="K34" s="17"/>
      <c r="L34" s="21"/>
    </row>
    <row r="35" spans="1:18" s="2" customFormat="1" x14ac:dyDescent="0.35">
      <c r="A35" s="1"/>
      <c r="B35"/>
      <c r="C35" s="19"/>
      <c r="D35" s="1">
        <v>2</v>
      </c>
      <c r="E35" s="1"/>
      <c r="F35"/>
      <c r="G35" s="16"/>
      <c r="H35" s="6"/>
      <c r="I35" s="16"/>
      <c r="J35" s="20"/>
      <c r="K35" s="17"/>
      <c r="L35" s="21"/>
      <c r="Q35"/>
      <c r="R35"/>
    </row>
    <row r="36" spans="1:18" s="2" customFormat="1" x14ac:dyDescent="0.35">
      <c r="A36" s="1"/>
      <c r="B36"/>
      <c r="C36" s="19"/>
      <c r="D36" s="1">
        <v>3</v>
      </c>
      <c r="E36" s="1"/>
      <c r="F36"/>
      <c r="G36" s="16"/>
      <c r="H36" s="6"/>
      <c r="I36" s="16"/>
      <c r="J36" s="20"/>
      <c r="K36" s="17"/>
      <c r="L36" s="21"/>
      <c r="Q36"/>
      <c r="R36"/>
    </row>
    <row r="37" spans="1:18" s="2" customFormat="1" x14ac:dyDescent="0.35">
      <c r="A37" s="1"/>
      <c r="B37"/>
      <c r="C37" s="19"/>
      <c r="D37" s="1">
        <v>4</v>
      </c>
      <c r="E37" s="1"/>
      <c r="F37"/>
      <c r="G37" s="16"/>
      <c r="H37" s="6"/>
      <c r="I37" s="16"/>
      <c r="J37" s="20"/>
      <c r="K37" s="17"/>
      <c r="L37" s="21"/>
      <c r="Q37"/>
      <c r="R37"/>
    </row>
    <row r="38" spans="1:18" s="2" customFormat="1" x14ac:dyDescent="0.35">
      <c r="A38" s="1"/>
      <c r="B38"/>
      <c r="C38" s="19"/>
      <c r="D38" s="1">
        <v>5</v>
      </c>
      <c r="E38" s="1"/>
      <c r="F38"/>
      <c r="G38" s="16"/>
      <c r="H38" s="6"/>
      <c r="I38" s="16"/>
      <c r="J38" s="20"/>
      <c r="K38" s="17"/>
      <c r="L38" s="21"/>
      <c r="Q38"/>
      <c r="R38"/>
    </row>
    <row r="39" spans="1:18" s="2" customFormat="1" x14ac:dyDescent="0.35">
      <c r="A39" s="1"/>
      <c r="B39"/>
      <c r="C39" s="19"/>
      <c r="D39" s="1">
        <v>6</v>
      </c>
      <c r="E39" s="1"/>
      <c r="F39"/>
      <c r="G39" s="16"/>
      <c r="H39" s="6"/>
      <c r="I39" s="16"/>
      <c r="J39" s="20"/>
      <c r="K39" s="17"/>
      <c r="L39" s="21"/>
      <c r="Q39"/>
      <c r="R39"/>
    </row>
    <row r="40" spans="1:18" s="2" customFormat="1" x14ac:dyDescent="0.35">
      <c r="A40" s="1"/>
      <c r="B40"/>
      <c r="C40" s="19"/>
      <c r="D40" s="1">
        <v>7</v>
      </c>
      <c r="E40" s="1"/>
      <c r="F40"/>
      <c r="G40" s="16"/>
      <c r="H40" s="6"/>
      <c r="I40" s="16"/>
      <c r="J40" s="20"/>
      <c r="K40" s="17"/>
      <c r="L40" s="21"/>
      <c r="Q40"/>
      <c r="R40"/>
    </row>
    <row r="41" spans="1:18" s="2" customFormat="1" x14ac:dyDescent="0.35">
      <c r="A41" s="1"/>
      <c r="B41"/>
      <c r="C41" s="19"/>
      <c r="D41" s="1">
        <v>8</v>
      </c>
      <c r="E41" s="1"/>
      <c r="F41"/>
      <c r="G41" s="16"/>
      <c r="H41" s="16"/>
      <c r="I41" s="16"/>
      <c r="J41" s="20"/>
      <c r="K41" s="17"/>
      <c r="L41" s="21"/>
      <c r="Q41"/>
      <c r="R41"/>
    </row>
    <row r="42" spans="1:18" s="2" customFormat="1" x14ac:dyDescent="0.35">
      <c r="A42" s="1"/>
      <c r="B42"/>
      <c r="C42" s="19"/>
      <c r="D42" s="1">
        <v>9</v>
      </c>
      <c r="E42" s="1"/>
      <c r="F42"/>
      <c r="G42" s="16"/>
      <c r="H42" s="16"/>
      <c r="I42" s="16"/>
      <c r="J42" s="20"/>
      <c r="K42" s="17"/>
      <c r="L42" s="21"/>
      <c r="Q42"/>
      <c r="R42"/>
    </row>
    <row r="43" spans="1:18" s="2" customFormat="1" x14ac:dyDescent="0.35">
      <c r="A43"/>
      <c r="B43"/>
      <c r="C43"/>
      <c r="D43" s="1">
        <v>10</v>
      </c>
      <c r="E43"/>
      <c r="F43"/>
      <c r="H43" s="22"/>
      <c r="J43" s="23"/>
      <c r="K43" s="24"/>
      <c r="Q43"/>
      <c r="R43"/>
    </row>
  </sheetData>
  <mergeCells count="2">
    <mergeCell ref="C32:D32"/>
    <mergeCell ref="J32:K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P42" sqref="P42"/>
    </sheetView>
  </sheetViews>
  <sheetFormatPr baseColWidth="10" defaultRowHeight="14.5" x14ac:dyDescent="0.35"/>
  <cols>
    <col min="1" max="1" width="2" bestFit="1" customWidth="1"/>
    <col min="2" max="2" width="14.81640625" bestFit="1" customWidth="1"/>
    <col min="3" max="3" width="15.1796875" bestFit="1" customWidth="1"/>
    <col min="4" max="4" width="17.1796875" bestFit="1" customWidth="1"/>
    <col min="5" max="5" width="14.6328125" bestFit="1" customWidth="1"/>
    <col min="6" max="6" width="5.6328125" customWidth="1"/>
    <col min="7" max="7" width="10.90625" style="2"/>
    <col min="8" max="16" width="16.6328125" style="2" customWidth="1"/>
  </cols>
  <sheetData>
    <row r="1" spans="1:16" x14ac:dyDescent="0.35">
      <c r="A1" s="1"/>
      <c r="B1" t="s">
        <v>0</v>
      </c>
      <c r="C1">
        <v>27.211396000000001</v>
      </c>
      <c r="H1" s="3" t="s">
        <v>1</v>
      </c>
    </row>
    <row r="2" spans="1:16" ht="16.5" x14ac:dyDescent="0.35">
      <c r="A2" s="1"/>
      <c r="B2" t="s">
        <v>2</v>
      </c>
      <c r="C2">
        <v>8065.6</v>
      </c>
    </row>
    <row r="3" spans="1:16" x14ac:dyDescent="0.35">
      <c r="A3" s="1"/>
      <c r="B3" t="s">
        <v>3</v>
      </c>
      <c r="C3" s="4">
        <v>29980000000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38</v>
      </c>
      <c r="M3" s="2" t="s">
        <v>39</v>
      </c>
      <c r="N3" s="2" t="s">
        <v>40</v>
      </c>
      <c r="O3" s="2" t="s">
        <v>41</v>
      </c>
      <c r="P3" s="2" t="s">
        <v>12</v>
      </c>
    </row>
    <row r="4" spans="1:16" x14ac:dyDescent="0.35">
      <c r="A4" s="1"/>
      <c r="B4" t="s">
        <v>13</v>
      </c>
      <c r="C4" s="4">
        <v>2.4188840000000001E-17</v>
      </c>
      <c r="G4" s="2" t="str">
        <f>H3</f>
        <v>0 (S0)</v>
      </c>
      <c r="H4" s="5">
        <v>0</v>
      </c>
      <c r="I4" s="6">
        <f>H5</f>
        <v>0</v>
      </c>
      <c r="J4" s="6">
        <f>H6</f>
        <v>0</v>
      </c>
      <c r="K4" s="6">
        <f>H7</f>
        <v>0</v>
      </c>
      <c r="L4" s="6">
        <f>H8</f>
        <v>1.7784600000000001E-2</v>
      </c>
      <c r="M4" s="6">
        <f>H9</f>
        <v>1.9813810000000001E-2</v>
      </c>
      <c r="N4" s="6">
        <f>H10</f>
        <v>2.002874E-2</v>
      </c>
      <c r="O4" s="6">
        <f>H11</f>
        <v>0</v>
      </c>
      <c r="P4" s="6">
        <f>H12</f>
        <v>6.2279329999999995E-4</v>
      </c>
    </row>
    <row r="5" spans="1:16" x14ac:dyDescent="0.35">
      <c r="A5" s="1"/>
      <c r="G5" s="2" t="str">
        <f>I3</f>
        <v>1 (T1)</v>
      </c>
      <c r="H5" s="6">
        <v>0</v>
      </c>
      <c r="I5" s="5">
        <v>0</v>
      </c>
      <c r="J5" s="6">
        <f>I6</f>
        <v>5.2014100000000001E-5</v>
      </c>
      <c r="K5" s="6">
        <f>I7</f>
        <v>5.8863409999999997E-5</v>
      </c>
      <c r="L5" s="6">
        <f>I8</f>
        <v>0</v>
      </c>
      <c r="M5" s="6">
        <f>I9</f>
        <v>0</v>
      </c>
      <c r="N5" s="6">
        <f>I10</f>
        <v>0</v>
      </c>
      <c r="O5" s="6">
        <f>I11</f>
        <v>1.407444E-6</v>
      </c>
      <c r="P5" s="6">
        <f>I12</f>
        <v>0</v>
      </c>
    </row>
    <row r="6" spans="1:16" x14ac:dyDescent="0.35">
      <c r="A6" s="26" t="s">
        <v>14</v>
      </c>
      <c r="B6" s="26" t="s">
        <v>15</v>
      </c>
      <c r="C6" s="26" t="s">
        <v>16</v>
      </c>
      <c r="D6" s="26" t="s">
        <v>17</v>
      </c>
      <c r="E6" s="26" t="s">
        <v>37</v>
      </c>
      <c r="F6" s="26"/>
      <c r="G6" s="2" t="str">
        <f>J3</f>
        <v>2 (T2)</v>
      </c>
      <c r="H6" s="6">
        <v>0</v>
      </c>
      <c r="I6" s="6">
        <v>5.2014100000000001E-5</v>
      </c>
      <c r="J6" s="5">
        <v>0</v>
      </c>
      <c r="K6" s="6">
        <f>J7</f>
        <v>1.2820059999999999E-6</v>
      </c>
      <c r="L6" s="6">
        <f>J8</f>
        <v>0</v>
      </c>
      <c r="M6" s="6">
        <f>J9</f>
        <v>0</v>
      </c>
      <c r="N6" s="6">
        <f>J10</f>
        <v>0</v>
      </c>
      <c r="O6" s="6">
        <f>J11</f>
        <v>8.3702799999999994E-5</v>
      </c>
      <c r="P6" s="6">
        <f>J12</f>
        <v>0</v>
      </c>
    </row>
    <row r="7" spans="1:16" x14ac:dyDescent="0.35">
      <c r="A7" s="26">
        <v>1</v>
      </c>
      <c r="B7" s="8" t="s">
        <v>18</v>
      </c>
      <c r="C7" s="9">
        <v>3.6183000000000001</v>
      </c>
      <c r="D7" s="9">
        <f t="shared" ref="D7:D14" si="0">C7*$C$2</f>
        <v>29183.760480000001</v>
      </c>
      <c r="E7" s="25">
        <f>10000000/D7</f>
        <v>342.65632103351197</v>
      </c>
      <c r="F7" s="9"/>
      <c r="G7" s="2" t="str">
        <f>K3</f>
        <v>3 (T3)</v>
      </c>
      <c r="H7" s="6">
        <v>0</v>
      </c>
      <c r="I7" s="6">
        <v>5.8863409999999997E-5</v>
      </c>
      <c r="J7" s="6">
        <v>1.2820059999999999E-6</v>
      </c>
      <c r="K7" s="5">
        <v>0</v>
      </c>
      <c r="L7" s="6">
        <f>K8</f>
        <v>0</v>
      </c>
      <c r="M7" s="6">
        <f>K9</f>
        <v>0</v>
      </c>
      <c r="N7" s="6">
        <f>K10</f>
        <v>0</v>
      </c>
      <c r="O7" s="6">
        <f>K11</f>
        <v>1.2083600000000001E-4</v>
      </c>
      <c r="P7" s="6">
        <f>K12</f>
        <v>0</v>
      </c>
    </row>
    <row r="8" spans="1:16" x14ac:dyDescent="0.35">
      <c r="A8" s="26">
        <v>2</v>
      </c>
      <c r="B8" s="8" t="s">
        <v>19</v>
      </c>
      <c r="C8" s="9">
        <v>3.6284999999999998</v>
      </c>
      <c r="D8" s="9">
        <f t="shared" si="0"/>
        <v>29266.029600000002</v>
      </c>
      <c r="E8" s="25">
        <f t="shared" ref="E8:E14" si="1">10000000/D8</f>
        <v>341.69308705954427</v>
      </c>
      <c r="F8" s="9"/>
      <c r="G8" s="2" t="str">
        <f>L3</f>
        <v>4 (S1)</v>
      </c>
      <c r="H8" s="6">
        <v>1.7784600000000001E-2</v>
      </c>
      <c r="I8" s="6">
        <v>0</v>
      </c>
      <c r="J8" s="6">
        <v>0</v>
      </c>
      <c r="K8" s="6">
        <v>0</v>
      </c>
      <c r="L8" s="5">
        <v>0</v>
      </c>
      <c r="M8" s="6">
        <f>L9</f>
        <v>2.4474149999999999E-4</v>
      </c>
      <c r="N8" s="6">
        <f>L10</f>
        <v>2.697806E-4</v>
      </c>
      <c r="O8" s="6">
        <f>L11</f>
        <v>0</v>
      </c>
      <c r="P8" s="6">
        <f>L12</f>
        <v>1.188084E-2</v>
      </c>
    </row>
    <row r="9" spans="1:16" x14ac:dyDescent="0.35">
      <c r="A9" s="26">
        <v>3</v>
      </c>
      <c r="B9" s="8" t="s">
        <v>20</v>
      </c>
      <c r="C9" s="9">
        <v>3.6292</v>
      </c>
      <c r="D9" s="9">
        <f t="shared" si="0"/>
        <v>29271.675520000001</v>
      </c>
      <c r="E9" s="25">
        <f t="shared" si="1"/>
        <v>341.62718130595073</v>
      </c>
      <c r="F9" s="9"/>
      <c r="G9" s="2" t="str">
        <f>M3</f>
        <v>5 (S2)</v>
      </c>
      <c r="H9" s="6">
        <v>1.9813810000000001E-2</v>
      </c>
      <c r="I9" s="6">
        <v>0</v>
      </c>
      <c r="J9" s="6">
        <v>0</v>
      </c>
      <c r="K9" s="6">
        <v>0</v>
      </c>
      <c r="L9" s="6">
        <v>2.4474149999999999E-4</v>
      </c>
      <c r="M9" s="5">
        <v>0</v>
      </c>
      <c r="N9" s="6">
        <f>M10</f>
        <v>6.6363070000000003E-6</v>
      </c>
      <c r="O9" s="6">
        <f>M11</f>
        <v>0</v>
      </c>
      <c r="P9" s="6">
        <f>M12</f>
        <v>4.4091950000000003E-3</v>
      </c>
    </row>
    <row r="10" spans="1:16" x14ac:dyDescent="0.35">
      <c r="A10" s="26">
        <v>4</v>
      </c>
      <c r="B10" s="8" t="s">
        <v>22</v>
      </c>
      <c r="C10" s="9">
        <v>3.7654999999999998</v>
      </c>
      <c r="D10" s="9">
        <f t="shared" si="0"/>
        <v>30371.016800000001</v>
      </c>
      <c r="E10" s="25">
        <f t="shared" si="1"/>
        <v>329.26128439664222</v>
      </c>
      <c r="F10" s="9"/>
      <c r="G10" s="2" t="str">
        <f>N3</f>
        <v>6 (S3)</v>
      </c>
      <c r="H10" s="6">
        <v>2.002874E-2</v>
      </c>
      <c r="I10" s="6">
        <v>0</v>
      </c>
      <c r="J10" s="6">
        <v>0</v>
      </c>
      <c r="K10" s="6">
        <v>0</v>
      </c>
      <c r="L10" s="6">
        <v>2.697806E-4</v>
      </c>
      <c r="M10" s="6">
        <v>6.6363070000000003E-6</v>
      </c>
      <c r="N10" s="5">
        <v>0</v>
      </c>
      <c r="O10" s="6">
        <f>N11</f>
        <v>0</v>
      </c>
      <c r="P10" s="6">
        <f>N12</f>
        <v>8.6053429999999997E-3</v>
      </c>
    </row>
    <row r="11" spans="1:16" x14ac:dyDescent="0.35">
      <c r="A11" s="26">
        <v>5</v>
      </c>
      <c r="B11" s="8" t="s">
        <v>23</v>
      </c>
      <c r="C11" s="9">
        <v>3.7913999999999999</v>
      </c>
      <c r="D11" s="9">
        <f t="shared" si="0"/>
        <v>30579.915840000001</v>
      </c>
      <c r="E11" s="25">
        <f t="shared" si="1"/>
        <v>327.01201835616297</v>
      </c>
      <c r="F11" s="9"/>
      <c r="G11" s="2" t="str">
        <f>O3</f>
        <v>7 (T4)</v>
      </c>
      <c r="H11" s="6">
        <v>0</v>
      </c>
      <c r="I11" s="6">
        <v>1.407444E-6</v>
      </c>
      <c r="J11" s="6">
        <v>8.3702799999999994E-5</v>
      </c>
      <c r="K11" s="6">
        <v>1.2083600000000001E-4</v>
      </c>
      <c r="L11" s="6">
        <v>0</v>
      </c>
      <c r="M11" s="6">
        <v>0</v>
      </c>
      <c r="N11" s="6">
        <v>0</v>
      </c>
      <c r="O11" s="5">
        <v>0</v>
      </c>
      <c r="P11" s="6">
        <f>O12</f>
        <v>0</v>
      </c>
    </row>
    <row r="12" spans="1:16" x14ac:dyDescent="0.35">
      <c r="A12" s="26">
        <v>6</v>
      </c>
      <c r="B12" s="8" t="s">
        <v>24</v>
      </c>
      <c r="C12" s="9">
        <v>3.7925</v>
      </c>
      <c r="D12" s="9">
        <f t="shared" si="0"/>
        <v>30588.788</v>
      </c>
      <c r="E12" s="25">
        <f t="shared" si="1"/>
        <v>326.91716978129369</v>
      </c>
      <c r="F12" s="9"/>
      <c r="G12" s="2" t="str">
        <f>P3</f>
        <v>8 (S4)</v>
      </c>
      <c r="H12" s="6">
        <v>6.2279329999999995E-4</v>
      </c>
      <c r="I12" s="6">
        <v>0</v>
      </c>
      <c r="J12" s="6">
        <v>0</v>
      </c>
      <c r="K12" s="6">
        <v>0</v>
      </c>
      <c r="L12" s="6">
        <v>1.188084E-2</v>
      </c>
      <c r="M12" s="6">
        <v>4.4091950000000003E-3</v>
      </c>
      <c r="N12" s="6">
        <v>8.6053429999999997E-3</v>
      </c>
      <c r="O12" s="6">
        <v>0</v>
      </c>
      <c r="P12" s="5">
        <v>0</v>
      </c>
    </row>
    <row r="13" spans="1:16" x14ac:dyDescent="0.35">
      <c r="A13" s="26">
        <v>7</v>
      </c>
      <c r="B13" s="8" t="s">
        <v>21</v>
      </c>
      <c r="C13" s="9">
        <v>3.8302999999999998</v>
      </c>
      <c r="D13" s="9">
        <f t="shared" si="0"/>
        <v>30893.667679999999</v>
      </c>
      <c r="E13" s="25">
        <f t="shared" si="1"/>
        <v>323.69092927330928</v>
      </c>
      <c r="F13" s="9"/>
    </row>
    <row r="14" spans="1:16" x14ac:dyDescent="0.35">
      <c r="A14" s="26">
        <v>8</v>
      </c>
      <c r="B14" s="8" t="s">
        <v>25</v>
      </c>
      <c r="C14" s="9">
        <v>3.9135</v>
      </c>
      <c r="D14" s="9">
        <f t="shared" si="0"/>
        <v>31564.725600000002</v>
      </c>
      <c r="E14" s="25">
        <f t="shared" si="1"/>
        <v>316.80934365543794</v>
      </c>
      <c r="F14" s="9"/>
    </row>
    <row r="15" spans="1:16" x14ac:dyDescent="0.35">
      <c r="A15" s="26"/>
      <c r="B15" s="10"/>
      <c r="C15" s="8"/>
      <c r="D15" s="9"/>
      <c r="E15" s="9"/>
      <c r="F15" s="9"/>
      <c r="H15" s="3" t="s">
        <v>26</v>
      </c>
    </row>
    <row r="16" spans="1:16" x14ac:dyDescent="0.35">
      <c r="A16" s="1"/>
      <c r="B16" s="8" t="s">
        <v>27</v>
      </c>
      <c r="C16" s="4">
        <f>D14*C3</f>
        <v>946310473488000</v>
      </c>
    </row>
    <row r="17" spans="1:16" x14ac:dyDescent="0.35">
      <c r="A17" s="1"/>
      <c r="B17" s="8" t="s">
        <v>28</v>
      </c>
      <c r="C17" s="4">
        <f>C16*2</f>
        <v>1892620946976000</v>
      </c>
      <c r="H17" s="2" t="s">
        <v>4</v>
      </c>
      <c r="I17" s="2" t="s">
        <v>5</v>
      </c>
      <c r="J17" s="2" t="s">
        <v>6</v>
      </c>
      <c r="K17" s="2" t="s">
        <v>7</v>
      </c>
      <c r="L17" s="2" t="s">
        <v>38</v>
      </c>
      <c r="M17" s="2" t="s">
        <v>39</v>
      </c>
      <c r="N17" s="2" t="s">
        <v>40</v>
      </c>
      <c r="O17" s="2" t="s">
        <v>41</v>
      </c>
      <c r="P17" s="2" t="s">
        <v>12</v>
      </c>
    </row>
    <row r="18" spans="1:16" x14ac:dyDescent="0.35">
      <c r="A18" s="1"/>
      <c r="B18" s="8" t="s">
        <v>29</v>
      </c>
      <c r="C18" s="4">
        <f>1/C17</f>
        <v>5.2836781797104398E-16</v>
      </c>
      <c r="G18" s="2" t="str">
        <f>H17</f>
        <v>0 (S0)</v>
      </c>
      <c r="H18" s="5">
        <v>0</v>
      </c>
      <c r="I18" s="6">
        <f>H19</f>
        <v>1.243012</v>
      </c>
      <c r="J18" s="6">
        <f>H20</f>
        <v>24.188472000000001</v>
      </c>
      <c r="K18" s="6">
        <f>H21</f>
        <v>25.097071</v>
      </c>
      <c r="L18" s="6">
        <f>H22</f>
        <v>0</v>
      </c>
      <c r="M18" s="6">
        <f>H23</f>
        <v>0</v>
      </c>
      <c r="N18" s="6">
        <f>H24</f>
        <v>0</v>
      </c>
      <c r="O18" s="6">
        <f>H25</f>
        <v>159.82619099999999</v>
      </c>
      <c r="P18" s="6">
        <f>H26</f>
        <v>0</v>
      </c>
    </row>
    <row r="19" spans="1:16" x14ac:dyDescent="0.35">
      <c r="A19" s="1"/>
      <c r="B19" s="11" t="s">
        <v>30</v>
      </c>
      <c r="C19" s="12">
        <f>C18/$C$4</f>
        <v>21.843454170230732</v>
      </c>
      <c r="G19" s="2" t="str">
        <f>I17</f>
        <v>1 (T1)</v>
      </c>
      <c r="H19" s="6">
        <v>1.243012</v>
      </c>
      <c r="I19" s="5">
        <f>D7</f>
        <v>29183.760480000001</v>
      </c>
      <c r="J19" s="6">
        <f>I20</f>
        <v>266.60245200000003</v>
      </c>
      <c r="K19" s="6">
        <f>I21</f>
        <v>266.70858299999998</v>
      </c>
      <c r="L19" s="6">
        <f>I22</f>
        <v>28.478846999999998</v>
      </c>
      <c r="M19" s="6">
        <f>I23</f>
        <v>191.91096200000001</v>
      </c>
      <c r="N19" s="6">
        <f>I24</f>
        <v>193.42878300000001</v>
      </c>
      <c r="O19" s="6">
        <f>I25</f>
        <v>27.119201</v>
      </c>
      <c r="P19" s="6">
        <f>I26</f>
        <v>2.4368669999999999</v>
      </c>
    </row>
    <row r="20" spans="1:16" x14ac:dyDescent="0.35">
      <c r="A20" s="1"/>
      <c r="C20" s="13"/>
      <c r="G20" s="2" t="str">
        <f>J17</f>
        <v>2 (T2)</v>
      </c>
      <c r="H20" s="6">
        <v>24.188472000000001</v>
      </c>
      <c r="I20" s="6">
        <v>266.60245200000003</v>
      </c>
      <c r="J20" s="5">
        <f>D8</f>
        <v>29266.029600000002</v>
      </c>
      <c r="K20" s="6">
        <f>J21</f>
        <v>278.99701099999999</v>
      </c>
      <c r="L20" s="6">
        <f>J22</f>
        <v>194.622029</v>
      </c>
      <c r="M20" s="6">
        <f>J23</f>
        <v>24.306432000000001</v>
      </c>
      <c r="N20" s="6">
        <f>J24</f>
        <v>199.08983799999999</v>
      </c>
      <c r="O20" s="6">
        <f>J25</f>
        <v>30.469892999999999</v>
      </c>
      <c r="P20" s="6">
        <f>J26</f>
        <v>12.689019999999999</v>
      </c>
    </row>
    <row r="21" spans="1:16" x14ac:dyDescent="0.35">
      <c r="A21" s="1"/>
      <c r="B21" s="14" t="s">
        <v>31</v>
      </c>
      <c r="C21" s="15"/>
      <c r="G21" s="2" t="str">
        <f>K17</f>
        <v>3 (T3)</v>
      </c>
      <c r="H21" s="6">
        <v>25.097071</v>
      </c>
      <c r="I21" s="6">
        <v>266.70858299999998</v>
      </c>
      <c r="J21" s="6">
        <v>278.99701099999999</v>
      </c>
      <c r="K21" s="5">
        <f>D9</f>
        <v>29271.675520000001</v>
      </c>
      <c r="L21" s="6">
        <f>K22</f>
        <v>195.88135299999999</v>
      </c>
      <c r="M21" s="6">
        <f>K23</f>
        <v>199.218208</v>
      </c>
      <c r="N21" s="6">
        <f>K24</f>
        <v>11.907246000000001</v>
      </c>
      <c r="O21" s="6">
        <f>K25</f>
        <v>26.211542999999999</v>
      </c>
      <c r="P21" s="6">
        <f>K26</f>
        <v>9.0940309999999993</v>
      </c>
    </row>
    <row r="22" spans="1:16" x14ac:dyDescent="0.35">
      <c r="A22" s="1"/>
      <c r="B22" s="14" t="s">
        <v>32</v>
      </c>
      <c r="C22" s="13">
        <f>C18*C21</f>
        <v>0</v>
      </c>
      <c r="G22" s="2" t="str">
        <f>L17</f>
        <v>4 (S1)</v>
      </c>
      <c r="H22" s="6">
        <v>0</v>
      </c>
      <c r="I22" s="6">
        <v>28.478846999999998</v>
      </c>
      <c r="J22" s="6">
        <v>194.622029</v>
      </c>
      <c r="K22" s="6">
        <v>195.88135299999999</v>
      </c>
      <c r="L22" s="5">
        <f>D10</f>
        <v>30371.016800000001</v>
      </c>
      <c r="M22" s="6">
        <f>L23</f>
        <v>0</v>
      </c>
      <c r="N22" s="6">
        <f>L24</f>
        <v>0</v>
      </c>
      <c r="O22" s="6">
        <f>L25</f>
        <v>21.102046999999999</v>
      </c>
      <c r="P22" s="6">
        <f>L26</f>
        <v>0</v>
      </c>
    </row>
    <row r="23" spans="1:16" x14ac:dyDescent="0.35">
      <c r="A23" s="1"/>
      <c r="G23" s="2" t="str">
        <f>M17</f>
        <v>5 (S2)</v>
      </c>
      <c r="H23" s="6">
        <v>0</v>
      </c>
      <c r="I23" s="6">
        <v>191.91096200000001</v>
      </c>
      <c r="J23" s="6">
        <v>24.306432000000001</v>
      </c>
      <c r="K23" s="6">
        <v>199.218208</v>
      </c>
      <c r="L23" s="6">
        <v>0</v>
      </c>
      <c r="M23" s="5">
        <f>D11</f>
        <v>30579.915840000001</v>
      </c>
      <c r="N23" s="6">
        <f>M24</f>
        <v>0</v>
      </c>
      <c r="O23" s="6">
        <f>M25</f>
        <v>10.117311000000001</v>
      </c>
      <c r="P23" s="6">
        <f>M26</f>
        <v>0</v>
      </c>
    </row>
    <row r="24" spans="1:16" x14ac:dyDescent="0.35">
      <c r="A24" s="1"/>
      <c r="B24" s="14" t="s">
        <v>33</v>
      </c>
      <c r="G24" s="2" t="str">
        <f>N17</f>
        <v>6 (S3)</v>
      </c>
      <c r="H24" s="6">
        <v>0</v>
      </c>
      <c r="I24" s="6">
        <v>193.42878300000001</v>
      </c>
      <c r="J24" s="6">
        <v>199.08983799999999</v>
      </c>
      <c r="K24" s="6">
        <v>11.907246000000001</v>
      </c>
      <c r="L24" s="6">
        <v>0</v>
      </c>
      <c r="M24" s="6">
        <v>0</v>
      </c>
      <c r="N24" s="5">
        <f>D12</f>
        <v>30588.788</v>
      </c>
      <c r="O24" s="6">
        <f>N25</f>
        <v>12.146364999999999</v>
      </c>
      <c r="P24" s="6">
        <f>N26</f>
        <v>0</v>
      </c>
    </row>
    <row r="25" spans="1:16" x14ac:dyDescent="0.35">
      <c r="A25" s="1"/>
      <c r="B25" s="14" t="s">
        <v>34</v>
      </c>
      <c r="C25" s="4">
        <f>(C24*C4)*C21</f>
        <v>0</v>
      </c>
      <c r="G25" s="2" t="str">
        <f>O17</f>
        <v>7 (T4)</v>
      </c>
      <c r="H25" s="6">
        <v>159.82619099999999</v>
      </c>
      <c r="I25" s="6">
        <v>27.119201</v>
      </c>
      <c r="J25" s="6">
        <v>30.469892999999999</v>
      </c>
      <c r="K25" s="6">
        <v>26.211542999999999</v>
      </c>
      <c r="L25" s="6">
        <v>21.102046999999999</v>
      </c>
      <c r="M25" s="6">
        <v>10.117311000000001</v>
      </c>
      <c r="N25" s="6">
        <v>12.146364999999999</v>
      </c>
      <c r="O25" s="5">
        <f>D13</f>
        <v>30893.667679999999</v>
      </c>
      <c r="P25" s="6">
        <f>O26</f>
        <v>7.7142239999999997</v>
      </c>
    </row>
    <row r="26" spans="1:16" x14ac:dyDescent="0.35">
      <c r="A26" s="1"/>
      <c r="G26" s="2" t="str">
        <f>P17</f>
        <v>8 (S4)</v>
      </c>
      <c r="H26" s="6">
        <v>0</v>
      </c>
      <c r="I26" s="6">
        <v>2.4368669999999999</v>
      </c>
      <c r="J26" s="6">
        <v>12.689019999999999</v>
      </c>
      <c r="K26" s="6">
        <v>9.0940309999999993</v>
      </c>
      <c r="L26" s="6">
        <v>0</v>
      </c>
      <c r="M26" s="6">
        <v>0</v>
      </c>
      <c r="N26" s="6">
        <v>0</v>
      </c>
      <c r="O26" s="6">
        <v>7.7142239999999997</v>
      </c>
      <c r="P26" s="5">
        <f>D14</f>
        <v>31564.725600000002</v>
      </c>
    </row>
    <row r="27" spans="1:16" x14ac:dyDescent="0.35">
      <c r="A27" s="1"/>
    </row>
    <row r="28" spans="1:16" x14ac:dyDescent="0.35">
      <c r="A28" s="1"/>
      <c r="C28" s="27"/>
      <c r="D28" s="27"/>
      <c r="E28" s="10"/>
      <c r="G28" s="16"/>
      <c r="H28" s="16"/>
      <c r="I28" s="16"/>
      <c r="J28" s="27"/>
      <c r="K28" s="27"/>
    </row>
    <row r="29" spans="1:16" x14ac:dyDescent="0.35">
      <c r="A29" s="1"/>
      <c r="C29" s="1"/>
      <c r="D29" s="1"/>
      <c r="E29" s="18"/>
      <c r="G29" s="16"/>
      <c r="H29" s="16"/>
      <c r="I29" s="16"/>
      <c r="J29" s="17"/>
      <c r="K29" s="17"/>
    </row>
    <row r="30" spans="1:16" x14ac:dyDescent="0.35">
      <c r="A30" s="1"/>
      <c r="C30" s="9"/>
      <c r="D30" s="1"/>
      <c r="E30" s="21"/>
      <c r="G30" s="16"/>
      <c r="H30" s="16"/>
      <c r="I30" s="16"/>
      <c r="J30" s="9"/>
      <c r="K30" s="1"/>
    </row>
    <row r="31" spans="1:16" x14ac:dyDescent="0.35">
      <c r="A31" s="1"/>
      <c r="C31" s="9"/>
      <c r="D31" s="1"/>
      <c r="E31" s="21"/>
      <c r="G31" s="16"/>
      <c r="H31" s="6"/>
      <c r="I31" s="16"/>
      <c r="J31" s="9"/>
      <c r="K31" s="1"/>
    </row>
    <row r="32" spans="1:16" x14ac:dyDescent="0.35">
      <c r="A32" s="1"/>
      <c r="C32" s="9"/>
      <c r="D32" s="1"/>
      <c r="E32" s="21"/>
      <c r="G32" s="16"/>
      <c r="H32" s="6"/>
      <c r="I32" s="16"/>
      <c r="J32" s="9"/>
      <c r="K32" s="1"/>
    </row>
    <row r="33" spans="1:11" x14ac:dyDescent="0.35">
      <c r="A33" s="1"/>
      <c r="B33" s="27" t="s">
        <v>50</v>
      </c>
      <c r="C33" s="27"/>
      <c r="D33" s="1"/>
      <c r="E33" s="21"/>
      <c r="G33" s="16"/>
      <c r="H33" s="6"/>
      <c r="I33" s="16"/>
      <c r="J33" s="9"/>
      <c r="K33" s="1"/>
    </row>
    <row r="34" spans="1:11" x14ac:dyDescent="0.35">
      <c r="A34" s="1"/>
      <c r="B34" s="1" t="s">
        <v>35</v>
      </c>
      <c r="C34" s="1" t="s">
        <v>36</v>
      </c>
      <c r="D34" s="1"/>
      <c r="E34" s="21"/>
      <c r="G34" s="16"/>
      <c r="H34" s="6"/>
      <c r="I34" s="16"/>
      <c r="J34" s="9"/>
      <c r="K34" s="1"/>
    </row>
    <row r="35" spans="1:11" x14ac:dyDescent="0.35">
      <c r="A35" s="1"/>
      <c r="B35" s="19">
        <v>-3.9525059999999996E-6</v>
      </c>
      <c r="C35" s="1">
        <v>1</v>
      </c>
      <c r="D35" s="1"/>
      <c r="E35" s="21"/>
      <c r="G35" s="16"/>
      <c r="H35" s="6"/>
      <c r="I35" s="16"/>
      <c r="J35" s="9"/>
      <c r="K35" s="1"/>
    </row>
    <row r="36" spans="1:11" x14ac:dyDescent="0.35">
      <c r="A36" s="1"/>
      <c r="B36" s="19">
        <v>0.13180729999999999</v>
      </c>
      <c r="C36" s="1">
        <v>2</v>
      </c>
      <c r="D36" s="1"/>
      <c r="E36" s="21"/>
      <c r="G36" s="16"/>
      <c r="H36" s="6"/>
      <c r="I36" s="16"/>
      <c r="J36" s="9"/>
      <c r="K36" s="1"/>
    </row>
    <row r="37" spans="1:11" x14ac:dyDescent="0.35">
      <c r="A37" s="1"/>
      <c r="B37" s="19">
        <v>0.1319939</v>
      </c>
      <c r="C37" s="1">
        <v>3</v>
      </c>
      <c r="D37" s="1"/>
      <c r="E37" s="21"/>
      <c r="G37" s="16"/>
      <c r="H37" s="16"/>
      <c r="I37" s="16"/>
      <c r="J37" s="9"/>
      <c r="K37" s="1"/>
    </row>
    <row r="38" spans="1:11" x14ac:dyDescent="0.35">
      <c r="A38" s="1"/>
      <c r="B38" s="19">
        <v>0.13484080000000001</v>
      </c>
      <c r="C38" s="1">
        <v>4</v>
      </c>
      <c r="D38" s="1"/>
      <c r="E38" s="21"/>
      <c r="G38" s="16"/>
      <c r="H38" s="16"/>
      <c r="I38" s="16"/>
      <c r="J38" s="9"/>
      <c r="K38" s="1"/>
    </row>
    <row r="39" spans="1:11" x14ac:dyDescent="0.35">
      <c r="B39" s="19">
        <v>0.13866439999999999</v>
      </c>
      <c r="C39" s="1">
        <v>8</v>
      </c>
      <c r="H39" s="22"/>
      <c r="J39" s="23"/>
      <c r="K39" s="24"/>
    </row>
    <row r="40" spans="1:11" x14ac:dyDescent="0.35">
      <c r="B40" s="19">
        <v>0.13944419999999999</v>
      </c>
      <c r="C40" s="1">
        <v>9</v>
      </c>
      <c r="H40" s="22"/>
      <c r="J40" s="23"/>
      <c r="K40" s="24"/>
    </row>
    <row r="41" spans="1:11" x14ac:dyDescent="0.35">
      <c r="B41" s="19">
        <v>0.1399715</v>
      </c>
      <c r="C41" s="1">
        <v>7</v>
      </c>
      <c r="H41" s="22"/>
      <c r="J41" s="23"/>
      <c r="K41" s="24"/>
    </row>
    <row r="42" spans="1:11" x14ac:dyDescent="0.35">
      <c r="B42" s="19">
        <v>0.14080970000000001</v>
      </c>
      <c r="C42" s="1">
        <v>6</v>
      </c>
    </row>
    <row r="43" spans="1:11" x14ac:dyDescent="0.35">
      <c r="B43" s="19">
        <v>0.14381949999999999</v>
      </c>
      <c r="C43" s="1">
        <v>5</v>
      </c>
    </row>
  </sheetData>
  <sortState ref="B35:C43">
    <sortCondition ref="B35"/>
  </sortState>
  <mergeCells count="3">
    <mergeCell ref="C28:D28"/>
    <mergeCell ref="J28:K28"/>
    <mergeCell ref="B33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Model</vt:lpstr>
      <vt:lpstr>Si12Ge5H36</vt:lpstr>
      <vt:lpstr>Si24Ge5H36</vt:lpstr>
      <vt:lpstr>Si36Ge11H60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2019-10-02T13:03:12Z</dcterms:created>
  <dcterms:modified xsi:type="dcterms:W3CDTF">2019-10-04T15:28:20Z</dcterms:modified>
</cp:coreProperties>
</file>