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in" sheetId="1" r:id="rId4"/>
    <sheet state="hidden" name="__Solver__" sheetId="2" r:id="rId5"/>
    <sheet state="hidden" name="__Solver___conflict422967935" sheetId="3" r:id="rId6"/>
    <sheet state="hidden" name="__Solver___conflict1901583479" sheetId="4" r:id="rId7"/>
    <sheet state="hidden" name="__Solver___conflict184149055" sheetId="5" r:id="rId8"/>
  </sheets>
  <definedNames>
    <definedName hidden="1" localSheetId="0" name="_xlnm._FilterDatabase">train!$A$4:$F$895</definedName>
  </definedNames>
  <calcPr/>
</workbook>
</file>

<file path=xl/sharedStrings.xml><?xml version="1.0" encoding="utf-8"?>
<sst xmlns="http://schemas.openxmlformats.org/spreadsheetml/2006/main" count="1824" uniqueCount="39">
  <si>
    <r>
      <rPr>
        <rFont val="Arial"/>
        <b/>
        <color theme="1"/>
        <sz val="15.0"/>
      </rPr>
      <t>Training Data:</t>
    </r>
    <r>
      <rPr>
        <rFont val="Arial"/>
        <color theme="1"/>
        <sz val="15.0"/>
      </rPr>
      <t xml:space="preserve"> </t>
    </r>
  </si>
  <si>
    <r>
      <rPr>
        <rFont val="Arial"/>
        <i/>
        <color rgb="FF666666"/>
      </rPr>
      <t>Max Values</t>
    </r>
    <r>
      <rPr>
        <rFont val="Arial"/>
        <color theme="1"/>
      </rPr>
      <t>:[Age, Fare]</t>
    </r>
  </si>
  <si>
    <t>Input Parameters:</t>
  </si>
  <si>
    <t>Model:</t>
  </si>
  <si>
    <t>Survived</t>
  </si>
  <si>
    <t>Pclass</t>
  </si>
  <si>
    <t>Sex</t>
  </si>
  <si>
    <t>Age</t>
  </si>
  <si>
    <t>Fare</t>
  </si>
  <si>
    <t>Embarked</t>
  </si>
  <si>
    <t>SibSp</t>
  </si>
  <si>
    <t>Parch</t>
  </si>
  <si>
    <t>Age_N</t>
  </si>
  <si>
    <t>Log_Fare</t>
  </si>
  <si>
    <t>Pclass_1</t>
  </si>
  <si>
    <t>Pclass_2</t>
  </si>
  <si>
    <t>Embarked_S</t>
  </si>
  <si>
    <t>Embarked_C</t>
  </si>
  <si>
    <t>Is_Male</t>
  </si>
  <si>
    <t>Ones</t>
  </si>
  <si>
    <t>Const</t>
  </si>
  <si>
    <t>Linear</t>
  </si>
  <si>
    <t>Loss</t>
  </si>
  <si>
    <t>male</t>
  </si>
  <si>
    <t>S</t>
  </si>
  <si>
    <t>female</t>
  </si>
  <si>
    <t>C</t>
  </si>
  <si>
    <t>Total Loss:</t>
  </si>
  <si>
    <t>Q</t>
  </si>
  <si>
    <t>20236261690438905436</t>
  </si>
  <si>
    <t>HGEtGdicIF2xXUuS</t>
  </si>
  <si>
    <t>DxUC</t>
  </si>
  <si>
    <t/>
  </si>
  <si>
    <t>20236261690438902652</t>
  </si>
  <si>
    <t>pLrkFH3GqFEauapa</t>
  </si>
  <si>
    <t>Nx41</t>
  </si>
  <si>
    <t>20236261690438902584</t>
  </si>
  <si>
    <t>qv4kFH3GqFEauapa</t>
  </si>
  <si>
    <t>NiRz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</si>
</sst>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5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sz val="15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8989EB"/>
        <bgColor rgb="FF8989EB"/>
      </patternFill>
    </fill>
    <fill>
      <patternFill patternType="solid">
        <fgColor rgb="FFFFFFFF"/>
        <bgColor rgb="FFFFFFFF"/>
      </patternFill>
    </fill>
    <fill>
      <patternFill patternType="solid">
        <fgColor rgb="FFE8E7FC"/>
        <bgColor rgb="FFE8E7FC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4" fontId="2" numFmtId="0" xfId="0" applyAlignment="1" applyFill="1" applyFont="1">
      <alignment readingOrder="0"/>
    </xf>
    <xf borderId="0" fillId="4" fontId="2" numFmtId="0" xfId="0" applyFont="1"/>
    <xf quotePrefix="1"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8989EB"/>
          <bgColor rgb="FF8989EB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E7FC"/>
          <bgColor rgb="FFE8E7FC"/>
        </patternFill>
      </fill>
      <border/>
    </dxf>
  </dxfs>
  <tableStyles count="1">
    <tableStyle count="3" pivot="0" name="train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R4:AA5" displayName="Table_1" id="1">
  <tableColumns count="10">
    <tableColumn name="SibSp" id="1"/>
    <tableColumn name="Parch" id="2"/>
    <tableColumn name="Age_N" id="3"/>
    <tableColumn name="Log_Fare" id="4"/>
    <tableColumn name="Pclass_1" id="5"/>
    <tableColumn name="Pclass_2" id="6"/>
    <tableColumn name="Embarked_S" id="7"/>
    <tableColumn name="Embarked_C" id="8"/>
    <tableColumn name="Is_Male" id="9"/>
    <tableColumn name="Const" id="10"/>
  </tableColumns>
  <tableStyleInfo name="train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3" max="3" width="19.25"/>
    <col customWidth="1" min="18" max="18" width="22.5"/>
    <col customWidth="1" min="20" max="20" width="16.13"/>
  </cols>
  <sheetData>
    <row r="1">
      <c r="A1" s="1" t="s">
        <v>0</v>
      </c>
      <c r="B1" s="2"/>
      <c r="C1" s="2" t="s">
        <v>1</v>
      </c>
      <c r="D1" s="2">
        <f>MAX(D5:D1003)</f>
        <v>80</v>
      </c>
      <c r="E1" s="2">
        <f>MAX(E3:E1003)</f>
        <v>512.3292</v>
      </c>
      <c r="F1" s="2"/>
      <c r="G1" s="2"/>
      <c r="H1" s="2"/>
      <c r="I1" s="2"/>
      <c r="J1" s="2"/>
      <c r="K1" s="3"/>
      <c r="L1" s="3"/>
      <c r="M1" s="3"/>
      <c r="R1" s="4" t="s">
        <v>2</v>
      </c>
      <c r="AC1" s="4" t="s">
        <v>3</v>
      </c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3"/>
      <c r="L2" s="3"/>
      <c r="M2" s="3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3"/>
      <c r="L3" s="3"/>
      <c r="M3" s="3"/>
    </row>
    <row r="4">
      <c r="A4" s="5" t="s">
        <v>4</v>
      </c>
      <c r="B4" s="5" t="s">
        <v>5</v>
      </c>
      <c r="C4" s="5" t="s">
        <v>6</v>
      </c>
      <c r="D4" s="5" t="s">
        <v>7</v>
      </c>
      <c r="E4" s="5" t="s">
        <v>8</v>
      </c>
      <c r="F4" s="5" t="s">
        <v>9</v>
      </c>
      <c r="G4" s="6" t="s">
        <v>10</v>
      </c>
      <c r="H4" s="6" t="s">
        <v>11</v>
      </c>
      <c r="I4" s="6" t="s">
        <v>12</v>
      </c>
      <c r="J4" s="6" t="s">
        <v>13</v>
      </c>
      <c r="K4" s="6" t="s">
        <v>14</v>
      </c>
      <c r="L4" s="6" t="s">
        <v>15</v>
      </c>
      <c r="M4" s="6" t="s">
        <v>16</v>
      </c>
      <c r="N4" s="6" t="s">
        <v>17</v>
      </c>
      <c r="O4" s="6" t="s">
        <v>18</v>
      </c>
      <c r="P4" s="6" t="s">
        <v>19</v>
      </c>
      <c r="R4" s="7" t="s">
        <v>10</v>
      </c>
      <c r="S4" s="7" t="s">
        <v>11</v>
      </c>
      <c r="T4" s="7" t="s">
        <v>12</v>
      </c>
      <c r="U4" s="7" t="s">
        <v>13</v>
      </c>
      <c r="V4" s="7" t="s">
        <v>14</v>
      </c>
      <c r="W4" s="7" t="s">
        <v>15</v>
      </c>
      <c r="X4" s="7" t="s">
        <v>16</v>
      </c>
      <c r="Y4" s="7" t="s">
        <v>17</v>
      </c>
      <c r="Z4" s="7" t="s">
        <v>18</v>
      </c>
      <c r="AA4" s="7" t="s">
        <v>20</v>
      </c>
      <c r="AB4" s="3"/>
      <c r="AC4" s="3" t="s">
        <v>21</v>
      </c>
      <c r="AD4" s="3" t="s">
        <v>22</v>
      </c>
    </row>
    <row r="5">
      <c r="A5" s="8">
        <v>0.0</v>
      </c>
      <c r="B5" s="8">
        <v>3.0</v>
      </c>
      <c r="C5" s="8" t="s">
        <v>23</v>
      </c>
      <c r="D5" s="8">
        <v>22.0</v>
      </c>
      <c r="E5" s="8">
        <v>7.25</v>
      </c>
      <c r="F5" s="8" t="s">
        <v>24</v>
      </c>
      <c r="G5" s="8">
        <v>1.0</v>
      </c>
      <c r="H5" s="8">
        <v>0.0</v>
      </c>
      <c r="I5" s="8">
        <f t="shared" ref="I5:I9" si="1">D5:D1003/$D$1</f>
        <v>0.275</v>
      </c>
      <c r="J5" s="8">
        <f t="shared" ref="J5:J9" si="2">LOG10(E5:E1003 +1)</f>
        <v>0.9164539485</v>
      </c>
      <c r="K5" s="9">
        <f t="shared" ref="K5:K9" si="3">IF(B5=1, 1, 0)</f>
        <v>0</v>
      </c>
      <c r="L5" s="9">
        <f t="shared" ref="L5:L9" si="4">IF(B5=2, 1, 0)</f>
        <v>0</v>
      </c>
      <c r="M5" s="9">
        <f t="shared" ref="M5:M9" si="5">IF(F5="S", 1, 0)</f>
        <v>1</v>
      </c>
      <c r="N5" s="9">
        <f t="shared" ref="N5:N9" si="6">IF(F5="C", 1,0)</f>
        <v>0</v>
      </c>
      <c r="O5" s="9">
        <f t="shared" ref="O5:O9" si="7">IF(C5="male", 1,0)</f>
        <v>1</v>
      </c>
      <c r="P5" s="8">
        <v>1.0</v>
      </c>
      <c r="R5" s="10">
        <v>-0.0549343976209047</v>
      </c>
      <c r="S5" s="10">
        <v>-0.0139259594371892</v>
      </c>
      <c r="T5" s="10">
        <v>-0.512118239098361</v>
      </c>
      <c r="U5" s="10">
        <v>0.0487404930962396</v>
      </c>
      <c r="V5" s="10">
        <v>0.35260932253749</v>
      </c>
      <c r="W5" s="10">
        <v>0.182841630675404</v>
      </c>
      <c r="X5" s="10">
        <v>0.0307151960474842</v>
      </c>
      <c r="Y5" s="10">
        <v>0.0968110088302552</v>
      </c>
      <c r="Z5" s="10">
        <v>-0.48306452180208</v>
      </c>
      <c r="AA5" s="10">
        <v>0.694415911468999</v>
      </c>
      <c r="AC5" s="11">
        <f t="shared" ref="AC5:AC9" si="8">SUMPRODUCT(G5:P5, $R$5:$AA$5)</f>
        <v>0.09096808969</v>
      </c>
      <c r="AD5" s="11">
        <f t="shared" ref="AD5:AD9" si="9">(AC5-A5)^2</f>
        <v>0.008275193343</v>
      </c>
    </row>
    <row r="6">
      <c r="A6" s="12">
        <v>1.0</v>
      </c>
      <c r="B6" s="12">
        <v>1.0</v>
      </c>
      <c r="C6" s="12" t="s">
        <v>25</v>
      </c>
      <c r="D6" s="12">
        <v>38.0</v>
      </c>
      <c r="E6" s="12">
        <v>71.2833</v>
      </c>
      <c r="F6" s="12" t="s">
        <v>26</v>
      </c>
      <c r="G6" s="12">
        <v>1.0</v>
      </c>
      <c r="H6" s="12">
        <v>0.0</v>
      </c>
      <c r="I6" s="12">
        <f t="shared" si="1"/>
        <v>0.475</v>
      </c>
      <c r="J6" s="12">
        <f t="shared" si="2"/>
        <v>1.859037971</v>
      </c>
      <c r="K6" s="13">
        <f t="shared" si="3"/>
        <v>1</v>
      </c>
      <c r="L6" s="13">
        <f t="shared" si="4"/>
        <v>0</v>
      </c>
      <c r="M6" s="13">
        <f t="shared" si="5"/>
        <v>0</v>
      </c>
      <c r="N6" s="13">
        <f t="shared" si="6"/>
        <v>1</v>
      </c>
      <c r="O6" s="13">
        <f t="shared" si="7"/>
        <v>0</v>
      </c>
      <c r="P6" s="12">
        <v>1.0</v>
      </c>
      <c r="AC6" s="11">
        <f t="shared" si="8"/>
        <v>0.9362561091</v>
      </c>
      <c r="AD6" s="11">
        <f t="shared" si="9"/>
        <v>0.004063283632</v>
      </c>
    </row>
    <row r="7">
      <c r="A7" s="8">
        <v>1.0</v>
      </c>
      <c r="B7" s="8">
        <v>3.0</v>
      </c>
      <c r="C7" s="8" t="s">
        <v>25</v>
      </c>
      <c r="D7" s="8">
        <v>26.0</v>
      </c>
      <c r="E7" s="8">
        <v>7.925</v>
      </c>
      <c r="F7" s="8" t="s">
        <v>24</v>
      </c>
      <c r="G7" s="8">
        <v>0.0</v>
      </c>
      <c r="H7" s="8">
        <v>0.0</v>
      </c>
      <c r="I7" s="8">
        <f t="shared" si="1"/>
        <v>0.325</v>
      </c>
      <c r="J7" s="8">
        <f t="shared" si="2"/>
        <v>0.9506082248</v>
      </c>
      <c r="K7" s="9">
        <f t="shared" si="3"/>
        <v>0</v>
      </c>
      <c r="L7" s="9">
        <f t="shared" si="4"/>
        <v>0</v>
      </c>
      <c r="M7" s="9">
        <f t="shared" si="5"/>
        <v>1</v>
      </c>
      <c r="N7" s="9">
        <f t="shared" si="6"/>
        <v>0</v>
      </c>
      <c r="O7" s="9">
        <f t="shared" si="7"/>
        <v>0</v>
      </c>
      <c r="P7" s="8">
        <v>1.0</v>
      </c>
      <c r="AC7" s="11">
        <f t="shared" si="8"/>
        <v>0.6050257934</v>
      </c>
      <c r="AD7" s="11">
        <f t="shared" si="9"/>
        <v>0.1560046239</v>
      </c>
    </row>
    <row r="8">
      <c r="A8" s="12">
        <v>1.0</v>
      </c>
      <c r="B8" s="12">
        <v>1.0</v>
      </c>
      <c r="C8" s="12" t="s">
        <v>25</v>
      </c>
      <c r="D8" s="12">
        <v>35.0</v>
      </c>
      <c r="E8" s="12">
        <v>53.1</v>
      </c>
      <c r="F8" s="12" t="s">
        <v>24</v>
      </c>
      <c r="G8" s="12">
        <v>1.0</v>
      </c>
      <c r="H8" s="12">
        <v>0.0</v>
      </c>
      <c r="I8" s="12">
        <f t="shared" si="1"/>
        <v>0.4375</v>
      </c>
      <c r="J8" s="12">
        <f t="shared" si="2"/>
        <v>1.733197265</v>
      </c>
      <c r="K8" s="13">
        <f t="shared" si="3"/>
        <v>1</v>
      </c>
      <c r="L8" s="13">
        <f t="shared" si="4"/>
        <v>0</v>
      </c>
      <c r="M8" s="13">
        <f t="shared" si="5"/>
        <v>1</v>
      </c>
      <c r="N8" s="13">
        <f t="shared" si="6"/>
        <v>0</v>
      </c>
      <c r="O8" s="13">
        <f t="shared" si="7"/>
        <v>0</v>
      </c>
      <c r="P8" s="12">
        <v>1.0</v>
      </c>
      <c r="Z8" s="3" t="s">
        <v>27</v>
      </c>
      <c r="AA8" s="11">
        <f>AVERAGE(AD5:AD895)</f>
        <v>0.1442271493</v>
      </c>
      <c r="AC8" s="11">
        <f t="shared" si="8"/>
        <v>0.8832311922</v>
      </c>
      <c r="AD8" s="11">
        <f t="shared" si="9"/>
        <v>0.01363495448</v>
      </c>
    </row>
    <row r="9">
      <c r="A9" s="8">
        <v>0.0</v>
      </c>
      <c r="B9" s="8">
        <v>3.0</v>
      </c>
      <c r="C9" s="8" t="s">
        <v>23</v>
      </c>
      <c r="D9" s="8">
        <v>35.0</v>
      </c>
      <c r="E9" s="8">
        <v>8.05</v>
      </c>
      <c r="F9" s="8" t="s">
        <v>24</v>
      </c>
      <c r="G9" s="8">
        <v>0.0</v>
      </c>
      <c r="H9" s="8">
        <v>0.0</v>
      </c>
      <c r="I9" s="8">
        <f t="shared" si="1"/>
        <v>0.4375</v>
      </c>
      <c r="J9" s="8">
        <f t="shared" si="2"/>
        <v>0.9566485792</v>
      </c>
      <c r="K9" s="9">
        <f t="shared" si="3"/>
        <v>0</v>
      </c>
      <c r="L9" s="9">
        <f t="shared" si="4"/>
        <v>0</v>
      </c>
      <c r="M9" s="9">
        <f t="shared" si="5"/>
        <v>1</v>
      </c>
      <c r="N9" s="9">
        <f t="shared" si="6"/>
        <v>0</v>
      </c>
      <c r="O9" s="9">
        <f t="shared" si="7"/>
        <v>1</v>
      </c>
      <c r="P9" s="8">
        <v>1.0</v>
      </c>
      <c r="AC9" s="11">
        <f t="shared" si="8"/>
        <v>0.06464237958</v>
      </c>
      <c r="AD9" s="11">
        <f t="shared" si="9"/>
        <v>0.004178637238</v>
      </c>
    </row>
    <row r="10" hidden="1">
      <c r="A10" s="12">
        <v>0.0</v>
      </c>
      <c r="B10" s="12">
        <v>3.0</v>
      </c>
      <c r="C10" s="12" t="s">
        <v>23</v>
      </c>
      <c r="D10" s="13"/>
      <c r="E10" s="12">
        <v>8.4583</v>
      </c>
      <c r="F10" s="12" t="s">
        <v>28</v>
      </c>
      <c r="G10" s="12">
        <v>0.0</v>
      </c>
      <c r="H10" s="12">
        <v>0.0</v>
      </c>
      <c r="I10" s="12"/>
      <c r="J10" s="12"/>
      <c r="K10" s="13"/>
      <c r="L10" s="13"/>
      <c r="M10" s="13"/>
      <c r="N10" s="13"/>
      <c r="O10" s="13"/>
      <c r="P10" s="13"/>
    </row>
    <row r="11">
      <c r="A11" s="8">
        <v>0.0</v>
      </c>
      <c r="B11" s="8">
        <v>1.0</v>
      </c>
      <c r="C11" s="8" t="s">
        <v>23</v>
      </c>
      <c r="D11" s="8">
        <v>54.0</v>
      </c>
      <c r="E11" s="8">
        <v>51.8625</v>
      </c>
      <c r="F11" s="8" t="s">
        <v>24</v>
      </c>
      <c r="G11" s="8">
        <v>0.0</v>
      </c>
      <c r="H11" s="8">
        <v>0.0</v>
      </c>
      <c r="I11" s="8">
        <f t="shared" ref="I11:I21" si="10">D11:D1003/$D$1</f>
        <v>0.675</v>
      </c>
      <c r="J11" s="8">
        <f t="shared" ref="J11:J21" si="11">LOG10(E11:E1003 +1)</f>
        <v>1.723147698</v>
      </c>
      <c r="K11" s="9">
        <f t="shared" ref="K11:K21" si="12">IF(B11=1, 1, 0)</f>
        <v>1</v>
      </c>
      <c r="L11" s="9">
        <f t="shared" ref="L11:L21" si="13">IF(B11=2, 1, 0)</f>
        <v>0</v>
      </c>
      <c r="M11" s="9">
        <f t="shared" ref="M11:M21" si="14">IF(F11="S", 1, 0)</f>
        <v>1</v>
      </c>
      <c r="N11" s="9">
        <f t="shared" ref="N11:N21" si="15">IF(F11="C", 1,0)</f>
        <v>0</v>
      </c>
      <c r="O11" s="9">
        <f t="shared" ref="O11:O21" si="16">IF(C11="male", 1,0)</f>
        <v>1</v>
      </c>
      <c r="P11" s="8">
        <v>1.0</v>
      </c>
      <c r="AC11" s="11">
        <f t="shared" ref="AC11:AC21" si="17">SUMPRODUCT(G11:P11, $R$5:$AA$5)</f>
        <v>0.3329831653</v>
      </c>
      <c r="AD11" s="11">
        <f t="shared" ref="AD11:AD21" si="18">(AC11-A11)^2</f>
        <v>0.1108777884</v>
      </c>
    </row>
    <row r="12">
      <c r="A12" s="12">
        <v>0.0</v>
      </c>
      <c r="B12" s="12">
        <v>3.0</v>
      </c>
      <c r="C12" s="12" t="s">
        <v>23</v>
      </c>
      <c r="D12" s="12">
        <v>2.0</v>
      </c>
      <c r="E12" s="12">
        <v>21.075</v>
      </c>
      <c r="F12" s="12" t="s">
        <v>24</v>
      </c>
      <c r="G12" s="12">
        <v>3.0</v>
      </c>
      <c r="H12" s="12">
        <v>1.0</v>
      </c>
      <c r="I12" s="12">
        <f t="shared" si="10"/>
        <v>0.025</v>
      </c>
      <c r="J12" s="12">
        <f t="shared" si="11"/>
        <v>1.343900712</v>
      </c>
      <c r="K12" s="13">
        <f t="shared" si="12"/>
        <v>0</v>
      </c>
      <c r="L12" s="13">
        <f t="shared" si="13"/>
        <v>0</v>
      </c>
      <c r="M12" s="13">
        <f t="shared" si="14"/>
        <v>1</v>
      </c>
      <c r="N12" s="13">
        <f t="shared" si="15"/>
        <v>0</v>
      </c>
      <c r="O12" s="13">
        <f t="shared" si="16"/>
        <v>1</v>
      </c>
      <c r="P12" s="12">
        <v>1.0</v>
      </c>
      <c r="AC12" s="11">
        <f t="shared" si="17"/>
        <v>0.1160368608</v>
      </c>
      <c r="AD12" s="11">
        <f t="shared" si="18"/>
        <v>0.01346455307</v>
      </c>
    </row>
    <row r="13">
      <c r="A13" s="8">
        <v>1.0</v>
      </c>
      <c r="B13" s="8">
        <v>3.0</v>
      </c>
      <c r="C13" s="8" t="s">
        <v>25</v>
      </c>
      <c r="D13" s="8">
        <v>27.0</v>
      </c>
      <c r="E13" s="8">
        <v>11.1333</v>
      </c>
      <c r="F13" s="8" t="s">
        <v>24</v>
      </c>
      <c r="G13" s="8">
        <v>0.0</v>
      </c>
      <c r="H13" s="8">
        <v>2.0</v>
      </c>
      <c r="I13" s="8">
        <f t="shared" si="10"/>
        <v>0.3375</v>
      </c>
      <c r="J13" s="8">
        <f t="shared" si="11"/>
        <v>1.083978936</v>
      </c>
      <c r="K13" s="9">
        <f t="shared" si="12"/>
        <v>0</v>
      </c>
      <c r="L13" s="9">
        <f t="shared" si="13"/>
        <v>0</v>
      </c>
      <c r="M13" s="9">
        <f t="shared" si="14"/>
        <v>1</v>
      </c>
      <c r="N13" s="9">
        <f t="shared" si="15"/>
        <v>0</v>
      </c>
      <c r="O13" s="9">
        <f t="shared" si="16"/>
        <v>0</v>
      </c>
      <c r="P13" s="8">
        <v>1.0</v>
      </c>
      <c r="AC13" s="11">
        <f t="shared" si="17"/>
        <v>0.5772729508</v>
      </c>
      <c r="AD13" s="11">
        <f t="shared" si="18"/>
        <v>0.1786981581</v>
      </c>
    </row>
    <row r="14">
      <c r="A14" s="12">
        <v>1.0</v>
      </c>
      <c r="B14" s="12">
        <v>2.0</v>
      </c>
      <c r="C14" s="12" t="s">
        <v>25</v>
      </c>
      <c r="D14" s="12">
        <v>14.0</v>
      </c>
      <c r="E14" s="12">
        <v>30.0708</v>
      </c>
      <c r="F14" s="12" t="s">
        <v>26</v>
      </c>
      <c r="G14" s="12">
        <v>1.0</v>
      </c>
      <c r="H14" s="12">
        <v>0.0</v>
      </c>
      <c r="I14" s="12">
        <f t="shared" si="10"/>
        <v>0.175</v>
      </c>
      <c r="J14" s="12">
        <f t="shared" si="11"/>
        <v>1.492352435</v>
      </c>
      <c r="K14" s="13">
        <f t="shared" si="12"/>
        <v>0</v>
      </c>
      <c r="L14" s="13">
        <f t="shared" si="13"/>
        <v>1</v>
      </c>
      <c r="M14" s="13">
        <f t="shared" si="14"/>
        <v>0</v>
      </c>
      <c r="N14" s="13">
        <f t="shared" si="15"/>
        <v>1</v>
      </c>
      <c r="O14" s="13">
        <f t="shared" si="16"/>
        <v>0</v>
      </c>
      <c r="P14" s="12">
        <v>1.0</v>
      </c>
      <c r="AC14" s="11">
        <f t="shared" si="17"/>
        <v>0.9022514551</v>
      </c>
      <c r="AD14" s="11">
        <f t="shared" si="18"/>
        <v>0.009554778032</v>
      </c>
    </row>
    <row r="15">
      <c r="A15" s="8">
        <v>1.0</v>
      </c>
      <c r="B15" s="8">
        <v>3.0</v>
      </c>
      <c r="C15" s="8" t="s">
        <v>25</v>
      </c>
      <c r="D15" s="8">
        <v>4.0</v>
      </c>
      <c r="E15" s="8">
        <v>16.7</v>
      </c>
      <c r="F15" s="8" t="s">
        <v>24</v>
      </c>
      <c r="G15" s="8">
        <v>1.0</v>
      </c>
      <c r="H15" s="8">
        <v>1.0</v>
      </c>
      <c r="I15" s="8">
        <f t="shared" si="10"/>
        <v>0.05</v>
      </c>
      <c r="J15" s="8">
        <f t="shared" si="11"/>
        <v>1.247973266</v>
      </c>
      <c r="K15" s="9">
        <f t="shared" si="12"/>
        <v>0</v>
      </c>
      <c r="L15" s="9">
        <f t="shared" si="13"/>
        <v>0</v>
      </c>
      <c r="M15" s="9">
        <f t="shared" si="14"/>
        <v>1</v>
      </c>
      <c r="N15" s="9">
        <f t="shared" si="15"/>
        <v>0</v>
      </c>
      <c r="O15" s="9">
        <f t="shared" si="16"/>
        <v>0</v>
      </c>
      <c r="P15" s="8">
        <v>1.0</v>
      </c>
      <c r="AC15" s="11">
        <f t="shared" si="17"/>
        <v>0.6914916709</v>
      </c>
      <c r="AD15" s="11">
        <f t="shared" si="18"/>
        <v>0.09517738914</v>
      </c>
    </row>
    <row r="16">
      <c r="A16" s="12">
        <v>1.0</v>
      </c>
      <c r="B16" s="12">
        <v>1.0</v>
      </c>
      <c r="C16" s="12" t="s">
        <v>25</v>
      </c>
      <c r="D16" s="12">
        <v>58.0</v>
      </c>
      <c r="E16" s="12">
        <v>26.55</v>
      </c>
      <c r="F16" s="12" t="s">
        <v>24</v>
      </c>
      <c r="G16" s="12">
        <v>0.0</v>
      </c>
      <c r="H16" s="12">
        <v>0.0</v>
      </c>
      <c r="I16" s="12">
        <f t="shared" si="10"/>
        <v>0.725</v>
      </c>
      <c r="J16" s="12">
        <f t="shared" si="11"/>
        <v>1.440121603</v>
      </c>
      <c r="K16" s="13">
        <f t="shared" si="12"/>
        <v>1</v>
      </c>
      <c r="L16" s="13">
        <f t="shared" si="13"/>
        <v>0</v>
      </c>
      <c r="M16" s="13">
        <f t="shared" si="14"/>
        <v>1</v>
      </c>
      <c r="N16" s="13">
        <f t="shared" si="15"/>
        <v>0</v>
      </c>
      <c r="O16" s="13">
        <f t="shared" si="16"/>
        <v>0</v>
      </c>
      <c r="P16" s="12">
        <v>1.0</v>
      </c>
      <c r="AC16" s="11">
        <f t="shared" si="17"/>
        <v>0.7766469438</v>
      </c>
      <c r="AD16" s="11">
        <f t="shared" si="18"/>
        <v>0.04988658773</v>
      </c>
    </row>
    <row r="17">
      <c r="A17" s="8">
        <v>0.0</v>
      </c>
      <c r="B17" s="8">
        <v>3.0</v>
      </c>
      <c r="C17" s="8" t="s">
        <v>23</v>
      </c>
      <c r="D17" s="8">
        <v>20.0</v>
      </c>
      <c r="E17" s="8">
        <v>8.05</v>
      </c>
      <c r="F17" s="8" t="s">
        <v>24</v>
      </c>
      <c r="G17" s="8">
        <v>0.0</v>
      </c>
      <c r="H17" s="8">
        <v>0.0</v>
      </c>
      <c r="I17" s="8">
        <f t="shared" si="10"/>
        <v>0.25</v>
      </c>
      <c r="J17" s="8">
        <f t="shared" si="11"/>
        <v>0.9566485792</v>
      </c>
      <c r="K17" s="9">
        <f t="shared" si="12"/>
        <v>0</v>
      </c>
      <c r="L17" s="9">
        <f t="shared" si="13"/>
        <v>0</v>
      </c>
      <c r="M17" s="9">
        <f t="shared" si="14"/>
        <v>1</v>
      </c>
      <c r="N17" s="9">
        <f t="shared" si="15"/>
        <v>0</v>
      </c>
      <c r="O17" s="9">
        <f t="shared" si="16"/>
        <v>1</v>
      </c>
      <c r="P17" s="8">
        <v>1.0</v>
      </c>
      <c r="AC17" s="11">
        <f t="shared" si="17"/>
        <v>0.1606645494</v>
      </c>
      <c r="AD17" s="11">
        <f t="shared" si="18"/>
        <v>0.02581309744</v>
      </c>
    </row>
    <row r="18">
      <c r="A18" s="12">
        <v>0.0</v>
      </c>
      <c r="B18" s="12">
        <v>3.0</v>
      </c>
      <c r="C18" s="12" t="s">
        <v>23</v>
      </c>
      <c r="D18" s="12">
        <v>39.0</v>
      </c>
      <c r="E18" s="12">
        <v>31.275</v>
      </c>
      <c r="F18" s="12" t="s">
        <v>24</v>
      </c>
      <c r="G18" s="12">
        <v>1.0</v>
      </c>
      <c r="H18" s="12">
        <v>5.0</v>
      </c>
      <c r="I18" s="12">
        <f t="shared" si="10"/>
        <v>0.4875</v>
      </c>
      <c r="J18" s="12">
        <f t="shared" si="11"/>
        <v>1.508866251</v>
      </c>
      <c r="K18" s="13">
        <f t="shared" si="12"/>
        <v>0</v>
      </c>
      <c r="L18" s="13">
        <f t="shared" si="13"/>
        <v>0</v>
      </c>
      <c r="M18" s="13">
        <f t="shared" si="14"/>
        <v>1</v>
      </c>
      <c r="N18" s="13">
        <f t="shared" si="15"/>
        <v>0</v>
      </c>
      <c r="O18" s="13">
        <f t="shared" si="16"/>
        <v>1</v>
      </c>
      <c r="P18" s="12">
        <v>1.0</v>
      </c>
      <c r="AC18" s="11">
        <f t="shared" si="17"/>
        <v>-0.05861236557</v>
      </c>
      <c r="AD18" s="11">
        <f t="shared" si="18"/>
        <v>0.003435409397</v>
      </c>
    </row>
    <row r="19">
      <c r="A19" s="8">
        <v>0.0</v>
      </c>
      <c r="B19" s="8">
        <v>3.0</v>
      </c>
      <c r="C19" s="8" t="s">
        <v>25</v>
      </c>
      <c r="D19" s="8">
        <v>14.0</v>
      </c>
      <c r="E19" s="8">
        <v>7.8542</v>
      </c>
      <c r="F19" s="8" t="s">
        <v>24</v>
      </c>
      <c r="G19" s="8">
        <v>0.0</v>
      </c>
      <c r="H19" s="8">
        <v>0.0</v>
      </c>
      <c r="I19" s="8">
        <f t="shared" si="10"/>
        <v>0.175</v>
      </c>
      <c r="J19" s="8">
        <f t="shared" si="11"/>
        <v>0.9471493277</v>
      </c>
      <c r="K19" s="9">
        <f t="shared" si="12"/>
        <v>0</v>
      </c>
      <c r="L19" s="9">
        <f t="shared" si="13"/>
        <v>0</v>
      </c>
      <c r="M19" s="9">
        <f t="shared" si="14"/>
        <v>1</v>
      </c>
      <c r="N19" s="9">
        <f t="shared" si="15"/>
        <v>0</v>
      </c>
      <c r="O19" s="9">
        <f t="shared" si="16"/>
        <v>0</v>
      </c>
      <c r="P19" s="8">
        <v>1.0</v>
      </c>
      <c r="AC19" s="11">
        <f t="shared" si="17"/>
        <v>0.6816749409</v>
      </c>
      <c r="AD19" s="11">
        <f t="shared" si="18"/>
        <v>0.4646807251</v>
      </c>
    </row>
    <row r="20">
      <c r="A20" s="12">
        <v>1.0</v>
      </c>
      <c r="B20" s="12">
        <v>2.0</v>
      </c>
      <c r="C20" s="12" t="s">
        <v>25</v>
      </c>
      <c r="D20" s="12">
        <v>55.0</v>
      </c>
      <c r="E20" s="12">
        <v>16.0</v>
      </c>
      <c r="F20" s="12" t="s">
        <v>24</v>
      </c>
      <c r="G20" s="12">
        <v>0.0</v>
      </c>
      <c r="H20" s="12">
        <v>0.0</v>
      </c>
      <c r="I20" s="12">
        <f t="shared" si="10"/>
        <v>0.6875</v>
      </c>
      <c r="J20" s="12">
        <f t="shared" si="11"/>
        <v>1.230448921</v>
      </c>
      <c r="K20" s="13">
        <f t="shared" si="12"/>
        <v>0</v>
      </c>
      <c r="L20" s="13">
        <f t="shared" si="13"/>
        <v>1</v>
      </c>
      <c r="M20" s="13">
        <f t="shared" si="14"/>
        <v>1</v>
      </c>
      <c r="N20" s="13">
        <f t="shared" si="15"/>
        <v>0</v>
      </c>
      <c r="O20" s="13">
        <f t="shared" si="16"/>
        <v>0</v>
      </c>
      <c r="P20" s="12">
        <v>1.0</v>
      </c>
      <c r="AC20" s="11">
        <f t="shared" si="17"/>
        <v>0.615864136</v>
      </c>
      <c r="AD20" s="11">
        <f t="shared" si="18"/>
        <v>0.147560362</v>
      </c>
    </row>
    <row r="21">
      <c r="A21" s="8">
        <v>0.0</v>
      </c>
      <c r="B21" s="8">
        <v>3.0</v>
      </c>
      <c r="C21" s="8" t="s">
        <v>23</v>
      </c>
      <c r="D21" s="8">
        <v>2.0</v>
      </c>
      <c r="E21" s="8">
        <v>29.125</v>
      </c>
      <c r="F21" s="8" t="s">
        <v>28</v>
      </c>
      <c r="G21" s="8">
        <v>4.0</v>
      </c>
      <c r="H21" s="8">
        <v>1.0</v>
      </c>
      <c r="I21" s="8">
        <f t="shared" si="10"/>
        <v>0.025</v>
      </c>
      <c r="J21" s="8">
        <f t="shared" si="11"/>
        <v>1.478927056</v>
      </c>
      <c r="K21" s="9">
        <f t="shared" si="12"/>
        <v>0</v>
      </c>
      <c r="L21" s="9">
        <f t="shared" si="13"/>
        <v>0</v>
      </c>
      <c r="M21" s="9">
        <f t="shared" si="14"/>
        <v>0</v>
      </c>
      <c r="N21" s="9">
        <f t="shared" si="15"/>
        <v>0</v>
      </c>
      <c r="O21" s="9">
        <f t="shared" si="16"/>
        <v>1</v>
      </c>
      <c r="P21" s="8">
        <v>1.0</v>
      </c>
      <c r="AC21" s="11">
        <f t="shared" si="17"/>
        <v>0.03696851771</v>
      </c>
      <c r="AD21" s="11">
        <f t="shared" si="18"/>
        <v>0.001366671302</v>
      </c>
    </row>
    <row r="22" hidden="1">
      <c r="A22" s="12">
        <v>1.0</v>
      </c>
      <c r="B22" s="12">
        <v>2.0</v>
      </c>
      <c r="C22" s="12" t="s">
        <v>23</v>
      </c>
      <c r="D22" s="13"/>
      <c r="E22" s="12">
        <v>13.0</v>
      </c>
      <c r="F22" s="12" t="s">
        <v>24</v>
      </c>
      <c r="G22" s="12">
        <v>0.0</v>
      </c>
      <c r="H22" s="12">
        <v>0.0</v>
      </c>
      <c r="I22" s="12"/>
      <c r="J22" s="12"/>
      <c r="K22" s="13"/>
      <c r="L22" s="13"/>
      <c r="M22" s="13"/>
      <c r="N22" s="13"/>
      <c r="O22" s="13"/>
      <c r="P22" s="13"/>
    </row>
    <row r="23">
      <c r="A23" s="8">
        <v>0.0</v>
      </c>
      <c r="B23" s="8">
        <v>3.0</v>
      </c>
      <c r="C23" s="8" t="s">
        <v>25</v>
      </c>
      <c r="D23" s="8">
        <v>31.0</v>
      </c>
      <c r="E23" s="8">
        <v>18.0</v>
      </c>
      <c r="F23" s="8" t="s">
        <v>24</v>
      </c>
      <c r="G23" s="8">
        <v>1.0</v>
      </c>
      <c r="H23" s="8">
        <v>0.0</v>
      </c>
      <c r="I23" s="8">
        <f>D23:D1003/$D$1</f>
        <v>0.3875</v>
      </c>
      <c r="J23" s="8">
        <f>LOG10(E23:E1003 +1)</f>
        <v>1.278753601</v>
      </c>
      <c r="K23" s="9">
        <f>IF(B23=1, 1, 0)</f>
        <v>0</v>
      </c>
      <c r="L23" s="9">
        <f>IF(B23=2, 1, 0)</f>
        <v>0</v>
      </c>
      <c r="M23" s="9">
        <f>IF(F23="S", 1, 0)</f>
        <v>1</v>
      </c>
      <c r="N23" s="9">
        <f>IF(F23="C", 1,0)</f>
        <v>0</v>
      </c>
      <c r="O23" s="9">
        <f>IF(C23="male", 1,0)</f>
        <v>0</v>
      </c>
      <c r="P23" s="8">
        <v>1.0</v>
      </c>
      <c r="AC23" s="11">
        <f>SUMPRODUCT(G23:P23, $R$5:$AA$5)</f>
        <v>0.5340779733</v>
      </c>
      <c r="AD23" s="11">
        <f>(AC23-A23)^2</f>
        <v>0.2852392816</v>
      </c>
    </row>
    <row r="24" hidden="1">
      <c r="A24" s="12">
        <v>1.0</v>
      </c>
      <c r="B24" s="12">
        <v>3.0</v>
      </c>
      <c r="C24" s="12" t="s">
        <v>25</v>
      </c>
      <c r="D24" s="13"/>
      <c r="E24" s="12">
        <v>7.225</v>
      </c>
      <c r="F24" s="12" t="s">
        <v>26</v>
      </c>
      <c r="G24" s="12">
        <v>0.0</v>
      </c>
      <c r="H24" s="12">
        <v>0.0</v>
      </c>
      <c r="I24" s="12"/>
      <c r="J24" s="12"/>
      <c r="K24" s="13"/>
      <c r="L24" s="13"/>
      <c r="M24" s="13"/>
      <c r="N24" s="13"/>
      <c r="O24" s="13"/>
      <c r="P24" s="13"/>
    </row>
    <row r="25">
      <c r="A25" s="8">
        <v>0.0</v>
      </c>
      <c r="B25" s="8">
        <v>2.0</v>
      </c>
      <c r="C25" s="8" t="s">
        <v>23</v>
      </c>
      <c r="D25" s="8">
        <v>35.0</v>
      </c>
      <c r="E25" s="8">
        <v>26.0</v>
      </c>
      <c r="F25" s="8" t="s">
        <v>24</v>
      </c>
      <c r="G25" s="8">
        <v>0.0</v>
      </c>
      <c r="H25" s="8">
        <v>0.0</v>
      </c>
      <c r="I25" s="8">
        <f t="shared" ref="I25:I30" si="19">D25:D1003/$D$1</f>
        <v>0.4375</v>
      </c>
      <c r="J25" s="8">
        <f t="shared" ref="J25:J30" si="20">LOG10(E25:E1003 +1)</f>
        <v>1.431363764</v>
      </c>
      <c r="K25" s="9">
        <f t="shared" ref="K25:K30" si="21">IF(B25=1, 1, 0)</f>
        <v>0</v>
      </c>
      <c r="L25" s="9">
        <f t="shared" ref="L25:L30" si="22">IF(B25=2, 1, 0)</f>
        <v>1</v>
      </c>
      <c r="M25" s="9">
        <f t="shared" ref="M25:M30" si="23">IF(F25="S", 1, 0)</f>
        <v>1</v>
      </c>
      <c r="N25" s="9">
        <f t="shared" ref="N25:N30" si="24">IF(F25="C", 1,0)</f>
        <v>0</v>
      </c>
      <c r="O25" s="9">
        <f t="shared" ref="O25:O30" si="25">IF(C25="male", 1,0)</f>
        <v>1</v>
      </c>
      <c r="P25" s="8">
        <v>1.0</v>
      </c>
      <c r="AC25" s="11">
        <f t="shared" ref="AC25:AC30" si="26">SUMPRODUCT(G25:P25, $R$5:$AA$5)</f>
        <v>0.2706218624</v>
      </c>
      <c r="AD25" s="11">
        <f t="shared" ref="AD25:AD30" si="27">(AC25-A25)^2</f>
        <v>0.07323619244</v>
      </c>
    </row>
    <row r="26">
      <c r="A26" s="12">
        <v>1.0</v>
      </c>
      <c r="B26" s="12">
        <v>2.0</v>
      </c>
      <c r="C26" s="12" t="s">
        <v>23</v>
      </c>
      <c r="D26" s="12">
        <v>34.0</v>
      </c>
      <c r="E26" s="12">
        <v>13.0</v>
      </c>
      <c r="F26" s="12" t="s">
        <v>24</v>
      </c>
      <c r="G26" s="12">
        <v>0.0</v>
      </c>
      <c r="H26" s="12">
        <v>0.0</v>
      </c>
      <c r="I26" s="12">
        <f t="shared" si="19"/>
        <v>0.425</v>
      </c>
      <c r="J26" s="12">
        <f t="shared" si="20"/>
        <v>1.146128036</v>
      </c>
      <c r="K26" s="13">
        <f t="shared" si="21"/>
        <v>0</v>
      </c>
      <c r="L26" s="13">
        <f t="shared" si="22"/>
        <v>1</v>
      </c>
      <c r="M26" s="13">
        <f t="shared" si="23"/>
        <v>1</v>
      </c>
      <c r="N26" s="13">
        <f t="shared" si="24"/>
        <v>0</v>
      </c>
      <c r="O26" s="13">
        <f t="shared" si="25"/>
        <v>1</v>
      </c>
      <c r="P26" s="12">
        <v>1.0</v>
      </c>
      <c r="AC26" s="11">
        <f t="shared" si="26"/>
        <v>0.2631208104</v>
      </c>
      <c r="AD26" s="11">
        <f t="shared" si="27"/>
        <v>0.5429909401</v>
      </c>
    </row>
    <row r="27">
      <c r="A27" s="8">
        <v>1.0</v>
      </c>
      <c r="B27" s="8">
        <v>3.0</v>
      </c>
      <c r="C27" s="8" t="s">
        <v>25</v>
      </c>
      <c r="D27" s="8">
        <v>15.0</v>
      </c>
      <c r="E27" s="8">
        <v>8.0292</v>
      </c>
      <c r="F27" s="8" t="s">
        <v>28</v>
      </c>
      <c r="G27" s="8">
        <v>0.0</v>
      </c>
      <c r="H27" s="8">
        <v>0.0</v>
      </c>
      <c r="I27" s="8">
        <f t="shared" si="19"/>
        <v>0.1875</v>
      </c>
      <c r="J27" s="8">
        <f t="shared" si="20"/>
        <v>0.9556492729</v>
      </c>
      <c r="K27" s="9">
        <f t="shared" si="21"/>
        <v>0</v>
      </c>
      <c r="L27" s="9">
        <f t="shared" si="22"/>
        <v>0</v>
      </c>
      <c r="M27" s="9">
        <f t="shared" si="23"/>
        <v>0</v>
      </c>
      <c r="N27" s="9">
        <f t="shared" si="24"/>
        <v>0</v>
      </c>
      <c r="O27" s="9">
        <f t="shared" si="25"/>
        <v>0</v>
      </c>
      <c r="P27" s="8">
        <v>1.0</v>
      </c>
      <c r="AC27" s="11">
        <f t="shared" si="26"/>
        <v>0.6449725584</v>
      </c>
      <c r="AD27" s="11">
        <f t="shared" si="27"/>
        <v>0.1260444843</v>
      </c>
    </row>
    <row r="28">
      <c r="A28" s="12">
        <v>1.0</v>
      </c>
      <c r="B28" s="12">
        <v>1.0</v>
      </c>
      <c r="C28" s="12" t="s">
        <v>23</v>
      </c>
      <c r="D28" s="12">
        <v>28.0</v>
      </c>
      <c r="E28" s="12">
        <v>35.5</v>
      </c>
      <c r="F28" s="12" t="s">
        <v>24</v>
      </c>
      <c r="G28" s="12">
        <v>0.0</v>
      </c>
      <c r="H28" s="12">
        <v>0.0</v>
      </c>
      <c r="I28" s="12">
        <f t="shared" si="19"/>
        <v>0.35</v>
      </c>
      <c r="J28" s="12">
        <f t="shared" si="20"/>
        <v>1.562292864</v>
      </c>
      <c r="K28" s="13">
        <f t="shared" si="21"/>
        <v>1</v>
      </c>
      <c r="L28" s="13">
        <f t="shared" si="22"/>
        <v>0</v>
      </c>
      <c r="M28" s="13">
        <f t="shared" si="23"/>
        <v>1</v>
      </c>
      <c r="N28" s="13">
        <f t="shared" si="24"/>
        <v>0</v>
      </c>
      <c r="O28" s="13">
        <f t="shared" si="25"/>
        <v>1</v>
      </c>
      <c r="P28" s="12">
        <v>1.0</v>
      </c>
      <c r="AC28" s="11">
        <f t="shared" si="26"/>
        <v>0.4915814491</v>
      </c>
      <c r="AD28" s="11">
        <f t="shared" si="27"/>
        <v>0.2584894229</v>
      </c>
    </row>
    <row r="29">
      <c r="A29" s="8">
        <v>0.0</v>
      </c>
      <c r="B29" s="8">
        <v>3.0</v>
      </c>
      <c r="C29" s="8" t="s">
        <v>25</v>
      </c>
      <c r="D29" s="8">
        <v>8.0</v>
      </c>
      <c r="E29" s="8">
        <v>21.075</v>
      </c>
      <c r="F29" s="8" t="s">
        <v>24</v>
      </c>
      <c r="G29" s="8">
        <v>3.0</v>
      </c>
      <c r="H29" s="8">
        <v>1.0</v>
      </c>
      <c r="I29" s="8">
        <f t="shared" si="19"/>
        <v>0.1</v>
      </c>
      <c r="J29" s="8">
        <f t="shared" si="20"/>
        <v>1.343900712</v>
      </c>
      <c r="K29" s="9">
        <f t="shared" si="21"/>
        <v>0</v>
      </c>
      <c r="L29" s="9">
        <f t="shared" si="22"/>
        <v>0</v>
      </c>
      <c r="M29" s="9">
        <f t="shared" si="23"/>
        <v>1</v>
      </c>
      <c r="N29" s="9">
        <f t="shared" si="24"/>
        <v>0</v>
      </c>
      <c r="O29" s="9">
        <f t="shared" si="25"/>
        <v>0</v>
      </c>
      <c r="P29" s="8">
        <v>1.0</v>
      </c>
      <c r="AC29" s="11">
        <f t="shared" si="26"/>
        <v>0.5606925147</v>
      </c>
      <c r="AD29" s="11">
        <f t="shared" si="27"/>
        <v>0.314376096</v>
      </c>
    </row>
    <row r="30">
      <c r="A30" s="12">
        <v>1.0</v>
      </c>
      <c r="B30" s="12">
        <v>3.0</v>
      </c>
      <c r="C30" s="12" t="s">
        <v>25</v>
      </c>
      <c r="D30" s="12">
        <v>38.0</v>
      </c>
      <c r="E30" s="12">
        <v>31.3875</v>
      </c>
      <c r="F30" s="12" t="s">
        <v>24</v>
      </c>
      <c r="G30" s="12">
        <v>1.0</v>
      </c>
      <c r="H30" s="12">
        <v>5.0</v>
      </c>
      <c r="I30" s="12">
        <f t="shared" si="19"/>
        <v>0.475</v>
      </c>
      <c r="J30" s="12">
        <f t="shared" si="20"/>
        <v>1.510377426</v>
      </c>
      <c r="K30" s="13">
        <f t="shared" si="21"/>
        <v>0</v>
      </c>
      <c r="L30" s="13">
        <f t="shared" si="22"/>
        <v>0</v>
      </c>
      <c r="M30" s="13">
        <f t="shared" si="23"/>
        <v>1</v>
      </c>
      <c r="N30" s="13">
        <f t="shared" si="24"/>
        <v>0</v>
      </c>
      <c r="O30" s="13">
        <f t="shared" si="25"/>
        <v>0</v>
      </c>
      <c r="P30" s="12">
        <v>1.0</v>
      </c>
      <c r="AC30" s="11">
        <f t="shared" si="26"/>
        <v>0.4309272896</v>
      </c>
      <c r="AD30" s="11">
        <f t="shared" si="27"/>
        <v>0.3238437497</v>
      </c>
    </row>
    <row r="31" hidden="1">
      <c r="A31" s="8">
        <v>0.0</v>
      </c>
      <c r="B31" s="8">
        <v>3.0</v>
      </c>
      <c r="C31" s="8" t="s">
        <v>23</v>
      </c>
      <c r="D31" s="9"/>
      <c r="E31" s="8">
        <v>7.225</v>
      </c>
      <c r="F31" s="8" t="s">
        <v>26</v>
      </c>
      <c r="G31" s="8">
        <v>0.0</v>
      </c>
      <c r="H31" s="8">
        <v>0.0</v>
      </c>
      <c r="I31" s="8"/>
      <c r="J31" s="8"/>
      <c r="K31" s="9"/>
      <c r="L31" s="9"/>
      <c r="M31" s="9"/>
      <c r="N31" s="9"/>
      <c r="O31" s="9"/>
      <c r="P31" s="9"/>
    </row>
    <row r="32">
      <c r="A32" s="12">
        <v>0.0</v>
      </c>
      <c r="B32" s="12">
        <v>1.0</v>
      </c>
      <c r="C32" s="12" t="s">
        <v>23</v>
      </c>
      <c r="D32" s="12">
        <v>19.0</v>
      </c>
      <c r="E32" s="12">
        <v>263.0</v>
      </c>
      <c r="F32" s="12" t="s">
        <v>24</v>
      </c>
      <c r="G32" s="12">
        <v>3.0</v>
      </c>
      <c r="H32" s="12">
        <v>2.0</v>
      </c>
      <c r="I32" s="12">
        <f>D32:D1003/$D$1</f>
        <v>0.2375</v>
      </c>
      <c r="J32" s="12">
        <f>LOG10(E32:E1003 +1)</f>
        <v>2.421603927</v>
      </c>
      <c r="K32" s="13">
        <f>IF(B32=1, 1, 0)</f>
        <v>1</v>
      </c>
      <c r="L32" s="13">
        <f>IF(B32=2, 1, 0)</f>
        <v>0</v>
      </c>
      <c r="M32" s="13">
        <f>IF(F32="S", 1, 0)</f>
        <v>1</v>
      </c>
      <c r="N32" s="13">
        <f>IF(F32="C", 1,0)</f>
        <v>0</v>
      </c>
      <c r="O32" s="13">
        <f>IF(C32="male", 1,0)</f>
        <v>1</v>
      </c>
      <c r="P32" s="12">
        <v>1.0</v>
      </c>
      <c r="AC32" s="11">
        <f>SUMPRODUCT(G32:P32, $R$5:$AA$5)</f>
        <v>0.3984228842</v>
      </c>
      <c r="AD32" s="11">
        <f>(AC32-A32)^2</f>
        <v>0.1587407947</v>
      </c>
    </row>
    <row r="33" hidden="1">
      <c r="A33" s="8">
        <v>1.0</v>
      </c>
      <c r="B33" s="8">
        <v>3.0</v>
      </c>
      <c r="C33" s="8" t="s">
        <v>25</v>
      </c>
      <c r="D33" s="9"/>
      <c r="E33" s="8">
        <v>7.8792</v>
      </c>
      <c r="F33" s="8" t="s">
        <v>28</v>
      </c>
      <c r="G33" s="8">
        <v>0.0</v>
      </c>
      <c r="H33" s="8">
        <v>0.0</v>
      </c>
      <c r="I33" s="8"/>
      <c r="J33" s="8"/>
      <c r="K33" s="9"/>
      <c r="L33" s="9"/>
      <c r="M33" s="9"/>
      <c r="N33" s="9"/>
      <c r="O33" s="9"/>
      <c r="P33" s="9"/>
    </row>
    <row r="34" hidden="1">
      <c r="A34" s="12">
        <v>0.0</v>
      </c>
      <c r="B34" s="12">
        <v>3.0</v>
      </c>
      <c r="C34" s="12" t="s">
        <v>23</v>
      </c>
      <c r="D34" s="13"/>
      <c r="E34" s="12">
        <v>7.8958</v>
      </c>
      <c r="F34" s="12" t="s">
        <v>24</v>
      </c>
      <c r="G34" s="12">
        <v>0.0</v>
      </c>
      <c r="H34" s="12">
        <v>0.0</v>
      </c>
      <c r="I34" s="12"/>
      <c r="J34" s="12"/>
      <c r="K34" s="13"/>
      <c r="L34" s="13"/>
      <c r="M34" s="13"/>
      <c r="N34" s="13"/>
      <c r="O34" s="13"/>
      <c r="P34" s="13"/>
    </row>
    <row r="35">
      <c r="A35" s="8">
        <v>0.0</v>
      </c>
      <c r="B35" s="8">
        <v>1.0</v>
      </c>
      <c r="C35" s="8" t="s">
        <v>23</v>
      </c>
      <c r="D35" s="8">
        <v>40.0</v>
      </c>
      <c r="E35" s="8">
        <v>27.7208</v>
      </c>
      <c r="F35" s="8" t="s">
        <v>26</v>
      </c>
      <c r="G35" s="8">
        <v>0.0</v>
      </c>
      <c r="H35" s="8">
        <v>0.0</v>
      </c>
      <c r="I35" s="8">
        <f>D35:D1003/$D$1</f>
        <v>0.5</v>
      </c>
      <c r="J35" s="8">
        <f>LOG10(E35:E1003 +1)</f>
        <v>1.458196533</v>
      </c>
      <c r="K35" s="9">
        <f>IF(B35=1, 1, 0)</f>
        <v>1</v>
      </c>
      <c r="L35" s="9">
        <f>IF(B35=2, 1, 0)</f>
        <v>0</v>
      </c>
      <c r="M35" s="9">
        <f>IF(F35="S", 1, 0)</f>
        <v>0</v>
      </c>
      <c r="N35" s="9">
        <f>IF(F35="C", 1,0)</f>
        <v>1</v>
      </c>
      <c r="O35" s="9">
        <f>IF(C35="male", 1,0)</f>
        <v>1</v>
      </c>
      <c r="P35" s="8">
        <v>1.0</v>
      </c>
      <c r="AC35" s="11">
        <f>SUMPRODUCT(G35:P35, $R$5:$AA$5)</f>
        <v>0.4757858195</v>
      </c>
      <c r="AD35" s="11">
        <f>(AC35-A35)^2</f>
        <v>0.2263721461</v>
      </c>
    </row>
    <row r="36" hidden="1">
      <c r="A36" s="12">
        <v>1.0</v>
      </c>
      <c r="B36" s="12">
        <v>1.0</v>
      </c>
      <c r="C36" s="12" t="s">
        <v>25</v>
      </c>
      <c r="D36" s="13"/>
      <c r="E36" s="12">
        <v>146.5208</v>
      </c>
      <c r="F36" s="12" t="s">
        <v>26</v>
      </c>
      <c r="G36" s="12">
        <v>1.0</v>
      </c>
      <c r="H36" s="12">
        <v>0.0</v>
      </c>
      <c r="I36" s="12"/>
      <c r="J36" s="12"/>
      <c r="K36" s="13"/>
      <c r="L36" s="13"/>
      <c r="M36" s="13"/>
      <c r="N36" s="13"/>
      <c r="O36" s="13"/>
      <c r="P36" s="13"/>
    </row>
    <row r="37" hidden="1">
      <c r="A37" s="8">
        <v>1.0</v>
      </c>
      <c r="B37" s="8">
        <v>3.0</v>
      </c>
      <c r="C37" s="8" t="s">
        <v>25</v>
      </c>
      <c r="D37" s="9"/>
      <c r="E37" s="8">
        <v>7.75</v>
      </c>
      <c r="F37" s="8" t="s">
        <v>28</v>
      </c>
      <c r="G37" s="8">
        <v>0.0</v>
      </c>
      <c r="H37" s="8">
        <v>0.0</v>
      </c>
      <c r="I37" s="8"/>
      <c r="J37" s="8"/>
      <c r="K37" s="9"/>
      <c r="L37" s="9"/>
      <c r="M37" s="9"/>
      <c r="N37" s="9"/>
      <c r="O37" s="9"/>
      <c r="P37" s="9"/>
    </row>
    <row r="38">
      <c r="A38" s="12">
        <v>0.0</v>
      </c>
      <c r="B38" s="12">
        <v>2.0</v>
      </c>
      <c r="C38" s="12" t="s">
        <v>23</v>
      </c>
      <c r="D38" s="12">
        <v>66.0</v>
      </c>
      <c r="E38" s="12">
        <v>10.5</v>
      </c>
      <c r="F38" s="12" t="s">
        <v>24</v>
      </c>
      <c r="G38" s="12">
        <v>0.0</v>
      </c>
      <c r="H38" s="12">
        <v>0.0</v>
      </c>
      <c r="I38" s="12">
        <f t="shared" ref="I38:I40" si="28">D38:D1003/$D$1</f>
        <v>0.825</v>
      </c>
      <c r="J38" s="12">
        <f t="shared" ref="J38:J40" si="29">LOG10(E38:E1003 +1)</f>
        <v>1.06069784</v>
      </c>
      <c r="K38" s="13">
        <f t="shared" ref="K38:K40" si="30">IF(B38=1, 1, 0)</f>
        <v>0</v>
      </c>
      <c r="L38" s="13">
        <f t="shared" ref="L38:L40" si="31">IF(B38=2, 1, 0)</f>
        <v>1</v>
      </c>
      <c r="M38" s="13">
        <f t="shared" ref="M38:M40" si="32">IF(F38="S", 1, 0)</f>
        <v>1</v>
      </c>
      <c r="N38" s="13">
        <f t="shared" ref="N38:N40" si="33">IF(F38="C", 1,0)</f>
        <v>0</v>
      </c>
      <c r="O38" s="13">
        <f t="shared" ref="O38:O40" si="34">IF(C38="male", 1,0)</f>
        <v>1</v>
      </c>
      <c r="P38" s="12">
        <v>1.0</v>
      </c>
      <c r="AC38" s="11">
        <f t="shared" ref="AC38:AC40" si="35">SUMPRODUCT(G38:P38, $R$5:$AA$5)</f>
        <v>0.0541096049</v>
      </c>
      <c r="AD38" s="11">
        <f t="shared" ref="AD38:AD40" si="36">(AC38-A38)^2</f>
        <v>0.002927849342</v>
      </c>
    </row>
    <row r="39">
      <c r="A39" s="8">
        <v>0.0</v>
      </c>
      <c r="B39" s="8">
        <v>1.0</v>
      </c>
      <c r="C39" s="8" t="s">
        <v>23</v>
      </c>
      <c r="D39" s="8">
        <v>28.0</v>
      </c>
      <c r="E39" s="8">
        <v>82.1708</v>
      </c>
      <c r="F39" s="8" t="s">
        <v>26</v>
      </c>
      <c r="G39" s="8">
        <v>1.0</v>
      </c>
      <c r="H39" s="8">
        <v>0.0</v>
      </c>
      <c r="I39" s="8">
        <f t="shared" si="28"/>
        <v>0.35</v>
      </c>
      <c r="J39" s="8">
        <f t="shared" si="29"/>
        <v>1.919970879</v>
      </c>
      <c r="K39" s="9">
        <f t="shared" si="30"/>
        <v>1</v>
      </c>
      <c r="L39" s="9">
        <f t="shared" si="31"/>
        <v>0</v>
      </c>
      <c r="M39" s="9">
        <f t="shared" si="32"/>
        <v>0</v>
      </c>
      <c r="N39" s="9">
        <f t="shared" si="33"/>
        <v>1</v>
      </c>
      <c r="O39" s="9">
        <f t="shared" si="34"/>
        <v>1</v>
      </c>
      <c r="P39" s="8">
        <v>1.0</v>
      </c>
      <c r="AC39" s="11">
        <f t="shared" si="35"/>
        <v>0.5201762671</v>
      </c>
      <c r="AD39" s="11">
        <f t="shared" si="36"/>
        <v>0.2705833489</v>
      </c>
    </row>
    <row r="40">
      <c r="A40" s="12">
        <v>0.0</v>
      </c>
      <c r="B40" s="12">
        <v>1.0</v>
      </c>
      <c r="C40" s="12" t="s">
        <v>23</v>
      </c>
      <c r="D40" s="12">
        <v>42.0</v>
      </c>
      <c r="E40" s="12">
        <v>52.0</v>
      </c>
      <c r="F40" s="12" t="s">
        <v>24</v>
      </c>
      <c r="G40" s="12">
        <v>1.0</v>
      </c>
      <c r="H40" s="12">
        <v>0.0</v>
      </c>
      <c r="I40" s="12">
        <f t="shared" si="28"/>
        <v>0.525</v>
      </c>
      <c r="J40" s="12">
        <f t="shared" si="29"/>
        <v>1.72427587</v>
      </c>
      <c r="K40" s="13">
        <f t="shared" si="30"/>
        <v>1</v>
      </c>
      <c r="L40" s="13">
        <f t="shared" si="31"/>
        <v>0</v>
      </c>
      <c r="M40" s="13">
        <f t="shared" si="32"/>
        <v>1</v>
      </c>
      <c r="N40" s="13">
        <f t="shared" si="33"/>
        <v>0</v>
      </c>
      <c r="O40" s="13">
        <f t="shared" si="34"/>
        <v>1</v>
      </c>
      <c r="P40" s="12">
        <v>1.0</v>
      </c>
      <c r="AC40" s="11">
        <f t="shared" si="35"/>
        <v>0.3549214912</v>
      </c>
      <c r="AD40" s="11">
        <f t="shared" si="36"/>
        <v>0.1259692649</v>
      </c>
    </row>
    <row r="41" hidden="1">
      <c r="A41" s="8">
        <v>1.0</v>
      </c>
      <c r="B41" s="8">
        <v>3.0</v>
      </c>
      <c r="C41" s="8" t="s">
        <v>23</v>
      </c>
      <c r="D41" s="9"/>
      <c r="E41" s="8">
        <v>7.2292</v>
      </c>
      <c r="F41" s="8" t="s">
        <v>26</v>
      </c>
      <c r="G41" s="8">
        <v>0.0</v>
      </c>
      <c r="H41" s="8">
        <v>0.0</v>
      </c>
      <c r="I41" s="8"/>
      <c r="J41" s="8"/>
      <c r="K41" s="9"/>
      <c r="L41" s="9"/>
      <c r="M41" s="9"/>
      <c r="N41" s="9"/>
      <c r="O41" s="9"/>
      <c r="P41" s="9"/>
    </row>
    <row r="42">
      <c r="A42" s="12">
        <v>0.0</v>
      </c>
      <c r="B42" s="12">
        <v>3.0</v>
      </c>
      <c r="C42" s="12" t="s">
        <v>23</v>
      </c>
      <c r="D42" s="12">
        <v>21.0</v>
      </c>
      <c r="E42" s="12">
        <v>8.05</v>
      </c>
      <c r="F42" s="12" t="s">
        <v>24</v>
      </c>
      <c r="G42" s="12">
        <v>0.0</v>
      </c>
      <c r="H42" s="12">
        <v>0.0</v>
      </c>
      <c r="I42" s="12">
        <f t="shared" ref="I42:I46" si="37">D42:D1003/$D$1</f>
        <v>0.2625</v>
      </c>
      <c r="J42" s="12">
        <f t="shared" ref="J42:J46" si="38">LOG10(E42:E1003 +1)</f>
        <v>0.9566485792</v>
      </c>
      <c r="K42" s="13">
        <f t="shared" ref="K42:K46" si="39">IF(B42=1, 1, 0)</f>
        <v>0</v>
      </c>
      <c r="L42" s="13">
        <f t="shared" ref="L42:L46" si="40">IF(B42=2, 1, 0)</f>
        <v>0</v>
      </c>
      <c r="M42" s="13">
        <f t="shared" ref="M42:M46" si="41">IF(F42="S", 1, 0)</f>
        <v>1</v>
      </c>
      <c r="N42" s="13">
        <f t="shared" ref="N42:N46" si="42">IF(F42="C", 1,0)</f>
        <v>0</v>
      </c>
      <c r="O42" s="13">
        <f t="shared" ref="O42:O46" si="43">IF(C42="male", 1,0)</f>
        <v>1</v>
      </c>
      <c r="P42" s="12">
        <v>1.0</v>
      </c>
      <c r="AC42" s="11">
        <f t="shared" ref="AC42:AC46" si="44">SUMPRODUCT(G42:P42, $R$5:$AA$5)</f>
        <v>0.1542630714</v>
      </c>
      <c r="AD42" s="11">
        <f t="shared" ref="AD42:AD46" si="45">(AC42-A42)^2</f>
        <v>0.0237970952</v>
      </c>
    </row>
    <row r="43">
      <c r="A43" s="8">
        <v>0.0</v>
      </c>
      <c r="B43" s="8">
        <v>3.0</v>
      </c>
      <c r="C43" s="8" t="s">
        <v>25</v>
      </c>
      <c r="D43" s="8">
        <v>18.0</v>
      </c>
      <c r="E43" s="8">
        <v>18.0</v>
      </c>
      <c r="F43" s="8" t="s">
        <v>24</v>
      </c>
      <c r="G43" s="8">
        <v>2.0</v>
      </c>
      <c r="H43" s="8">
        <v>0.0</v>
      </c>
      <c r="I43" s="8">
        <f t="shared" si="37"/>
        <v>0.225</v>
      </c>
      <c r="J43" s="8">
        <f t="shared" si="38"/>
        <v>1.278753601</v>
      </c>
      <c r="K43" s="9">
        <f t="shared" si="39"/>
        <v>0</v>
      </c>
      <c r="L43" s="9">
        <f t="shared" si="40"/>
        <v>0</v>
      </c>
      <c r="M43" s="9">
        <f t="shared" si="41"/>
        <v>1</v>
      </c>
      <c r="N43" s="9">
        <f t="shared" si="42"/>
        <v>0</v>
      </c>
      <c r="O43" s="9">
        <f t="shared" si="43"/>
        <v>0</v>
      </c>
      <c r="P43" s="8">
        <v>1.0</v>
      </c>
      <c r="AC43" s="11">
        <f t="shared" si="44"/>
        <v>0.5623627895</v>
      </c>
      <c r="AD43" s="11">
        <f t="shared" si="45"/>
        <v>0.3162519071</v>
      </c>
    </row>
    <row r="44">
      <c r="A44" s="12">
        <v>1.0</v>
      </c>
      <c r="B44" s="12">
        <v>3.0</v>
      </c>
      <c r="C44" s="12" t="s">
        <v>25</v>
      </c>
      <c r="D44" s="12">
        <v>14.0</v>
      </c>
      <c r="E44" s="12">
        <v>11.2417</v>
      </c>
      <c r="F44" s="12" t="s">
        <v>26</v>
      </c>
      <c r="G44" s="12">
        <v>1.0</v>
      </c>
      <c r="H44" s="12">
        <v>0.0</v>
      </c>
      <c r="I44" s="12">
        <f t="shared" si="37"/>
        <v>0.175</v>
      </c>
      <c r="J44" s="12">
        <f t="shared" si="38"/>
        <v>1.087841732</v>
      </c>
      <c r="K44" s="13">
        <f t="shared" si="39"/>
        <v>0</v>
      </c>
      <c r="L44" s="13">
        <f t="shared" si="40"/>
        <v>0</v>
      </c>
      <c r="M44" s="13">
        <f t="shared" si="41"/>
        <v>0</v>
      </c>
      <c r="N44" s="13">
        <f t="shared" si="42"/>
        <v>1</v>
      </c>
      <c r="O44" s="13">
        <f t="shared" si="43"/>
        <v>0</v>
      </c>
      <c r="P44" s="12">
        <v>1.0</v>
      </c>
      <c r="AC44" s="11">
        <f t="shared" si="44"/>
        <v>0.6996937733</v>
      </c>
      <c r="AD44" s="11">
        <f t="shared" si="45"/>
        <v>0.09018382981</v>
      </c>
    </row>
    <row r="45">
      <c r="A45" s="8">
        <v>0.0</v>
      </c>
      <c r="B45" s="8">
        <v>3.0</v>
      </c>
      <c r="C45" s="8" t="s">
        <v>25</v>
      </c>
      <c r="D45" s="8">
        <v>40.0</v>
      </c>
      <c r="E45" s="8">
        <v>9.475</v>
      </c>
      <c r="F45" s="8" t="s">
        <v>24</v>
      </c>
      <c r="G45" s="8">
        <v>1.0</v>
      </c>
      <c r="H45" s="8">
        <v>0.0</v>
      </c>
      <c r="I45" s="8">
        <f t="shared" si="37"/>
        <v>0.5</v>
      </c>
      <c r="J45" s="8">
        <f t="shared" si="38"/>
        <v>1.020154032</v>
      </c>
      <c r="K45" s="9">
        <f t="shared" si="39"/>
        <v>0</v>
      </c>
      <c r="L45" s="9">
        <f t="shared" si="40"/>
        <v>0</v>
      </c>
      <c r="M45" s="9">
        <f t="shared" si="41"/>
        <v>1</v>
      </c>
      <c r="N45" s="9">
        <f t="shared" si="42"/>
        <v>0</v>
      </c>
      <c r="O45" s="9">
        <f t="shared" si="43"/>
        <v>0</v>
      </c>
      <c r="P45" s="8">
        <v>1.0</v>
      </c>
      <c r="AC45" s="11">
        <f t="shared" si="44"/>
        <v>0.4638604009</v>
      </c>
      <c r="AD45" s="11">
        <f t="shared" si="45"/>
        <v>0.2151664715</v>
      </c>
    </row>
    <row r="46">
      <c r="A46" s="12">
        <v>0.0</v>
      </c>
      <c r="B46" s="12">
        <v>2.0</v>
      </c>
      <c r="C46" s="12" t="s">
        <v>25</v>
      </c>
      <c r="D46" s="12">
        <v>27.0</v>
      </c>
      <c r="E46" s="12">
        <v>21.0</v>
      </c>
      <c r="F46" s="12" t="s">
        <v>24</v>
      </c>
      <c r="G46" s="12">
        <v>1.0</v>
      </c>
      <c r="H46" s="12">
        <v>0.0</v>
      </c>
      <c r="I46" s="12">
        <f t="shared" si="37"/>
        <v>0.3375</v>
      </c>
      <c r="J46" s="12">
        <f t="shared" si="38"/>
        <v>1.342422681</v>
      </c>
      <c r="K46" s="13">
        <f t="shared" si="39"/>
        <v>0</v>
      </c>
      <c r="L46" s="13">
        <f t="shared" si="40"/>
        <v>1</v>
      </c>
      <c r="M46" s="13">
        <f t="shared" si="41"/>
        <v>1</v>
      </c>
      <c r="N46" s="13">
        <f t="shared" si="42"/>
        <v>0</v>
      </c>
      <c r="O46" s="13">
        <f t="shared" si="43"/>
        <v>0</v>
      </c>
      <c r="P46" s="12">
        <v>1.0</v>
      </c>
      <c r="AC46" s="11">
        <f t="shared" si="44"/>
        <v>0.7456287783</v>
      </c>
      <c r="AD46" s="11">
        <f t="shared" si="45"/>
        <v>0.555962275</v>
      </c>
    </row>
    <row r="47" hidden="1">
      <c r="A47" s="8">
        <v>0.0</v>
      </c>
      <c r="B47" s="8">
        <v>3.0</v>
      </c>
      <c r="C47" s="8" t="s">
        <v>23</v>
      </c>
      <c r="D47" s="9"/>
      <c r="E47" s="8">
        <v>7.8958</v>
      </c>
      <c r="F47" s="8" t="s">
        <v>26</v>
      </c>
      <c r="G47" s="8">
        <v>0.0</v>
      </c>
      <c r="H47" s="8">
        <v>0.0</v>
      </c>
      <c r="I47" s="8"/>
      <c r="J47" s="8"/>
      <c r="K47" s="9"/>
      <c r="L47" s="9"/>
      <c r="M47" s="9"/>
      <c r="N47" s="9"/>
      <c r="O47" s="9"/>
      <c r="P47" s="9"/>
    </row>
    <row r="48">
      <c r="A48" s="12">
        <v>1.0</v>
      </c>
      <c r="B48" s="12">
        <v>2.0</v>
      </c>
      <c r="C48" s="12" t="s">
        <v>25</v>
      </c>
      <c r="D48" s="12">
        <v>3.0</v>
      </c>
      <c r="E48" s="12">
        <v>41.5792</v>
      </c>
      <c r="F48" s="12" t="s">
        <v>26</v>
      </c>
      <c r="G48" s="12">
        <v>1.0</v>
      </c>
      <c r="H48" s="12">
        <v>2.0</v>
      </c>
      <c r="I48" s="12">
        <f t="shared" ref="I48:I49" si="46">D48:D1003/$D$1</f>
        <v>0.0375</v>
      </c>
      <c r="J48" s="12">
        <f t="shared" ref="J48:J49" si="47">LOG10(E48:E1003 +1)</f>
        <v>1.629197497</v>
      </c>
      <c r="K48" s="13">
        <f t="shared" ref="K48:K49" si="48">IF(B48=1, 1, 0)</f>
        <v>0</v>
      </c>
      <c r="L48" s="13">
        <f t="shared" ref="L48:L49" si="49">IF(B48=2, 1, 0)</f>
        <v>1</v>
      </c>
      <c r="M48" s="13">
        <f t="shared" ref="M48:M49" si="50">IF(F48="S", 1, 0)</f>
        <v>0</v>
      </c>
      <c r="N48" s="13">
        <f t="shared" ref="N48:N49" si="51">IF(F48="C", 1,0)</f>
        <v>1</v>
      </c>
      <c r="O48" s="13">
        <f t="shared" ref="O48:O49" si="52">IF(C48="male", 1,0)</f>
        <v>0</v>
      </c>
      <c r="P48" s="12">
        <v>1.0</v>
      </c>
      <c r="AC48" s="11">
        <f t="shared" ref="AC48:AC49" si="53">SUMPRODUCT(G48:P48, $R$5:$AA$5)</f>
        <v>0.9514856899</v>
      </c>
      <c r="AD48" s="11">
        <f t="shared" ref="AD48:AD49" si="54">(AC48-A48)^2</f>
        <v>0.002353638286</v>
      </c>
    </row>
    <row r="49">
      <c r="A49" s="8">
        <v>1.0</v>
      </c>
      <c r="B49" s="8">
        <v>3.0</v>
      </c>
      <c r="C49" s="8" t="s">
        <v>25</v>
      </c>
      <c r="D49" s="8">
        <v>19.0</v>
      </c>
      <c r="E49" s="8">
        <v>7.8792</v>
      </c>
      <c r="F49" s="8" t="s">
        <v>28</v>
      </c>
      <c r="G49" s="8">
        <v>0.0</v>
      </c>
      <c r="H49" s="8">
        <v>0.0</v>
      </c>
      <c r="I49" s="8">
        <f t="shared" si="46"/>
        <v>0.2375</v>
      </c>
      <c r="J49" s="8">
        <f t="shared" si="47"/>
        <v>0.9483738384</v>
      </c>
      <c r="K49" s="9">
        <f t="shared" si="48"/>
        <v>0</v>
      </c>
      <c r="L49" s="9">
        <f t="shared" si="49"/>
        <v>0</v>
      </c>
      <c r="M49" s="9">
        <f t="shared" si="50"/>
        <v>0</v>
      </c>
      <c r="N49" s="9">
        <f t="shared" si="51"/>
        <v>0</v>
      </c>
      <c r="O49" s="9">
        <f t="shared" si="52"/>
        <v>0</v>
      </c>
      <c r="P49" s="8">
        <v>1.0</v>
      </c>
      <c r="AC49" s="11">
        <f t="shared" si="53"/>
        <v>0.6190120382</v>
      </c>
      <c r="AD49" s="11">
        <f t="shared" si="54"/>
        <v>0.145151827</v>
      </c>
    </row>
    <row r="50" hidden="1">
      <c r="A50" s="12">
        <v>0.0</v>
      </c>
      <c r="B50" s="12">
        <v>3.0</v>
      </c>
      <c r="C50" s="12" t="s">
        <v>23</v>
      </c>
      <c r="D50" s="13"/>
      <c r="E50" s="12">
        <v>8.05</v>
      </c>
      <c r="F50" s="12" t="s">
        <v>24</v>
      </c>
      <c r="G50" s="12">
        <v>0.0</v>
      </c>
      <c r="H50" s="12">
        <v>0.0</v>
      </c>
      <c r="I50" s="12"/>
      <c r="J50" s="12"/>
      <c r="K50" s="13"/>
      <c r="L50" s="13"/>
      <c r="M50" s="13"/>
      <c r="N50" s="13"/>
      <c r="O50" s="13"/>
      <c r="P50" s="13"/>
    </row>
    <row r="51" hidden="1">
      <c r="A51" s="8">
        <v>0.0</v>
      </c>
      <c r="B51" s="8">
        <v>3.0</v>
      </c>
      <c r="C51" s="8" t="s">
        <v>23</v>
      </c>
      <c r="D51" s="9"/>
      <c r="E51" s="8">
        <v>15.5</v>
      </c>
      <c r="F51" s="8" t="s">
        <v>28</v>
      </c>
      <c r="G51" s="8">
        <v>1.0</v>
      </c>
      <c r="H51" s="8">
        <v>0.0</v>
      </c>
      <c r="I51" s="8"/>
      <c r="J51" s="8"/>
      <c r="K51" s="9"/>
      <c r="L51" s="9"/>
      <c r="M51" s="9"/>
      <c r="N51" s="9"/>
      <c r="O51" s="9"/>
      <c r="P51" s="9"/>
    </row>
    <row r="52" hidden="1">
      <c r="A52" s="12">
        <v>1.0</v>
      </c>
      <c r="B52" s="12">
        <v>3.0</v>
      </c>
      <c r="C52" s="12" t="s">
        <v>25</v>
      </c>
      <c r="D52" s="13"/>
      <c r="E52" s="12">
        <v>7.75</v>
      </c>
      <c r="F52" s="12" t="s">
        <v>28</v>
      </c>
      <c r="G52" s="12">
        <v>0.0</v>
      </c>
      <c r="H52" s="12">
        <v>0.0</v>
      </c>
      <c r="I52" s="12"/>
      <c r="J52" s="12"/>
      <c r="K52" s="13"/>
      <c r="L52" s="13"/>
      <c r="M52" s="13"/>
      <c r="N52" s="13"/>
      <c r="O52" s="13"/>
      <c r="P52" s="13"/>
    </row>
    <row r="53" hidden="1">
      <c r="A53" s="8">
        <v>0.0</v>
      </c>
      <c r="B53" s="8">
        <v>3.0</v>
      </c>
      <c r="C53" s="8" t="s">
        <v>23</v>
      </c>
      <c r="D53" s="9"/>
      <c r="E53" s="8">
        <v>21.6792</v>
      </c>
      <c r="F53" s="8" t="s">
        <v>26</v>
      </c>
      <c r="G53" s="8">
        <v>2.0</v>
      </c>
      <c r="H53" s="8">
        <v>0.0</v>
      </c>
      <c r="I53" s="8"/>
      <c r="J53" s="8"/>
      <c r="K53" s="9"/>
      <c r="L53" s="9"/>
      <c r="M53" s="9"/>
      <c r="N53" s="9"/>
      <c r="O53" s="9"/>
      <c r="P53" s="9"/>
    </row>
    <row r="54">
      <c r="A54" s="12">
        <v>0.0</v>
      </c>
      <c r="B54" s="12">
        <v>3.0</v>
      </c>
      <c r="C54" s="12" t="s">
        <v>25</v>
      </c>
      <c r="D54" s="12">
        <v>18.0</v>
      </c>
      <c r="E54" s="12">
        <v>17.8</v>
      </c>
      <c r="F54" s="12" t="s">
        <v>24</v>
      </c>
      <c r="G54" s="12">
        <v>1.0</v>
      </c>
      <c r="H54" s="12">
        <v>0.0</v>
      </c>
      <c r="I54" s="12">
        <f t="shared" ref="I54:I59" si="55">D54:D1003/$D$1</f>
        <v>0.225</v>
      </c>
      <c r="J54" s="12">
        <f t="shared" ref="J54:J59" si="56">LOG10(E54:E1003 +1)</f>
        <v>1.274157849</v>
      </c>
      <c r="K54" s="13">
        <f t="shared" ref="K54:K59" si="57">IF(B54=1, 1, 0)</f>
        <v>0</v>
      </c>
      <c r="L54" s="13">
        <f t="shared" ref="L54:L59" si="58">IF(B54=2, 1, 0)</f>
        <v>0</v>
      </c>
      <c r="M54" s="13">
        <f t="shared" ref="M54:M59" si="59">IF(F54="S", 1, 0)</f>
        <v>1</v>
      </c>
      <c r="N54" s="13">
        <f t="shared" ref="N54:N59" si="60">IF(F54="C", 1,0)</f>
        <v>0</v>
      </c>
      <c r="O54" s="13">
        <f t="shared" ref="O54:O59" si="61">IF(C54="male", 1,0)</f>
        <v>0</v>
      </c>
      <c r="P54" s="12">
        <v>1.0</v>
      </c>
      <c r="AC54" s="11">
        <f t="shared" ref="AC54:AC59" si="62">SUMPRODUCT(G54:P54, $R$5:$AA$5)</f>
        <v>0.617073188</v>
      </c>
      <c r="AD54" s="11">
        <f t="shared" ref="AD54:AD59" si="63">(AC54-A54)^2</f>
        <v>0.3807793193</v>
      </c>
    </row>
    <row r="55">
      <c r="A55" s="8">
        <v>0.0</v>
      </c>
      <c r="B55" s="8">
        <v>3.0</v>
      </c>
      <c r="C55" s="8" t="s">
        <v>23</v>
      </c>
      <c r="D55" s="8">
        <v>7.0</v>
      </c>
      <c r="E55" s="8">
        <v>39.6875</v>
      </c>
      <c r="F55" s="8" t="s">
        <v>24</v>
      </c>
      <c r="G55" s="8">
        <v>4.0</v>
      </c>
      <c r="H55" s="8">
        <v>1.0</v>
      </c>
      <c r="I55" s="8">
        <f t="shared" si="55"/>
        <v>0.0875</v>
      </c>
      <c r="J55" s="8">
        <f t="shared" si="56"/>
        <v>1.609461006</v>
      </c>
      <c r="K55" s="9">
        <f t="shared" si="57"/>
        <v>0</v>
      </c>
      <c r="L55" s="9">
        <f t="shared" si="58"/>
        <v>0</v>
      </c>
      <c r="M55" s="9">
        <f t="shared" si="59"/>
        <v>1</v>
      </c>
      <c r="N55" s="9">
        <f t="shared" si="60"/>
        <v>0</v>
      </c>
      <c r="O55" s="9">
        <f t="shared" si="61"/>
        <v>1</v>
      </c>
      <c r="P55" s="8">
        <v>1.0</v>
      </c>
      <c r="AC55" s="11">
        <f t="shared" si="62"/>
        <v>0.04203861292</v>
      </c>
      <c r="AD55" s="11">
        <f t="shared" si="63"/>
        <v>0.001767244976</v>
      </c>
    </row>
    <row r="56">
      <c r="A56" s="12">
        <v>0.0</v>
      </c>
      <c r="B56" s="12">
        <v>3.0</v>
      </c>
      <c r="C56" s="12" t="s">
        <v>23</v>
      </c>
      <c r="D56" s="12">
        <v>21.0</v>
      </c>
      <c r="E56" s="12">
        <v>7.8</v>
      </c>
      <c r="F56" s="12" t="s">
        <v>24</v>
      </c>
      <c r="G56" s="12">
        <v>0.0</v>
      </c>
      <c r="H56" s="12">
        <v>0.0</v>
      </c>
      <c r="I56" s="12">
        <f t="shared" si="55"/>
        <v>0.2625</v>
      </c>
      <c r="J56" s="12">
        <f t="shared" si="56"/>
        <v>0.9444826722</v>
      </c>
      <c r="K56" s="13">
        <f t="shared" si="57"/>
        <v>0</v>
      </c>
      <c r="L56" s="13">
        <f t="shared" si="58"/>
        <v>0</v>
      </c>
      <c r="M56" s="13">
        <f t="shared" si="59"/>
        <v>1</v>
      </c>
      <c r="N56" s="13">
        <f t="shared" si="60"/>
        <v>0</v>
      </c>
      <c r="O56" s="13">
        <f t="shared" si="61"/>
        <v>1</v>
      </c>
      <c r="P56" s="12">
        <v>1.0</v>
      </c>
      <c r="AC56" s="11">
        <f t="shared" si="62"/>
        <v>0.1536700991</v>
      </c>
      <c r="AD56" s="11">
        <f t="shared" si="63"/>
        <v>0.02361449936</v>
      </c>
    </row>
    <row r="57">
      <c r="A57" s="8">
        <v>1.0</v>
      </c>
      <c r="B57" s="8">
        <v>1.0</v>
      </c>
      <c r="C57" s="8" t="s">
        <v>25</v>
      </c>
      <c r="D57" s="8">
        <v>49.0</v>
      </c>
      <c r="E57" s="8">
        <v>76.7292</v>
      </c>
      <c r="F57" s="8" t="s">
        <v>26</v>
      </c>
      <c r="G57" s="8">
        <v>1.0</v>
      </c>
      <c r="H57" s="8">
        <v>0.0</v>
      </c>
      <c r="I57" s="8">
        <f t="shared" si="55"/>
        <v>0.6125</v>
      </c>
      <c r="J57" s="8">
        <f t="shared" si="56"/>
        <v>1.890584198</v>
      </c>
      <c r="K57" s="9">
        <f t="shared" si="57"/>
        <v>1</v>
      </c>
      <c r="L57" s="9">
        <f t="shared" si="58"/>
        <v>0</v>
      </c>
      <c r="M57" s="9">
        <f t="shared" si="59"/>
        <v>0</v>
      </c>
      <c r="N57" s="9">
        <f t="shared" si="60"/>
        <v>1</v>
      </c>
      <c r="O57" s="9">
        <f t="shared" si="61"/>
        <v>0</v>
      </c>
      <c r="P57" s="8">
        <v>1.0</v>
      </c>
      <c r="AC57" s="11">
        <f t="shared" si="62"/>
        <v>0.8673774298</v>
      </c>
      <c r="AD57" s="11">
        <f t="shared" si="63"/>
        <v>0.01758874612</v>
      </c>
    </row>
    <row r="58">
      <c r="A58" s="12">
        <v>1.0</v>
      </c>
      <c r="B58" s="12">
        <v>2.0</v>
      </c>
      <c r="C58" s="12" t="s">
        <v>25</v>
      </c>
      <c r="D58" s="12">
        <v>29.0</v>
      </c>
      <c r="E58" s="12">
        <v>26.0</v>
      </c>
      <c r="F58" s="12" t="s">
        <v>24</v>
      </c>
      <c r="G58" s="12">
        <v>1.0</v>
      </c>
      <c r="H58" s="12">
        <v>0.0</v>
      </c>
      <c r="I58" s="12">
        <f t="shared" si="55"/>
        <v>0.3625</v>
      </c>
      <c r="J58" s="12">
        <f t="shared" si="56"/>
        <v>1.431363764</v>
      </c>
      <c r="K58" s="13">
        <f t="shared" si="57"/>
        <v>0</v>
      </c>
      <c r="L58" s="13">
        <f t="shared" si="58"/>
        <v>1</v>
      </c>
      <c r="M58" s="13">
        <f t="shared" si="59"/>
        <v>1</v>
      </c>
      <c r="N58" s="13">
        <f t="shared" si="60"/>
        <v>0</v>
      </c>
      <c r="O58" s="13">
        <f t="shared" si="61"/>
        <v>0</v>
      </c>
      <c r="P58" s="12">
        <v>1.0</v>
      </c>
      <c r="AC58" s="11">
        <f t="shared" si="62"/>
        <v>0.7371608546</v>
      </c>
      <c r="AD58" s="11">
        <f t="shared" si="63"/>
        <v>0.06908441637</v>
      </c>
    </row>
    <row r="59">
      <c r="A59" s="8">
        <v>0.0</v>
      </c>
      <c r="B59" s="8">
        <v>1.0</v>
      </c>
      <c r="C59" s="8" t="s">
        <v>23</v>
      </c>
      <c r="D59" s="8">
        <v>65.0</v>
      </c>
      <c r="E59" s="8">
        <v>61.9792</v>
      </c>
      <c r="F59" s="8" t="s">
        <v>26</v>
      </c>
      <c r="G59" s="8">
        <v>0.0</v>
      </c>
      <c r="H59" s="8">
        <v>1.0</v>
      </c>
      <c r="I59" s="8">
        <f t="shared" si="55"/>
        <v>0.8125</v>
      </c>
      <c r="J59" s="8">
        <f t="shared" si="56"/>
        <v>1.79919714</v>
      </c>
      <c r="K59" s="9">
        <f t="shared" si="57"/>
        <v>1</v>
      </c>
      <c r="L59" s="9">
        <f t="shared" si="58"/>
        <v>0</v>
      </c>
      <c r="M59" s="9">
        <f t="shared" si="59"/>
        <v>0</v>
      </c>
      <c r="N59" s="9">
        <f t="shared" si="60"/>
        <v>1</v>
      </c>
      <c r="O59" s="9">
        <f t="shared" si="61"/>
        <v>1</v>
      </c>
      <c r="P59" s="8">
        <v>1.0</v>
      </c>
      <c r="AC59" s="11">
        <f t="shared" si="62"/>
        <v>0.3184434481</v>
      </c>
      <c r="AD59" s="11">
        <f t="shared" si="63"/>
        <v>0.1014062296</v>
      </c>
    </row>
    <row r="60" hidden="1">
      <c r="A60" s="12">
        <v>1.0</v>
      </c>
      <c r="B60" s="12">
        <v>1.0</v>
      </c>
      <c r="C60" s="12" t="s">
        <v>23</v>
      </c>
      <c r="D60" s="13"/>
      <c r="E60" s="12">
        <v>35.5</v>
      </c>
      <c r="F60" s="12" t="s">
        <v>24</v>
      </c>
      <c r="G60" s="12">
        <v>0.0</v>
      </c>
      <c r="H60" s="12">
        <v>0.0</v>
      </c>
      <c r="I60" s="12"/>
      <c r="J60" s="12"/>
      <c r="K60" s="13"/>
      <c r="L60" s="13"/>
      <c r="M60" s="13"/>
      <c r="N60" s="13"/>
      <c r="O60" s="13"/>
      <c r="P60" s="13"/>
    </row>
    <row r="61">
      <c r="A61" s="8">
        <v>1.0</v>
      </c>
      <c r="B61" s="8">
        <v>2.0</v>
      </c>
      <c r="C61" s="8" t="s">
        <v>25</v>
      </c>
      <c r="D61" s="8">
        <v>21.0</v>
      </c>
      <c r="E61" s="8">
        <v>10.5</v>
      </c>
      <c r="F61" s="8" t="s">
        <v>24</v>
      </c>
      <c r="G61" s="8">
        <v>0.0</v>
      </c>
      <c r="H61" s="8">
        <v>0.0</v>
      </c>
      <c r="I61" s="8">
        <f t="shared" ref="I61:I65" si="64">D61:D1003/$D$1</f>
        <v>0.2625</v>
      </c>
      <c r="J61" s="8">
        <f t="shared" ref="J61:J65" si="65">LOG10(E61:E1003 +1)</f>
        <v>1.06069784</v>
      </c>
      <c r="K61" s="9">
        <f t="shared" ref="K61:K65" si="66">IF(B61=1, 1, 0)</f>
        <v>0</v>
      </c>
      <c r="L61" s="9">
        <f t="shared" ref="L61:L65" si="67">IF(B61=2, 1, 0)</f>
        <v>1</v>
      </c>
      <c r="M61" s="9">
        <f t="shared" ref="M61:M65" si="68">IF(F61="S", 1, 0)</f>
        <v>1</v>
      </c>
      <c r="N61" s="9">
        <f t="shared" ref="N61:N65" si="69">IF(F61="C", 1,0)</f>
        <v>0</v>
      </c>
      <c r="O61" s="9">
        <f t="shared" ref="O61:O65" si="70">IF(C61="male", 1,0)</f>
        <v>0</v>
      </c>
      <c r="P61" s="8">
        <v>1.0</v>
      </c>
      <c r="AC61" s="11">
        <f t="shared" ref="AC61:AC65" si="71">SUMPRODUCT(G61:P61, $R$5:$AA$5)</f>
        <v>0.8252406362</v>
      </c>
      <c r="AD61" s="11">
        <f t="shared" ref="AD61:AD65" si="72">(AC61-A61)^2</f>
        <v>0.03054083524</v>
      </c>
    </row>
    <row r="62">
      <c r="A62" s="12">
        <v>0.0</v>
      </c>
      <c r="B62" s="12">
        <v>3.0</v>
      </c>
      <c r="C62" s="12" t="s">
        <v>23</v>
      </c>
      <c r="D62" s="12">
        <v>28.5</v>
      </c>
      <c r="E62" s="12">
        <v>7.2292</v>
      </c>
      <c r="F62" s="12" t="s">
        <v>26</v>
      </c>
      <c r="G62" s="12">
        <v>0.0</v>
      </c>
      <c r="H62" s="12">
        <v>0.0</v>
      </c>
      <c r="I62" s="12">
        <f t="shared" si="64"/>
        <v>0.35625</v>
      </c>
      <c r="J62" s="12">
        <f t="shared" si="65"/>
        <v>0.9153576174</v>
      </c>
      <c r="K62" s="13">
        <f t="shared" si="66"/>
        <v>0</v>
      </c>
      <c r="L62" s="13">
        <f t="shared" si="67"/>
        <v>0</v>
      </c>
      <c r="M62" s="13">
        <f t="shared" si="68"/>
        <v>0</v>
      </c>
      <c r="N62" s="13">
        <f t="shared" si="69"/>
        <v>1</v>
      </c>
      <c r="O62" s="13">
        <f t="shared" si="70"/>
        <v>1</v>
      </c>
      <c r="P62" s="12">
        <v>1.0</v>
      </c>
      <c r="AC62" s="11">
        <f t="shared" si="71"/>
        <v>0.1703352575</v>
      </c>
      <c r="AD62" s="11">
        <f t="shared" si="72"/>
        <v>0.02901409993</v>
      </c>
    </row>
    <row r="63">
      <c r="A63" s="8">
        <v>1.0</v>
      </c>
      <c r="B63" s="8">
        <v>2.0</v>
      </c>
      <c r="C63" s="8" t="s">
        <v>25</v>
      </c>
      <c r="D63" s="8">
        <v>5.0</v>
      </c>
      <c r="E63" s="8">
        <v>27.75</v>
      </c>
      <c r="F63" s="8" t="s">
        <v>24</v>
      </c>
      <c r="G63" s="8">
        <v>1.0</v>
      </c>
      <c r="H63" s="8">
        <v>2.0</v>
      </c>
      <c r="I63" s="8">
        <f t="shared" si="64"/>
        <v>0.0625</v>
      </c>
      <c r="J63" s="8">
        <f t="shared" si="65"/>
        <v>1.458637849</v>
      </c>
      <c r="K63" s="9">
        <f t="shared" si="66"/>
        <v>0</v>
      </c>
      <c r="L63" s="9">
        <f t="shared" si="67"/>
        <v>1</v>
      </c>
      <c r="M63" s="9">
        <f t="shared" si="68"/>
        <v>1</v>
      </c>
      <c r="N63" s="9">
        <f t="shared" si="69"/>
        <v>0</v>
      </c>
      <c r="O63" s="9">
        <f t="shared" si="70"/>
        <v>0</v>
      </c>
      <c r="P63" s="8">
        <v>1.0</v>
      </c>
      <c r="AC63" s="11">
        <f t="shared" si="71"/>
        <v>0.8642737598</v>
      </c>
      <c r="AD63" s="11">
        <f t="shared" si="72"/>
        <v>0.01842161229</v>
      </c>
    </row>
    <row r="64">
      <c r="A64" s="12">
        <v>0.0</v>
      </c>
      <c r="B64" s="12">
        <v>3.0</v>
      </c>
      <c r="C64" s="12" t="s">
        <v>23</v>
      </c>
      <c r="D64" s="12">
        <v>11.0</v>
      </c>
      <c r="E64" s="12">
        <v>46.9</v>
      </c>
      <c r="F64" s="12" t="s">
        <v>24</v>
      </c>
      <c r="G64" s="12">
        <v>5.0</v>
      </c>
      <c r="H64" s="12">
        <v>2.0</v>
      </c>
      <c r="I64" s="12">
        <f t="shared" si="64"/>
        <v>0.1375</v>
      </c>
      <c r="J64" s="12">
        <f t="shared" si="65"/>
        <v>1.680335513</v>
      </c>
      <c r="K64" s="13">
        <f t="shared" si="66"/>
        <v>0</v>
      </c>
      <c r="L64" s="13">
        <f t="shared" si="67"/>
        <v>0</v>
      </c>
      <c r="M64" s="13">
        <f t="shared" si="68"/>
        <v>1</v>
      </c>
      <c r="N64" s="13">
        <f t="shared" si="69"/>
        <v>0</v>
      </c>
      <c r="O64" s="13">
        <f t="shared" si="70"/>
        <v>1</v>
      </c>
      <c r="P64" s="12">
        <v>1.0</v>
      </c>
      <c r="AC64" s="11">
        <f t="shared" si="71"/>
        <v>-0.04897319765</v>
      </c>
      <c r="AD64" s="11">
        <f t="shared" si="72"/>
        <v>0.002398374088</v>
      </c>
    </row>
    <row r="65">
      <c r="A65" s="8">
        <v>0.0</v>
      </c>
      <c r="B65" s="8">
        <v>3.0</v>
      </c>
      <c r="C65" s="8" t="s">
        <v>23</v>
      </c>
      <c r="D65" s="8">
        <v>22.0</v>
      </c>
      <c r="E65" s="8">
        <v>7.2292</v>
      </c>
      <c r="F65" s="8" t="s">
        <v>26</v>
      </c>
      <c r="G65" s="8">
        <v>0.0</v>
      </c>
      <c r="H65" s="8">
        <v>0.0</v>
      </c>
      <c r="I65" s="8">
        <f t="shared" si="64"/>
        <v>0.275</v>
      </c>
      <c r="J65" s="8">
        <f t="shared" si="65"/>
        <v>0.9153576174</v>
      </c>
      <c r="K65" s="9">
        <f t="shared" si="66"/>
        <v>0</v>
      </c>
      <c r="L65" s="9">
        <f t="shared" si="67"/>
        <v>0</v>
      </c>
      <c r="M65" s="9">
        <f t="shared" si="68"/>
        <v>0</v>
      </c>
      <c r="N65" s="9">
        <f t="shared" si="69"/>
        <v>1</v>
      </c>
      <c r="O65" s="9">
        <f t="shared" si="70"/>
        <v>1</v>
      </c>
      <c r="P65" s="8">
        <v>1.0</v>
      </c>
      <c r="AC65" s="11">
        <f t="shared" si="71"/>
        <v>0.2119448644</v>
      </c>
      <c r="AD65" s="11">
        <f t="shared" si="72"/>
        <v>0.04492062554</v>
      </c>
    </row>
    <row r="66" hidden="1">
      <c r="A66" s="12">
        <v>1.0</v>
      </c>
      <c r="B66" s="12">
        <v>1.0</v>
      </c>
      <c r="C66" s="12" t="s">
        <v>25</v>
      </c>
      <c r="D66" s="12">
        <v>38.0</v>
      </c>
      <c r="E66" s="12">
        <v>80.0</v>
      </c>
      <c r="F66" s="13"/>
      <c r="G66" s="12">
        <v>0.0</v>
      </c>
      <c r="H66" s="12">
        <v>0.0</v>
      </c>
      <c r="I66" s="13"/>
      <c r="J66" s="13"/>
      <c r="K66" s="13"/>
      <c r="L66" s="13"/>
      <c r="M66" s="13"/>
      <c r="N66" s="13"/>
      <c r="O66" s="13"/>
      <c r="P66" s="13"/>
    </row>
    <row r="67">
      <c r="A67" s="8">
        <v>0.0</v>
      </c>
      <c r="B67" s="8">
        <v>1.0</v>
      </c>
      <c r="C67" s="8" t="s">
        <v>23</v>
      </c>
      <c r="D67" s="8">
        <v>45.0</v>
      </c>
      <c r="E67" s="8">
        <v>83.475</v>
      </c>
      <c r="F67" s="8" t="s">
        <v>24</v>
      </c>
      <c r="G67" s="8">
        <v>1.0</v>
      </c>
      <c r="H67" s="8">
        <v>0.0</v>
      </c>
      <c r="I67" s="8">
        <f t="shared" ref="I67:I68" si="73">D67:D1003/$D$1</f>
        <v>0.5625</v>
      </c>
      <c r="J67" s="8">
        <f t="shared" ref="J67:J68" si="74">LOG10(E67:E1003 +1)</f>
        <v>1.9267282</v>
      </c>
      <c r="K67" s="9">
        <f t="shared" ref="K67:K68" si="75">IF(B67=1, 1, 0)</f>
        <v>1</v>
      </c>
      <c r="L67" s="9">
        <f t="shared" ref="L67:L68" si="76">IF(B67=2, 1, 0)</f>
        <v>0</v>
      </c>
      <c r="M67" s="9">
        <f t="shared" ref="M67:M68" si="77">IF(F67="S", 1, 0)</f>
        <v>1</v>
      </c>
      <c r="N67" s="9">
        <f t="shared" ref="N67:N68" si="78">IF(F67="C", 1,0)</f>
        <v>0</v>
      </c>
      <c r="O67" s="9">
        <f t="shared" ref="O67:O68" si="79">IF(C67="male", 1,0)</f>
        <v>1</v>
      </c>
      <c r="P67" s="8">
        <v>1.0</v>
      </c>
      <c r="AC67" s="11">
        <f t="shared" ref="AC67:AC68" si="80">SUMPRODUCT(G67:P67, $R$5:$AA$5)</f>
        <v>0.3455846837</v>
      </c>
      <c r="AD67" s="11">
        <f t="shared" ref="AD67:AD68" si="81">(AC67-A67)^2</f>
        <v>0.1194287736</v>
      </c>
    </row>
    <row r="68">
      <c r="A68" s="12">
        <v>0.0</v>
      </c>
      <c r="B68" s="12">
        <v>3.0</v>
      </c>
      <c r="C68" s="12" t="s">
        <v>23</v>
      </c>
      <c r="D68" s="12">
        <v>4.0</v>
      </c>
      <c r="E68" s="12">
        <v>27.9</v>
      </c>
      <c r="F68" s="12" t="s">
        <v>24</v>
      </c>
      <c r="G68" s="12">
        <v>3.0</v>
      </c>
      <c r="H68" s="12">
        <v>2.0</v>
      </c>
      <c r="I68" s="12">
        <f t="shared" si="73"/>
        <v>0.05</v>
      </c>
      <c r="J68" s="12">
        <f t="shared" si="74"/>
        <v>1.460897843</v>
      </c>
      <c r="K68" s="13">
        <f t="shared" si="75"/>
        <v>0</v>
      </c>
      <c r="L68" s="13">
        <f t="shared" si="76"/>
        <v>0</v>
      </c>
      <c r="M68" s="13">
        <f t="shared" si="77"/>
        <v>1</v>
      </c>
      <c r="N68" s="13">
        <f t="shared" si="78"/>
        <v>0</v>
      </c>
      <c r="O68" s="13">
        <f t="shared" si="79"/>
        <v>1</v>
      </c>
      <c r="P68" s="12">
        <v>1.0</v>
      </c>
      <c r="AC68" s="11">
        <f t="shared" si="80"/>
        <v>0.09501044324</v>
      </c>
      <c r="AD68" s="11">
        <f t="shared" si="81"/>
        <v>0.009026984325</v>
      </c>
    </row>
    <row r="69" hidden="1">
      <c r="A69" s="8">
        <v>0.0</v>
      </c>
      <c r="B69" s="8">
        <v>1.0</v>
      </c>
      <c r="C69" s="8" t="s">
        <v>23</v>
      </c>
      <c r="D69" s="9"/>
      <c r="E69" s="8">
        <v>27.7208</v>
      </c>
      <c r="F69" s="8" t="s">
        <v>26</v>
      </c>
      <c r="G69" s="8">
        <v>0.0</v>
      </c>
      <c r="H69" s="8">
        <v>0.0</v>
      </c>
      <c r="I69" s="8"/>
      <c r="J69" s="8"/>
      <c r="K69" s="9"/>
      <c r="L69" s="9"/>
      <c r="M69" s="9"/>
      <c r="N69" s="9"/>
      <c r="O69" s="9"/>
      <c r="P69" s="9"/>
    </row>
    <row r="70" hidden="1">
      <c r="A70" s="12">
        <v>1.0</v>
      </c>
      <c r="B70" s="12">
        <v>3.0</v>
      </c>
      <c r="C70" s="12" t="s">
        <v>23</v>
      </c>
      <c r="D70" s="13"/>
      <c r="E70" s="12">
        <v>15.2458</v>
      </c>
      <c r="F70" s="12" t="s">
        <v>26</v>
      </c>
      <c r="G70" s="12">
        <v>1.0</v>
      </c>
      <c r="H70" s="12">
        <v>1.0</v>
      </c>
      <c r="I70" s="12"/>
      <c r="J70" s="12"/>
      <c r="K70" s="13"/>
      <c r="L70" s="13"/>
      <c r="M70" s="13"/>
      <c r="N70" s="13"/>
      <c r="O70" s="13"/>
      <c r="P70" s="13"/>
    </row>
    <row r="71">
      <c r="A71" s="8">
        <v>1.0</v>
      </c>
      <c r="B71" s="8">
        <v>2.0</v>
      </c>
      <c r="C71" s="8" t="s">
        <v>25</v>
      </c>
      <c r="D71" s="8">
        <v>29.0</v>
      </c>
      <c r="E71" s="8">
        <v>10.5</v>
      </c>
      <c r="F71" s="8" t="s">
        <v>24</v>
      </c>
      <c r="G71" s="8">
        <v>0.0</v>
      </c>
      <c r="H71" s="8">
        <v>0.0</v>
      </c>
      <c r="I71" s="8">
        <f t="shared" ref="I71:I80" si="82">D71:D1003/$D$1</f>
        <v>0.3625</v>
      </c>
      <c r="J71" s="8">
        <f t="shared" ref="J71:J80" si="83">LOG10(E71:E1003 +1)</f>
        <v>1.06069784</v>
      </c>
      <c r="K71" s="9">
        <f t="shared" ref="K71:K80" si="84">IF(B71=1, 1, 0)</f>
        <v>0</v>
      </c>
      <c r="L71" s="9">
        <f t="shared" ref="L71:L80" si="85">IF(B71=2, 1, 0)</f>
        <v>1</v>
      </c>
      <c r="M71" s="9">
        <f t="shared" ref="M71:M80" si="86">IF(F71="S", 1, 0)</f>
        <v>1</v>
      </c>
      <c r="N71" s="9">
        <f t="shared" ref="N71:N80" si="87">IF(F71="C", 1,0)</f>
        <v>0</v>
      </c>
      <c r="O71" s="9">
        <f t="shared" ref="O71:O80" si="88">IF(C71="male", 1,0)</f>
        <v>0</v>
      </c>
      <c r="P71" s="8">
        <v>1.0</v>
      </c>
      <c r="AC71" s="11">
        <f t="shared" ref="AC71:AC80" si="89">SUMPRODUCT(G71:P71, $R$5:$AA$5)</f>
        <v>0.7740288123</v>
      </c>
      <c r="AD71" s="11">
        <f t="shared" ref="AD71:AD80" si="90">(AC71-A71)^2</f>
        <v>0.05106297768</v>
      </c>
    </row>
    <row r="72">
      <c r="A72" s="12">
        <v>0.0</v>
      </c>
      <c r="B72" s="12">
        <v>3.0</v>
      </c>
      <c r="C72" s="12" t="s">
        <v>23</v>
      </c>
      <c r="D72" s="12">
        <v>19.0</v>
      </c>
      <c r="E72" s="12">
        <v>8.1583</v>
      </c>
      <c r="F72" s="12" t="s">
        <v>24</v>
      </c>
      <c r="G72" s="12">
        <v>0.0</v>
      </c>
      <c r="H72" s="12">
        <v>0.0</v>
      </c>
      <c r="I72" s="12">
        <f t="shared" si="82"/>
        <v>0.2375</v>
      </c>
      <c r="J72" s="12">
        <f t="shared" si="83"/>
        <v>0.9618148657</v>
      </c>
      <c r="K72" s="13">
        <f t="shared" si="84"/>
        <v>0</v>
      </c>
      <c r="L72" s="13">
        <f t="shared" si="85"/>
        <v>0</v>
      </c>
      <c r="M72" s="13">
        <f t="shared" si="86"/>
        <v>1</v>
      </c>
      <c r="N72" s="13">
        <f t="shared" si="87"/>
        <v>0</v>
      </c>
      <c r="O72" s="13">
        <f t="shared" si="88"/>
        <v>1</v>
      </c>
      <c r="P72" s="12">
        <v>1.0</v>
      </c>
      <c r="AC72" s="11">
        <f t="shared" si="89"/>
        <v>0.1673178347</v>
      </c>
      <c r="AD72" s="11">
        <f t="shared" si="90"/>
        <v>0.02799525783</v>
      </c>
    </row>
    <row r="73">
      <c r="A73" s="8">
        <v>1.0</v>
      </c>
      <c r="B73" s="8">
        <v>3.0</v>
      </c>
      <c r="C73" s="8" t="s">
        <v>25</v>
      </c>
      <c r="D73" s="8">
        <v>17.0</v>
      </c>
      <c r="E73" s="8">
        <v>7.925</v>
      </c>
      <c r="F73" s="8" t="s">
        <v>24</v>
      </c>
      <c r="G73" s="8">
        <v>4.0</v>
      </c>
      <c r="H73" s="8">
        <v>2.0</v>
      </c>
      <c r="I73" s="8">
        <f t="shared" si="82"/>
        <v>0.2125</v>
      </c>
      <c r="J73" s="8">
        <f t="shared" si="83"/>
        <v>0.9506082248</v>
      </c>
      <c r="K73" s="9">
        <f t="shared" si="84"/>
        <v>0</v>
      </c>
      <c r="L73" s="9">
        <f t="shared" si="85"/>
        <v>0</v>
      </c>
      <c r="M73" s="9">
        <f t="shared" si="86"/>
        <v>1</v>
      </c>
      <c r="N73" s="9">
        <f t="shared" si="87"/>
        <v>0</v>
      </c>
      <c r="O73" s="9">
        <f t="shared" si="88"/>
        <v>0</v>
      </c>
      <c r="P73" s="8">
        <v>1.0</v>
      </c>
      <c r="AC73" s="11">
        <f t="shared" si="89"/>
        <v>0.415049586</v>
      </c>
      <c r="AD73" s="11">
        <f t="shared" si="90"/>
        <v>0.3421669869</v>
      </c>
    </row>
    <row r="74">
      <c r="A74" s="12">
        <v>0.0</v>
      </c>
      <c r="B74" s="12">
        <v>3.0</v>
      </c>
      <c r="C74" s="12" t="s">
        <v>23</v>
      </c>
      <c r="D74" s="12">
        <v>26.0</v>
      </c>
      <c r="E74" s="12">
        <v>8.6625</v>
      </c>
      <c r="F74" s="12" t="s">
        <v>24</v>
      </c>
      <c r="G74" s="12">
        <v>2.0</v>
      </c>
      <c r="H74" s="12">
        <v>0.0</v>
      </c>
      <c r="I74" s="12">
        <f t="shared" si="82"/>
        <v>0.325</v>
      </c>
      <c r="J74" s="12">
        <f t="shared" si="83"/>
        <v>0.9850895069</v>
      </c>
      <c r="K74" s="13">
        <f t="shared" si="84"/>
        <v>0</v>
      </c>
      <c r="L74" s="13">
        <f t="shared" si="85"/>
        <v>0</v>
      </c>
      <c r="M74" s="13">
        <f t="shared" si="86"/>
        <v>1</v>
      </c>
      <c r="N74" s="13">
        <f t="shared" si="87"/>
        <v>0</v>
      </c>
      <c r="O74" s="13">
        <f t="shared" si="88"/>
        <v>1</v>
      </c>
      <c r="P74" s="12">
        <v>1.0</v>
      </c>
      <c r="AC74" s="11">
        <f t="shared" si="89"/>
        <v>0.01377311108</v>
      </c>
      <c r="AD74" s="11">
        <f t="shared" si="90"/>
        <v>0.0001896985887</v>
      </c>
    </row>
    <row r="75">
      <c r="A75" s="8">
        <v>0.0</v>
      </c>
      <c r="B75" s="8">
        <v>2.0</v>
      </c>
      <c r="C75" s="8" t="s">
        <v>23</v>
      </c>
      <c r="D75" s="8">
        <v>32.0</v>
      </c>
      <c r="E75" s="8">
        <v>10.5</v>
      </c>
      <c r="F75" s="8" t="s">
        <v>24</v>
      </c>
      <c r="G75" s="8">
        <v>0.0</v>
      </c>
      <c r="H75" s="8">
        <v>0.0</v>
      </c>
      <c r="I75" s="8">
        <f t="shared" si="82"/>
        <v>0.4</v>
      </c>
      <c r="J75" s="8">
        <f t="shared" si="83"/>
        <v>1.06069784</v>
      </c>
      <c r="K75" s="9">
        <f t="shared" si="84"/>
        <v>0</v>
      </c>
      <c r="L75" s="9">
        <f t="shared" si="85"/>
        <v>1</v>
      </c>
      <c r="M75" s="9">
        <f t="shared" si="86"/>
        <v>1</v>
      </c>
      <c r="N75" s="9">
        <f t="shared" si="87"/>
        <v>0</v>
      </c>
      <c r="O75" s="9">
        <f t="shared" si="88"/>
        <v>1</v>
      </c>
      <c r="P75" s="8">
        <v>1.0</v>
      </c>
      <c r="AC75" s="11">
        <f t="shared" si="89"/>
        <v>0.2717598565</v>
      </c>
      <c r="AD75" s="11">
        <f t="shared" si="90"/>
        <v>0.07385341961</v>
      </c>
    </row>
    <row r="76">
      <c r="A76" s="12">
        <v>0.0</v>
      </c>
      <c r="B76" s="12">
        <v>3.0</v>
      </c>
      <c r="C76" s="12" t="s">
        <v>25</v>
      </c>
      <c r="D76" s="12">
        <v>16.0</v>
      </c>
      <c r="E76" s="12">
        <v>46.9</v>
      </c>
      <c r="F76" s="12" t="s">
        <v>24</v>
      </c>
      <c r="G76" s="12">
        <v>5.0</v>
      </c>
      <c r="H76" s="12">
        <v>2.0</v>
      </c>
      <c r="I76" s="12">
        <f t="shared" si="82"/>
        <v>0.2</v>
      </c>
      <c r="J76" s="12">
        <f t="shared" si="83"/>
        <v>1.680335513</v>
      </c>
      <c r="K76" s="13">
        <f t="shared" si="84"/>
        <v>0</v>
      </c>
      <c r="L76" s="13">
        <f t="shared" si="85"/>
        <v>0</v>
      </c>
      <c r="M76" s="13">
        <f t="shared" si="86"/>
        <v>1</v>
      </c>
      <c r="N76" s="13">
        <f t="shared" si="87"/>
        <v>0</v>
      </c>
      <c r="O76" s="13">
        <f t="shared" si="88"/>
        <v>0</v>
      </c>
      <c r="P76" s="12">
        <v>1.0</v>
      </c>
      <c r="AC76" s="11">
        <f t="shared" si="89"/>
        <v>0.4020839342</v>
      </c>
      <c r="AD76" s="11">
        <f t="shared" si="90"/>
        <v>0.1616714901</v>
      </c>
    </row>
    <row r="77">
      <c r="A77" s="8">
        <v>0.0</v>
      </c>
      <c r="B77" s="8">
        <v>2.0</v>
      </c>
      <c r="C77" s="8" t="s">
        <v>23</v>
      </c>
      <c r="D77" s="8">
        <v>21.0</v>
      </c>
      <c r="E77" s="8">
        <v>73.5</v>
      </c>
      <c r="F77" s="8" t="s">
        <v>24</v>
      </c>
      <c r="G77" s="8">
        <v>0.0</v>
      </c>
      <c r="H77" s="8">
        <v>0.0</v>
      </c>
      <c r="I77" s="8">
        <f t="shared" si="82"/>
        <v>0.2625</v>
      </c>
      <c r="J77" s="8">
        <f t="shared" si="83"/>
        <v>1.872156273</v>
      </c>
      <c r="K77" s="9">
        <f t="shared" si="84"/>
        <v>0</v>
      </c>
      <c r="L77" s="9">
        <f t="shared" si="85"/>
        <v>1</v>
      </c>
      <c r="M77" s="9">
        <f t="shared" si="86"/>
        <v>1</v>
      </c>
      <c r="N77" s="9">
        <f t="shared" si="87"/>
        <v>0</v>
      </c>
      <c r="O77" s="9">
        <f t="shared" si="88"/>
        <v>1</v>
      </c>
      <c r="P77" s="8">
        <v>1.0</v>
      </c>
      <c r="AC77" s="11">
        <f t="shared" si="89"/>
        <v>0.3817269985</v>
      </c>
      <c r="AD77" s="11">
        <f t="shared" si="90"/>
        <v>0.1457155014</v>
      </c>
    </row>
    <row r="78">
      <c r="A78" s="12">
        <v>0.0</v>
      </c>
      <c r="B78" s="12">
        <v>3.0</v>
      </c>
      <c r="C78" s="12" t="s">
        <v>23</v>
      </c>
      <c r="D78" s="12">
        <v>26.0</v>
      </c>
      <c r="E78" s="12">
        <v>14.4542</v>
      </c>
      <c r="F78" s="12" t="s">
        <v>26</v>
      </c>
      <c r="G78" s="12">
        <v>1.0</v>
      </c>
      <c r="H78" s="12">
        <v>0.0</v>
      </c>
      <c r="I78" s="12">
        <f t="shared" si="82"/>
        <v>0.325</v>
      </c>
      <c r="J78" s="12">
        <f t="shared" si="83"/>
        <v>1.189046528</v>
      </c>
      <c r="K78" s="13">
        <f t="shared" si="84"/>
        <v>0</v>
      </c>
      <c r="L78" s="13">
        <f t="shared" si="85"/>
        <v>0</v>
      </c>
      <c r="M78" s="13">
        <f t="shared" si="86"/>
        <v>0</v>
      </c>
      <c r="N78" s="13">
        <f t="shared" si="87"/>
        <v>1</v>
      </c>
      <c r="O78" s="13">
        <f t="shared" si="88"/>
        <v>1</v>
      </c>
      <c r="P78" s="12">
        <v>1.0</v>
      </c>
      <c r="AC78" s="11">
        <f t="shared" si="89"/>
        <v>0.1447442873</v>
      </c>
      <c r="AD78" s="11">
        <f t="shared" si="90"/>
        <v>0.0209509087</v>
      </c>
    </row>
    <row r="79">
      <c r="A79" s="8">
        <v>1.0</v>
      </c>
      <c r="B79" s="8">
        <v>3.0</v>
      </c>
      <c r="C79" s="8" t="s">
        <v>23</v>
      </c>
      <c r="D79" s="8">
        <v>32.0</v>
      </c>
      <c r="E79" s="8">
        <v>56.4958</v>
      </c>
      <c r="F79" s="8" t="s">
        <v>24</v>
      </c>
      <c r="G79" s="8">
        <v>0.0</v>
      </c>
      <c r="H79" s="8">
        <v>0.0</v>
      </c>
      <c r="I79" s="8">
        <f t="shared" si="82"/>
        <v>0.4</v>
      </c>
      <c r="J79" s="8">
        <f t="shared" si="83"/>
        <v>1.759636121</v>
      </c>
      <c r="K79" s="9">
        <f t="shared" si="84"/>
        <v>0</v>
      </c>
      <c r="L79" s="9">
        <f t="shared" si="85"/>
        <v>0</v>
      </c>
      <c r="M79" s="9">
        <f t="shared" si="86"/>
        <v>1</v>
      </c>
      <c r="N79" s="9">
        <f t="shared" si="87"/>
        <v>0</v>
      </c>
      <c r="O79" s="9">
        <f t="shared" si="88"/>
        <v>1</v>
      </c>
      <c r="P79" s="8">
        <v>1.0</v>
      </c>
      <c r="AC79" s="11">
        <f t="shared" si="89"/>
        <v>0.1229848223</v>
      </c>
      <c r="AD79" s="11">
        <f t="shared" si="90"/>
        <v>0.7691556219</v>
      </c>
    </row>
    <row r="80">
      <c r="A80" s="12">
        <v>0.0</v>
      </c>
      <c r="B80" s="12">
        <v>3.0</v>
      </c>
      <c r="C80" s="12" t="s">
        <v>23</v>
      </c>
      <c r="D80" s="12">
        <v>25.0</v>
      </c>
      <c r="E80" s="12">
        <v>7.65</v>
      </c>
      <c r="F80" s="12" t="s">
        <v>24</v>
      </c>
      <c r="G80" s="12">
        <v>0.0</v>
      </c>
      <c r="H80" s="12">
        <v>0.0</v>
      </c>
      <c r="I80" s="12">
        <f t="shared" si="82"/>
        <v>0.3125</v>
      </c>
      <c r="J80" s="12">
        <f t="shared" si="83"/>
        <v>0.9370161075</v>
      </c>
      <c r="K80" s="13">
        <f t="shared" si="84"/>
        <v>0</v>
      </c>
      <c r="L80" s="13">
        <f t="shared" si="85"/>
        <v>0</v>
      </c>
      <c r="M80" s="13">
        <f t="shared" si="86"/>
        <v>1</v>
      </c>
      <c r="N80" s="13">
        <f t="shared" si="87"/>
        <v>0</v>
      </c>
      <c r="O80" s="13">
        <f t="shared" si="88"/>
        <v>1</v>
      </c>
      <c r="P80" s="12">
        <v>1.0</v>
      </c>
      <c r="AC80" s="11">
        <f t="shared" si="89"/>
        <v>0.1277002631</v>
      </c>
      <c r="AD80" s="11">
        <f t="shared" si="90"/>
        <v>0.0163073572</v>
      </c>
    </row>
    <row r="81" hidden="1">
      <c r="A81" s="8">
        <v>0.0</v>
      </c>
      <c r="B81" s="8">
        <v>3.0</v>
      </c>
      <c r="C81" s="8" t="s">
        <v>23</v>
      </c>
      <c r="D81" s="9"/>
      <c r="E81" s="8">
        <v>7.8958</v>
      </c>
      <c r="F81" s="8" t="s">
        <v>24</v>
      </c>
      <c r="G81" s="8">
        <v>0.0</v>
      </c>
      <c r="H81" s="8">
        <v>0.0</v>
      </c>
      <c r="I81" s="8"/>
      <c r="J81" s="8"/>
      <c r="K81" s="9"/>
      <c r="L81" s="9"/>
      <c r="M81" s="9"/>
      <c r="N81" s="9"/>
      <c r="O81" s="9"/>
      <c r="P81" s="9"/>
    </row>
    <row r="82" hidden="1">
      <c r="A82" s="12">
        <v>0.0</v>
      </c>
      <c r="B82" s="12">
        <v>3.0</v>
      </c>
      <c r="C82" s="12" t="s">
        <v>23</v>
      </c>
      <c r="D82" s="13"/>
      <c r="E82" s="12">
        <v>8.05</v>
      </c>
      <c r="F82" s="12" t="s">
        <v>24</v>
      </c>
      <c r="G82" s="12">
        <v>0.0</v>
      </c>
      <c r="H82" s="12">
        <v>0.0</v>
      </c>
      <c r="I82" s="12"/>
      <c r="J82" s="12"/>
      <c r="K82" s="13"/>
      <c r="L82" s="13"/>
      <c r="M82" s="13"/>
      <c r="N82" s="13"/>
      <c r="O82" s="13"/>
      <c r="P82" s="13"/>
    </row>
    <row r="83">
      <c r="A83" s="8">
        <v>1.0</v>
      </c>
      <c r="B83" s="8">
        <v>2.0</v>
      </c>
      <c r="C83" s="8" t="s">
        <v>23</v>
      </c>
      <c r="D83" s="8">
        <v>0.83</v>
      </c>
      <c r="E83" s="8">
        <v>29.0</v>
      </c>
      <c r="F83" s="8" t="s">
        <v>24</v>
      </c>
      <c r="G83" s="8">
        <v>0.0</v>
      </c>
      <c r="H83" s="8">
        <v>2.0</v>
      </c>
      <c r="I83" s="8">
        <f t="shared" ref="I83:I86" si="91">D83:D1003/$D$1</f>
        <v>0.010375</v>
      </c>
      <c r="J83" s="8">
        <f t="shared" ref="J83:J86" si="92">LOG10(E83:E1003 +1)</f>
        <v>1.477121255</v>
      </c>
      <c r="K83" s="9">
        <f t="shared" ref="K83:K86" si="93">IF(B83=1, 1, 0)</f>
        <v>0</v>
      </c>
      <c r="L83" s="9">
        <f t="shared" ref="L83:L86" si="94">IF(B83=2, 1, 0)</f>
        <v>1</v>
      </c>
      <c r="M83" s="9">
        <f t="shared" ref="M83:M86" si="95">IF(F83="S", 1, 0)</f>
        <v>1</v>
      </c>
      <c r="N83" s="9">
        <f t="shared" ref="N83:N86" si="96">IF(F83="C", 1,0)</f>
        <v>0</v>
      </c>
      <c r="O83" s="9">
        <f t="shared" ref="O83:O86" si="97">IF(C83="male", 1,0)</f>
        <v>1</v>
      </c>
      <c r="P83" s="8">
        <v>1.0</v>
      </c>
      <c r="AC83" s="11">
        <f t="shared" ref="AC83:AC86" si="98">SUMPRODUCT(G83:P83, $R$5:$AA$5)</f>
        <v>0.4637386891</v>
      </c>
      <c r="AD83" s="11">
        <f t="shared" ref="AD83:AD86" si="99">(AC83-A83)^2</f>
        <v>0.2875761936</v>
      </c>
    </row>
    <row r="84">
      <c r="A84" s="12">
        <v>1.0</v>
      </c>
      <c r="B84" s="12">
        <v>3.0</v>
      </c>
      <c r="C84" s="12" t="s">
        <v>25</v>
      </c>
      <c r="D84" s="12">
        <v>30.0</v>
      </c>
      <c r="E84" s="12">
        <v>12.475</v>
      </c>
      <c r="F84" s="12" t="s">
        <v>24</v>
      </c>
      <c r="G84" s="12">
        <v>0.0</v>
      </c>
      <c r="H84" s="12">
        <v>0.0</v>
      </c>
      <c r="I84" s="12">
        <f t="shared" si="91"/>
        <v>0.375</v>
      </c>
      <c r="J84" s="12">
        <f t="shared" si="92"/>
        <v>1.129528774</v>
      </c>
      <c r="K84" s="13">
        <f t="shared" si="93"/>
        <v>0</v>
      </c>
      <c r="L84" s="13">
        <f t="shared" si="94"/>
        <v>0</v>
      </c>
      <c r="M84" s="13">
        <f t="shared" si="95"/>
        <v>1</v>
      </c>
      <c r="N84" s="13">
        <f t="shared" si="96"/>
        <v>0</v>
      </c>
      <c r="O84" s="13">
        <f t="shared" si="97"/>
        <v>0</v>
      </c>
      <c r="P84" s="12">
        <v>1.0</v>
      </c>
      <c r="AC84" s="11">
        <f t="shared" si="98"/>
        <v>0.5881405573</v>
      </c>
      <c r="AD84" s="11">
        <f t="shared" si="99"/>
        <v>0.1696282006</v>
      </c>
    </row>
    <row r="85">
      <c r="A85" s="8">
        <v>0.0</v>
      </c>
      <c r="B85" s="8">
        <v>3.0</v>
      </c>
      <c r="C85" s="8" t="s">
        <v>23</v>
      </c>
      <c r="D85" s="8">
        <v>22.0</v>
      </c>
      <c r="E85" s="8">
        <v>9.0</v>
      </c>
      <c r="F85" s="8" t="s">
        <v>24</v>
      </c>
      <c r="G85" s="8">
        <v>0.0</v>
      </c>
      <c r="H85" s="8">
        <v>0.0</v>
      </c>
      <c r="I85" s="8">
        <f t="shared" si="91"/>
        <v>0.275</v>
      </c>
      <c r="J85" s="8">
        <f t="shared" si="92"/>
        <v>1</v>
      </c>
      <c r="K85" s="9">
        <f t="shared" si="93"/>
        <v>0</v>
      </c>
      <c r="L85" s="9">
        <f t="shared" si="94"/>
        <v>0</v>
      </c>
      <c r="M85" s="9">
        <f t="shared" si="95"/>
        <v>1</v>
      </c>
      <c r="N85" s="9">
        <f t="shared" si="96"/>
        <v>0</v>
      </c>
      <c r="O85" s="9">
        <f t="shared" si="97"/>
        <v>1</v>
      </c>
      <c r="P85" s="8">
        <v>1.0</v>
      </c>
      <c r="AC85" s="11">
        <f t="shared" si="98"/>
        <v>0.1499745631</v>
      </c>
      <c r="AD85" s="11">
        <f t="shared" si="99"/>
        <v>0.02249236956</v>
      </c>
    </row>
    <row r="86">
      <c r="A86" s="12">
        <v>1.0</v>
      </c>
      <c r="B86" s="12">
        <v>3.0</v>
      </c>
      <c r="C86" s="12" t="s">
        <v>23</v>
      </c>
      <c r="D86" s="12">
        <v>29.0</v>
      </c>
      <c r="E86" s="12">
        <v>9.5</v>
      </c>
      <c r="F86" s="12" t="s">
        <v>24</v>
      </c>
      <c r="G86" s="12">
        <v>0.0</v>
      </c>
      <c r="H86" s="12">
        <v>0.0</v>
      </c>
      <c r="I86" s="12">
        <f t="shared" si="91"/>
        <v>0.3625</v>
      </c>
      <c r="J86" s="12">
        <f t="shared" si="92"/>
        <v>1.021189299</v>
      </c>
      <c r="K86" s="13">
        <f t="shared" si="93"/>
        <v>0</v>
      </c>
      <c r="L86" s="13">
        <f t="shared" si="94"/>
        <v>0</v>
      </c>
      <c r="M86" s="13">
        <f t="shared" si="95"/>
        <v>1</v>
      </c>
      <c r="N86" s="13">
        <f t="shared" si="96"/>
        <v>0</v>
      </c>
      <c r="O86" s="13">
        <f t="shared" si="97"/>
        <v>1</v>
      </c>
      <c r="P86" s="12">
        <v>1.0</v>
      </c>
      <c r="AC86" s="11">
        <f t="shared" si="98"/>
        <v>0.106196994</v>
      </c>
      <c r="AD86" s="11">
        <f t="shared" si="99"/>
        <v>0.7988838135</v>
      </c>
    </row>
    <row r="87" hidden="1">
      <c r="A87" s="8">
        <v>1.0</v>
      </c>
      <c r="B87" s="8">
        <v>3.0</v>
      </c>
      <c r="C87" s="8" t="s">
        <v>25</v>
      </c>
      <c r="D87" s="9"/>
      <c r="E87" s="8">
        <v>7.7875</v>
      </c>
      <c r="F87" s="8" t="s">
        <v>28</v>
      </c>
      <c r="G87" s="8">
        <v>0.0</v>
      </c>
      <c r="H87" s="8">
        <v>0.0</v>
      </c>
      <c r="I87" s="8"/>
      <c r="J87" s="8"/>
      <c r="K87" s="9"/>
      <c r="L87" s="9"/>
      <c r="M87" s="9"/>
      <c r="N87" s="9"/>
      <c r="O87" s="9"/>
      <c r="P87" s="9"/>
    </row>
    <row r="88">
      <c r="A88" s="12">
        <v>0.0</v>
      </c>
      <c r="B88" s="12">
        <v>1.0</v>
      </c>
      <c r="C88" s="12" t="s">
        <v>23</v>
      </c>
      <c r="D88" s="12">
        <v>28.0</v>
      </c>
      <c r="E88" s="12">
        <v>47.1</v>
      </c>
      <c r="F88" s="12" t="s">
        <v>24</v>
      </c>
      <c r="G88" s="12">
        <v>0.0</v>
      </c>
      <c r="H88" s="12">
        <v>0.0</v>
      </c>
      <c r="I88" s="12">
        <f t="shared" ref="I88:I91" si="100">D88:D1003/$D$1</f>
        <v>0.35</v>
      </c>
      <c r="J88" s="12">
        <f t="shared" ref="J88:J91" si="101">LOG10(E88:E1003 +1)</f>
        <v>1.682145076</v>
      </c>
      <c r="K88" s="13">
        <f t="shared" ref="K88:K91" si="102">IF(B88=1, 1, 0)</f>
        <v>1</v>
      </c>
      <c r="L88" s="13">
        <f t="shared" ref="L88:L91" si="103">IF(B88=2, 1, 0)</f>
        <v>0</v>
      </c>
      <c r="M88" s="13">
        <f t="shared" ref="M88:M91" si="104">IF(F88="S", 1, 0)</f>
        <v>1</v>
      </c>
      <c r="N88" s="13">
        <f t="shared" ref="N88:N91" si="105">IF(F88="C", 1,0)</f>
        <v>0</v>
      </c>
      <c r="O88" s="13">
        <f t="shared" ref="O88:O91" si="106">IF(C88="male", 1,0)</f>
        <v>1</v>
      </c>
      <c r="P88" s="12">
        <v>1.0</v>
      </c>
      <c r="AC88" s="11">
        <f t="shared" ref="AC88:AC91" si="107">SUMPRODUCT(G88:P88, $R$5:$AA$5)</f>
        <v>0.497423105</v>
      </c>
      <c r="AD88" s="11">
        <f t="shared" ref="AD88:AD91" si="108">(AC88-A88)^2</f>
        <v>0.2474297454</v>
      </c>
    </row>
    <row r="89">
      <c r="A89" s="8">
        <v>1.0</v>
      </c>
      <c r="B89" s="8">
        <v>2.0</v>
      </c>
      <c r="C89" s="8" t="s">
        <v>25</v>
      </c>
      <c r="D89" s="8">
        <v>17.0</v>
      </c>
      <c r="E89" s="8">
        <v>10.5</v>
      </c>
      <c r="F89" s="8" t="s">
        <v>24</v>
      </c>
      <c r="G89" s="8">
        <v>0.0</v>
      </c>
      <c r="H89" s="8">
        <v>0.0</v>
      </c>
      <c r="I89" s="8">
        <f t="shared" si="100"/>
        <v>0.2125</v>
      </c>
      <c r="J89" s="8">
        <f t="shared" si="101"/>
        <v>1.06069784</v>
      </c>
      <c r="K89" s="9">
        <f t="shared" si="102"/>
        <v>0</v>
      </c>
      <c r="L89" s="9">
        <f t="shared" si="103"/>
        <v>1</v>
      </c>
      <c r="M89" s="9">
        <f t="shared" si="104"/>
        <v>1</v>
      </c>
      <c r="N89" s="9">
        <f t="shared" si="105"/>
        <v>0</v>
      </c>
      <c r="O89" s="9">
        <f t="shared" si="106"/>
        <v>0</v>
      </c>
      <c r="P89" s="8">
        <v>1.0</v>
      </c>
      <c r="AC89" s="11">
        <f t="shared" si="107"/>
        <v>0.8508465481</v>
      </c>
      <c r="AD89" s="11">
        <f t="shared" si="108"/>
        <v>0.0222467522</v>
      </c>
    </row>
    <row r="90">
      <c r="A90" s="12">
        <v>1.0</v>
      </c>
      <c r="B90" s="12">
        <v>3.0</v>
      </c>
      <c r="C90" s="12" t="s">
        <v>25</v>
      </c>
      <c r="D90" s="12">
        <v>33.0</v>
      </c>
      <c r="E90" s="12">
        <v>15.85</v>
      </c>
      <c r="F90" s="12" t="s">
        <v>24</v>
      </c>
      <c r="G90" s="12">
        <v>3.0</v>
      </c>
      <c r="H90" s="12">
        <v>0.0</v>
      </c>
      <c r="I90" s="12">
        <f t="shared" si="100"/>
        <v>0.4125</v>
      </c>
      <c r="J90" s="12">
        <f t="shared" si="101"/>
        <v>1.226599905</v>
      </c>
      <c r="K90" s="13">
        <f t="shared" si="102"/>
        <v>0</v>
      </c>
      <c r="L90" s="13">
        <f t="shared" si="103"/>
        <v>0</v>
      </c>
      <c r="M90" s="13">
        <f t="shared" si="104"/>
        <v>1</v>
      </c>
      <c r="N90" s="13">
        <f t="shared" si="105"/>
        <v>0</v>
      </c>
      <c r="O90" s="13">
        <f t="shared" si="106"/>
        <v>0</v>
      </c>
      <c r="P90" s="12">
        <v>1.0</v>
      </c>
      <c r="AC90" s="11">
        <f t="shared" si="107"/>
        <v>0.4088642252</v>
      </c>
      <c r="AD90" s="11">
        <f t="shared" si="108"/>
        <v>0.3494415042</v>
      </c>
    </row>
    <row r="91">
      <c r="A91" s="8">
        <v>0.0</v>
      </c>
      <c r="B91" s="8">
        <v>3.0</v>
      </c>
      <c r="C91" s="8" t="s">
        <v>23</v>
      </c>
      <c r="D91" s="8">
        <v>16.0</v>
      </c>
      <c r="E91" s="8">
        <v>34.375</v>
      </c>
      <c r="F91" s="8" t="s">
        <v>24</v>
      </c>
      <c r="G91" s="8">
        <v>1.0</v>
      </c>
      <c r="H91" s="8">
        <v>3.0</v>
      </c>
      <c r="I91" s="8">
        <f t="shared" si="100"/>
        <v>0.2</v>
      </c>
      <c r="J91" s="8">
        <f t="shared" si="101"/>
        <v>1.548696449</v>
      </c>
      <c r="K91" s="9">
        <f t="shared" si="102"/>
        <v>0</v>
      </c>
      <c r="L91" s="9">
        <f t="shared" si="103"/>
        <v>0</v>
      </c>
      <c r="M91" s="9">
        <f t="shared" si="104"/>
        <v>1</v>
      </c>
      <c r="N91" s="9">
        <f t="shared" si="105"/>
        <v>0</v>
      </c>
      <c r="O91" s="9">
        <f t="shared" si="106"/>
        <v>1</v>
      </c>
      <c r="P91" s="8">
        <v>1.0</v>
      </c>
      <c r="AC91" s="11">
        <f t="shared" si="107"/>
        <v>0.1184148905</v>
      </c>
      <c r="AD91" s="11">
        <f t="shared" si="108"/>
        <v>0.0140220863</v>
      </c>
    </row>
    <row r="92" hidden="1">
      <c r="A92" s="12">
        <v>0.0</v>
      </c>
      <c r="B92" s="12">
        <v>3.0</v>
      </c>
      <c r="C92" s="12" t="s">
        <v>23</v>
      </c>
      <c r="D92" s="13"/>
      <c r="E92" s="12">
        <v>8.05</v>
      </c>
      <c r="F92" s="12" t="s">
        <v>24</v>
      </c>
      <c r="G92" s="12">
        <v>0.0</v>
      </c>
      <c r="H92" s="12">
        <v>0.0</v>
      </c>
      <c r="I92" s="12"/>
      <c r="J92" s="12"/>
      <c r="K92" s="13"/>
      <c r="L92" s="13"/>
      <c r="M92" s="13"/>
      <c r="N92" s="13"/>
      <c r="O92" s="13"/>
      <c r="P92" s="13"/>
    </row>
    <row r="93">
      <c r="A93" s="8">
        <v>1.0</v>
      </c>
      <c r="B93" s="8">
        <v>1.0</v>
      </c>
      <c r="C93" s="8" t="s">
        <v>25</v>
      </c>
      <c r="D93" s="8">
        <v>23.0</v>
      </c>
      <c r="E93" s="8">
        <v>263.0</v>
      </c>
      <c r="F93" s="8" t="s">
        <v>24</v>
      </c>
      <c r="G93" s="8">
        <v>3.0</v>
      </c>
      <c r="H93" s="8">
        <v>2.0</v>
      </c>
      <c r="I93" s="8">
        <f t="shared" ref="I93:I99" si="109">D93:D1003/$D$1</f>
        <v>0.2875</v>
      </c>
      <c r="J93" s="8">
        <f t="shared" ref="J93:J99" si="110">LOG10(E93:E1003 +1)</f>
        <v>2.421603927</v>
      </c>
      <c r="K93" s="9">
        <f t="shared" ref="K93:K99" si="111">IF(B93=1, 1, 0)</f>
        <v>1</v>
      </c>
      <c r="L93" s="9">
        <f t="shared" ref="L93:L99" si="112">IF(B93=2, 1, 0)</f>
        <v>0</v>
      </c>
      <c r="M93" s="9">
        <f t="shared" ref="M93:M99" si="113">IF(F93="S", 1, 0)</f>
        <v>1</v>
      </c>
      <c r="N93" s="9">
        <f t="shared" ref="N93:N99" si="114">IF(F93="C", 1,0)</f>
        <v>0</v>
      </c>
      <c r="O93" s="9">
        <f t="shared" ref="O93:O99" si="115">IF(C93="male", 1,0)</f>
        <v>0</v>
      </c>
      <c r="P93" s="8">
        <v>1.0</v>
      </c>
      <c r="AC93" s="11">
        <f t="shared" ref="AC93:AC99" si="116">SUMPRODUCT(G93:P93, $R$5:$AA$5)</f>
        <v>0.8558814941</v>
      </c>
      <c r="AD93" s="11">
        <f t="shared" ref="AD93:AD99" si="117">(AC93-A93)^2</f>
        <v>0.02077014376</v>
      </c>
    </row>
    <row r="94">
      <c r="A94" s="12">
        <v>0.0</v>
      </c>
      <c r="B94" s="12">
        <v>3.0</v>
      </c>
      <c r="C94" s="12" t="s">
        <v>23</v>
      </c>
      <c r="D94" s="12">
        <v>24.0</v>
      </c>
      <c r="E94" s="12">
        <v>8.05</v>
      </c>
      <c r="F94" s="12" t="s">
        <v>24</v>
      </c>
      <c r="G94" s="12">
        <v>0.0</v>
      </c>
      <c r="H94" s="12">
        <v>0.0</v>
      </c>
      <c r="I94" s="12">
        <f t="shared" si="109"/>
        <v>0.3</v>
      </c>
      <c r="J94" s="12">
        <f t="shared" si="110"/>
        <v>0.9566485792</v>
      </c>
      <c r="K94" s="13">
        <f t="shared" si="111"/>
        <v>0</v>
      </c>
      <c r="L94" s="13">
        <f t="shared" si="112"/>
        <v>0</v>
      </c>
      <c r="M94" s="13">
        <f t="shared" si="113"/>
        <v>1</v>
      </c>
      <c r="N94" s="13">
        <f t="shared" si="114"/>
        <v>0</v>
      </c>
      <c r="O94" s="13">
        <f t="shared" si="115"/>
        <v>1</v>
      </c>
      <c r="P94" s="12">
        <v>1.0</v>
      </c>
      <c r="AC94" s="11">
        <f t="shared" si="116"/>
        <v>0.1350586375</v>
      </c>
      <c r="AD94" s="11">
        <f t="shared" si="117"/>
        <v>0.01824083555</v>
      </c>
    </row>
    <row r="95">
      <c r="A95" s="8">
        <v>0.0</v>
      </c>
      <c r="B95" s="8">
        <v>3.0</v>
      </c>
      <c r="C95" s="8" t="s">
        <v>23</v>
      </c>
      <c r="D95" s="8">
        <v>29.0</v>
      </c>
      <c r="E95" s="8">
        <v>8.05</v>
      </c>
      <c r="F95" s="8" t="s">
        <v>24</v>
      </c>
      <c r="G95" s="8">
        <v>0.0</v>
      </c>
      <c r="H95" s="8">
        <v>0.0</v>
      </c>
      <c r="I95" s="8">
        <f t="shared" si="109"/>
        <v>0.3625</v>
      </c>
      <c r="J95" s="8">
        <f t="shared" si="110"/>
        <v>0.9566485792</v>
      </c>
      <c r="K95" s="9">
        <f t="shared" si="111"/>
        <v>0</v>
      </c>
      <c r="L95" s="9">
        <f t="shared" si="112"/>
        <v>0</v>
      </c>
      <c r="M95" s="9">
        <f t="shared" si="113"/>
        <v>1</v>
      </c>
      <c r="N95" s="9">
        <f t="shared" si="114"/>
        <v>0</v>
      </c>
      <c r="O95" s="9">
        <f t="shared" si="115"/>
        <v>1</v>
      </c>
      <c r="P95" s="8">
        <v>1.0</v>
      </c>
      <c r="AC95" s="11">
        <f t="shared" si="116"/>
        <v>0.1030512475</v>
      </c>
      <c r="AD95" s="11">
        <f t="shared" si="117"/>
        <v>0.01061955961</v>
      </c>
    </row>
    <row r="96">
      <c r="A96" s="12">
        <v>0.0</v>
      </c>
      <c r="B96" s="12">
        <v>3.0</v>
      </c>
      <c r="C96" s="12" t="s">
        <v>23</v>
      </c>
      <c r="D96" s="12">
        <v>20.0</v>
      </c>
      <c r="E96" s="12">
        <v>7.8542</v>
      </c>
      <c r="F96" s="12" t="s">
        <v>24</v>
      </c>
      <c r="G96" s="12">
        <v>0.0</v>
      </c>
      <c r="H96" s="12">
        <v>0.0</v>
      </c>
      <c r="I96" s="12">
        <f t="shared" si="109"/>
        <v>0.25</v>
      </c>
      <c r="J96" s="12">
        <f t="shared" si="110"/>
        <v>0.9471493277</v>
      </c>
      <c r="K96" s="13">
        <f t="shared" si="111"/>
        <v>0</v>
      </c>
      <c r="L96" s="13">
        <f t="shared" si="112"/>
        <v>0</v>
      </c>
      <c r="M96" s="13">
        <f t="shared" si="113"/>
        <v>1</v>
      </c>
      <c r="N96" s="13">
        <f t="shared" si="114"/>
        <v>0</v>
      </c>
      <c r="O96" s="13">
        <f t="shared" si="115"/>
        <v>1</v>
      </c>
      <c r="P96" s="12">
        <v>1.0</v>
      </c>
      <c r="AC96" s="11">
        <f t="shared" si="116"/>
        <v>0.1602015512</v>
      </c>
      <c r="AD96" s="11">
        <f t="shared" si="117"/>
        <v>0.02566453701</v>
      </c>
    </row>
    <row r="97">
      <c r="A97" s="8">
        <v>0.0</v>
      </c>
      <c r="B97" s="8">
        <v>1.0</v>
      </c>
      <c r="C97" s="8" t="s">
        <v>23</v>
      </c>
      <c r="D97" s="8">
        <v>46.0</v>
      </c>
      <c r="E97" s="8">
        <v>61.175</v>
      </c>
      <c r="F97" s="8" t="s">
        <v>24</v>
      </c>
      <c r="G97" s="8">
        <v>1.0</v>
      </c>
      <c r="H97" s="8">
        <v>0.0</v>
      </c>
      <c r="I97" s="8">
        <f t="shared" si="109"/>
        <v>0.575</v>
      </c>
      <c r="J97" s="8">
        <f t="shared" si="110"/>
        <v>1.793615794</v>
      </c>
      <c r="K97" s="9">
        <f t="shared" si="111"/>
        <v>1</v>
      </c>
      <c r="L97" s="9">
        <f t="shared" si="112"/>
        <v>0</v>
      </c>
      <c r="M97" s="9">
        <f t="shared" si="113"/>
        <v>1</v>
      </c>
      <c r="N97" s="9">
        <f t="shared" si="114"/>
        <v>0</v>
      </c>
      <c r="O97" s="9">
        <f t="shared" si="115"/>
        <v>1</v>
      </c>
      <c r="P97" s="8">
        <v>1.0</v>
      </c>
      <c r="AC97" s="11">
        <f t="shared" si="116"/>
        <v>0.3326952414</v>
      </c>
      <c r="AD97" s="11">
        <f t="shared" si="117"/>
        <v>0.1106861236</v>
      </c>
    </row>
    <row r="98">
      <c r="A98" s="12">
        <v>0.0</v>
      </c>
      <c r="B98" s="12">
        <v>3.0</v>
      </c>
      <c r="C98" s="12" t="s">
        <v>23</v>
      </c>
      <c r="D98" s="12">
        <v>26.0</v>
      </c>
      <c r="E98" s="12">
        <v>20.575</v>
      </c>
      <c r="F98" s="12" t="s">
        <v>24</v>
      </c>
      <c r="G98" s="12">
        <v>1.0</v>
      </c>
      <c r="H98" s="12">
        <v>2.0</v>
      </c>
      <c r="I98" s="12">
        <f t="shared" si="109"/>
        <v>0.325</v>
      </c>
      <c r="J98" s="12">
        <f t="shared" si="110"/>
        <v>1.333950804</v>
      </c>
      <c r="K98" s="13">
        <f t="shared" si="111"/>
        <v>0</v>
      </c>
      <c r="L98" s="13">
        <f t="shared" si="112"/>
        <v>0</v>
      </c>
      <c r="M98" s="13">
        <f t="shared" si="113"/>
        <v>1</v>
      </c>
      <c r="N98" s="13">
        <f t="shared" si="114"/>
        <v>0</v>
      </c>
      <c r="O98" s="13">
        <f t="shared" si="115"/>
        <v>1</v>
      </c>
      <c r="P98" s="12">
        <v>1.0</v>
      </c>
      <c r="AC98" s="11">
        <f t="shared" si="116"/>
        <v>0.05785926148</v>
      </c>
      <c r="AD98" s="11">
        <f t="shared" si="117"/>
        <v>0.003347694139</v>
      </c>
    </row>
    <row r="99">
      <c r="A99" s="8">
        <v>0.0</v>
      </c>
      <c r="B99" s="8">
        <v>3.0</v>
      </c>
      <c r="C99" s="8" t="s">
        <v>23</v>
      </c>
      <c r="D99" s="8">
        <v>59.0</v>
      </c>
      <c r="E99" s="8">
        <v>7.25</v>
      </c>
      <c r="F99" s="8" t="s">
        <v>24</v>
      </c>
      <c r="G99" s="8">
        <v>0.0</v>
      </c>
      <c r="H99" s="8">
        <v>0.0</v>
      </c>
      <c r="I99" s="8">
        <f t="shared" si="109"/>
        <v>0.7375</v>
      </c>
      <c r="J99" s="8">
        <f t="shared" si="110"/>
        <v>0.9164539485</v>
      </c>
      <c r="K99" s="9">
        <f t="shared" si="111"/>
        <v>0</v>
      </c>
      <c r="L99" s="9">
        <f t="shared" si="112"/>
        <v>0</v>
      </c>
      <c r="M99" s="9">
        <f t="shared" si="113"/>
        <v>1</v>
      </c>
      <c r="N99" s="9">
        <f t="shared" si="114"/>
        <v>0</v>
      </c>
      <c r="O99" s="9">
        <f t="shared" si="115"/>
        <v>1</v>
      </c>
      <c r="P99" s="8">
        <v>1.0</v>
      </c>
      <c r="AC99" s="11">
        <f t="shared" si="116"/>
        <v>-0.09095219827</v>
      </c>
      <c r="AD99" s="11">
        <f t="shared" si="117"/>
        <v>0.00827230237</v>
      </c>
    </row>
    <row r="100" hidden="1">
      <c r="A100" s="12">
        <v>0.0</v>
      </c>
      <c r="B100" s="12">
        <v>3.0</v>
      </c>
      <c r="C100" s="12" t="s">
        <v>23</v>
      </c>
      <c r="D100" s="13"/>
      <c r="E100" s="12">
        <v>8.05</v>
      </c>
      <c r="F100" s="12" t="s">
        <v>24</v>
      </c>
      <c r="G100" s="12">
        <v>0.0</v>
      </c>
      <c r="H100" s="12">
        <v>0.0</v>
      </c>
      <c r="I100" s="12"/>
      <c r="J100" s="12"/>
      <c r="K100" s="13"/>
      <c r="L100" s="13"/>
      <c r="M100" s="13"/>
      <c r="N100" s="13"/>
      <c r="O100" s="13"/>
      <c r="P100" s="13"/>
    </row>
    <row r="101">
      <c r="A101" s="8">
        <v>0.0</v>
      </c>
      <c r="B101" s="8">
        <v>1.0</v>
      </c>
      <c r="C101" s="8" t="s">
        <v>23</v>
      </c>
      <c r="D101" s="8">
        <v>71.0</v>
      </c>
      <c r="E101" s="8">
        <v>34.6542</v>
      </c>
      <c r="F101" s="8" t="s">
        <v>26</v>
      </c>
      <c r="G101" s="8">
        <v>0.0</v>
      </c>
      <c r="H101" s="8">
        <v>0.0</v>
      </c>
      <c r="I101" s="8">
        <f t="shared" ref="I101:I105" si="118">D101:D1003/$D$1</f>
        <v>0.8875</v>
      </c>
      <c r="J101" s="8">
        <f t="shared" ref="J101:J105" si="119">LOG10(E101:E1003 +1)</f>
        <v>1.552110696</v>
      </c>
      <c r="K101" s="9">
        <f t="shared" ref="K101:K105" si="120">IF(B101=1, 1, 0)</f>
        <v>1</v>
      </c>
      <c r="L101" s="9">
        <f t="shared" ref="L101:L105" si="121">IF(B101=2, 1, 0)</f>
        <v>0</v>
      </c>
      <c r="M101" s="9">
        <f t="shared" ref="M101:M105" si="122">IF(F101="S", 1, 0)</f>
        <v>0</v>
      </c>
      <c r="N101" s="9">
        <f t="shared" ref="N101:N105" si="123">IF(F101="C", 1,0)</f>
        <v>1</v>
      </c>
      <c r="O101" s="9">
        <f t="shared" ref="O101:O105" si="124">IF(C101="male", 1,0)</f>
        <v>1</v>
      </c>
      <c r="P101" s="8">
        <v>1.0</v>
      </c>
      <c r="AC101" s="11">
        <f t="shared" ref="AC101:AC105" si="125">SUMPRODUCT(G101:P101, $R$5:$AA$5)</f>
        <v>0.2819174245</v>
      </c>
      <c r="AD101" s="11">
        <f t="shared" ref="AD101:AD105" si="126">(AC101-A101)^2</f>
        <v>0.07947743424</v>
      </c>
    </row>
    <row r="102">
      <c r="A102" s="12">
        <v>1.0</v>
      </c>
      <c r="B102" s="12">
        <v>1.0</v>
      </c>
      <c r="C102" s="12" t="s">
        <v>23</v>
      </c>
      <c r="D102" s="12">
        <v>23.0</v>
      </c>
      <c r="E102" s="12">
        <v>63.3583</v>
      </c>
      <c r="F102" s="12" t="s">
        <v>26</v>
      </c>
      <c r="G102" s="12">
        <v>0.0</v>
      </c>
      <c r="H102" s="12">
        <v>1.0</v>
      </c>
      <c r="I102" s="12">
        <f t="shared" si="118"/>
        <v>0.2875</v>
      </c>
      <c r="J102" s="12">
        <f t="shared" si="119"/>
        <v>1.808604564</v>
      </c>
      <c r="K102" s="13">
        <f t="shared" si="120"/>
        <v>1</v>
      </c>
      <c r="L102" s="13">
        <f t="shared" si="121"/>
        <v>0</v>
      </c>
      <c r="M102" s="13">
        <f t="shared" si="122"/>
        <v>0</v>
      </c>
      <c r="N102" s="13">
        <f t="shared" si="123"/>
        <v>1</v>
      </c>
      <c r="O102" s="13">
        <f t="shared" si="124"/>
        <v>1</v>
      </c>
      <c r="P102" s="12">
        <v>1.0</v>
      </c>
      <c r="AC102" s="11">
        <f t="shared" si="125"/>
        <v>0.5877640461</v>
      </c>
      <c r="AD102" s="11">
        <f t="shared" si="126"/>
        <v>0.1699384817</v>
      </c>
    </row>
    <row r="103">
      <c r="A103" s="8">
        <v>1.0</v>
      </c>
      <c r="B103" s="8">
        <v>2.0</v>
      </c>
      <c r="C103" s="8" t="s">
        <v>25</v>
      </c>
      <c r="D103" s="8">
        <v>34.0</v>
      </c>
      <c r="E103" s="8">
        <v>23.0</v>
      </c>
      <c r="F103" s="8" t="s">
        <v>24</v>
      </c>
      <c r="G103" s="8">
        <v>0.0</v>
      </c>
      <c r="H103" s="8">
        <v>1.0</v>
      </c>
      <c r="I103" s="8">
        <f t="shared" si="118"/>
        <v>0.425</v>
      </c>
      <c r="J103" s="8">
        <f t="shared" si="119"/>
        <v>1.380211242</v>
      </c>
      <c r="K103" s="9">
        <f t="shared" si="120"/>
        <v>0</v>
      </c>
      <c r="L103" s="9">
        <f t="shared" si="121"/>
        <v>1</v>
      </c>
      <c r="M103" s="9">
        <f t="shared" si="122"/>
        <v>1</v>
      </c>
      <c r="N103" s="9">
        <f t="shared" si="123"/>
        <v>0</v>
      </c>
      <c r="O103" s="9">
        <f t="shared" si="124"/>
        <v>0</v>
      </c>
      <c r="P103" s="8">
        <v>1.0</v>
      </c>
      <c r="AC103" s="11">
        <f t="shared" si="125"/>
        <v>0.7436687036</v>
      </c>
      <c r="AD103" s="11">
        <f t="shared" si="126"/>
        <v>0.0657057335</v>
      </c>
    </row>
    <row r="104">
      <c r="A104" s="12">
        <v>0.0</v>
      </c>
      <c r="B104" s="12">
        <v>2.0</v>
      </c>
      <c r="C104" s="12" t="s">
        <v>23</v>
      </c>
      <c r="D104" s="12">
        <v>34.0</v>
      </c>
      <c r="E104" s="12">
        <v>26.0</v>
      </c>
      <c r="F104" s="12" t="s">
        <v>24</v>
      </c>
      <c r="G104" s="12">
        <v>1.0</v>
      </c>
      <c r="H104" s="12">
        <v>0.0</v>
      </c>
      <c r="I104" s="12">
        <f t="shared" si="118"/>
        <v>0.425</v>
      </c>
      <c r="J104" s="12">
        <f t="shared" si="119"/>
        <v>1.431363764</v>
      </c>
      <c r="K104" s="13">
        <f t="shared" si="120"/>
        <v>0</v>
      </c>
      <c r="L104" s="13">
        <f t="shared" si="121"/>
        <v>1</v>
      </c>
      <c r="M104" s="13">
        <f t="shared" si="122"/>
        <v>1</v>
      </c>
      <c r="N104" s="13">
        <f t="shared" si="123"/>
        <v>0</v>
      </c>
      <c r="O104" s="13">
        <f t="shared" si="124"/>
        <v>1</v>
      </c>
      <c r="P104" s="12">
        <v>1.0</v>
      </c>
      <c r="AC104" s="11">
        <f t="shared" si="125"/>
        <v>0.2220889428</v>
      </c>
      <c r="AD104" s="11">
        <f t="shared" si="126"/>
        <v>0.04932349852</v>
      </c>
    </row>
    <row r="105">
      <c r="A105" s="8">
        <v>0.0</v>
      </c>
      <c r="B105" s="8">
        <v>3.0</v>
      </c>
      <c r="C105" s="8" t="s">
        <v>25</v>
      </c>
      <c r="D105" s="8">
        <v>28.0</v>
      </c>
      <c r="E105" s="8">
        <v>7.8958</v>
      </c>
      <c r="F105" s="8" t="s">
        <v>24</v>
      </c>
      <c r="G105" s="8">
        <v>0.0</v>
      </c>
      <c r="H105" s="8">
        <v>0.0</v>
      </c>
      <c r="I105" s="8">
        <f t="shared" si="118"/>
        <v>0.35</v>
      </c>
      <c r="J105" s="8">
        <f t="shared" si="119"/>
        <v>0.9491850103</v>
      </c>
      <c r="K105" s="9">
        <f t="shared" si="120"/>
        <v>0</v>
      </c>
      <c r="L105" s="9">
        <f t="shared" si="121"/>
        <v>0</v>
      </c>
      <c r="M105" s="9">
        <f t="shared" si="122"/>
        <v>1</v>
      </c>
      <c r="N105" s="9">
        <f t="shared" si="123"/>
        <v>0</v>
      </c>
      <c r="O105" s="9">
        <f t="shared" si="124"/>
        <v>0</v>
      </c>
      <c r="P105" s="8">
        <v>1.0</v>
      </c>
      <c r="AC105" s="11">
        <f t="shared" si="125"/>
        <v>0.5921534693</v>
      </c>
      <c r="AD105" s="11">
        <f t="shared" si="126"/>
        <v>0.3506457312</v>
      </c>
    </row>
    <row r="106" hidden="1">
      <c r="A106" s="12">
        <v>0.0</v>
      </c>
      <c r="B106" s="12">
        <v>3.0</v>
      </c>
      <c r="C106" s="12" t="s">
        <v>23</v>
      </c>
      <c r="D106" s="13"/>
      <c r="E106" s="12">
        <v>7.8958</v>
      </c>
      <c r="F106" s="12" t="s">
        <v>24</v>
      </c>
      <c r="G106" s="12">
        <v>0.0</v>
      </c>
      <c r="H106" s="12">
        <v>0.0</v>
      </c>
      <c r="I106" s="12"/>
      <c r="J106" s="12"/>
      <c r="K106" s="13"/>
      <c r="L106" s="13"/>
      <c r="M106" s="13"/>
      <c r="N106" s="13"/>
      <c r="O106" s="13"/>
      <c r="P106" s="13"/>
    </row>
    <row r="107">
      <c r="A107" s="8">
        <v>0.0</v>
      </c>
      <c r="B107" s="8">
        <v>1.0</v>
      </c>
      <c r="C107" s="8" t="s">
        <v>23</v>
      </c>
      <c r="D107" s="8">
        <v>21.0</v>
      </c>
      <c r="E107" s="8">
        <v>77.2875</v>
      </c>
      <c r="F107" s="8" t="s">
        <v>24</v>
      </c>
      <c r="G107" s="8">
        <v>0.0</v>
      </c>
      <c r="H107" s="8">
        <v>1.0</v>
      </c>
      <c r="I107" s="8">
        <f t="shared" ref="I107:I111" si="127">D107:D1003/$D$1</f>
        <v>0.2625</v>
      </c>
      <c r="J107" s="8">
        <f t="shared" ref="J107:J111" si="128">LOG10(E107:E1003 +1)</f>
        <v>1.893692425</v>
      </c>
      <c r="K107" s="9">
        <f t="shared" ref="K107:K111" si="129">IF(B107=1, 1, 0)</f>
        <v>1</v>
      </c>
      <c r="L107" s="9">
        <f t="shared" ref="L107:L111" si="130">IF(B107=2, 1, 0)</f>
        <v>0</v>
      </c>
      <c r="M107" s="9">
        <f t="shared" ref="M107:M111" si="131">IF(F107="S", 1, 0)</f>
        <v>1</v>
      </c>
      <c r="N107" s="9">
        <f t="shared" ref="N107:N111" si="132">IF(F107="C", 1,0)</f>
        <v>0</v>
      </c>
      <c r="O107" s="9">
        <f t="shared" ref="O107:O111" si="133">IF(C107="male", 1,0)</f>
        <v>1</v>
      </c>
      <c r="P107" s="8">
        <v>1.0</v>
      </c>
      <c r="AC107" s="11">
        <f t="shared" ref="AC107:AC111" si="134">SUMPRODUCT(G107:P107, $R$5:$AA$5)</f>
        <v>0.5386184136</v>
      </c>
      <c r="AD107" s="11">
        <f t="shared" ref="AD107:AD111" si="135">(AC107-A107)^2</f>
        <v>0.2901097955</v>
      </c>
    </row>
    <row r="108">
      <c r="A108" s="12">
        <v>0.0</v>
      </c>
      <c r="B108" s="12">
        <v>3.0</v>
      </c>
      <c r="C108" s="12" t="s">
        <v>23</v>
      </c>
      <c r="D108" s="12">
        <v>33.0</v>
      </c>
      <c r="E108" s="12">
        <v>8.6542</v>
      </c>
      <c r="F108" s="12" t="s">
        <v>24</v>
      </c>
      <c r="G108" s="12">
        <v>0.0</v>
      </c>
      <c r="H108" s="12">
        <v>0.0</v>
      </c>
      <c r="I108" s="12">
        <f t="shared" si="127"/>
        <v>0.4125</v>
      </c>
      <c r="J108" s="12">
        <f t="shared" si="128"/>
        <v>0.9847162916</v>
      </c>
      <c r="K108" s="13">
        <f t="shared" si="129"/>
        <v>0</v>
      </c>
      <c r="L108" s="13">
        <f t="shared" si="130"/>
        <v>0</v>
      </c>
      <c r="M108" s="13">
        <f t="shared" si="131"/>
        <v>1</v>
      </c>
      <c r="N108" s="13">
        <f t="shared" si="132"/>
        <v>0</v>
      </c>
      <c r="O108" s="13">
        <f t="shared" si="133"/>
        <v>1</v>
      </c>
      <c r="P108" s="12">
        <v>1.0</v>
      </c>
      <c r="AC108" s="11">
        <f t="shared" si="134"/>
        <v>0.0788133697</v>
      </c>
      <c r="AD108" s="11">
        <f t="shared" si="135"/>
        <v>0.006211547243</v>
      </c>
    </row>
    <row r="109">
      <c r="A109" s="8">
        <v>0.0</v>
      </c>
      <c r="B109" s="8">
        <v>3.0</v>
      </c>
      <c r="C109" s="8" t="s">
        <v>23</v>
      </c>
      <c r="D109" s="8">
        <v>37.0</v>
      </c>
      <c r="E109" s="8">
        <v>7.925</v>
      </c>
      <c r="F109" s="8" t="s">
        <v>24</v>
      </c>
      <c r="G109" s="8">
        <v>2.0</v>
      </c>
      <c r="H109" s="8">
        <v>0.0</v>
      </c>
      <c r="I109" s="8">
        <f t="shared" si="127"/>
        <v>0.4625</v>
      </c>
      <c r="J109" s="8">
        <f t="shared" si="128"/>
        <v>0.9506082248</v>
      </c>
      <c r="K109" s="9">
        <f t="shared" si="129"/>
        <v>0</v>
      </c>
      <c r="L109" s="9">
        <f t="shared" si="130"/>
        <v>0</v>
      </c>
      <c r="M109" s="9">
        <f t="shared" si="131"/>
        <v>1</v>
      </c>
      <c r="N109" s="9">
        <f t="shared" si="132"/>
        <v>0</v>
      </c>
      <c r="O109" s="9">
        <f t="shared" si="133"/>
        <v>1</v>
      </c>
      <c r="P109" s="8">
        <v>1.0</v>
      </c>
      <c r="AC109" s="11">
        <f t="shared" si="134"/>
        <v>-0.05832378149</v>
      </c>
      <c r="AD109" s="11">
        <f t="shared" si="135"/>
        <v>0.003401663488</v>
      </c>
    </row>
    <row r="110">
      <c r="A110" s="12">
        <v>0.0</v>
      </c>
      <c r="B110" s="12">
        <v>3.0</v>
      </c>
      <c r="C110" s="12" t="s">
        <v>23</v>
      </c>
      <c r="D110" s="12">
        <v>28.0</v>
      </c>
      <c r="E110" s="12">
        <v>7.8958</v>
      </c>
      <c r="F110" s="12" t="s">
        <v>24</v>
      </c>
      <c r="G110" s="12">
        <v>0.0</v>
      </c>
      <c r="H110" s="12">
        <v>0.0</v>
      </c>
      <c r="I110" s="12">
        <f t="shared" si="127"/>
        <v>0.35</v>
      </c>
      <c r="J110" s="12">
        <f t="shared" si="128"/>
        <v>0.9491850103</v>
      </c>
      <c r="K110" s="13">
        <f t="shared" si="129"/>
        <v>0</v>
      </c>
      <c r="L110" s="13">
        <f t="shared" si="130"/>
        <v>0</v>
      </c>
      <c r="M110" s="13">
        <f t="shared" si="131"/>
        <v>1</v>
      </c>
      <c r="N110" s="13">
        <f t="shared" si="132"/>
        <v>0</v>
      </c>
      <c r="O110" s="13">
        <f t="shared" si="133"/>
        <v>1</v>
      </c>
      <c r="P110" s="12">
        <v>1.0</v>
      </c>
      <c r="AC110" s="11">
        <f t="shared" si="134"/>
        <v>0.1090889475</v>
      </c>
      <c r="AD110" s="11">
        <f t="shared" si="135"/>
        <v>0.01190039846</v>
      </c>
    </row>
    <row r="111">
      <c r="A111" s="8">
        <v>1.0</v>
      </c>
      <c r="B111" s="8">
        <v>3.0</v>
      </c>
      <c r="C111" s="8" t="s">
        <v>25</v>
      </c>
      <c r="D111" s="8">
        <v>21.0</v>
      </c>
      <c r="E111" s="8">
        <v>7.65</v>
      </c>
      <c r="F111" s="8" t="s">
        <v>24</v>
      </c>
      <c r="G111" s="8">
        <v>0.0</v>
      </c>
      <c r="H111" s="8">
        <v>0.0</v>
      </c>
      <c r="I111" s="8">
        <f t="shared" si="127"/>
        <v>0.2625</v>
      </c>
      <c r="J111" s="8">
        <f t="shared" si="128"/>
        <v>0.9370161075</v>
      </c>
      <c r="K111" s="9">
        <f t="shared" si="129"/>
        <v>0</v>
      </c>
      <c r="L111" s="9">
        <f t="shared" si="130"/>
        <v>0</v>
      </c>
      <c r="M111" s="9">
        <f t="shared" si="131"/>
        <v>1</v>
      </c>
      <c r="N111" s="9">
        <f t="shared" si="132"/>
        <v>0</v>
      </c>
      <c r="O111" s="9">
        <f t="shared" si="133"/>
        <v>0</v>
      </c>
      <c r="P111" s="8">
        <v>1.0</v>
      </c>
      <c r="AC111" s="11">
        <f t="shared" si="134"/>
        <v>0.6363706969</v>
      </c>
      <c r="AD111" s="11">
        <f t="shared" si="135"/>
        <v>0.1322262701</v>
      </c>
    </row>
    <row r="112" hidden="1">
      <c r="A112" s="12">
        <v>1.0</v>
      </c>
      <c r="B112" s="12">
        <v>3.0</v>
      </c>
      <c r="C112" s="12" t="s">
        <v>23</v>
      </c>
      <c r="D112" s="13"/>
      <c r="E112" s="12">
        <v>7.775</v>
      </c>
      <c r="F112" s="12" t="s">
        <v>24</v>
      </c>
      <c r="G112" s="12">
        <v>0.0</v>
      </c>
      <c r="H112" s="12">
        <v>0.0</v>
      </c>
      <c r="I112" s="12"/>
      <c r="J112" s="12"/>
      <c r="K112" s="13"/>
      <c r="L112" s="13"/>
      <c r="M112" s="13"/>
      <c r="N112" s="13"/>
      <c r="O112" s="13"/>
      <c r="P112" s="13"/>
    </row>
    <row r="113">
      <c r="A113" s="8">
        <v>0.0</v>
      </c>
      <c r="B113" s="8">
        <v>3.0</v>
      </c>
      <c r="C113" s="8" t="s">
        <v>23</v>
      </c>
      <c r="D113" s="8">
        <v>38.0</v>
      </c>
      <c r="E113" s="8">
        <v>7.8958</v>
      </c>
      <c r="F113" s="8" t="s">
        <v>24</v>
      </c>
      <c r="G113" s="8">
        <v>0.0</v>
      </c>
      <c r="H113" s="8">
        <v>0.0</v>
      </c>
      <c r="I113" s="8">
        <f>D113:D1003/$D$1</f>
        <v>0.475</v>
      </c>
      <c r="J113" s="8">
        <f>LOG10(E113:E1003 +1)</f>
        <v>0.9491850103</v>
      </c>
      <c r="K113" s="9">
        <f>IF(B113=1, 1, 0)</f>
        <v>0</v>
      </c>
      <c r="L113" s="9">
        <f>IF(B113=2, 1, 0)</f>
        <v>0</v>
      </c>
      <c r="M113" s="9">
        <f>IF(F113="S", 1, 0)</f>
        <v>1</v>
      </c>
      <c r="N113" s="9">
        <f>IF(F113="C", 1,0)</f>
        <v>0</v>
      </c>
      <c r="O113" s="9">
        <f>IF(C113="male", 1,0)</f>
        <v>1</v>
      </c>
      <c r="P113" s="8">
        <v>1.0</v>
      </c>
      <c r="AC113" s="11">
        <f>SUMPRODUCT(G113:P113, $R$5:$AA$5)</f>
        <v>0.04507416758</v>
      </c>
      <c r="AD113" s="11">
        <f>(AC113-A113)^2</f>
        <v>0.002031680583</v>
      </c>
    </row>
    <row r="114" hidden="1">
      <c r="A114" s="12">
        <v>1.0</v>
      </c>
      <c r="B114" s="12">
        <v>3.0</v>
      </c>
      <c r="C114" s="12" t="s">
        <v>25</v>
      </c>
      <c r="D114" s="13"/>
      <c r="E114" s="12">
        <v>24.15</v>
      </c>
      <c r="F114" s="12" t="s">
        <v>28</v>
      </c>
      <c r="G114" s="12">
        <v>1.0</v>
      </c>
      <c r="H114" s="12">
        <v>0.0</v>
      </c>
      <c r="I114" s="12"/>
      <c r="J114" s="12"/>
      <c r="K114" s="13"/>
      <c r="L114" s="13"/>
      <c r="M114" s="13"/>
      <c r="N114" s="13"/>
      <c r="O114" s="13"/>
      <c r="P114" s="13"/>
    </row>
    <row r="115">
      <c r="A115" s="8">
        <v>0.0</v>
      </c>
      <c r="B115" s="8">
        <v>1.0</v>
      </c>
      <c r="C115" s="8" t="s">
        <v>23</v>
      </c>
      <c r="D115" s="8">
        <v>47.0</v>
      </c>
      <c r="E115" s="8">
        <v>52.0</v>
      </c>
      <c r="F115" s="8" t="s">
        <v>24</v>
      </c>
      <c r="G115" s="8">
        <v>0.0</v>
      </c>
      <c r="H115" s="8">
        <v>0.0</v>
      </c>
      <c r="I115" s="8">
        <f t="shared" ref="I115:I125" si="136">D115:D1003/$D$1</f>
        <v>0.5875</v>
      </c>
      <c r="J115" s="8">
        <f t="shared" ref="J115:J125" si="137">LOG10(E115:E1003 +1)</f>
        <v>1.72427587</v>
      </c>
      <c r="K115" s="9">
        <f t="shared" ref="K115:K125" si="138">IF(B115=1, 1, 0)</f>
        <v>1</v>
      </c>
      <c r="L115" s="9">
        <f t="shared" ref="L115:L125" si="139">IF(B115=2, 1, 0)</f>
        <v>0</v>
      </c>
      <c r="M115" s="9">
        <f t="shared" ref="M115:M125" si="140">IF(F115="S", 1, 0)</f>
        <v>1</v>
      </c>
      <c r="N115" s="9">
        <f t="shared" ref="N115:N125" si="141">IF(F115="C", 1,0)</f>
        <v>0</v>
      </c>
      <c r="O115" s="9">
        <f t="shared" ref="O115:O125" si="142">IF(C115="male", 1,0)</f>
        <v>1</v>
      </c>
      <c r="P115" s="8">
        <v>1.0</v>
      </c>
      <c r="AC115" s="11">
        <f t="shared" ref="AC115:AC125" si="143">SUMPRODUCT(G115:P115, $R$5:$AA$5)</f>
        <v>0.3778484989</v>
      </c>
      <c r="AD115" s="11">
        <f t="shared" ref="AD115:AD125" si="144">(AC115-A115)^2</f>
        <v>0.1427694881</v>
      </c>
    </row>
    <row r="116">
      <c r="A116" s="12">
        <v>0.0</v>
      </c>
      <c r="B116" s="12">
        <v>3.0</v>
      </c>
      <c r="C116" s="12" t="s">
        <v>25</v>
      </c>
      <c r="D116" s="12">
        <v>14.5</v>
      </c>
      <c r="E116" s="12">
        <v>14.4542</v>
      </c>
      <c r="F116" s="12" t="s">
        <v>26</v>
      </c>
      <c r="G116" s="12">
        <v>1.0</v>
      </c>
      <c r="H116" s="12">
        <v>0.0</v>
      </c>
      <c r="I116" s="12">
        <f t="shared" si="136"/>
        <v>0.18125</v>
      </c>
      <c r="J116" s="12">
        <f t="shared" si="137"/>
        <v>1.189046528</v>
      </c>
      <c r="K116" s="13">
        <f t="shared" si="138"/>
        <v>0</v>
      </c>
      <c r="L116" s="13">
        <f t="shared" si="139"/>
        <v>0</v>
      </c>
      <c r="M116" s="13">
        <f t="shared" si="140"/>
        <v>0</v>
      </c>
      <c r="N116" s="13">
        <f t="shared" si="141"/>
        <v>1</v>
      </c>
      <c r="O116" s="13">
        <f t="shared" si="142"/>
        <v>0</v>
      </c>
      <c r="P116" s="12">
        <v>1.0</v>
      </c>
      <c r="AC116" s="11">
        <f t="shared" si="143"/>
        <v>0.7014258059</v>
      </c>
      <c r="AD116" s="11">
        <f t="shared" si="144"/>
        <v>0.4919981612</v>
      </c>
    </row>
    <row r="117">
      <c r="A117" s="8">
        <v>0.0</v>
      </c>
      <c r="B117" s="8">
        <v>3.0</v>
      </c>
      <c r="C117" s="8" t="s">
        <v>23</v>
      </c>
      <c r="D117" s="8">
        <v>22.0</v>
      </c>
      <c r="E117" s="8">
        <v>8.05</v>
      </c>
      <c r="F117" s="8" t="s">
        <v>24</v>
      </c>
      <c r="G117" s="8">
        <v>0.0</v>
      </c>
      <c r="H117" s="8">
        <v>0.0</v>
      </c>
      <c r="I117" s="8">
        <f t="shared" si="136"/>
        <v>0.275</v>
      </c>
      <c r="J117" s="8">
        <f t="shared" si="137"/>
        <v>0.9566485792</v>
      </c>
      <c r="K117" s="9">
        <f t="shared" si="138"/>
        <v>0</v>
      </c>
      <c r="L117" s="9">
        <f t="shared" si="139"/>
        <v>0</v>
      </c>
      <c r="M117" s="9">
        <f t="shared" si="140"/>
        <v>1</v>
      </c>
      <c r="N117" s="9">
        <f t="shared" si="141"/>
        <v>0</v>
      </c>
      <c r="O117" s="9">
        <f t="shared" si="142"/>
        <v>1</v>
      </c>
      <c r="P117" s="8">
        <v>1.0</v>
      </c>
      <c r="AC117" s="11">
        <f t="shared" si="143"/>
        <v>0.1478615934</v>
      </c>
      <c r="AD117" s="11">
        <f t="shared" si="144"/>
        <v>0.02186305081</v>
      </c>
    </row>
    <row r="118">
      <c r="A118" s="12">
        <v>0.0</v>
      </c>
      <c r="B118" s="12">
        <v>3.0</v>
      </c>
      <c r="C118" s="12" t="s">
        <v>25</v>
      </c>
      <c r="D118" s="12">
        <v>20.0</v>
      </c>
      <c r="E118" s="12">
        <v>9.825</v>
      </c>
      <c r="F118" s="12" t="s">
        <v>24</v>
      </c>
      <c r="G118" s="12">
        <v>1.0</v>
      </c>
      <c r="H118" s="12">
        <v>0.0</v>
      </c>
      <c r="I118" s="12">
        <f t="shared" si="136"/>
        <v>0.25</v>
      </c>
      <c r="J118" s="12">
        <f t="shared" si="137"/>
        <v>1.034427905</v>
      </c>
      <c r="K118" s="13">
        <f t="shared" si="138"/>
        <v>0</v>
      </c>
      <c r="L118" s="13">
        <f t="shared" si="139"/>
        <v>0</v>
      </c>
      <c r="M118" s="13">
        <f t="shared" si="140"/>
        <v>1</v>
      </c>
      <c r="N118" s="13">
        <f t="shared" si="141"/>
        <v>0</v>
      </c>
      <c r="O118" s="13">
        <f t="shared" si="142"/>
        <v>0</v>
      </c>
      <c r="P118" s="12">
        <v>1.0</v>
      </c>
      <c r="AC118" s="11">
        <f t="shared" si="143"/>
        <v>0.5925856763</v>
      </c>
      <c r="AD118" s="11">
        <f t="shared" si="144"/>
        <v>0.3511577837</v>
      </c>
    </row>
    <row r="119">
      <c r="A119" s="8">
        <v>0.0</v>
      </c>
      <c r="B119" s="8">
        <v>3.0</v>
      </c>
      <c r="C119" s="8" t="s">
        <v>25</v>
      </c>
      <c r="D119" s="8">
        <v>17.0</v>
      </c>
      <c r="E119" s="8">
        <v>14.4583</v>
      </c>
      <c r="F119" s="8" t="s">
        <v>26</v>
      </c>
      <c r="G119" s="8">
        <v>0.0</v>
      </c>
      <c r="H119" s="8">
        <v>0.0</v>
      </c>
      <c r="I119" s="8">
        <f t="shared" si="136"/>
        <v>0.2125</v>
      </c>
      <c r="J119" s="8">
        <f t="shared" si="137"/>
        <v>1.189161731</v>
      </c>
      <c r="K119" s="9">
        <f t="shared" si="138"/>
        <v>0</v>
      </c>
      <c r="L119" s="9">
        <f t="shared" si="139"/>
        <v>0</v>
      </c>
      <c r="M119" s="9">
        <f t="shared" si="140"/>
        <v>0</v>
      </c>
      <c r="N119" s="9">
        <f t="shared" si="141"/>
        <v>1</v>
      </c>
      <c r="O119" s="9">
        <f t="shared" si="142"/>
        <v>0</v>
      </c>
      <c r="P119" s="8">
        <v>1.0</v>
      </c>
      <c r="AC119" s="11">
        <f t="shared" si="143"/>
        <v>0.7403621237</v>
      </c>
      <c r="AD119" s="11">
        <f t="shared" si="144"/>
        <v>0.5481360741</v>
      </c>
    </row>
    <row r="120">
      <c r="A120" s="12">
        <v>0.0</v>
      </c>
      <c r="B120" s="12">
        <v>3.0</v>
      </c>
      <c r="C120" s="12" t="s">
        <v>23</v>
      </c>
      <c r="D120" s="12">
        <v>21.0</v>
      </c>
      <c r="E120" s="12">
        <v>7.925</v>
      </c>
      <c r="F120" s="12" t="s">
        <v>24</v>
      </c>
      <c r="G120" s="12">
        <v>0.0</v>
      </c>
      <c r="H120" s="12">
        <v>0.0</v>
      </c>
      <c r="I120" s="12">
        <f t="shared" si="136"/>
        <v>0.2625</v>
      </c>
      <c r="J120" s="12">
        <f t="shared" si="137"/>
        <v>0.9506082248</v>
      </c>
      <c r="K120" s="13">
        <f t="shared" si="138"/>
        <v>0</v>
      </c>
      <c r="L120" s="13">
        <f t="shared" si="139"/>
        <v>0</v>
      </c>
      <c r="M120" s="13">
        <f t="shared" si="140"/>
        <v>1</v>
      </c>
      <c r="N120" s="13">
        <f t="shared" si="141"/>
        <v>0</v>
      </c>
      <c r="O120" s="13">
        <f t="shared" si="142"/>
        <v>1</v>
      </c>
      <c r="P120" s="12">
        <v>1.0</v>
      </c>
      <c r="AC120" s="11">
        <f t="shared" si="143"/>
        <v>0.1539686616</v>
      </c>
      <c r="AD120" s="11">
        <f t="shared" si="144"/>
        <v>0.02370634875</v>
      </c>
    </row>
    <row r="121">
      <c r="A121" s="8">
        <v>0.0</v>
      </c>
      <c r="B121" s="8">
        <v>3.0</v>
      </c>
      <c r="C121" s="8" t="s">
        <v>23</v>
      </c>
      <c r="D121" s="8">
        <v>70.5</v>
      </c>
      <c r="E121" s="8">
        <v>7.75</v>
      </c>
      <c r="F121" s="8" t="s">
        <v>28</v>
      </c>
      <c r="G121" s="8">
        <v>0.0</v>
      </c>
      <c r="H121" s="8">
        <v>0.0</v>
      </c>
      <c r="I121" s="8">
        <f t="shared" si="136"/>
        <v>0.88125</v>
      </c>
      <c r="J121" s="8">
        <f t="shared" si="137"/>
        <v>0.942008053</v>
      </c>
      <c r="K121" s="9">
        <f t="shared" si="138"/>
        <v>0</v>
      </c>
      <c r="L121" s="9">
        <f t="shared" si="139"/>
        <v>0</v>
      </c>
      <c r="M121" s="9">
        <f t="shared" si="140"/>
        <v>0</v>
      </c>
      <c r="N121" s="9">
        <f t="shared" si="141"/>
        <v>0</v>
      </c>
      <c r="O121" s="9">
        <f t="shared" si="142"/>
        <v>1</v>
      </c>
      <c r="P121" s="8">
        <v>1.0</v>
      </c>
      <c r="AC121" s="11">
        <f t="shared" si="143"/>
        <v>-0.1940388715</v>
      </c>
      <c r="AD121" s="11">
        <f t="shared" si="144"/>
        <v>0.03765108367</v>
      </c>
    </row>
    <row r="122">
      <c r="A122" s="12">
        <v>0.0</v>
      </c>
      <c r="B122" s="12">
        <v>2.0</v>
      </c>
      <c r="C122" s="12" t="s">
        <v>23</v>
      </c>
      <c r="D122" s="12">
        <v>29.0</v>
      </c>
      <c r="E122" s="12">
        <v>21.0</v>
      </c>
      <c r="F122" s="12" t="s">
        <v>24</v>
      </c>
      <c r="G122" s="12">
        <v>1.0</v>
      </c>
      <c r="H122" s="12">
        <v>0.0</v>
      </c>
      <c r="I122" s="12">
        <f t="shared" si="136"/>
        <v>0.3625</v>
      </c>
      <c r="J122" s="12">
        <f t="shared" si="137"/>
        <v>1.342422681</v>
      </c>
      <c r="K122" s="13">
        <f t="shared" si="138"/>
        <v>0</v>
      </c>
      <c r="L122" s="13">
        <f t="shared" si="139"/>
        <v>1</v>
      </c>
      <c r="M122" s="13">
        <f t="shared" si="140"/>
        <v>1</v>
      </c>
      <c r="N122" s="13">
        <f t="shared" si="141"/>
        <v>0</v>
      </c>
      <c r="O122" s="13">
        <f t="shared" si="142"/>
        <v>1</v>
      </c>
      <c r="P122" s="12">
        <v>1.0</v>
      </c>
      <c r="AC122" s="11">
        <f t="shared" si="143"/>
        <v>0.2497613005</v>
      </c>
      <c r="AD122" s="11">
        <f t="shared" si="144"/>
        <v>0.06238070723</v>
      </c>
    </row>
    <row r="123">
      <c r="A123" s="8">
        <v>0.0</v>
      </c>
      <c r="B123" s="8">
        <v>1.0</v>
      </c>
      <c r="C123" s="8" t="s">
        <v>23</v>
      </c>
      <c r="D123" s="8">
        <v>24.0</v>
      </c>
      <c r="E123" s="8">
        <v>247.5208</v>
      </c>
      <c r="F123" s="8" t="s">
        <v>26</v>
      </c>
      <c r="G123" s="8">
        <v>0.0</v>
      </c>
      <c r="H123" s="8">
        <v>1.0</v>
      </c>
      <c r="I123" s="8">
        <f t="shared" si="136"/>
        <v>0.3</v>
      </c>
      <c r="J123" s="8">
        <f t="shared" si="137"/>
        <v>2.395362743</v>
      </c>
      <c r="K123" s="9">
        <f t="shared" si="138"/>
        <v>1</v>
      </c>
      <c r="L123" s="9">
        <f t="shared" si="139"/>
        <v>0</v>
      </c>
      <c r="M123" s="9">
        <f t="shared" si="140"/>
        <v>0</v>
      </c>
      <c r="N123" s="9">
        <f t="shared" si="141"/>
        <v>1</v>
      </c>
      <c r="O123" s="9">
        <f t="shared" si="142"/>
        <v>1</v>
      </c>
      <c r="P123" s="8">
        <v>1.0</v>
      </c>
      <c r="AC123" s="11">
        <f t="shared" si="143"/>
        <v>0.6099614511</v>
      </c>
      <c r="AD123" s="11">
        <f t="shared" si="144"/>
        <v>0.3720529718</v>
      </c>
    </row>
    <row r="124">
      <c r="A124" s="12">
        <v>0.0</v>
      </c>
      <c r="B124" s="12">
        <v>3.0</v>
      </c>
      <c r="C124" s="12" t="s">
        <v>25</v>
      </c>
      <c r="D124" s="12">
        <v>2.0</v>
      </c>
      <c r="E124" s="12">
        <v>31.275</v>
      </c>
      <c r="F124" s="12" t="s">
        <v>24</v>
      </c>
      <c r="G124" s="12">
        <v>4.0</v>
      </c>
      <c r="H124" s="12">
        <v>2.0</v>
      </c>
      <c r="I124" s="12">
        <f t="shared" si="136"/>
        <v>0.025</v>
      </c>
      <c r="J124" s="12">
        <f t="shared" si="137"/>
        <v>1.508866251</v>
      </c>
      <c r="K124" s="13">
        <f t="shared" si="138"/>
        <v>0</v>
      </c>
      <c r="L124" s="13">
        <f t="shared" si="139"/>
        <v>0</v>
      </c>
      <c r="M124" s="13">
        <f t="shared" si="140"/>
        <v>1</v>
      </c>
      <c r="N124" s="13">
        <f t="shared" si="141"/>
        <v>0</v>
      </c>
      <c r="O124" s="13">
        <f t="shared" si="142"/>
        <v>0</v>
      </c>
      <c r="P124" s="12">
        <v>1.0</v>
      </c>
      <c r="AC124" s="11">
        <f t="shared" si="143"/>
        <v>0.5382815273</v>
      </c>
      <c r="AD124" s="11">
        <f t="shared" si="144"/>
        <v>0.2897470026</v>
      </c>
    </row>
    <row r="125">
      <c r="A125" s="8">
        <v>0.0</v>
      </c>
      <c r="B125" s="8">
        <v>2.0</v>
      </c>
      <c r="C125" s="8" t="s">
        <v>23</v>
      </c>
      <c r="D125" s="8">
        <v>21.0</v>
      </c>
      <c r="E125" s="8">
        <v>73.5</v>
      </c>
      <c r="F125" s="8" t="s">
        <v>24</v>
      </c>
      <c r="G125" s="8">
        <v>2.0</v>
      </c>
      <c r="H125" s="8">
        <v>0.0</v>
      </c>
      <c r="I125" s="8">
        <f t="shared" si="136"/>
        <v>0.2625</v>
      </c>
      <c r="J125" s="8">
        <f t="shared" si="137"/>
        <v>1.872156273</v>
      </c>
      <c r="K125" s="9">
        <f t="shared" si="138"/>
        <v>0</v>
      </c>
      <c r="L125" s="9">
        <f t="shared" si="139"/>
        <v>1</v>
      </c>
      <c r="M125" s="9">
        <f t="shared" si="140"/>
        <v>1</v>
      </c>
      <c r="N125" s="9">
        <f t="shared" si="141"/>
        <v>0</v>
      </c>
      <c r="O125" s="9">
        <f t="shared" si="142"/>
        <v>1</v>
      </c>
      <c r="P125" s="8">
        <v>1.0</v>
      </c>
      <c r="AC125" s="11">
        <f t="shared" si="143"/>
        <v>0.2718582033</v>
      </c>
      <c r="AD125" s="11">
        <f t="shared" si="144"/>
        <v>0.07390688269</v>
      </c>
    </row>
    <row r="126" hidden="1">
      <c r="A126" s="12">
        <v>0.0</v>
      </c>
      <c r="B126" s="12">
        <v>3.0</v>
      </c>
      <c r="C126" s="12" t="s">
        <v>23</v>
      </c>
      <c r="D126" s="13"/>
      <c r="E126" s="12">
        <v>8.05</v>
      </c>
      <c r="F126" s="12" t="s">
        <v>24</v>
      </c>
      <c r="G126" s="12">
        <v>0.0</v>
      </c>
      <c r="H126" s="12">
        <v>0.0</v>
      </c>
      <c r="I126" s="12"/>
      <c r="J126" s="12"/>
      <c r="K126" s="13"/>
      <c r="L126" s="13"/>
      <c r="M126" s="13"/>
      <c r="N126" s="13"/>
      <c r="O126" s="13"/>
      <c r="P126" s="13"/>
    </row>
    <row r="127">
      <c r="A127" s="8">
        <v>0.0</v>
      </c>
      <c r="B127" s="8">
        <v>2.0</v>
      </c>
      <c r="C127" s="8" t="s">
        <v>23</v>
      </c>
      <c r="D127" s="8">
        <v>32.5</v>
      </c>
      <c r="E127" s="8">
        <v>30.0708</v>
      </c>
      <c r="F127" s="8" t="s">
        <v>26</v>
      </c>
      <c r="G127" s="8">
        <v>1.0</v>
      </c>
      <c r="H127" s="8">
        <v>0.0</v>
      </c>
      <c r="I127" s="8">
        <f t="shared" ref="I127:I130" si="145">D127:D1003/$D$1</f>
        <v>0.40625</v>
      </c>
      <c r="J127" s="8">
        <f t="shared" ref="J127:J130" si="146">LOG10(E127:E1003 +1)</f>
        <v>1.492352435</v>
      </c>
      <c r="K127" s="9">
        <f t="shared" ref="K127:K130" si="147">IF(B127=1, 1, 0)</f>
        <v>0</v>
      </c>
      <c r="L127" s="9">
        <f t="shared" ref="L127:L130" si="148">IF(B127=2, 1, 0)</f>
        <v>1</v>
      </c>
      <c r="M127" s="9">
        <f t="shared" ref="M127:M130" si="149">IF(F127="S", 1, 0)</f>
        <v>0</v>
      </c>
      <c r="N127" s="9">
        <f t="shared" ref="N127:N130" si="150">IF(F127="C", 1,0)</f>
        <v>1</v>
      </c>
      <c r="O127" s="9">
        <f t="shared" ref="O127:O130" si="151">IF(C127="male", 1,0)</f>
        <v>1</v>
      </c>
      <c r="P127" s="8">
        <v>1.0</v>
      </c>
      <c r="AC127" s="11">
        <f t="shared" ref="AC127:AC130" si="152">SUMPRODUCT(G127:P127, $R$5:$AA$5)</f>
        <v>0.3007595905</v>
      </c>
      <c r="AD127" s="11">
        <f t="shared" ref="AD127:AD130" si="153">(AC127-A127)^2</f>
        <v>0.09045633128</v>
      </c>
    </row>
    <row r="128">
      <c r="A128" s="12">
        <v>1.0</v>
      </c>
      <c r="B128" s="12">
        <v>2.0</v>
      </c>
      <c r="C128" s="12" t="s">
        <v>25</v>
      </c>
      <c r="D128" s="12">
        <v>32.5</v>
      </c>
      <c r="E128" s="12">
        <v>13.0</v>
      </c>
      <c r="F128" s="12" t="s">
        <v>24</v>
      </c>
      <c r="G128" s="12">
        <v>0.0</v>
      </c>
      <c r="H128" s="12">
        <v>0.0</v>
      </c>
      <c r="I128" s="12">
        <f t="shared" si="145"/>
        <v>0.40625</v>
      </c>
      <c r="J128" s="12">
        <f t="shared" si="146"/>
        <v>1.146128036</v>
      </c>
      <c r="K128" s="13">
        <f t="shared" si="147"/>
        <v>0</v>
      </c>
      <c r="L128" s="13">
        <f t="shared" si="148"/>
        <v>1</v>
      </c>
      <c r="M128" s="13">
        <f t="shared" si="149"/>
        <v>1</v>
      </c>
      <c r="N128" s="13">
        <f t="shared" si="150"/>
        <v>0</v>
      </c>
      <c r="O128" s="13">
        <f t="shared" si="151"/>
        <v>0</v>
      </c>
      <c r="P128" s="12">
        <v>1.0</v>
      </c>
      <c r="AC128" s="11">
        <f t="shared" si="152"/>
        <v>0.7557875492</v>
      </c>
      <c r="AD128" s="11">
        <f t="shared" si="153"/>
        <v>0.05963972114</v>
      </c>
    </row>
    <row r="129">
      <c r="A129" s="8">
        <v>0.0</v>
      </c>
      <c r="B129" s="8">
        <v>1.0</v>
      </c>
      <c r="C129" s="8" t="s">
        <v>23</v>
      </c>
      <c r="D129" s="8">
        <v>54.0</v>
      </c>
      <c r="E129" s="8">
        <v>77.2875</v>
      </c>
      <c r="F129" s="8" t="s">
        <v>24</v>
      </c>
      <c r="G129" s="8">
        <v>0.0</v>
      </c>
      <c r="H129" s="8">
        <v>1.0</v>
      </c>
      <c r="I129" s="8">
        <f t="shared" si="145"/>
        <v>0.675</v>
      </c>
      <c r="J129" s="8">
        <f t="shared" si="146"/>
        <v>1.893692425</v>
      </c>
      <c r="K129" s="9">
        <f t="shared" si="147"/>
        <v>1</v>
      </c>
      <c r="L129" s="9">
        <f t="shared" si="148"/>
        <v>0</v>
      </c>
      <c r="M129" s="9">
        <f t="shared" si="149"/>
        <v>1</v>
      </c>
      <c r="N129" s="9">
        <f t="shared" si="150"/>
        <v>0</v>
      </c>
      <c r="O129" s="9">
        <f t="shared" si="151"/>
        <v>1</v>
      </c>
      <c r="P129" s="8">
        <v>1.0</v>
      </c>
      <c r="AC129" s="11">
        <f t="shared" si="152"/>
        <v>0.32736964</v>
      </c>
      <c r="AD129" s="11">
        <f t="shared" si="153"/>
        <v>0.1071708812</v>
      </c>
    </row>
    <row r="130">
      <c r="A130" s="12">
        <v>1.0</v>
      </c>
      <c r="B130" s="12">
        <v>3.0</v>
      </c>
      <c r="C130" s="12" t="s">
        <v>23</v>
      </c>
      <c r="D130" s="12">
        <v>12.0</v>
      </c>
      <c r="E130" s="12">
        <v>11.2417</v>
      </c>
      <c r="F130" s="12" t="s">
        <v>26</v>
      </c>
      <c r="G130" s="12">
        <v>1.0</v>
      </c>
      <c r="H130" s="12">
        <v>0.0</v>
      </c>
      <c r="I130" s="12">
        <f t="shared" si="145"/>
        <v>0.15</v>
      </c>
      <c r="J130" s="12">
        <f t="shared" si="146"/>
        <v>1.087841732</v>
      </c>
      <c r="K130" s="13">
        <f t="shared" si="147"/>
        <v>0</v>
      </c>
      <c r="L130" s="13">
        <f t="shared" si="148"/>
        <v>0</v>
      </c>
      <c r="M130" s="13">
        <f t="shared" si="149"/>
        <v>0</v>
      </c>
      <c r="N130" s="13">
        <f t="shared" si="150"/>
        <v>1</v>
      </c>
      <c r="O130" s="13">
        <f t="shared" si="151"/>
        <v>1</v>
      </c>
      <c r="P130" s="12">
        <v>1.0</v>
      </c>
      <c r="AC130" s="11">
        <f t="shared" si="152"/>
        <v>0.2294322075</v>
      </c>
      <c r="AD130" s="11">
        <f t="shared" si="153"/>
        <v>0.5937747229</v>
      </c>
    </row>
    <row r="131" hidden="1">
      <c r="A131" s="8">
        <v>0.0</v>
      </c>
      <c r="B131" s="8">
        <v>3.0</v>
      </c>
      <c r="C131" s="8" t="s">
        <v>23</v>
      </c>
      <c r="D131" s="9"/>
      <c r="E131" s="8">
        <v>7.75</v>
      </c>
      <c r="F131" s="8" t="s">
        <v>28</v>
      </c>
      <c r="G131" s="8">
        <v>0.0</v>
      </c>
      <c r="H131" s="8">
        <v>0.0</v>
      </c>
      <c r="I131" s="8"/>
      <c r="J131" s="8"/>
      <c r="K131" s="9"/>
      <c r="L131" s="9"/>
      <c r="M131" s="9"/>
      <c r="N131" s="9"/>
      <c r="O131" s="9"/>
      <c r="P131" s="9"/>
    </row>
    <row r="132">
      <c r="A132" s="12">
        <v>1.0</v>
      </c>
      <c r="B132" s="12">
        <v>3.0</v>
      </c>
      <c r="C132" s="12" t="s">
        <v>23</v>
      </c>
      <c r="D132" s="12">
        <v>24.0</v>
      </c>
      <c r="E132" s="12">
        <v>7.1417</v>
      </c>
      <c r="F132" s="12" t="s">
        <v>24</v>
      </c>
      <c r="G132" s="12">
        <v>0.0</v>
      </c>
      <c r="H132" s="12">
        <v>0.0</v>
      </c>
      <c r="I132" s="12">
        <f>D132:D1003/$D$1</f>
        <v>0.3</v>
      </c>
      <c r="J132" s="12">
        <f>LOG10(E132:E1003 +1)</f>
        <v>0.9107150957</v>
      </c>
      <c r="K132" s="13">
        <f>IF(B132=1, 1, 0)</f>
        <v>0</v>
      </c>
      <c r="L132" s="13">
        <f>IF(B132=2, 1, 0)</f>
        <v>0</v>
      </c>
      <c r="M132" s="13">
        <f>IF(F132="S", 1, 0)</f>
        <v>1</v>
      </c>
      <c r="N132" s="13">
        <f>IF(F132="C", 1,0)</f>
        <v>0</v>
      </c>
      <c r="O132" s="13">
        <f>IF(C132="male", 1,0)</f>
        <v>1</v>
      </c>
      <c r="P132" s="12">
        <v>1.0</v>
      </c>
      <c r="AC132" s="11">
        <f>SUMPRODUCT(G132:P132, $R$5:$AA$5)</f>
        <v>0.1328198168</v>
      </c>
      <c r="AD132" s="11">
        <f>(AC132-A132)^2</f>
        <v>0.7520014701</v>
      </c>
    </row>
    <row r="133" hidden="1">
      <c r="A133" s="8">
        <v>1.0</v>
      </c>
      <c r="B133" s="8">
        <v>3.0</v>
      </c>
      <c r="C133" s="8" t="s">
        <v>25</v>
      </c>
      <c r="D133" s="9"/>
      <c r="E133" s="8">
        <v>22.3583</v>
      </c>
      <c r="F133" s="8" t="s">
        <v>26</v>
      </c>
      <c r="G133" s="8">
        <v>1.0</v>
      </c>
      <c r="H133" s="8">
        <v>1.0</v>
      </c>
      <c r="I133" s="8"/>
      <c r="J133" s="8"/>
      <c r="K133" s="9"/>
      <c r="L133" s="9"/>
      <c r="M133" s="9"/>
      <c r="N133" s="9"/>
      <c r="O133" s="9"/>
      <c r="P133" s="9"/>
    </row>
    <row r="134">
      <c r="A134" s="12">
        <v>0.0</v>
      </c>
      <c r="B134" s="12">
        <v>3.0</v>
      </c>
      <c r="C134" s="12" t="s">
        <v>23</v>
      </c>
      <c r="D134" s="12">
        <v>45.0</v>
      </c>
      <c r="E134" s="12">
        <v>6.975</v>
      </c>
      <c r="F134" s="12" t="s">
        <v>24</v>
      </c>
      <c r="G134" s="12">
        <v>0.0</v>
      </c>
      <c r="H134" s="12">
        <v>0.0</v>
      </c>
      <c r="I134" s="12">
        <f t="shared" ref="I134:I144" si="154">D134:D1003/$D$1</f>
        <v>0.5625</v>
      </c>
      <c r="J134" s="12">
        <f t="shared" ref="J134:J144" si="155">LOG10(E134:E1003 +1)</f>
        <v>0.9017306917</v>
      </c>
      <c r="K134" s="13">
        <f t="shared" ref="K134:K144" si="156">IF(B134=1, 1, 0)</f>
        <v>0</v>
      </c>
      <c r="L134" s="13">
        <f t="shared" ref="L134:L144" si="157">IF(B134=2, 1, 0)</f>
        <v>0</v>
      </c>
      <c r="M134" s="13">
        <f t="shared" ref="M134:M144" si="158">IF(F134="S", 1, 0)</f>
        <v>1</v>
      </c>
      <c r="N134" s="13">
        <f t="shared" ref="N134:N144" si="159">IF(F134="C", 1,0)</f>
        <v>0</v>
      </c>
      <c r="O134" s="13">
        <f t="shared" ref="O134:O144" si="160">IF(C134="male", 1,0)</f>
        <v>1</v>
      </c>
      <c r="P134" s="12">
        <v>1.0</v>
      </c>
      <c r="AC134" s="11">
        <f t="shared" ref="AC134:AC144" si="161">SUMPRODUCT(G134:P134, $R$5:$AA$5)</f>
        <v>-0.002049125224</v>
      </c>
      <c r="AD134" s="11">
        <f t="shared" ref="AD134:AD144" si="162">(AC134-A134)^2</f>
        <v>0.000004198914182</v>
      </c>
    </row>
    <row r="135">
      <c r="A135" s="8">
        <v>0.0</v>
      </c>
      <c r="B135" s="8">
        <v>3.0</v>
      </c>
      <c r="C135" s="8" t="s">
        <v>23</v>
      </c>
      <c r="D135" s="8">
        <v>33.0</v>
      </c>
      <c r="E135" s="8">
        <v>7.8958</v>
      </c>
      <c r="F135" s="8" t="s">
        <v>26</v>
      </c>
      <c r="G135" s="8">
        <v>0.0</v>
      </c>
      <c r="H135" s="8">
        <v>0.0</v>
      </c>
      <c r="I135" s="8">
        <f t="shared" si="154"/>
        <v>0.4125</v>
      </c>
      <c r="J135" s="8">
        <f t="shared" si="155"/>
        <v>0.9491850103</v>
      </c>
      <c r="K135" s="9">
        <f t="shared" si="156"/>
        <v>0</v>
      </c>
      <c r="L135" s="9">
        <f t="shared" si="157"/>
        <v>0</v>
      </c>
      <c r="M135" s="9">
        <f t="shared" si="158"/>
        <v>0</v>
      </c>
      <c r="N135" s="9">
        <f t="shared" si="159"/>
        <v>1</v>
      </c>
      <c r="O135" s="9">
        <f t="shared" si="160"/>
        <v>1</v>
      </c>
      <c r="P135" s="8">
        <v>1.0</v>
      </c>
      <c r="AC135" s="11">
        <f t="shared" si="161"/>
        <v>0.1431773703</v>
      </c>
      <c r="AD135" s="11">
        <f t="shared" si="162"/>
        <v>0.02049975937</v>
      </c>
    </row>
    <row r="136">
      <c r="A136" s="12">
        <v>0.0</v>
      </c>
      <c r="B136" s="12">
        <v>3.0</v>
      </c>
      <c r="C136" s="12" t="s">
        <v>23</v>
      </c>
      <c r="D136" s="12">
        <v>20.0</v>
      </c>
      <c r="E136" s="12">
        <v>7.05</v>
      </c>
      <c r="F136" s="12" t="s">
        <v>24</v>
      </c>
      <c r="G136" s="12">
        <v>0.0</v>
      </c>
      <c r="H136" s="12">
        <v>0.0</v>
      </c>
      <c r="I136" s="12">
        <f t="shared" si="154"/>
        <v>0.25</v>
      </c>
      <c r="J136" s="12">
        <f t="shared" si="155"/>
        <v>0.9057958804</v>
      </c>
      <c r="K136" s="13">
        <f t="shared" si="156"/>
        <v>0</v>
      </c>
      <c r="L136" s="13">
        <f t="shared" si="157"/>
        <v>0</v>
      </c>
      <c r="M136" s="13">
        <f t="shared" si="158"/>
        <v>1</v>
      </c>
      <c r="N136" s="13">
        <f t="shared" si="159"/>
        <v>0</v>
      </c>
      <c r="O136" s="13">
        <f t="shared" si="160"/>
        <v>1</v>
      </c>
      <c r="P136" s="12">
        <v>1.0</v>
      </c>
      <c r="AC136" s="11">
        <f t="shared" si="161"/>
        <v>0.1581859638</v>
      </c>
      <c r="AD136" s="11">
        <f t="shared" si="162"/>
        <v>0.02502279914</v>
      </c>
    </row>
    <row r="137">
      <c r="A137" s="8">
        <v>0.0</v>
      </c>
      <c r="B137" s="8">
        <v>3.0</v>
      </c>
      <c r="C137" s="8" t="s">
        <v>25</v>
      </c>
      <c r="D137" s="8">
        <v>47.0</v>
      </c>
      <c r="E137" s="8">
        <v>14.5</v>
      </c>
      <c r="F137" s="8" t="s">
        <v>24</v>
      </c>
      <c r="G137" s="8">
        <v>1.0</v>
      </c>
      <c r="H137" s="8">
        <v>0.0</v>
      </c>
      <c r="I137" s="8">
        <f t="shared" si="154"/>
        <v>0.5875</v>
      </c>
      <c r="J137" s="8">
        <f t="shared" si="155"/>
        <v>1.190331698</v>
      </c>
      <c r="K137" s="9">
        <f t="shared" si="156"/>
        <v>0</v>
      </c>
      <c r="L137" s="9">
        <f t="shared" si="157"/>
        <v>0</v>
      </c>
      <c r="M137" s="9">
        <f t="shared" si="158"/>
        <v>1</v>
      </c>
      <c r="N137" s="9">
        <f t="shared" si="159"/>
        <v>0</v>
      </c>
      <c r="O137" s="9">
        <f t="shared" si="160"/>
        <v>0</v>
      </c>
      <c r="P137" s="8">
        <v>1.0</v>
      </c>
      <c r="AC137" s="11">
        <f t="shared" si="161"/>
        <v>0.4273445983</v>
      </c>
      <c r="AD137" s="11">
        <f t="shared" si="162"/>
        <v>0.1826234057</v>
      </c>
    </row>
    <row r="138">
      <c r="A138" s="12">
        <v>1.0</v>
      </c>
      <c r="B138" s="12">
        <v>2.0</v>
      </c>
      <c r="C138" s="12" t="s">
        <v>25</v>
      </c>
      <c r="D138" s="12">
        <v>29.0</v>
      </c>
      <c r="E138" s="12">
        <v>26.0</v>
      </c>
      <c r="F138" s="12" t="s">
        <v>24</v>
      </c>
      <c r="G138" s="12">
        <v>1.0</v>
      </c>
      <c r="H138" s="12">
        <v>0.0</v>
      </c>
      <c r="I138" s="12">
        <f t="shared" si="154"/>
        <v>0.3625</v>
      </c>
      <c r="J138" s="12">
        <f t="shared" si="155"/>
        <v>1.431363764</v>
      </c>
      <c r="K138" s="13">
        <f t="shared" si="156"/>
        <v>0</v>
      </c>
      <c r="L138" s="13">
        <f t="shared" si="157"/>
        <v>1</v>
      </c>
      <c r="M138" s="13">
        <f t="shared" si="158"/>
        <v>1</v>
      </c>
      <c r="N138" s="13">
        <f t="shared" si="159"/>
        <v>0</v>
      </c>
      <c r="O138" s="13">
        <f t="shared" si="160"/>
        <v>0</v>
      </c>
      <c r="P138" s="12">
        <v>1.0</v>
      </c>
      <c r="AC138" s="11">
        <f t="shared" si="161"/>
        <v>0.7371608546</v>
      </c>
      <c r="AD138" s="11">
        <f t="shared" si="162"/>
        <v>0.06908441637</v>
      </c>
    </row>
    <row r="139">
      <c r="A139" s="8">
        <v>0.0</v>
      </c>
      <c r="B139" s="8">
        <v>2.0</v>
      </c>
      <c r="C139" s="8" t="s">
        <v>23</v>
      </c>
      <c r="D139" s="8">
        <v>25.0</v>
      </c>
      <c r="E139" s="8">
        <v>13.0</v>
      </c>
      <c r="F139" s="8" t="s">
        <v>24</v>
      </c>
      <c r="G139" s="8">
        <v>0.0</v>
      </c>
      <c r="H139" s="8">
        <v>0.0</v>
      </c>
      <c r="I139" s="8">
        <f t="shared" si="154"/>
        <v>0.3125</v>
      </c>
      <c r="J139" s="8">
        <f t="shared" si="155"/>
        <v>1.146128036</v>
      </c>
      <c r="K139" s="9">
        <f t="shared" si="156"/>
        <v>0</v>
      </c>
      <c r="L139" s="9">
        <f t="shared" si="157"/>
        <v>1</v>
      </c>
      <c r="M139" s="9">
        <f t="shared" si="158"/>
        <v>1</v>
      </c>
      <c r="N139" s="9">
        <f t="shared" si="159"/>
        <v>0</v>
      </c>
      <c r="O139" s="9">
        <f t="shared" si="160"/>
        <v>1</v>
      </c>
      <c r="P139" s="8">
        <v>1.0</v>
      </c>
      <c r="AC139" s="11">
        <f t="shared" si="161"/>
        <v>0.3207341123</v>
      </c>
      <c r="AD139" s="11">
        <f t="shared" si="162"/>
        <v>0.1028703708</v>
      </c>
    </row>
    <row r="140">
      <c r="A140" s="12">
        <v>0.0</v>
      </c>
      <c r="B140" s="12">
        <v>2.0</v>
      </c>
      <c r="C140" s="12" t="s">
        <v>23</v>
      </c>
      <c r="D140" s="12">
        <v>23.0</v>
      </c>
      <c r="E140" s="12">
        <v>15.0458</v>
      </c>
      <c r="F140" s="12" t="s">
        <v>26</v>
      </c>
      <c r="G140" s="12">
        <v>0.0</v>
      </c>
      <c r="H140" s="12">
        <v>0.0</v>
      </c>
      <c r="I140" s="12">
        <f t="shared" si="154"/>
        <v>0.2875</v>
      </c>
      <c r="J140" s="12">
        <f t="shared" si="155"/>
        <v>1.205361375</v>
      </c>
      <c r="K140" s="13">
        <f t="shared" si="156"/>
        <v>0</v>
      </c>
      <c r="L140" s="13">
        <f t="shared" si="157"/>
        <v>1</v>
      </c>
      <c r="M140" s="13">
        <f t="shared" si="158"/>
        <v>0</v>
      </c>
      <c r="N140" s="13">
        <f t="shared" si="159"/>
        <v>1</v>
      </c>
      <c r="O140" s="13">
        <f t="shared" si="160"/>
        <v>1</v>
      </c>
      <c r="P140" s="12">
        <v>1.0</v>
      </c>
      <c r="AC140" s="11">
        <f t="shared" si="161"/>
        <v>0.4025199432</v>
      </c>
      <c r="AD140" s="11">
        <f t="shared" si="162"/>
        <v>0.1620223047</v>
      </c>
    </row>
    <row r="141">
      <c r="A141" s="8">
        <v>1.0</v>
      </c>
      <c r="B141" s="8">
        <v>1.0</v>
      </c>
      <c r="C141" s="8" t="s">
        <v>25</v>
      </c>
      <c r="D141" s="8">
        <v>19.0</v>
      </c>
      <c r="E141" s="8">
        <v>26.2833</v>
      </c>
      <c r="F141" s="8" t="s">
        <v>24</v>
      </c>
      <c r="G141" s="8">
        <v>0.0</v>
      </c>
      <c r="H141" s="8">
        <v>2.0</v>
      </c>
      <c r="I141" s="8">
        <f t="shared" si="154"/>
        <v>0.2375</v>
      </c>
      <c r="J141" s="8">
        <f t="shared" si="155"/>
        <v>1.435896898</v>
      </c>
      <c r="K141" s="9">
        <f t="shared" si="156"/>
        <v>1</v>
      </c>
      <c r="L141" s="9">
        <f t="shared" si="157"/>
        <v>0</v>
      </c>
      <c r="M141" s="9">
        <f t="shared" si="158"/>
        <v>1</v>
      </c>
      <c r="N141" s="9">
        <f t="shared" si="159"/>
        <v>0</v>
      </c>
      <c r="O141" s="9">
        <f t="shared" si="160"/>
        <v>0</v>
      </c>
      <c r="P141" s="8">
        <v>1.0</v>
      </c>
      <c r="AC141" s="11">
        <f t="shared" si="161"/>
        <v>0.9982467523</v>
      </c>
      <c r="AD141" s="11">
        <f t="shared" si="162"/>
        <v>0.000003073877643</v>
      </c>
    </row>
    <row r="142">
      <c r="A142" s="12">
        <v>0.0</v>
      </c>
      <c r="B142" s="12">
        <v>1.0</v>
      </c>
      <c r="C142" s="12" t="s">
        <v>23</v>
      </c>
      <c r="D142" s="12">
        <v>37.0</v>
      </c>
      <c r="E142" s="12">
        <v>53.1</v>
      </c>
      <c r="F142" s="12" t="s">
        <v>24</v>
      </c>
      <c r="G142" s="12">
        <v>1.0</v>
      </c>
      <c r="H142" s="12">
        <v>0.0</v>
      </c>
      <c r="I142" s="12">
        <f t="shared" si="154"/>
        <v>0.4625</v>
      </c>
      <c r="J142" s="12">
        <f t="shared" si="155"/>
        <v>1.733197265</v>
      </c>
      <c r="K142" s="13">
        <f t="shared" si="156"/>
        <v>1</v>
      </c>
      <c r="L142" s="13">
        <f t="shared" si="157"/>
        <v>0</v>
      </c>
      <c r="M142" s="13">
        <f t="shared" si="158"/>
        <v>1</v>
      </c>
      <c r="N142" s="13">
        <f t="shared" si="159"/>
        <v>0</v>
      </c>
      <c r="O142" s="13">
        <f t="shared" si="160"/>
        <v>1</v>
      </c>
      <c r="P142" s="12">
        <v>1.0</v>
      </c>
      <c r="AC142" s="11">
        <f t="shared" si="161"/>
        <v>0.3873637144</v>
      </c>
      <c r="AD142" s="11">
        <f t="shared" si="162"/>
        <v>0.1500506472</v>
      </c>
    </row>
    <row r="143">
      <c r="A143" s="8">
        <v>0.0</v>
      </c>
      <c r="B143" s="8">
        <v>3.0</v>
      </c>
      <c r="C143" s="8" t="s">
        <v>23</v>
      </c>
      <c r="D143" s="8">
        <v>16.0</v>
      </c>
      <c r="E143" s="8">
        <v>9.2167</v>
      </c>
      <c r="F143" s="8" t="s">
        <v>24</v>
      </c>
      <c r="G143" s="8">
        <v>0.0</v>
      </c>
      <c r="H143" s="8">
        <v>0.0</v>
      </c>
      <c r="I143" s="8">
        <f t="shared" si="154"/>
        <v>0.2</v>
      </c>
      <c r="J143" s="8">
        <f t="shared" si="155"/>
        <v>1.009310641</v>
      </c>
      <c r="K143" s="9">
        <f t="shared" si="156"/>
        <v>0</v>
      </c>
      <c r="L143" s="9">
        <f t="shared" si="157"/>
        <v>0</v>
      </c>
      <c r="M143" s="9">
        <f t="shared" si="158"/>
        <v>1</v>
      </c>
      <c r="N143" s="9">
        <f t="shared" si="159"/>
        <v>0</v>
      </c>
      <c r="O143" s="9">
        <f t="shared" si="160"/>
        <v>1</v>
      </c>
      <c r="P143" s="8">
        <v>1.0</v>
      </c>
      <c r="AC143" s="11">
        <f t="shared" si="161"/>
        <v>0.1888372362</v>
      </c>
      <c r="AD143" s="11">
        <f t="shared" si="162"/>
        <v>0.03565950179</v>
      </c>
    </row>
    <row r="144">
      <c r="A144" s="12">
        <v>0.0</v>
      </c>
      <c r="B144" s="12">
        <v>1.0</v>
      </c>
      <c r="C144" s="12" t="s">
        <v>23</v>
      </c>
      <c r="D144" s="12">
        <v>24.0</v>
      </c>
      <c r="E144" s="12">
        <v>79.2</v>
      </c>
      <c r="F144" s="12" t="s">
        <v>26</v>
      </c>
      <c r="G144" s="12">
        <v>0.0</v>
      </c>
      <c r="H144" s="12">
        <v>0.0</v>
      </c>
      <c r="I144" s="12">
        <f t="shared" si="154"/>
        <v>0.3</v>
      </c>
      <c r="J144" s="12">
        <f t="shared" si="155"/>
        <v>1.904174368</v>
      </c>
      <c r="K144" s="13">
        <f t="shared" si="156"/>
        <v>1</v>
      </c>
      <c r="L144" s="13">
        <f t="shared" si="157"/>
        <v>0</v>
      </c>
      <c r="M144" s="13">
        <f t="shared" si="158"/>
        <v>0</v>
      </c>
      <c r="N144" s="13">
        <f t="shared" si="159"/>
        <v>1</v>
      </c>
      <c r="O144" s="13">
        <f t="shared" si="160"/>
        <v>1</v>
      </c>
      <c r="P144" s="12">
        <v>1.0</v>
      </c>
      <c r="AC144" s="11">
        <f t="shared" si="161"/>
        <v>0.599946647</v>
      </c>
      <c r="AD144" s="11">
        <f t="shared" si="162"/>
        <v>0.3599359792</v>
      </c>
    </row>
    <row r="145" hidden="1">
      <c r="A145" s="8">
        <v>0.0</v>
      </c>
      <c r="B145" s="8">
        <v>3.0</v>
      </c>
      <c r="C145" s="8" t="s">
        <v>25</v>
      </c>
      <c r="D145" s="9"/>
      <c r="E145" s="8">
        <v>15.2458</v>
      </c>
      <c r="F145" s="8" t="s">
        <v>26</v>
      </c>
      <c r="G145" s="8">
        <v>0.0</v>
      </c>
      <c r="H145" s="8">
        <v>2.0</v>
      </c>
      <c r="I145" s="8"/>
      <c r="J145" s="8"/>
      <c r="K145" s="9"/>
      <c r="L145" s="9"/>
      <c r="M145" s="9"/>
      <c r="N145" s="9"/>
      <c r="O145" s="9"/>
      <c r="P145" s="9"/>
    </row>
    <row r="146">
      <c r="A146" s="12">
        <v>1.0</v>
      </c>
      <c r="B146" s="12">
        <v>3.0</v>
      </c>
      <c r="C146" s="12" t="s">
        <v>25</v>
      </c>
      <c r="D146" s="12">
        <v>22.0</v>
      </c>
      <c r="E146" s="12">
        <v>7.75</v>
      </c>
      <c r="F146" s="12" t="s">
        <v>24</v>
      </c>
      <c r="G146" s="12">
        <v>0.0</v>
      </c>
      <c r="H146" s="12">
        <v>0.0</v>
      </c>
      <c r="I146" s="12">
        <f t="shared" ref="I146:I158" si="163">D146:D1003/$D$1</f>
        <v>0.275</v>
      </c>
      <c r="J146" s="12">
        <f t="shared" ref="J146:J158" si="164">LOG10(E146:E1003 +1)</f>
        <v>0.942008053</v>
      </c>
      <c r="K146" s="13">
        <f t="shared" ref="K146:K158" si="165">IF(B146=1, 1, 0)</f>
        <v>0</v>
      </c>
      <c r="L146" s="13">
        <f t="shared" ref="L146:L158" si="166">IF(B146=2, 1, 0)</f>
        <v>0</v>
      </c>
      <c r="M146" s="13">
        <f t="shared" ref="M146:M158" si="167">IF(F146="S", 1, 0)</f>
        <v>1</v>
      </c>
      <c r="N146" s="13">
        <f t="shared" ref="N146:N158" si="168">IF(F146="C", 1,0)</f>
        <v>0</v>
      </c>
      <c r="O146" s="13">
        <f t="shared" ref="O146:O158" si="169">IF(C146="male", 1,0)</f>
        <v>0</v>
      </c>
      <c r="P146" s="12">
        <v>1.0</v>
      </c>
      <c r="AC146" s="11">
        <f t="shared" ref="AC146:AC158" si="170">SUMPRODUCT(G146:P146, $R$5:$AA$5)</f>
        <v>0.6302125288</v>
      </c>
      <c r="AD146" s="11">
        <f t="shared" ref="AD146:AD158" si="171">(AC146-A146)^2</f>
        <v>0.1367427739</v>
      </c>
    </row>
    <row r="147">
      <c r="A147" s="8">
        <v>1.0</v>
      </c>
      <c r="B147" s="8">
        <v>3.0</v>
      </c>
      <c r="C147" s="8" t="s">
        <v>25</v>
      </c>
      <c r="D147" s="8">
        <v>24.0</v>
      </c>
      <c r="E147" s="8">
        <v>15.85</v>
      </c>
      <c r="F147" s="8" t="s">
        <v>24</v>
      </c>
      <c r="G147" s="8">
        <v>1.0</v>
      </c>
      <c r="H147" s="8">
        <v>0.0</v>
      </c>
      <c r="I147" s="8">
        <f t="shared" si="163"/>
        <v>0.3</v>
      </c>
      <c r="J147" s="8">
        <f t="shared" si="164"/>
        <v>1.226599905</v>
      </c>
      <c r="K147" s="9">
        <f t="shared" si="165"/>
        <v>0</v>
      </c>
      <c r="L147" s="9">
        <f t="shared" si="166"/>
        <v>0</v>
      </c>
      <c r="M147" s="9">
        <f t="shared" si="167"/>
        <v>1</v>
      </c>
      <c r="N147" s="9">
        <f t="shared" si="168"/>
        <v>0</v>
      </c>
      <c r="O147" s="9">
        <f t="shared" si="169"/>
        <v>0</v>
      </c>
      <c r="P147" s="8">
        <v>1.0</v>
      </c>
      <c r="AC147" s="11">
        <f t="shared" si="170"/>
        <v>0.5763463224</v>
      </c>
      <c r="AD147" s="11">
        <f t="shared" si="171"/>
        <v>0.1794824386</v>
      </c>
    </row>
    <row r="148">
      <c r="A148" s="12">
        <v>0.0</v>
      </c>
      <c r="B148" s="12">
        <v>3.0</v>
      </c>
      <c r="C148" s="12" t="s">
        <v>23</v>
      </c>
      <c r="D148" s="12">
        <v>19.0</v>
      </c>
      <c r="E148" s="12">
        <v>6.75</v>
      </c>
      <c r="F148" s="12" t="s">
        <v>28</v>
      </c>
      <c r="G148" s="12">
        <v>0.0</v>
      </c>
      <c r="H148" s="12">
        <v>0.0</v>
      </c>
      <c r="I148" s="12">
        <f t="shared" si="163"/>
        <v>0.2375</v>
      </c>
      <c r="J148" s="12">
        <f t="shared" si="164"/>
        <v>0.8893017025</v>
      </c>
      <c r="K148" s="13">
        <f t="shared" si="165"/>
        <v>0</v>
      </c>
      <c r="L148" s="13">
        <f t="shared" si="166"/>
        <v>0</v>
      </c>
      <c r="M148" s="13">
        <f t="shared" si="167"/>
        <v>0</v>
      </c>
      <c r="N148" s="13">
        <f t="shared" si="168"/>
        <v>0</v>
      </c>
      <c r="O148" s="13">
        <f t="shared" si="169"/>
        <v>1</v>
      </c>
      <c r="P148" s="12">
        <v>1.0</v>
      </c>
      <c r="AC148" s="11">
        <f t="shared" si="170"/>
        <v>0.1330683114</v>
      </c>
      <c r="AD148" s="11">
        <f t="shared" si="171"/>
        <v>0.01770717549</v>
      </c>
    </row>
    <row r="149">
      <c r="A149" s="8">
        <v>0.0</v>
      </c>
      <c r="B149" s="8">
        <v>2.0</v>
      </c>
      <c r="C149" s="8" t="s">
        <v>23</v>
      </c>
      <c r="D149" s="8">
        <v>18.0</v>
      </c>
      <c r="E149" s="8">
        <v>11.5</v>
      </c>
      <c r="F149" s="8" t="s">
        <v>24</v>
      </c>
      <c r="G149" s="8">
        <v>0.0</v>
      </c>
      <c r="H149" s="8">
        <v>0.0</v>
      </c>
      <c r="I149" s="8">
        <f t="shared" si="163"/>
        <v>0.225</v>
      </c>
      <c r="J149" s="8">
        <f t="shared" si="164"/>
        <v>1.096910013</v>
      </c>
      <c r="K149" s="9">
        <f t="shared" si="165"/>
        <v>0</v>
      </c>
      <c r="L149" s="9">
        <f t="shared" si="166"/>
        <v>1</v>
      </c>
      <c r="M149" s="9">
        <f t="shared" si="167"/>
        <v>1</v>
      </c>
      <c r="N149" s="9">
        <f t="shared" si="168"/>
        <v>0</v>
      </c>
      <c r="O149" s="9">
        <f t="shared" si="169"/>
        <v>1</v>
      </c>
      <c r="P149" s="8">
        <v>1.0</v>
      </c>
      <c r="AC149" s="11">
        <f t="shared" si="170"/>
        <v>0.3631455475</v>
      </c>
      <c r="AD149" s="11">
        <f t="shared" si="171"/>
        <v>0.1318746887</v>
      </c>
    </row>
    <row r="150">
      <c r="A150" s="12">
        <v>0.0</v>
      </c>
      <c r="B150" s="12">
        <v>2.0</v>
      </c>
      <c r="C150" s="12" t="s">
        <v>23</v>
      </c>
      <c r="D150" s="12">
        <v>19.0</v>
      </c>
      <c r="E150" s="12">
        <v>36.75</v>
      </c>
      <c r="F150" s="12" t="s">
        <v>24</v>
      </c>
      <c r="G150" s="12">
        <v>1.0</v>
      </c>
      <c r="H150" s="12">
        <v>1.0</v>
      </c>
      <c r="I150" s="12">
        <f t="shared" si="163"/>
        <v>0.2375</v>
      </c>
      <c r="J150" s="12">
        <f t="shared" si="164"/>
        <v>1.576916956</v>
      </c>
      <c r="K150" s="13">
        <f t="shared" si="165"/>
        <v>0</v>
      </c>
      <c r="L150" s="13">
        <f t="shared" si="166"/>
        <v>1</v>
      </c>
      <c r="M150" s="13">
        <f t="shared" si="167"/>
        <v>1</v>
      </c>
      <c r="N150" s="13">
        <f t="shared" si="168"/>
        <v>0</v>
      </c>
      <c r="O150" s="13">
        <f t="shared" si="169"/>
        <v>1</v>
      </c>
      <c r="P150" s="12">
        <v>1.0</v>
      </c>
      <c r="AC150" s="11">
        <f t="shared" si="170"/>
        <v>0.3112794876</v>
      </c>
      <c r="AD150" s="11">
        <f t="shared" si="171"/>
        <v>0.09689491937</v>
      </c>
    </row>
    <row r="151">
      <c r="A151" s="8">
        <v>1.0</v>
      </c>
      <c r="B151" s="8">
        <v>3.0</v>
      </c>
      <c r="C151" s="8" t="s">
        <v>23</v>
      </c>
      <c r="D151" s="8">
        <v>27.0</v>
      </c>
      <c r="E151" s="8">
        <v>7.7958</v>
      </c>
      <c r="F151" s="8" t="s">
        <v>24</v>
      </c>
      <c r="G151" s="8">
        <v>0.0</v>
      </c>
      <c r="H151" s="8">
        <v>0.0</v>
      </c>
      <c r="I151" s="8">
        <f t="shared" si="163"/>
        <v>0.3375</v>
      </c>
      <c r="J151" s="8">
        <f t="shared" si="164"/>
        <v>0.9442753458</v>
      </c>
      <c r="K151" s="9">
        <f t="shared" si="165"/>
        <v>0</v>
      </c>
      <c r="L151" s="9">
        <f t="shared" si="166"/>
        <v>0</v>
      </c>
      <c r="M151" s="9">
        <f t="shared" si="167"/>
        <v>1</v>
      </c>
      <c r="N151" s="9">
        <f t="shared" si="168"/>
        <v>0</v>
      </c>
      <c r="O151" s="9">
        <f t="shared" si="169"/>
        <v>1</v>
      </c>
      <c r="P151" s="8">
        <v>1.0</v>
      </c>
      <c r="AC151" s="11">
        <f t="shared" si="170"/>
        <v>0.115251126</v>
      </c>
      <c r="AD151" s="11">
        <f t="shared" si="171"/>
        <v>0.7827805701</v>
      </c>
    </row>
    <row r="152">
      <c r="A152" s="12">
        <v>0.0</v>
      </c>
      <c r="B152" s="12">
        <v>3.0</v>
      </c>
      <c r="C152" s="12" t="s">
        <v>25</v>
      </c>
      <c r="D152" s="12">
        <v>9.0</v>
      </c>
      <c r="E152" s="12">
        <v>34.375</v>
      </c>
      <c r="F152" s="12" t="s">
        <v>24</v>
      </c>
      <c r="G152" s="12">
        <v>2.0</v>
      </c>
      <c r="H152" s="12">
        <v>2.0</v>
      </c>
      <c r="I152" s="12">
        <f t="shared" si="163"/>
        <v>0.1125</v>
      </c>
      <c r="J152" s="12">
        <f t="shared" si="164"/>
        <v>1.548696449</v>
      </c>
      <c r="K152" s="13">
        <f t="shared" si="165"/>
        <v>0</v>
      </c>
      <c r="L152" s="13">
        <f t="shared" si="166"/>
        <v>0</v>
      </c>
      <c r="M152" s="13">
        <f t="shared" si="167"/>
        <v>1</v>
      </c>
      <c r="N152" s="13">
        <f t="shared" si="168"/>
        <v>0</v>
      </c>
      <c r="O152" s="13">
        <f t="shared" si="169"/>
        <v>0</v>
      </c>
      <c r="P152" s="12">
        <v>1.0</v>
      </c>
      <c r="AC152" s="11">
        <f t="shared" si="170"/>
        <v>0.6052813201</v>
      </c>
      <c r="AD152" s="11">
        <f t="shared" si="171"/>
        <v>0.3663654764</v>
      </c>
    </row>
    <row r="153">
      <c r="A153" s="8">
        <v>0.0</v>
      </c>
      <c r="B153" s="8">
        <v>2.0</v>
      </c>
      <c r="C153" s="8" t="s">
        <v>23</v>
      </c>
      <c r="D153" s="8">
        <v>36.5</v>
      </c>
      <c r="E153" s="8">
        <v>26.0</v>
      </c>
      <c r="F153" s="8" t="s">
        <v>24</v>
      </c>
      <c r="G153" s="8">
        <v>0.0</v>
      </c>
      <c r="H153" s="8">
        <v>2.0</v>
      </c>
      <c r="I153" s="8">
        <f t="shared" si="163"/>
        <v>0.45625</v>
      </c>
      <c r="J153" s="8">
        <f t="shared" si="164"/>
        <v>1.431363764</v>
      </c>
      <c r="K153" s="9">
        <f t="shared" si="165"/>
        <v>0</v>
      </c>
      <c r="L153" s="9">
        <f t="shared" si="166"/>
        <v>1</v>
      </c>
      <c r="M153" s="9">
        <f t="shared" si="167"/>
        <v>1</v>
      </c>
      <c r="N153" s="9">
        <f t="shared" si="168"/>
        <v>0</v>
      </c>
      <c r="O153" s="9">
        <f t="shared" si="169"/>
        <v>1</v>
      </c>
      <c r="P153" s="8">
        <v>1.0</v>
      </c>
      <c r="AC153" s="11">
        <f t="shared" si="170"/>
        <v>0.2331677266</v>
      </c>
      <c r="AD153" s="11">
        <f t="shared" si="171"/>
        <v>0.05436718872</v>
      </c>
    </row>
    <row r="154">
      <c r="A154" s="12">
        <v>0.0</v>
      </c>
      <c r="B154" s="12">
        <v>2.0</v>
      </c>
      <c r="C154" s="12" t="s">
        <v>23</v>
      </c>
      <c r="D154" s="12">
        <v>42.0</v>
      </c>
      <c r="E154" s="12">
        <v>13.0</v>
      </c>
      <c r="F154" s="12" t="s">
        <v>24</v>
      </c>
      <c r="G154" s="12">
        <v>0.0</v>
      </c>
      <c r="H154" s="12">
        <v>0.0</v>
      </c>
      <c r="I154" s="12">
        <f t="shared" si="163"/>
        <v>0.525</v>
      </c>
      <c r="J154" s="12">
        <f t="shared" si="164"/>
        <v>1.146128036</v>
      </c>
      <c r="K154" s="13">
        <f t="shared" si="165"/>
        <v>0</v>
      </c>
      <c r="L154" s="13">
        <f t="shared" si="166"/>
        <v>1</v>
      </c>
      <c r="M154" s="13">
        <f t="shared" si="167"/>
        <v>1</v>
      </c>
      <c r="N154" s="13">
        <f t="shared" si="168"/>
        <v>0</v>
      </c>
      <c r="O154" s="13">
        <f t="shared" si="169"/>
        <v>1</v>
      </c>
      <c r="P154" s="12">
        <v>1.0</v>
      </c>
      <c r="AC154" s="11">
        <f t="shared" si="170"/>
        <v>0.2119089865</v>
      </c>
      <c r="AD154" s="11">
        <f t="shared" si="171"/>
        <v>0.04490541855</v>
      </c>
    </row>
    <row r="155">
      <c r="A155" s="8">
        <v>0.0</v>
      </c>
      <c r="B155" s="8">
        <v>2.0</v>
      </c>
      <c r="C155" s="8" t="s">
        <v>23</v>
      </c>
      <c r="D155" s="8">
        <v>51.0</v>
      </c>
      <c r="E155" s="8">
        <v>12.525</v>
      </c>
      <c r="F155" s="8" t="s">
        <v>24</v>
      </c>
      <c r="G155" s="8">
        <v>0.0</v>
      </c>
      <c r="H155" s="8">
        <v>0.0</v>
      </c>
      <c r="I155" s="8">
        <f t="shared" si="163"/>
        <v>0.6375</v>
      </c>
      <c r="J155" s="8">
        <f t="shared" si="164"/>
        <v>1.131137274</v>
      </c>
      <c r="K155" s="9">
        <f t="shared" si="165"/>
        <v>0</v>
      </c>
      <c r="L155" s="9">
        <f t="shared" si="166"/>
        <v>1</v>
      </c>
      <c r="M155" s="9">
        <f t="shared" si="167"/>
        <v>1</v>
      </c>
      <c r="N155" s="9">
        <f t="shared" si="168"/>
        <v>0</v>
      </c>
      <c r="O155" s="9">
        <f t="shared" si="169"/>
        <v>1</v>
      </c>
      <c r="P155" s="8">
        <v>1.0</v>
      </c>
      <c r="AC155" s="11">
        <f t="shared" si="170"/>
        <v>0.1535650274</v>
      </c>
      <c r="AD155" s="11">
        <f t="shared" si="171"/>
        <v>0.02358221766</v>
      </c>
    </row>
    <row r="156">
      <c r="A156" s="12">
        <v>1.0</v>
      </c>
      <c r="B156" s="12">
        <v>1.0</v>
      </c>
      <c r="C156" s="12" t="s">
        <v>25</v>
      </c>
      <c r="D156" s="12">
        <v>22.0</v>
      </c>
      <c r="E156" s="12">
        <v>66.6</v>
      </c>
      <c r="F156" s="12" t="s">
        <v>24</v>
      </c>
      <c r="G156" s="12">
        <v>1.0</v>
      </c>
      <c r="H156" s="12">
        <v>0.0</v>
      </c>
      <c r="I156" s="12">
        <f t="shared" si="163"/>
        <v>0.275</v>
      </c>
      <c r="J156" s="12">
        <f t="shared" si="164"/>
        <v>1.829946696</v>
      </c>
      <c r="K156" s="13">
        <f t="shared" si="165"/>
        <v>1</v>
      </c>
      <c r="L156" s="13">
        <f t="shared" si="166"/>
        <v>0</v>
      </c>
      <c r="M156" s="13">
        <f t="shared" si="167"/>
        <v>1</v>
      </c>
      <c r="N156" s="13">
        <f t="shared" si="168"/>
        <v>0</v>
      </c>
      <c r="O156" s="13">
        <f t="shared" si="169"/>
        <v>0</v>
      </c>
      <c r="P156" s="12">
        <v>1.0</v>
      </c>
      <c r="AC156" s="11">
        <f t="shared" si="170"/>
        <v>0.971166021</v>
      </c>
      <c r="AD156" s="11">
        <f t="shared" si="171"/>
        <v>0.0008313983461</v>
      </c>
    </row>
    <row r="157">
      <c r="A157" s="8">
        <v>0.0</v>
      </c>
      <c r="B157" s="8">
        <v>3.0</v>
      </c>
      <c r="C157" s="8" t="s">
        <v>23</v>
      </c>
      <c r="D157" s="8">
        <v>55.5</v>
      </c>
      <c r="E157" s="8">
        <v>8.05</v>
      </c>
      <c r="F157" s="8" t="s">
        <v>24</v>
      </c>
      <c r="G157" s="8">
        <v>0.0</v>
      </c>
      <c r="H157" s="8">
        <v>0.0</v>
      </c>
      <c r="I157" s="8">
        <f t="shared" si="163"/>
        <v>0.69375</v>
      </c>
      <c r="J157" s="8">
        <f t="shared" si="164"/>
        <v>0.9566485792</v>
      </c>
      <c r="K157" s="9">
        <f t="shared" si="165"/>
        <v>0</v>
      </c>
      <c r="L157" s="9">
        <f t="shared" si="166"/>
        <v>0</v>
      </c>
      <c r="M157" s="9">
        <f t="shared" si="167"/>
        <v>1</v>
      </c>
      <c r="N157" s="9">
        <f t="shared" si="168"/>
        <v>0</v>
      </c>
      <c r="O157" s="9">
        <f t="shared" si="169"/>
        <v>1</v>
      </c>
      <c r="P157" s="8">
        <v>1.0</v>
      </c>
      <c r="AC157" s="11">
        <f t="shared" si="170"/>
        <v>-0.06658791919</v>
      </c>
      <c r="AD157" s="11">
        <f t="shared" si="171"/>
        <v>0.004433950982</v>
      </c>
    </row>
    <row r="158">
      <c r="A158" s="12">
        <v>0.0</v>
      </c>
      <c r="B158" s="12">
        <v>3.0</v>
      </c>
      <c r="C158" s="12" t="s">
        <v>23</v>
      </c>
      <c r="D158" s="12">
        <v>40.5</v>
      </c>
      <c r="E158" s="12">
        <v>14.5</v>
      </c>
      <c r="F158" s="12" t="s">
        <v>24</v>
      </c>
      <c r="G158" s="12">
        <v>0.0</v>
      </c>
      <c r="H158" s="12">
        <v>2.0</v>
      </c>
      <c r="I158" s="12">
        <f t="shared" si="163"/>
        <v>0.50625</v>
      </c>
      <c r="J158" s="12">
        <f t="shared" si="164"/>
        <v>1.190331698</v>
      </c>
      <c r="K158" s="13">
        <f t="shared" si="165"/>
        <v>0</v>
      </c>
      <c r="L158" s="13">
        <f t="shared" si="166"/>
        <v>0</v>
      </c>
      <c r="M158" s="13">
        <f t="shared" si="167"/>
        <v>1</v>
      </c>
      <c r="N158" s="13">
        <f t="shared" si="168"/>
        <v>0</v>
      </c>
      <c r="O158" s="13">
        <f t="shared" si="169"/>
        <v>1</v>
      </c>
      <c r="P158" s="12">
        <v>1.0</v>
      </c>
      <c r="AC158" s="11">
        <f t="shared" si="170"/>
        <v>0.01297216221</v>
      </c>
      <c r="AD158" s="11">
        <f t="shared" si="171"/>
        <v>0.0001682769925</v>
      </c>
    </row>
    <row r="159" hidden="1">
      <c r="A159" s="8">
        <v>0.0</v>
      </c>
      <c r="B159" s="8">
        <v>3.0</v>
      </c>
      <c r="C159" s="8" t="s">
        <v>23</v>
      </c>
      <c r="D159" s="9"/>
      <c r="E159" s="8">
        <v>7.3125</v>
      </c>
      <c r="F159" s="8" t="s">
        <v>24</v>
      </c>
      <c r="G159" s="8">
        <v>0.0</v>
      </c>
      <c r="H159" s="8">
        <v>0.0</v>
      </c>
      <c r="I159" s="8"/>
      <c r="J159" s="8"/>
      <c r="K159" s="9"/>
      <c r="L159" s="9"/>
      <c r="M159" s="9"/>
      <c r="N159" s="9"/>
      <c r="O159" s="9"/>
      <c r="P159" s="9"/>
    </row>
    <row r="160">
      <c r="A160" s="12">
        <v>0.0</v>
      </c>
      <c r="B160" s="12">
        <v>1.0</v>
      </c>
      <c r="C160" s="12" t="s">
        <v>23</v>
      </c>
      <c r="D160" s="12">
        <v>51.0</v>
      </c>
      <c r="E160" s="12">
        <v>61.3792</v>
      </c>
      <c r="F160" s="12" t="s">
        <v>26</v>
      </c>
      <c r="G160" s="12">
        <v>0.0</v>
      </c>
      <c r="H160" s="12">
        <v>1.0</v>
      </c>
      <c r="I160" s="12">
        <f t="shared" ref="I160:I162" si="172">D160:D1003/$D$1</f>
        <v>0.6375</v>
      </c>
      <c r="J160" s="12">
        <f t="shared" ref="J160:J162" si="173">LOG10(E160:E1003 +1)</f>
        <v>1.795039801</v>
      </c>
      <c r="K160" s="13">
        <f t="shared" ref="K160:K162" si="174">IF(B160=1, 1, 0)</f>
        <v>1</v>
      </c>
      <c r="L160" s="13">
        <f t="shared" ref="L160:L162" si="175">IF(B160=2, 1, 0)</f>
        <v>0</v>
      </c>
      <c r="M160" s="13">
        <f t="shared" ref="M160:M162" si="176">IF(F160="S", 1, 0)</f>
        <v>0</v>
      </c>
      <c r="N160" s="13">
        <f t="shared" ref="N160:N162" si="177">IF(F160="C", 1,0)</f>
        <v>1</v>
      </c>
      <c r="O160" s="13">
        <f t="shared" ref="O160:O162" si="178">IF(C160="male", 1,0)</f>
        <v>1</v>
      </c>
      <c r="P160" s="12">
        <v>1.0</v>
      </c>
      <c r="AC160" s="11">
        <f t="shared" ref="AC160:AC162" si="179">SUMPRODUCT(G160:P160, $R$5:$AA$5)</f>
        <v>0.4078615092</v>
      </c>
      <c r="AD160" s="11">
        <f t="shared" ref="AD160:AD162" si="180">(AC160-A160)^2</f>
        <v>0.1663510107</v>
      </c>
    </row>
    <row r="161">
      <c r="A161" s="8">
        <v>1.0</v>
      </c>
      <c r="B161" s="8">
        <v>3.0</v>
      </c>
      <c r="C161" s="8" t="s">
        <v>25</v>
      </c>
      <c r="D161" s="8">
        <v>16.0</v>
      </c>
      <c r="E161" s="8">
        <v>7.7333</v>
      </c>
      <c r="F161" s="8" t="s">
        <v>28</v>
      </c>
      <c r="G161" s="8">
        <v>0.0</v>
      </c>
      <c r="H161" s="8">
        <v>0.0</v>
      </c>
      <c r="I161" s="8">
        <f t="shared" si="172"/>
        <v>0.2</v>
      </c>
      <c r="J161" s="8">
        <f t="shared" si="173"/>
        <v>0.941178379</v>
      </c>
      <c r="K161" s="9">
        <f t="shared" si="174"/>
        <v>0</v>
      </c>
      <c r="L161" s="9">
        <f t="shared" si="175"/>
        <v>0</v>
      </c>
      <c r="M161" s="9">
        <f t="shared" si="176"/>
        <v>0</v>
      </c>
      <c r="N161" s="9">
        <f t="shared" si="177"/>
        <v>0</v>
      </c>
      <c r="O161" s="9">
        <f t="shared" si="178"/>
        <v>0</v>
      </c>
      <c r="P161" s="8">
        <v>1.0</v>
      </c>
      <c r="AC161" s="11">
        <f t="shared" si="179"/>
        <v>0.6378657619</v>
      </c>
      <c r="AD161" s="11">
        <f t="shared" si="180"/>
        <v>0.1311412064</v>
      </c>
    </row>
    <row r="162">
      <c r="A162" s="12">
        <v>0.0</v>
      </c>
      <c r="B162" s="12">
        <v>3.0</v>
      </c>
      <c r="C162" s="12" t="s">
        <v>23</v>
      </c>
      <c r="D162" s="12">
        <v>30.0</v>
      </c>
      <c r="E162" s="12">
        <v>8.05</v>
      </c>
      <c r="F162" s="12" t="s">
        <v>24</v>
      </c>
      <c r="G162" s="12">
        <v>0.0</v>
      </c>
      <c r="H162" s="12">
        <v>0.0</v>
      </c>
      <c r="I162" s="12">
        <f t="shared" si="172"/>
        <v>0.375</v>
      </c>
      <c r="J162" s="12">
        <f t="shared" si="173"/>
        <v>0.9566485792</v>
      </c>
      <c r="K162" s="13">
        <f t="shared" si="174"/>
        <v>0</v>
      </c>
      <c r="L162" s="13">
        <f t="shared" si="175"/>
        <v>0</v>
      </c>
      <c r="M162" s="13">
        <f t="shared" si="176"/>
        <v>1</v>
      </c>
      <c r="N162" s="13">
        <f t="shared" si="177"/>
        <v>0</v>
      </c>
      <c r="O162" s="13">
        <f t="shared" si="178"/>
        <v>1</v>
      </c>
      <c r="P162" s="12">
        <v>1.0</v>
      </c>
      <c r="AC162" s="11">
        <f t="shared" si="179"/>
        <v>0.09664976952</v>
      </c>
      <c r="AD162" s="11">
        <f t="shared" si="180"/>
        <v>0.009341177949</v>
      </c>
    </row>
    <row r="163" hidden="1">
      <c r="A163" s="8">
        <v>0.0</v>
      </c>
      <c r="B163" s="8">
        <v>3.0</v>
      </c>
      <c r="C163" s="8" t="s">
        <v>23</v>
      </c>
      <c r="D163" s="9"/>
      <c r="E163" s="8">
        <v>8.6625</v>
      </c>
      <c r="F163" s="8" t="s">
        <v>24</v>
      </c>
      <c r="G163" s="8">
        <v>0.0</v>
      </c>
      <c r="H163" s="8">
        <v>0.0</v>
      </c>
      <c r="I163" s="8"/>
      <c r="J163" s="8"/>
      <c r="K163" s="9"/>
      <c r="L163" s="9"/>
      <c r="M163" s="9"/>
      <c r="N163" s="9"/>
      <c r="O163" s="9"/>
      <c r="P163" s="9"/>
    </row>
    <row r="164" hidden="1">
      <c r="A164" s="12">
        <v>0.0</v>
      </c>
      <c r="B164" s="12">
        <v>3.0</v>
      </c>
      <c r="C164" s="12" t="s">
        <v>23</v>
      </c>
      <c r="D164" s="13"/>
      <c r="E164" s="12">
        <v>69.55</v>
      </c>
      <c r="F164" s="12" t="s">
        <v>24</v>
      </c>
      <c r="G164" s="12">
        <v>8.0</v>
      </c>
      <c r="H164" s="12">
        <v>2.0</v>
      </c>
      <c r="I164" s="12"/>
      <c r="J164" s="12"/>
      <c r="K164" s="13"/>
      <c r="L164" s="13"/>
      <c r="M164" s="13"/>
      <c r="N164" s="13"/>
      <c r="O164" s="13"/>
      <c r="P164" s="13"/>
    </row>
    <row r="165">
      <c r="A165" s="8">
        <v>0.0</v>
      </c>
      <c r="B165" s="8">
        <v>3.0</v>
      </c>
      <c r="C165" s="8" t="s">
        <v>23</v>
      </c>
      <c r="D165" s="8">
        <v>44.0</v>
      </c>
      <c r="E165" s="8">
        <v>16.1</v>
      </c>
      <c r="F165" s="8" t="s">
        <v>24</v>
      </c>
      <c r="G165" s="8">
        <v>0.0</v>
      </c>
      <c r="H165" s="8">
        <v>1.0</v>
      </c>
      <c r="I165" s="8">
        <f t="shared" ref="I165:I170" si="181">D165:D1003/$D$1</f>
        <v>0.55</v>
      </c>
      <c r="J165" s="8">
        <f t="shared" ref="J165:J170" si="182">LOG10(E165:E1003 +1)</f>
        <v>1.23299611</v>
      </c>
      <c r="K165" s="9">
        <f t="shared" ref="K165:K170" si="183">IF(B165=1, 1, 0)</f>
        <v>0</v>
      </c>
      <c r="L165" s="9">
        <f t="shared" ref="L165:L170" si="184">IF(B165=2, 1, 0)</f>
        <v>0</v>
      </c>
      <c r="M165" s="9">
        <f t="shared" ref="M165:M170" si="185">IF(F165="S", 1, 0)</f>
        <v>1</v>
      </c>
      <c r="N165" s="9">
        <f t="shared" ref="N165:N170" si="186">IF(F165="C", 1,0)</f>
        <v>0</v>
      </c>
      <c r="O165" s="9">
        <f t="shared" ref="O165:O170" si="187">IF(C165="male", 1,0)</f>
        <v>1</v>
      </c>
      <c r="P165" s="8">
        <v>1.0</v>
      </c>
      <c r="AC165" s="11">
        <f t="shared" ref="AC165:AC170" si="188">SUMPRODUCT(G165:P165, $R$5:$AA$5)</f>
        <v>0.006572433179</v>
      </c>
      <c r="AD165" s="11">
        <f t="shared" ref="AD165:AD170" si="189">(AC165-A165)^2</f>
        <v>0.0000431968779</v>
      </c>
    </row>
    <row r="166">
      <c r="A166" s="12">
        <v>1.0</v>
      </c>
      <c r="B166" s="12">
        <v>2.0</v>
      </c>
      <c r="C166" s="12" t="s">
        <v>25</v>
      </c>
      <c r="D166" s="12">
        <v>40.0</v>
      </c>
      <c r="E166" s="12">
        <v>15.75</v>
      </c>
      <c r="F166" s="12" t="s">
        <v>24</v>
      </c>
      <c r="G166" s="12">
        <v>0.0</v>
      </c>
      <c r="H166" s="12">
        <v>0.0</v>
      </c>
      <c r="I166" s="12">
        <f t="shared" si="181"/>
        <v>0.5</v>
      </c>
      <c r="J166" s="12">
        <f t="shared" si="182"/>
        <v>1.224014811</v>
      </c>
      <c r="K166" s="13">
        <f t="shared" si="183"/>
        <v>0</v>
      </c>
      <c r="L166" s="13">
        <f t="shared" si="184"/>
        <v>1</v>
      </c>
      <c r="M166" s="13">
        <f t="shared" si="185"/>
        <v>1</v>
      </c>
      <c r="N166" s="13">
        <f t="shared" si="186"/>
        <v>0</v>
      </c>
      <c r="O166" s="13">
        <f t="shared" si="187"/>
        <v>0</v>
      </c>
      <c r="P166" s="12">
        <v>1.0</v>
      </c>
      <c r="AC166" s="11">
        <f t="shared" si="188"/>
        <v>0.7115727041</v>
      </c>
      <c r="AD166" s="11">
        <f t="shared" si="189"/>
        <v>0.08319030502</v>
      </c>
    </row>
    <row r="167">
      <c r="A167" s="8">
        <v>0.0</v>
      </c>
      <c r="B167" s="8">
        <v>3.0</v>
      </c>
      <c r="C167" s="8" t="s">
        <v>23</v>
      </c>
      <c r="D167" s="8">
        <v>26.0</v>
      </c>
      <c r="E167" s="8">
        <v>7.775</v>
      </c>
      <c r="F167" s="8" t="s">
        <v>24</v>
      </c>
      <c r="G167" s="8">
        <v>0.0</v>
      </c>
      <c r="H167" s="8">
        <v>0.0</v>
      </c>
      <c r="I167" s="8">
        <f t="shared" si="181"/>
        <v>0.325</v>
      </c>
      <c r="J167" s="8">
        <f t="shared" si="182"/>
        <v>0.9432471251</v>
      </c>
      <c r="K167" s="9">
        <f t="shared" si="183"/>
        <v>0</v>
      </c>
      <c r="L167" s="9">
        <f t="shared" si="184"/>
        <v>0</v>
      </c>
      <c r="M167" s="9">
        <f t="shared" si="185"/>
        <v>1</v>
      </c>
      <c r="N167" s="9">
        <f t="shared" si="186"/>
        <v>0</v>
      </c>
      <c r="O167" s="9">
        <f t="shared" si="187"/>
        <v>1</v>
      </c>
      <c r="P167" s="8">
        <v>1.0</v>
      </c>
      <c r="AC167" s="11">
        <f t="shared" si="188"/>
        <v>0.121602488</v>
      </c>
      <c r="AD167" s="11">
        <f t="shared" si="189"/>
        <v>0.01478716509</v>
      </c>
    </row>
    <row r="168">
      <c r="A168" s="12">
        <v>0.0</v>
      </c>
      <c r="B168" s="12">
        <v>3.0</v>
      </c>
      <c r="C168" s="12" t="s">
        <v>23</v>
      </c>
      <c r="D168" s="12">
        <v>17.0</v>
      </c>
      <c r="E168" s="12">
        <v>8.6625</v>
      </c>
      <c r="F168" s="12" t="s">
        <v>24</v>
      </c>
      <c r="G168" s="12">
        <v>0.0</v>
      </c>
      <c r="H168" s="12">
        <v>0.0</v>
      </c>
      <c r="I168" s="12">
        <f t="shared" si="181"/>
        <v>0.2125</v>
      </c>
      <c r="J168" s="12">
        <f t="shared" si="182"/>
        <v>0.9850895069</v>
      </c>
      <c r="K168" s="13">
        <f t="shared" si="183"/>
        <v>0</v>
      </c>
      <c r="L168" s="13">
        <f t="shared" si="184"/>
        <v>0</v>
      </c>
      <c r="M168" s="13">
        <f t="shared" si="185"/>
        <v>1</v>
      </c>
      <c r="N168" s="13">
        <f t="shared" si="186"/>
        <v>0</v>
      </c>
      <c r="O168" s="13">
        <f t="shared" si="187"/>
        <v>1</v>
      </c>
      <c r="P168" s="12">
        <v>1.0</v>
      </c>
      <c r="AC168" s="11">
        <f t="shared" si="188"/>
        <v>0.1812552082</v>
      </c>
      <c r="AD168" s="11">
        <f t="shared" si="189"/>
        <v>0.03285345051</v>
      </c>
    </row>
    <row r="169">
      <c r="A169" s="8">
        <v>0.0</v>
      </c>
      <c r="B169" s="8">
        <v>3.0</v>
      </c>
      <c r="C169" s="8" t="s">
        <v>23</v>
      </c>
      <c r="D169" s="8">
        <v>1.0</v>
      </c>
      <c r="E169" s="8">
        <v>39.6875</v>
      </c>
      <c r="F169" s="8" t="s">
        <v>24</v>
      </c>
      <c r="G169" s="8">
        <v>4.0</v>
      </c>
      <c r="H169" s="8">
        <v>1.0</v>
      </c>
      <c r="I169" s="8">
        <f t="shared" si="181"/>
        <v>0.0125</v>
      </c>
      <c r="J169" s="8">
        <f t="shared" si="182"/>
        <v>1.609461006</v>
      </c>
      <c r="K169" s="9">
        <f t="shared" si="183"/>
        <v>0</v>
      </c>
      <c r="L169" s="9">
        <f t="shared" si="184"/>
        <v>0</v>
      </c>
      <c r="M169" s="9">
        <f t="shared" si="185"/>
        <v>1</v>
      </c>
      <c r="N169" s="9">
        <f t="shared" si="186"/>
        <v>0</v>
      </c>
      <c r="O169" s="9">
        <f t="shared" si="187"/>
        <v>1</v>
      </c>
      <c r="P169" s="8">
        <v>1.0</v>
      </c>
      <c r="AC169" s="11">
        <f t="shared" si="188"/>
        <v>0.08044748085</v>
      </c>
      <c r="AD169" s="11">
        <f t="shared" si="189"/>
        <v>0.006471797175</v>
      </c>
    </row>
    <row r="170">
      <c r="A170" s="12">
        <v>1.0</v>
      </c>
      <c r="B170" s="12">
        <v>3.0</v>
      </c>
      <c r="C170" s="12" t="s">
        <v>23</v>
      </c>
      <c r="D170" s="12">
        <v>9.0</v>
      </c>
      <c r="E170" s="12">
        <v>20.525</v>
      </c>
      <c r="F170" s="12" t="s">
        <v>24</v>
      </c>
      <c r="G170" s="12">
        <v>0.0</v>
      </c>
      <c r="H170" s="12">
        <v>2.0</v>
      </c>
      <c r="I170" s="12">
        <f t="shared" si="181"/>
        <v>0.1125</v>
      </c>
      <c r="J170" s="12">
        <f t="shared" si="182"/>
        <v>1.33294316</v>
      </c>
      <c r="K170" s="13">
        <f t="shared" si="183"/>
        <v>0</v>
      </c>
      <c r="L170" s="13">
        <f t="shared" si="184"/>
        <v>0</v>
      </c>
      <c r="M170" s="13">
        <f t="shared" si="185"/>
        <v>1</v>
      </c>
      <c r="N170" s="13">
        <f t="shared" si="186"/>
        <v>0</v>
      </c>
      <c r="O170" s="13">
        <f t="shared" si="187"/>
        <v>1</v>
      </c>
      <c r="P170" s="12">
        <v>1.0</v>
      </c>
      <c r="AC170" s="11">
        <f t="shared" si="188"/>
        <v>0.2215696718</v>
      </c>
      <c r="AD170" s="11">
        <f t="shared" si="189"/>
        <v>0.6059537758</v>
      </c>
    </row>
    <row r="171" hidden="1">
      <c r="A171" s="8">
        <v>1.0</v>
      </c>
      <c r="B171" s="8">
        <v>1.0</v>
      </c>
      <c r="C171" s="8" t="s">
        <v>25</v>
      </c>
      <c r="D171" s="9"/>
      <c r="E171" s="8">
        <v>55.0</v>
      </c>
      <c r="F171" s="8" t="s">
        <v>24</v>
      </c>
      <c r="G171" s="8">
        <v>0.0</v>
      </c>
      <c r="H171" s="8">
        <v>1.0</v>
      </c>
      <c r="I171" s="8"/>
      <c r="J171" s="8"/>
      <c r="K171" s="9"/>
      <c r="L171" s="9"/>
      <c r="M171" s="9"/>
      <c r="N171" s="9"/>
      <c r="O171" s="9"/>
      <c r="P171" s="9"/>
    </row>
    <row r="172">
      <c r="A172" s="12">
        <v>0.0</v>
      </c>
      <c r="B172" s="12">
        <v>3.0</v>
      </c>
      <c r="C172" s="12" t="s">
        <v>25</v>
      </c>
      <c r="D172" s="12">
        <v>45.0</v>
      </c>
      <c r="E172" s="12">
        <v>27.9</v>
      </c>
      <c r="F172" s="12" t="s">
        <v>24</v>
      </c>
      <c r="G172" s="12">
        <v>1.0</v>
      </c>
      <c r="H172" s="12">
        <v>4.0</v>
      </c>
      <c r="I172" s="12">
        <f>D172:D1003/$D$1</f>
        <v>0.5625</v>
      </c>
      <c r="J172" s="12">
        <f>LOG10(E172:E1003 +1)</f>
        <v>1.460897843</v>
      </c>
      <c r="K172" s="13">
        <f>IF(B172=1, 1, 0)</f>
        <v>0</v>
      </c>
      <c r="L172" s="13">
        <f>IF(B172=2, 1, 0)</f>
        <v>0</v>
      </c>
      <c r="M172" s="13">
        <f>IF(F172="S", 1, 0)</f>
        <v>1</v>
      </c>
      <c r="N172" s="13">
        <f>IF(F172="C", 1,0)</f>
        <v>0</v>
      </c>
      <c r="O172" s="13">
        <f>IF(C172="male", 1,0)</f>
        <v>0</v>
      </c>
      <c r="P172" s="12">
        <v>1.0</v>
      </c>
      <c r="AC172" s="11">
        <f>SUMPRODUCT(G172:P172, $R$5:$AA$5)</f>
        <v>0.3976312439</v>
      </c>
      <c r="AD172" s="11">
        <f>(AC172-A172)^2</f>
        <v>0.1581106061</v>
      </c>
    </row>
    <row r="173" hidden="1">
      <c r="A173" s="8">
        <v>0.0</v>
      </c>
      <c r="B173" s="8">
        <v>1.0</v>
      </c>
      <c r="C173" s="8" t="s">
        <v>23</v>
      </c>
      <c r="D173" s="9"/>
      <c r="E173" s="8">
        <v>25.925</v>
      </c>
      <c r="F173" s="8" t="s">
        <v>24</v>
      </c>
      <c r="G173" s="8">
        <v>0.0</v>
      </c>
      <c r="H173" s="8">
        <v>0.0</v>
      </c>
      <c r="I173" s="8"/>
      <c r="J173" s="8"/>
      <c r="K173" s="9"/>
      <c r="L173" s="9"/>
      <c r="M173" s="9"/>
      <c r="N173" s="9"/>
      <c r="O173" s="9"/>
      <c r="P173" s="9"/>
    </row>
    <row r="174">
      <c r="A174" s="12">
        <v>0.0</v>
      </c>
      <c r="B174" s="12">
        <v>3.0</v>
      </c>
      <c r="C174" s="12" t="s">
        <v>23</v>
      </c>
      <c r="D174" s="12">
        <v>28.0</v>
      </c>
      <c r="E174" s="12">
        <v>56.4958</v>
      </c>
      <c r="F174" s="12" t="s">
        <v>24</v>
      </c>
      <c r="G174" s="12">
        <v>0.0</v>
      </c>
      <c r="H174" s="12">
        <v>0.0</v>
      </c>
      <c r="I174" s="12">
        <f t="shared" ref="I174:I180" si="190">D174:D1003/$D$1</f>
        <v>0.35</v>
      </c>
      <c r="J174" s="12">
        <f t="shared" ref="J174:J180" si="191">LOG10(E174:E1003 +1)</f>
        <v>1.759636121</v>
      </c>
      <c r="K174" s="13">
        <f t="shared" ref="K174:K180" si="192">IF(B174=1, 1, 0)</f>
        <v>0</v>
      </c>
      <c r="L174" s="13">
        <f t="shared" ref="L174:L180" si="193">IF(B174=2, 1, 0)</f>
        <v>0</v>
      </c>
      <c r="M174" s="13">
        <f t="shared" ref="M174:M180" si="194">IF(F174="S", 1, 0)</f>
        <v>1</v>
      </c>
      <c r="N174" s="13">
        <f t="shared" ref="N174:N180" si="195">IF(F174="C", 1,0)</f>
        <v>0</v>
      </c>
      <c r="O174" s="13">
        <f t="shared" ref="O174:O180" si="196">IF(C174="male", 1,0)</f>
        <v>1</v>
      </c>
      <c r="P174" s="12">
        <v>1.0</v>
      </c>
      <c r="AC174" s="11">
        <f t="shared" ref="AC174:AC180" si="197">SUMPRODUCT(G174:P174, $R$5:$AA$5)</f>
        <v>0.1485907342</v>
      </c>
      <c r="AD174" s="11">
        <f t="shared" ref="AD174:AD180" si="198">(AC174-A174)^2</f>
        <v>0.0220792063</v>
      </c>
    </row>
    <row r="175">
      <c r="A175" s="8">
        <v>0.0</v>
      </c>
      <c r="B175" s="8">
        <v>1.0</v>
      </c>
      <c r="C175" s="8" t="s">
        <v>23</v>
      </c>
      <c r="D175" s="8">
        <v>61.0</v>
      </c>
      <c r="E175" s="8">
        <v>33.5</v>
      </c>
      <c r="F175" s="8" t="s">
        <v>24</v>
      </c>
      <c r="G175" s="8">
        <v>0.0</v>
      </c>
      <c r="H175" s="8">
        <v>0.0</v>
      </c>
      <c r="I175" s="8">
        <f t="shared" si="190"/>
        <v>0.7625</v>
      </c>
      <c r="J175" s="8">
        <f t="shared" si="191"/>
        <v>1.537819095</v>
      </c>
      <c r="K175" s="9">
        <f t="shared" si="192"/>
        <v>1</v>
      </c>
      <c r="L175" s="9">
        <f t="shared" si="193"/>
        <v>0</v>
      </c>
      <c r="M175" s="9">
        <f t="shared" si="194"/>
        <v>1</v>
      </c>
      <c r="N175" s="9">
        <f t="shared" si="195"/>
        <v>0</v>
      </c>
      <c r="O175" s="9">
        <f t="shared" si="196"/>
        <v>1</v>
      </c>
      <c r="P175" s="8">
        <v>1.0</v>
      </c>
      <c r="AC175" s="11">
        <f t="shared" si="197"/>
        <v>0.2791398119</v>
      </c>
      <c r="AD175" s="11">
        <f t="shared" si="198"/>
        <v>0.0779190346</v>
      </c>
    </row>
    <row r="176">
      <c r="A176" s="12">
        <v>0.0</v>
      </c>
      <c r="B176" s="12">
        <v>3.0</v>
      </c>
      <c r="C176" s="12" t="s">
        <v>23</v>
      </c>
      <c r="D176" s="12">
        <v>4.0</v>
      </c>
      <c r="E176" s="12">
        <v>29.125</v>
      </c>
      <c r="F176" s="12" t="s">
        <v>28</v>
      </c>
      <c r="G176" s="12">
        <v>4.0</v>
      </c>
      <c r="H176" s="12">
        <v>1.0</v>
      </c>
      <c r="I176" s="12">
        <f t="shared" si="190"/>
        <v>0.05</v>
      </c>
      <c r="J176" s="12">
        <f t="shared" si="191"/>
        <v>1.478927056</v>
      </c>
      <c r="K176" s="13">
        <f t="shared" si="192"/>
        <v>0</v>
      </c>
      <c r="L176" s="13">
        <f t="shared" si="193"/>
        <v>0</v>
      </c>
      <c r="M176" s="13">
        <f t="shared" si="194"/>
        <v>0</v>
      </c>
      <c r="N176" s="13">
        <f t="shared" si="195"/>
        <v>0</v>
      </c>
      <c r="O176" s="13">
        <f t="shared" si="196"/>
        <v>1</v>
      </c>
      <c r="P176" s="12">
        <v>1.0</v>
      </c>
      <c r="AC176" s="11">
        <f t="shared" si="197"/>
        <v>0.02416556173</v>
      </c>
      <c r="AD176" s="11">
        <f t="shared" si="198"/>
        <v>0.0005839743739</v>
      </c>
    </row>
    <row r="177">
      <c r="A177" s="8">
        <v>1.0</v>
      </c>
      <c r="B177" s="8">
        <v>3.0</v>
      </c>
      <c r="C177" s="8" t="s">
        <v>25</v>
      </c>
      <c r="D177" s="8">
        <v>1.0</v>
      </c>
      <c r="E177" s="8">
        <v>11.1333</v>
      </c>
      <c r="F177" s="8" t="s">
        <v>24</v>
      </c>
      <c r="G177" s="8">
        <v>1.0</v>
      </c>
      <c r="H177" s="8">
        <v>1.0</v>
      </c>
      <c r="I177" s="8">
        <f t="shared" si="190"/>
        <v>0.0125</v>
      </c>
      <c r="J177" s="8">
        <f t="shared" si="191"/>
        <v>1.083978936</v>
      </c>
      <c r="K177" s="9">
        <f t="shared" si="192"/>
        <v>0</v>
      </c>
      <c r="L177" s="9">
        <f t="shared" si="193"/>
        <v>0</v>
      </c>
      <c r="M177" s="9">
        <f t="shared" si="194"/>
        <v>1</v>
      </c>
      <c r="N177" s="9">
        <f t="shared" si="195"/>
        <v>0</v>
      </c>
      <c r="O177" s="9">
        <f t="shared" si="196"/>
        <v>0</v>
      </c>
      <c r="P177" s="8">
        <v>1.0</v>
      </c>
      <c r="AC177" s="11">
        <f t="shared" si="197"/>
        <v>0.7027029403</v>
      </c>
      <c r="AD177" s="11">
        <f t="shared" si="198"/>
        <v>0.0883855417</v>
      </c>
    </row>
    <row r="178">
      <c r="A178" s="12">
        <v>0.0</v>
      </c>
      <c r="B178" s="12">
        <v>3.0</v>
      </c>
      <c r="C178" s="12" t="s">
        <v>23</v>
      </c>
      <c r="D178" s="12">
        <v>21.0</v>
      </c>
      <c r="E178" s="12">
        <v>7.925</v>
      </c>
      <c r="F178" s="12" t="s">
        <v>24</v>
      </c>
      <c r="G178" s="12">
        <v>0.0</v>
      </c>
      <c r="H178" s="12">
        <v>0.0</v>
      </c>
      <c r="I178" s="12">
        <f t="shared" si="190"/>
        <v>0.2625</v>
      </c>
      <c r="J178" s="12">
        <f t="shared" si="191"/>
        <v>0.9506082248</v>
      </c>
      <c r="K178" s="13">
        <f t="shared" si="192"/>
        <v>0</v>
      </c>
      <c r="L178" s="13">
        <f t="shared" si="193"/>
        <v>0</v>
      </c>
      <c r="M178" s="13">
        <f t="shared" si="194"/>
        <v>1</v>
      </c>
      <c r="N178" s="13">
        <f t="shared" si="195"/>
        <v>0</v>
      </c>
      <c r="O178" s="13">
        <f t="shared" si="196"/>
        <v>1</v>
      </c>
      <c r="P178" s="12">
        <v>1.0</v>
      </c>
      <c r="AC178" s="11">
        <f t="shared" si="197"/>
        <v>0.1539686616</v>
      </c>
      <c r="AD178" s="11">
        <f t="shared" si="198"/>
        <v>0.02370634875</v>
      </c>
    </row>
    <row r="179">
      <c r="A179" s="8">
        <v>0.0</v>
      </c>
      <c r="B179" s="8">
        <v>1.0</v>
      </c>
      <c r="C179" s="8" t="s">
        <v>23</v>
      </c>
      <c r="D179" s="8">
        <v>56.0</v>
      </c>
      <c r="E179" s="8">
        <v>30.6958</v>
      </c>
      <c r="F179" s="8" t="s">
        <v>26</v>
      </c>
      <c r="G179" s="8">
        <v>0.0</v>
      </c>
      <c r="H179" s="8">
        <v>0.0</v>
      </c>
      <c r="I179" s="8">
        <f t="shared" si="190"/>
        <v>0.7</v>
      </c>
      <c r="J179" s="8">
        <f t="shared" si="191"/>
        <v>1.501001718</v>
      </c>
      <c r="K179" s="9">
        <f t="shared" si="192"/>
        <v>1</v>
      </c>
      <c r="L179" s="9">
        <f t="shared" si="193"/>
        <v>0</v>
      </c>
      <c r="M179" s="9">
        <f t="shared" si="194"/>
        <v>0</v>
      </c>
      <c r="N179" s="9">
        <f t="shared" si="195"/>
        <v>1</v>
      </c>
      <c r="O179" s="9">
        <f t="shared" si="196"/>
        <v>1</v>
      </c>
      <c r="P179" s="8">
        <v>1.0</v>
      </c>
      <c r="AC179" s="11">
        <f t="shared" si="197"/>
        <v>0.3754485175</v>
      </c>
      <c r="AD179" s="11">
        <f t="shared" si="198"/>
        <v>0.1409615893</v>
      </c>
    </row>
    <row r="180">
      <c r="A180" s="12">
        <v>0.0</v>
      </c>
      <c r="B180" s="12">
        <v>3.0</v>
      </c>
      <c r="C180" s="12" t="s">
        <v>23</v>
      </c>
      <c r="D180" s="12">
        <v>18.0</v>
      </c>
      <c r="E180" s="12">
        <v>7.8542</v>
      </c>
      <c r="F180" s="12" t="s">
        <v>24</v>
      </c>
      <c r="G180" s="12">
        <v>1.0</v>
      </c>
      <c r="H180" s="12">
        <v>1.0</v>
      </c>
      <c r="I180" s="12">
        <f t="shared" si="190"/>
        <v>0.225</v>
      </c>
      <c r="J180" s="12">
        <f t="shared" si="191"/>
        <v>0.9471493277</v>
      </c>
      <c r="K180" s="13">
        <f t="shared" si="192"/>
        <v>0</v>
      </c>
      <c r="L180" s="13">
        <f t="shared" si="193"/>
        <v>0</v>
      </c>
      <c r="M180" s="13">
        <f t="shared" si="194"/>
        <v>1</v>
      </c>
      <c r="N180" s="13">
        <f t="shared" si="195"/>
        <v>0</v>
      </c>
      <c r="O180" s="13">
        <f t="shared" si="196"/>
        <v>1</v>
      </c>
      <c r="P180" s="12">
        <v>1.0</v>
      </c>
      <c r="AC180" s="11">
        <f t="shared" si="197"/>
        <v>0.1041441501</v>
      </c>
      <c r="AD180" s="11">
        <f t="shared" si="198"/>
        <v>0.01084600401</v>
      </c>
    </row>
    <row r="181" hidden="1">
      <c r="A181" s="8">
        <v>0.0</v>
      </c>
      <c r="B181" s="8">
        <v>3.0</v>
      </c>
      <c r="C181" s="8" t="s">
        <v>23</v>
      </c>
      <c r="D181" s="9"/>
      <c r="E181" s="8">
        <v>25.4667</v>
      </c>
      <c r="F181" s="8" t="s">
        <v>24</v>
      </c>
      <c r="G181" s="8">
        <v>3.0</v>
      </c>
      <c r="H181" s="8">
        <v>1.0</v>
      </c>
      <c r="I181" s="8"/>
      <c r="J181" s="8"/>
      <c r="K181" s="9"/>
      <c r="L181" s="9"/>
      <c r="M181" s="9"/>
      <c r="N181" s="9"/>
      <c r="O181" s="9"/>
      <c r="P181" s="9"/>
    </row>
    <row r="182">
      <c r="A182" s="12">
        <v>0.0</v>
      </c>
      <c r="B182" s="12">
        <v>1.0</v>
      </c>
      <c r="C182" s="12" t="s">
        <v>25</v>
      </c>
      <c r="D182" s="12">
        <v>50.0</v>
      </c>
      <c r="E182" s="12">
        <v>28.7125</v>
      </c>
      <c r="F182" s="12" t="s">
        <v>26</v>
      </c>
      <c r="G182" s="12">
        <v>0.0</v>
      </c>
      <c r="H182" s="12">
        <v>0.0</v>
      </c>
      <c r="I182" s="12">
        <f t="shared" ref="I182:I184" si="199">D182:D1003/$D$1</f>
        <v>0.625</v>
      </c>
      <c r="J182" s="12">
        <f t="shared" ref="J182:J184" si="200">LOG10(E182:E1003 +1)</f>
        <v>1.472939195</v>
      </c>
      <c r="K182" s="13">
        <f t="shared" ref="K182:K184" si="201">IF(B182=1, 1, 0)</f>
        <v>1</v>
      </c>
      <c r="L182" s="13">
        <f t="shared" ref="L182:L184" si="202">IF(B182=2, 1, 0)</f>
        <v>0</v>
      </c>
      <c r="M182" s="13">
        <f t="shared" ref="M182:M184" si="203">IF(F182="S", 1, 0)</f>
        <v>0</v>
      </c>
      <c r="N182" s="13">
        <f t="shared" ref="N182:N184" si="204">IF(F182="C", 1,0)</f>
        <v>1</v>
      </c>
      <c r="O182" s="13">
        <f t="shared" ref="O182:O184" si="205">IF(C182="male", 1,0)</f>
        <v>0</v>
      </c>
      <c r="P182" s="12">
        <v>1.0</v>
      </c>
      <c r="AC182" s="11">
        <f t="shared" ref="AC182:AC184" si="206">SUMPRODUCT(G182:P182, $R$5:$AA$5)</f>
        <v>0.8955541261</v>
      </c>
      <c r="AD182" s="11">
        <f t="shared" ref="AD182:AD184" si="207">(AC182-A182)^2</f>
        <v>0.8020171927</v>
      </c>
    </row>
    <row r="183">
      <c r="A183" s="8">
        <v>0.0</v>
      </c>
      <c r="B183" s="8">
        <v>2.0</v>
      </c>
      <c r="C183" s="8" t="s">
        <v>23</v>
      </c>
      <c r="D183" s="8">
        <v>30.0</v>
      </c>
      <c r="E183" s="8">
        <v>13.0</v>
      </c>
      <c r="F183" s="8" t="s">
        <v>24</v>
      </c>
      <c r="G183" s="8">
        <v>0.0</v>
      </c>
      <c r="H183" s="8">
        <v>0.0</v>
      </c>
      <c r="I183" s="8">
        <f t="shared" si="199"/>
        <v>0.375</v>
      </c>
      <c r="J183" s="8">
        <f t="shared" si="200"/>
        <v>1.146128036</v>
      </c>
      <c r="K183" s="9">
        <f t="shared" si="201"/>
        <v>0</v>
      </c>
      <c r="L183" s="9">
        <f t="shared" si="202"/>
        <v>1</v>
      </c>
      <c r="M183" s="9">
        <f t="shared" si="203"/>
        <v>1</v>
      </c>
      <c r="N183" s="9">
        <f t="shared" si="204"/>
        <v>0</v>
      </c>
      <c r="O183" s="9">
        <f t="shared" si="205"/>
        <v>1</v>
      </c>
      <c r="P183" s="8">
        <v>1.0</v>
      </c>
      <c r="AC183" s="11">
        <f t="shared" si="206"/>
        <v>0.2887267223</v>
      </c>
      <c r="AD183" s="11">
        <f t="shared" si="207"/>
        <v>0.08336312019</v>
      </c>
    </row>
    <row r="184">
      <c r="A184" s="12">
        <v>0.0</v>
      </c>
      <c r="B184" s="12">
        <v>3.0</v>
      </c>
      <c r="C184" s="12" t="s">
        <v>23</v>
      </c>
      <c r="D184" s="12">
        <v>36.0</v>
      </c>
      <c r="E184" s="12">
        <v>0.0</v>
      </c>
      <c r="F184" s="12" t="s">
        <v>24</v>
      </c>
      <c r="G184" s="12">
        <v>0.0</v>
      </c>
      <c r="H184" s="12">
        <v>0.0</v>
      </c>
      <c r="I184" s="12">
        <f t="shared" si="199"/>
        <v>0.45</v>
      </c>
      <c r="J184" s="12">
        <f t="shared" si="200"/>
        <v>0</v>
      </c>
      <c r="K184" s="13">
        <f t="shared" si="201"/>
        <v>0</v>
      </c>
      <c r="L184" s="13">
        <f t="shared" si="202"/>
        <v>0</v>
      </c>
      <c r="M184" s="13">
        <f t="shared" si="203"/>
        <v>1</v>
      </c>
      <c r="N184" s="13">
        <f t="shared" si="204"/>
        <v>0</v>
      </c>
      <c r="O184" s="13">
        <f t="shared" si="205"/>
        <v>1</v>
      </c>
      <c r="P184" s="12">
        <v>1.0</v>
      </c>
      <c r="AC184" s="11">
        <f t="shared" si="206"/>
        <v>0.01161337812</v>
      </c>
      <c r="AD184" s="11">
        <f t="shared" si="207"/>
        <v>0.0001348705514</v>
      </c>
    </row>
    <row r="185" hidden="1">
      <c r="A185" s="8">
        <v>0.0</v>
      </c>
      <c r="B185" s="8">
        <v>3.0</v>
      </c>
      <c r="C185" s="8" t="s">
        <v>25</v>
      </c>
      <c r="D185" s="9"/>
      <c r="E185" s="8">
        <v>69.55</v>
      </c>
      <c r="F185" s="8" t="s">
        <v>24</v>
      </c>
      <c r="G185" s="8">
        <v>8.0</v>
      </c>
      <c r="H185" s="8">
        <v>2.0</v>
      </c>
      <c r="I185" s="8"/>
      <c r="J185" s="8"/>
      <c r="K185" s="9"/>
      <c r="L185" s="9"/>
      <c r="M185" s="9"/>
      <c r="N185" s="9"/>
      <c r="O185" s="9"/>
      <c r="P185" s="9"/>
    </row>
    <row r="186" hidden="1">
      <c r="A186" s="12">
        <v>0.0</v>
      </c>
      <c r="B186" s="12">
        <v>2.0</v>
      </c>
      <c r="C186" s="12" t="s">
        <v>23</v>
      </c>
      <c r="D186" s="13"/>
      <c r="E186" s="12">
        <v>15.05</v>
      </c>
      <c r="F186" s="12" t="s">
        <v>26</v>
      </c>
      <c r="G186" s="12">
        <v>0.0</v>
      </c>
      <c r="H186" s="12">
        <v>0.0</v>
      </c>
      <c r="I186" s="12"/>
      <c r="J186" s="12"/>
      <c r="K186" s="13"/>
      <c r="L186" s="13"/>
      <c r="M186" s="13"/>
      <c r="N186" s="13"/>
      <c r="O186" s="13"/>
      <c r="P186" s="13"/>
    </row>
    <row r="187">
      <c r="A187" s="8">
        <v>0.0</v>
      </c>
      <c r="B187" s="8">
        <v>3.0</v>
      </c>
      <c r="C187" s="8" t="s">
        <v>23</v>
      </c>
      <c r="D187" s="8">
        <v>9.0</v>
      </c>
      <c r="E187" s="8">
        <v>31.3875</v>
      </c>
      <c r="F187" s="8" t="s">
        <v>24</v>
      </c>
      <c r="G187" s="8">
        <v>4.0</v>
      </c>
      <c r="H187" s="8">
        <v>2.0</v>
      </c>
      <c r="I187" s="8">
        <f t="shared" ref="I187:I189" si="208">D187:D1003/$D$1</f>
        <v>0.1125</v>
      </c>
      <c r="J187" s="8">
        <f t="shared" ref="J187:J189" si="209">LOG10(E187:E1003 +1)</f>
        <v>1.510377426</v>
      </c>
      <c r="K187" s="9">
        <f t="shared" ref="K187:K189" si="210">IF(B187=1, 1, 0)</f>
        <v>0</v>
      </c>
      <c r="L187" s="9">
        <f t="shared" ref="L187:L189" si="211">IF(B187=2, 1, 0)</f>
        <v>0</v>
      </c>
      <c r="M187" s="9">
        <f t="shared" ref="M187:M189" si="212">IF(F187="S", 1, 0)</f>
        <v>1</v>
      </c>
      <c r="N187" s="9">
        <f t="shared" ref="N187:N189" si="213">IF(F187="C", 1,0)</f>
        <v>0</v>
      </c>
      <c r="O187" s="9">
        <f t="shared" ref="O187:O189" si="214">IF(C187="male", 1,0)</f>
        <v>1</v>
      </c>
      <c r="P187" s="8">
        <v>1.0</v>
      </c>
      <c r="AC187" s="11">
        <f t="shared" ref="AC187:AC189" si="215">SUMPRODUCT(G187:P187, $R$5:$AA$5)</f>
        <v>0.01048031496</v>
      </c>
      <c r="AD187" s="11">
        <f t="shared" ref="AD187:AD189" si="216">(AC187-A187)^2</f>
        <v>0.0001098370017</v>
      </c>
    </row>
    <row r="188">
      <c r="A188" s="12">
        <v>1.0</v>
      </c>
      <c r="B188" s="12">
        <v>2.0</v>
      </c>
      <c r="C188" s="12" t="s">
        <v>23</v>
      </c>
      <c r="D188" s="12">
        <v>1.0</v>
      </c>
      <c r="E188" s="12">
        <v>39.0</v>
      </c>
      <c r="F188" s="12" t="s">
        <v>24</v>
      </c>
      <c r="G188" s="12">
        <v>2.0</v>
      </c>
      <c r="H188" s="12">
        <v>1.0</v>
      </c>
      <c r="I188" s="12">
        <f t="shared" si="208"/>
        <v>0.0125</v>
      </c>
      <c r="J188" s="12">
        <f t="shared" si="209"/>
        <v>1.602059991</v>
      </c>
      <c r="K188" s="13">
        <f t="shared" si="210"/>
        <v>0</v>
      </c>
      <c r="L188" s="13">
        <f t="shared" si="211"/>
        <v>1</v>
      </c>
      <c r="M188" s="13">
        <f t="shared" si="212"/>
        <v>1</v>
      </c>
      <c r="N188" s="13">
        <f t="shared" si="213"/>
        <v>0</v>
      </c>
      <c r="O188" s="13">
        <f t="shared" si="214"/>
        <v>1</v>
      </c>
      <c r="P188" s="12">
        <v>1.0</v>
      </c>
      <c r="AC188" s="11">
        <f t="shared" si="215"/>
        <v>0.3727971777</v>
      </c>
      <c r="AD188" s="11">
        <f t="shared" si="216"/>
        <v>0.3933833803</v>
      </c>
    </row>
    <row r="189">
      <c r="A189" s="8">
        <v>1.0</v>
      </c>
      <c r="B189" s="8">
        <v>3.0</v>
      </c>
      <c r="C189" s="8" t="s">
        <v>25</v>
      </c>
      <c r="D189" s="8">
        <v>4.0</v>
      </c>
      <c r="E189" s="8">
        <v>22.025</v>
      </c>
      <c r="F189" s="8" t="s">
        <v>24</v>
      </c>
      <c r="G189" s="8">
        <v>0.0</v>
      </c>
      <c r="H189" s="8">
        <v>2.0</v>
      </c>
      <c r="I189" s="8">
        <f t="shared" si="208"/>
        <v>0.05</v>
      </c>
      <c r="J189" s="8">
        <f t="shared" si="209"/>
        <v>1.362199639</v>
      </c>
      <c r="K189" s="9">
        <f t="shared" si="210"/>
        <v>0</v>
      </c>
      <c r="L189" s="9">
        <f t="shared" si="211"/>
        <v>0</v>
      </c>
      <c r="M189" s="9">
        <f t="shared" si="212"/>
        <v>1</v>
      </c>
      <c r="N189" s="9">
        <f t="shared" si="213"/>
        <v>0</v>
      </c>
      <c r="O189" s="9">
        <f t="shared" si="214"/>
        <v>0</v>
      </c>
      <c r="P189" s="8">
        <v>1.0</v>
      </c>
      <c r="AC189" s="11">
        <f t="shared" si="215"/>
        <v>0.7380675588</v>
      </c>
      <c r="AD189" s="11">
        <f t="shared" si="216"/>
        <v>0.06860860376</v>
      </c>
    </row>
    <row r="190" hidden="1">
      <c r="A190" s="12">
        <v>0.0</v>
      </c>
      <c r="B190" s="12">
        <v>1.0</v>
      </c>
      <c r="C190" s="12" t="s">
        <v>23</v>
      </c>
      <c r="D190" s="13"/>
      <c r="E190" s="12">
        <v>50.0</v>
      </c>
      <c r="F190" s="12" t="s">
        <v>24</v>
      </c>
      <c r="G190" s="12">
        <v>0.0</v>
      </c>
      <c r="H190" s="12">
        <v>0.0</v>
      </c>
      <c r="I190" s="12"/>
      <c r="J190" s="12"/>
      <c r="K190" s="13"/>
      <c r="L190" s="13"/>
      <c r="M190" s="13"/>
      <c r="N190" s="13"/>
      <c r="O190" s="13"/>
      <c r="P190" s="13"/>
    </row>
    <row r="191" hidden="1">
      <c r="A191" s="8">
        <v>1.0</v>
      </c>
      <c r="B191" s="8">
        <v>3.0</v>
      </c>
      <c r="C191" s="8" t="s">
        <v>25</v>
      </c>
      <c r="D191" s="9"/>
      <c r="E191" s="8">
        <v>15.5</v>
      </c>
      <c r="F191" s="8" t="s">
        <v>28</v>
      </c>
      <c r="G191" s="8">
        <v>1.0</v>
      </c>
      <c r="H191" s="8">
        <v>0.0</v>
      </c>
      <c r="I191" s="8"/>
      <c r="J191" s="8"/>
      <c r="K191" s="9"/>
      <c r="L191" s="9"/>
      <c r="M191" s="9"/>
      <c r="N191" s="9"/>
      <c r="O191" s="9"/>
      <c r="P191" s="9"/>
    </row>
    <row r="192">
      <c r="A192" s="12">
        <v>1.0</v>
      </c>
      <c r="B192" s="12">
        <v>1.0</v>
      </c>
      <c r="C192" s="12" t="s">
        <v>23</v>
      </c>
      <c r="D192" s="12">
        <v>45.0</v>
      </c>
      <c r="E192" s="12">
        <v>26.55</v>
      </c>
      <c r="F192" s="12" t="s">
        <v>24</v>
      </c>
      <c r="G192" s="12">
        <v>0.0</v>
      </c>
      <c r="H192" s="12">
        <v>0.0</v>
      </c>
      <c r="I192" s="12">
        <f t="shared" ref="I192:I200" si="217">D192:D1003/$D$1</f>
        <v>0.5625</v>
      </c>
      <c r="J192" s="12">
        <f t="shared" ref="J192:J200" si="218">LOG10(E192:E1003 +1)</f>
        <v>1.440121603</v>
      </c>
      <c r="K192" s="13">
        <f t="shared" ref="K192:K200" si="219">IF(B192=1, 1, 0)</f>
        <v>1</v>
      </c>
      <c r="L192" s="13">
        <f t="shared" ref="L192:L200" si="220">IF(B192=2, 1, 0)</f>
        <v>0</v>
      </c>
      <c r="M192" s="13">
        <f t="shared" ref="M192:M200" si="221">IF(F192="S", 1, 0)</f>
        <v>1</v>
      </c>
      <c r="N192" s="13">
        <f t="shared" ref="N192:N200" si="222">IF(F192="C", 1,0)</f>
        <v>0</v>
      </c>
      <c r="O192" s="13">
        <f t="shared" ref="O192:O200" si="223">IF(C192="male", 1,0)</f>
        <v>1</v>
      </c>
      <c r="P192" s="12">
        <v>1.0</v>
      </c>
      <c r="AC192" s="11">
        <f t="shared" ref="AC192:AC200" si="224">SUMPRODUCT(G192:P192, $R$5:$AA$5)</f>
        <v>0.3768016358</v>
      </c>
      <c r="AD192" s="11">
        <f t="shared" ref="AD192:AD200" si="225">(AC192-A192)^2</f>
        <v>0.3883762011</v>
      </c>
    </row>
    <row r="193">
      <c r="A193" s="8">
        <v>0.0</v>
      </c>
      <c r="B193" s="8">
        <v>3.0</v>
      </c>
      <c r="C193" s="8" t="s">
        <v>23</v>
      </c>
      <c r="D193" s="8">
        <v>40.0</v>
      </c>
      <c r="E193" s="8">
        <v>15.5</v>
      </c>
      <c r="F193" s="8" t="s">
        <v>28</v>
      </c>
      <c r="G193" s="8">
        <v>1.0</v>
      </c>
      <c r="H193" s="8">
        <v>1.0</v>
      </c>
      <c r="I193" s="8">
        <f t="shared" si="217"/>
        <v>0.5</v>
      </c>
      <c r="J193" s="8">
        <f t="shared" si="218"/>
        <v>1.217483944</v>
      </c>
      <c r="K193" s="9">
        <f t="shared" si="219"/>
        <v>0</v>
      </c>
      <c r="L193" s="9">
        <f t="shared" si="220"/>
        <v>0</v>
      </c>
      <c r="M193" s="9">
        <f t="shared" si="221"/>
        <v>0</v>
      </c>
      <c r="N193" s="9">
        <f t="shared" si="222"/>
        <v>0</v>
      </c>
      <c r="O193" s="9">
        <f t="shared" si="223"/>
        <v>1</v>
      </c>
      <c r="P193" s="8">
        <v>1.0</v>
      </c>
      <c r="AC193" s="11">
        <f t="shared" si="224"/>
        <v>-0.05422731916</v>
      </c>
      <c r="AD193" s="11">
        <f t="shared" si="225"/>
        <v>0.002940602144</v>
      </c>
    </row>
    <row r="194">
      <c r="A194" s="12">
        <v>0.0</v>
      </c>
      <c r="B194" s="12">
        <v>3.0</v>
      </c>
      <c r="C194" s="12" t="s">
        <v>23</v>
      </c>
      <c r="D194" s="12">
        <v>36.0</v>
      </c>
      <c r="E194" s="12">
        <v>7.8958</v>
      </c>
      <c r="F194" s="12" t="s">
        <v>24</v>
      </c>
      <c r="G194" s="12">
        <v>0.0</v>
      </c>
      <c r="H194" s="12">
        <v>0.0</v>
      </c>
      <c r="I194" s="12">
        <f t="shared" si="217"/>
        <v>0.45</v>
      </c>
      <c r="J194" s="12">
        <f t="shared" si="218"/>
        <v>0.9491850103</v>
      </c>
      <c r="K194" s="13">
        <f t="shared" si="219"/>
        <v>0</v>
      </c>
      <c r="L194" s="13">
        <f t="shared" si="220"/>
        <v>0</v>
      </c>
      <c r="M194" s="13">
        <f t="shared" si="221"/>
        <v>1</v>
      </c>
      <c r="N194" s="13">
        <f t="shared" si="222"/>
        <v>0</v>
      </c>
      <c r="O194" s="13">
        <f t="shared" si="223"/>
        <v>1</v>
      </c>
      <c r="P194" s="12">
        <v>1.0</v>
      </c>
      <c r="AC194" s="11">
        <f t="shared" si="224"/>
        <v>0.05787712356</v>
      </c>
      <c r="AD194" s="11">
        <f t="shared" si="225"/>
        <v>0.003349761432</v>
      </c>
    </row>
    <row r="195">
      <c r="A195" s="8">
        <v>1.0</v>
      </c>
      <c r="B195" s="8">
        <v>2.0</v>
      </c>
      <c r="C195" s="8" t="s">
        <v>25</v>
      </c>
      <c r="D195" s="8">
        <v>32.0</v>
      </c>
      <c r="E195" s="8">
        <v>13.0</v>
      </c>
      <c r="F195" s="8" t="s">
        <v>24</v>
      </c>
      <c r="G195" s="8">
        <v>0.0</v>
      </c>
      <c r="H195" s="8">
        <v>0.0</v>
      </c>
      <c r="I195" s="8">
        <f t="shared" si="217"/>
        <v>0.4</v>
      </c>
      <c r="J195" s="8">
        <f t="shared" si="218"/>
        <v>1.146128036</v>
      </c>
      <c r="K195" s="9">
        <f t="shared" si="219"/>
        <v>0</v>
      </c>
      <c r="L195" s="9">
        <f t="shared" si="220"/>
        <v>1</v>
      </c>
      <c r="M195" s="9">
        <f t="shared" si="221"/>
        <v>1</v>
      </c>
      <c r="N195" s="9">
        <f t="shared" si="222"/>
        <v>0</v>
      </c>
      <c r="O195" s="9">
        <f t="shared" si="223"/>
        <v>0</v>
      </c>
      <c r="P195" s="8">
        <v>1.0</v>
      </c>
      <c r="AC195" s="11">
        <f t="shared" si="224"/>
        <v>0.7589882882</v>
      </c>
      <c r="AD195" s="11">
        <f t="shared" si="225"/>
        <v>0.05808664524</v>
      </c>
    </row>
    <row r="196">
      <c r="A196" s="12">
        <v>0.0</v>
      </c>
      <c r="B196" s="12">
        <v>2.0</v>
      </c>
      <c r="C196" s="12" t="s">
        <v>23</v>
      </c>
      <c r="D196" s="12">
        <v>19.0</v>
      </c>
      <c r="E196" s="12">
        <v>13.0</v>
      </c>
      <c r="F196" s="12" t="s">
        <v>24</v>
      </c>
      <c r="G196" s="12">
        <v>0.0</v>
      </c>
      <c r="H196" s="12">
        <v>0.0</v>
      </c>
      <c r="I196" s="12">
        <f t="shared" si="217"/>
        <v>0.2375</v>
      </c>
      <c r="J196" s="12">
        <f t="shared" si="218"/>
        <v>1.146128036</v>
      </c>
      <c r="K196" s="13">
        <f t="shared" si="219"/>
        <v>0</v>
      </c>
      <c r="L196" s="13">
        <f t="shared" si="220"/>
        <v>1</v>
      </c>
      <c r="M196" s="13">
        <f t="shared" si="221"/>
        <v>1</v>
      </c>
      <c r="N196" s="13">
        <f t="shared" si="222"/>
        <v>0</v>
      </c>
      <c r="O196" s="13">
        <f t="shared" si="223"/>
        <v>1</v>
      </c>
      <c r="P196" s="12">
        <v>1.0</v>
      </c>
      <c r="AC196" s="11">
        <f t="shared" si="224"/>
        <v>0.3591429802</v>
      </c>
      <c r="AD196" s="11">
        <f t="shared" si="225"/>
        <v>0.1289836802</v>
      </c>
    </row>
    <row r="197">
      <c r="A197" s="8">
        <v>1.0</v>
      </c>
      <c r="B197" s="8">
        <v>3.0</v>
      </c>
      <c r="C197" s="8" t="s">
        <v>25</v>
      </c>
      <c r="D197" s="8">
        <v>19.0</v>
      </c>
      <c r="E197" s="8">
        <v>7.8542</v>
      </c>
      <c r="F197" s="8" t="s">
        <v>24</v>
      </c>
      <c r="G197" s="8">
        <v>1.0</v>
      </c>
      <c r="H197" s="8">
        <v>0.0</v>
      </c>
      <c r="I197" s="8">
        <f t="shared" si="217"/>
        <v>0.2375</v>
      </c>
      <c r="J197" s="8">
        <f t="shared" si="218"/>
        <v>0.9471493277</v>
      </c>
      <c r="K197" s="9">
        <f t="shared" si="219"/>
        <v>0</v>
      </c>
      <c r="L197" s="9">
        <f t="shared" si="220"/>
        <v>0</v>
      </c>
      <c r="M197" s="9">
        <f t="shared" si="221"/>
        <v>1</v>
      </c>
      <c r="N197" s="9">
        <f t="shared" si="222"/>
        <v>0</v>
      </c>
      <c r="O197" s="9">
        <f t="shared" si="223"/>
        <v>0</v>
      </c>
      <c r="P197" s="8">
        <v>1.0</v>
      </c>
      <c r="AC197" s="11">
        <f t="shared" si="224"/>
        <v>0.5947331534</v>
      </c>
      <c r="AD197" s="11">
        <f t="shared" si="225"/>
        <v>0.164241217</v>
      </c>
    </row>
    <row r="198">
      <c r="A198" s="12">
        <v>1.0</v>
      </c>
      <c r="B198" s="12">
        <v>2.0</v>
      </c>
      <c r="C198" s="12" t="s">
        <v>23</v>
      </c>
      <c r="D198" s="12">
        <v>3.0</v>
      </c>
      <c r="E198" s="12">
        <v>26.0</v>
      </c>
      <c r="F198" s="12" t="s">
        <v>24</v>
      </c>
      <c r="G198" s="12">
        <v>1.0</v>
      </c>
      <c r="H198" s="12">
        <v>1.0</v>
      </c>
      <c r="I198" s="12">
        <f t="shared" si="217"/>
        <v>0.0375</v>
      </c>
      <c r="J198" s="12">
        <f t="shared" si="218"/>
        <v>1.431363764</v>
      </c>
      <c r="K198" s="13">
        <f t="shared" si="219"/>
        <v>0</v>
      </c>
      <c r="L198" s="13">
        <f t="shared" si="220"/>
        <v>1</v>
      </c>
      <c r="M198" s="13">
        <f t="shared" si="221"/>
        <v>1</v>
      </c>
      <c r="N198" s="13">
        <f t="shared" si="222"/>
        <v>0</v>
      </c>
      <c r="O198" s="13">
        <f t="shared" si="223"/>
        <v>1</v>
      </c>
      <c r="P198" s="12">
        <v>1.0</v>
      </c>
      <c r="AC198" s="11">
        <f t="shared" si="224"/>
        <v>0.406608801</v>
      </c>
      <c r="AD198" s="11">
        <f t="shared" si="225"/>
        <v>0.352113115</v>
      </c>
    </row>
    <row r="199">
      <c r="A199" s="8">
        <v>1.0</v>
      </c>
      <c r="B199" s="8">
        <v>1.0</v>
      </c>
      <c r="C199" s="8" t="s">
        <v>25</v>
      </c>
      <c r="D199" s="8">
        <v>44.0</v>
      </c>
      <c r="E199" s="8">
        <v>27.7208</v>
      </c>
      <c r="F199" s="8" t="s">
        <v>26</v>
      </c>
      <c r="G199" s="8">
        <v>0.0</v>
      </c>
      <c r="H199" s="8">
        <v>0.0</v>
      </c>
      <c r="I199" s="8">
        <f t="shared" si="217"/>
        <v>0.55</v>
      </c>
      <c r="J199" s="8">
        <f t="shared" si="218"/>
        <v>1.458196533</v>
      </c>
      <c r="K199" s="9">
        <f t="shared" si="219"/>
        <v>1</v>
      </c>
      <c r="L199" s="9">
        <f t="shared" si="220"/>
        <v>0</v>
      </c>
      <c r="M199" s="9">
        <f t="shared" si="221"/>
        <v>0</v>
      </c>
      <c r="N199" s="9">
        <f t="shared" si="222"/>
        <v>1</v>
      </c>
      <c r="O199" s="9">
        <f t="shared" si="223"/>
        <v>0</v>
      </c>
      <c r="P199" s="8">
        <v>1.0</v>
      </c>
      <c r="AC199" s="11">
        <f t="shared" si="224"/>
        <v>0.9332444294</v>
      </c>
      <c r="AD199" s="11">
        <f t="shared" si="225"/>
        <v>0.00445630621</v>
      </c>
    </row>
    <row r="200">
      <c r="A200" s="12">
        <v>1.0</v>
      </c>
      <c r="B200" s="12">
        <v>1.0</v>
      </c>
      <c r="C200" s="12" t="s">
        <v>25</v>
      </c>
      <c r="D200" s="12">
        <v>58.0</v>
      </c>
      <c r="E200" s="12">
        <v>146.5208</v>
      </c>
      <c r="F200" s="12" t="s">
        <v>26</v>
      </c>
      <c r="G200" s="12">
        <v>0.0</v>
      </c>
      <c r="H200" s="12">
        <v>0.0</v>
      </c>
      <c r="I200" s="12">
        <f t="shared" si="217"/>
        <v>0.725</v>
      </c>
      <c r="J200" s="12">
        <f t="shared" si="218"/>
        <v>2.168853259</v>
      </c>
      <c r="K200" s="13">
        <f t="shared" si="219"/>
        <v>1</v>
      </c>
      <c r="L200" s="13">
        <f t="shared" si="220"/>
        <v>0</v>
      </c>
      <c r="M200" s="13">
        <f t="shared" si="221"/>
        <v>0</v>
      </c>
      <c r="N200" s="13">
        <f t="shared" si="222"/>
        <v>1</v>
      </c>
      <c r="O200" s="13">
        <f t="shared" si="223"/>
        <v>0</v>
      </c>
      <c r="P200" s="12">
        <v>1.0</v>
      </c>
      <c r="AC200" s="11">
        <f t="shared" si="224"/>
        <v>0.8782614968</v>
      </c>
      <c r="AD200" s="11">
        <f t="shared" si="225"/>
        <v>0.01482026317</v>
      </c>
    </row>
    <row r="201" hidden="1">
      <c r="A201" s="8">
        <v>0.0</v>
      </c>
      <c r="B201" s="8">
        <v>3.0</v>
      </c>
      <c r="C201" s="8" t="s">
        <v>23</v>
      </c>
      <c r="D201" s="9"/>
      <c r="E201" s="8">
        <v>7.75</v>
      </c>
      <c r="F201" s="8" t="s">
        <v>28</v>
      </c>
      <c r="G201" s="8">
        <v>0.0</v>
      </c>
      <c r="H201" s="8">
        <v>0.0</v>
      </c>
      <c r="I201" s="8"/>
      <c r="J201" s="8"/>
      <c r="K201" s="9"/>
      <c r="L201" s="9"/>
      <c r="M201" s="9"/>
      <c r="N201" s="9"/>
      <c r="O201" s="9"/>
      <c r="P201" s="9"/>
    </row>
    <row r="202">
      <c r="A202" s="12">
        <v>0.0</v>
      </c>
      <c r="B202" s="12">
        <v>3.0</v>
      </c>
      <c r="C202" s="12" t="s">
        <v>23</v>
      </c>
      <c r="D202" s="12">
        <v>42.0</v>
      </c>
      <c r="E202" s="12">
        <v>8.4042</v>
      </c>
      <c r="F202" s="12" t="s">
        <v>24</v>
      </c>
      <c r="G202" s="12">
        <v>0.0</v>
      </c>
      <c r="H202" s="12">
        <v>1.0</v>
      </c>
      <c r="I202" s="12">
        <f>D202:D1003/$D$1</f>
        <v>0.525</v>
      </c>
      <c r="J202" s="12">
        <f>LOG10(E202:E1003 +1)</f>
        <v>0.9733218567</v>
      </c>
      <c r="K202" s="13">
        <f>IF(B202=1, 1, 0)</f>
        <v>0</v>
      </c>
      <c r="L202" s="13">
        <f>IF(B202=2, 1, 0)</f>
        <v>0</v>
      </c>
      <c r="M202" s="13">
        <f>IF(F202="S", 1, 0)</f>
        <v>1</v>
      </c>
      <c r="N202" s="13">
        <f>IF(F202="C", 1,0)</f>
        <v>0</v>
      </c>
      <c r="O202" s="13">
        <f>IF(C202="male", 1,0)</f>
        <v>1</v>
      </c>
      <c r="P202" s="12">
        <v>1.0</v>
      </c>
      <c r="AC202" s="11">
        <f>SUMPRODUCT(G202:P202, $R$5:$AA$5)</f>
        <v>0.006718737989</v>
      </c>
      <c r="AD202" s="11">
        <f>(AC202-A202)^2</f>
        <v>0.00004514144017</v>
      </c>
    </row>
    <row r="203" hidden="1">
      <c r="A203" s="8">
        <v>1.0</v>
      </c>
      <c r="B203" s="8">
        <v>3.0</v>
      </c>
      <c r="C203" s="8" t="s">
        <v>25</v>
      </c>
      <c r="D203" s="9"/>
      <c r="E203" s="8">
        <v>7.75</v>
      </c>
      <c r="F203" s="8" t="s">
        <v>28</v>
      </c>
      <c r="G203" s="8">
        <v>0.0</v>
      </c>
      <c r="H203" s="8">
        <v>0.0</v>
      </c>
      <c r="I203" s="8"/>
      <c r="J203" s="8"/>
      <c r="K203" s="9"/>
      <c r="L203" s="9"/>
      <c r="M203" s="9"/>
      <c r="N203" s="9"/>
      <c r="O203" s="9"/>
      <c r="P203" s="9"/>
    </row>
    <row r="204">
      <c r="A204" s="12">
        <v>0.0</v>
      </c>
      <c r="B204" s="12">
        <v>2.0</v>
      </c>
      <c r="C204" s="12" t="s">
        <v>25</v>
      </c>
      <c r="D204" s="12">
        <v>24.0</v>
      </c>
      <c r="E204" s="12">
        <v>13.0</v>
      </c>
      <c r="F204" s="12" t="s">
        <v>24</v>
      </c>
      <c r="G204" s="12">
        <v>0.0</v>
      </c>
      <c r="H204" s="12">
        <v>0.0</v>
      </c>
      <c r="I204" s="12">
        <f t="shared" ref="I204:I205" si="226">D204:D1003/$D$1</f>
        <v>0.3</v>
      </c>
      <c r="J204" s="12">
        <f t="shared" ref="J204:J205" si="227">LOG10(E204:E1003 +1)</f>
        <v>1.146128036</v>
      </c>
      <c r="K204" s="13">
        <f t="shared" ref="K204:K205" si="228">IF(B204=1, 1, 0)</f>
        <v>0</v>
      </c>
      <c r="L204" s="13">
        <f t="shared" ref="L204:L205" si="229">IF(B204=2, 1, 0)</f>
        <v>1</v>
      </c>
      <c r="M204" s="13">
        <f t="shared" ref="M204:M205" si="230">IF(F204="S", 1, 0)</f>
        <v>1</v>
      </c>
      <c r="N204" s="13">
        <f t="shared" ref="N204:N205" si="231">IF(F204="C", 1,0)</f>
        <v>0</v>
      </c>
      <c r="O204" s="13">
        <f t="shared" ref="O204:O205" si="232">IF(C204="male", 1,0)</f>
        <v>0</v>
      </c>
      <c r="P204" s="12">
        <v>1.0</v>
      </c>
      <c r="AC204" s="11">
        <f t="shared" ref="AC204:AC205" si="233">SUMPRODUCT(G204:P204, $R$5:$AA$5)</f>
        <v>0.8102001121</v>
      </c>
      <c r="AD204" s="11">
        <f t="shared" ref="AD204:AD205" si="234">(AC204-A204)^2</f>
        <v>0.6564242216</v>
      </c>
    </row>
    <row r="205">
      <c r="A205" s="8">
        <v>0.0</v>
      </c>
      <c r="B205" s="8">
        <v>3.0</v>
      </c>
      <c r="C205" s="8" t="s">
        <v>23</v>
      </c>
      <c r="D205" s="8">
        <v>28.0</v>
      </c>
      <c r="E205" s="8">
        <v>9.5</v>
      </c>
      <c r="F205" s="8" t="s">
        <v>24</v>
      </c>
      <c r="G205" s="8">
        <v>0.0</v>
      </c>
      <c r="H205" s="8">
        <v>0.0</v>
      </c>
      <c r="I205" s="8">
        <f t="shared" si="226"/>
        <v>0.35</v>
      </c>
      <c r="J205" s="8">
        <f t="shared" si="227"/>
        <v>1.021189299</v>
      </c>
      <c r="K205" s="9">
        <f t="shared" si="228"/>
        <v>0</v>
      </c>
      <c r="L205" s="9">
        <f t="shared" si="229"/>
        <v>0</v>
      </c>
      <c r="M205" s="9">
        <f t="shared" si="230"/>
        <v>1</v>
      </c>
      <c r="N205" s="9">
        <f t="shared" si="231"/>
        <v>0</v>
      </c>
      <c r="O205" s="9">
        <f t="shared" si="232"/>
        <v>1</v>
      </c>
      <c r="P205" s="8">
        <v>1.0</v>
      </c>
      <c r="AC205" s="11">
        <f t="shared" si="233"/>
        <v>0.112598472</v>
      </c>
      <c r="AD205" s="11">
        <f t="shared" si="234"/>
        <v>0.0126784159</v>
      </c>
    </row>
    <row r="206" hidden="1">
      <c r="A206" s="12">
        <v>0.0</v>
      </c>
      <c r="B206" s="12">
        <v>3.0</v>
      </c>
      <c r="C206" s="12" t="s">
        <v>23</v>
      </c>
      <c r="D206" s="13"/>
      <c r="E206" s="12">
        <v>69.55</v>
      </c>
      <c r="F206" s="12" t="s">
        <v>24</v>
      </c>
      <c r="G206" s="12">
        <v>8.0</v>
      </c>
      <c r="H206" s="12">
        <v>2.0</v>
      </c>
      <c r="I206" s="12"/>
      <c r="J206" s="12"/>
      <c r="K206" s="13"/>
      <c r="L206" s="13"/>
      <c r="M206" s="13"/>
      <c r="N206" s="13"/>
      <c r="O206" s="13"/>
      <c r="P206" s="13"/>
    </row>
    <row r="207">
      <c r="A207" s="8">
        <v>0.0</v>
      </c>
      <c r="B207" s="8">
        <v>3.0</v>
      </c>
      <c r="C207" s="8" t="s">
        <v>23</v>
      </c>
      <c r="D207" s="8">
        <v>34.0</v>
      </c>
      <c r="E207" s="8">
        <v>6.4958</v>
      </c>
      <c r="F207" s="8" t="s">
        <v>24</v>
      </c>
      <c r="G207" s="8">
        <v>0.0</v>
      </c>
      <c r="H207" s="8">
        <v>0.0</v>
      </c>
      <c r="I207" s="8">
        <f t="shared" ref="I207:I218" si="235">D207:D1003/$D$1</f>
        <v>0.425</v>
      </c>
      <c r="J207" s="8">
        <f t="shared" ref="J207:J218" si="236">LOG10(E207:E1003 +1)</f>
        <v>0.8748179904</v>
      </c>
      <c r="K207" s="9">
        <f t="shared" ref="K207:K218" si="237">IF(B207=1, 1, 0)</f>
        <v>0</v>
      </c>
      <c r="L207" s="9">
        <f t="shared" ref="L207:L218" si="238">IF(B207=2, 1, 0)</f>
        <v>0</v>
      </c>
      <c r="M207" s="9">
        <f t="shared" ref="M207:M218" si="239">IF(F207="S", 1, 0)</f>
        <v>1</v>
      </c>
      <c r="N207" s="9">
        <f t="shared" ref="N207:N218" si="240">IF(F207="C", 1,0)</f>
        <v>0</v>
      </c>
      <c r="O207" s="9">
        <f t="shared" ref="O207:O218" si="241">IF(C207="male", 1,0)</f>
        <v>1</v>
      </c>
      <c r="P207" s="8">
        <v>1.0</v>
      </c>
      <c r="AC207" s="11">
        <f t="shared" ref="AC207:AC218" si="242">SUMPRODUCT(G207:P207, $R$5:$AA$5)</f>
        <v>0.06705539432</v>
      </c>
      <c r="AD207" s="11">
        <f t="shared" ref="AD207:AD218" si="243">(AC207-A207)^2</f>
        <v>0.004496425907</v>
      </c>
    </row>
    <row r="208">
      <c r="A208" s="12">
        <v>0.0</v>
      </c>
      <c r="B208" s="12">
        <v>3.0</v>
      </c>
      <c r="C208" s="12" t="s">
        <v>23</v>
      </c>
      <c r="D208" s="12">
        <v>45.5</v>
      </c>
      <c r="E208" s="12">
        <v>7.225</v>
      </c>
      <c r="F208" s="12" t="s">
        <v>26</v>
      </c>
      <c r="G208" s="12">
        <v>0.0</v>
      </c>
      <c r="H208" s="12">
        <v>0.0</v>
      </c>
      <c r="I208" s="12">
        <f t="shared" si="235"/>
        <v>0.56875</v>
      </c>
      <c r="J208" s="12">
        <f t="shared" si="236"/>
        <v>0.9151359066</v>
      </c>
      <c r="K208" s="13">
        <f t="shared" si="237"/>
        <v>0</v>
      </c>
      <c r="L208" s="13">
        <f t="shared" si="238"/>
        <v>0</v>
      </c>
      <c r="M208" s="13">
        <f t="shared" si="239"/>
        <v>0</v>
      </c>
      <c r="N208" s="13">
        <f t="shared" si="240"/>
        <v>1</v>
      </c>
      <c r="O208" s="13">
        <f t="shared" si="241"/>
        <v>1</v>
      </c>
      <c r="P208" s="12">
        <v>1.0</v>
      </c>
      <c r="AC208" s="11">
        <f t="shared" si="242"/>
        <v>0.06149932535</v>
      </c>
      <c r="AD208" s="11">
        <f t="shared" si="243"/>
        <v>0.003782167018</v>
      </c>
    </row>
    <row r="209">
      <c r="A209" s="8">
        <v>1.0</v>
      </c>
      <c r="B209" s="8">
        <v>3.0</v>
      </c>
      <c r="C209" s="8" t="s">
        <v>23</v>
      </c>
      <c r="D209" s="8">
        <v>18.0</v>
      </c>
      <c r="E209" s="8">
        <v>8.05</v>
      </c>
      <c r="F209" s="8" t="s">
        <v>24</v>
      </c>
      <c r="G209" s="8">
        <v>0.0</v>
      </c>
      <c r="H209" s="8">
        <v>0.0</v>
      </c>
      <c r="I209" s="8">
        <f t="shared" si="235"/>
        <v>0.225</v>
      </c>
      <c r="J209" s="8">
        <f t="shared" si="236"/>
        <v>0.9566485792</v>
      </c>
      <c r="K209" s="9">
        <f t="shared" si="237"/>
        <v>0</v>
      </c>
      <c r="L209" s="9">
        <f t="shared" si="238"/>
        <v>0</v>
      </c>
      <c r="M209" s="9">
        <f t="shared" si="239"/>
        <v>1</v>
      </c>
      <c r="N209" s="9">
        <f t="shared" si="240"/>
        <v>0</v>
      </c>
      <c r="O209" s="9">
        <f t="shared" si="241"/>
        <v>1</v>
      </c>
      <c r="P209" s="8">
        <v>1.0</v>
      </c>
      <c r="AC209" s="11">
        <f t="shared" si="242"/>
        <v>0.1734675054</v>
      </c>
      <c r="AD209" s="11">
        <f t="shared" si="243"/>
        <v>0.6831559647</v>
      </c>
    </row>
    <row r="210">
      <c r="A210" s="12">
        <v>0.0</v>
      </c>
      <c r="B210" s="12">
        <v>3.0</v>
      </c>
      <c r="C210" s="12" t="s">
        <v>25</v>
      </c>
      <c r="D210" s="12">
        <v>2.0</v>
      </c>
      <c r="E210" s="12">
        <v>10.4625</v>
      </c>
      <c r="F210" s="12" t="s">
        <v>24</v>
      </c>
      <c r="G210" s="12">
        <v>0.0</v>
      </c>
      <c r="H210" s="12">
        <v>1.0</v>
      </c>
      <c r="I210" s="12">
        <f t="shared" si="235"/>
        <v>0.025</v>
      </c>
      <c r="J210" s="12">
        <f t="shared" si="236"/>
        <v>1.059279349</v>
      </c>
      <c r="K210" s="13">
        <f t="shared" si="237"/>
        <v>0</v>
      </c>
      <c r="L210" s="13">
        <f t="shared" si="238"/>
        <v>0</v>
      </c>
      <c r="M210" s="13">
        <f t="shared" si="239"/>
        <v>1</v>
      </c>
      <c r="N210" s="13">
        <f t="shared" si="240"/>
        <v>0</v>
      </c>
      <c r="O210" s="13">
        <f t="shared" si="241"/>
        <v>0</v>
      </c>
      <c r="P210" s="12">
        <v>1.0</v>
      </c>
      <c r="AC210" s="11">
        <f t="shared" si="242"/>
        <v>0.7500319899</v>
      </c>
      <c r="AD210" s="11">
        <f t="shared" si="243"/>
        <v>0.5625479858</v>
      </c>
    </row>
    <row r="211">
      <c r="A211" s="8">
        <v>0.0</v>
      </c>
      <c r="B211" s="8">
        <v>3.0</v>
      </c>
      <c r="C211" s="8" t="s">
        <v>23</v>
      </c>
      <c r="D211" s="8">
        <v>32.0</v>
      </c>
      <c r="E211" s="8">
        <v>15.85</v>
      </c>
      <c r="F211" s="8" t="s">
        <v>24</v>
      </c>
      <c r="G211" s="8">
        <v>1.0</v>
      </c>
      <c r="H211" s="8">
        <v>0.0</v>
      </c>
      <c r="I211" s="8">
        <f t="shared" si="235"/>
        <v>0.4</v>
      </c>
      <c r="J211" s="8">
        <f t="shared" si="236"/>
        <v>1.226599905</v>
      </c>
      <c r="K211" s="9">
        <f t="shared" si="237"/>
        <v>0</v>
      </c>
      <c r="L211" s="9">
        <f t="shared" si="238"/>
        <v>0</v>
      </c>
      <c r="M211" s="9">
        <f t="shared" si="239"/>
        <v>1</v>
      </c>
      <c r="N211" s="9">
        <f t="shared" si="240"/>
        <v>0</v>
      </c>
      <c r="O211" s="9">
        <f t="shared" si="241"/>
        <v>1</v>
      </c>
      <c r="P211" s="8">
        <v>1.0</v>
      </c>
      <c r="AC211" s="11">
        <f t="shared" si="242"/>
        <v>0.04206997667</v>
      </c>
      <c r="AD211" s="11">
        <f t="shared" si="243"/>
        <v>0.001769882937</v>
      </c>
    </row>
    <row r="212">
      <c r="A212" s="12">
        <v>1.0</v>
      </c>
      <c r="B212" s="12">
        <v>3.0</v>
      </c>
      <c r="C212" s="12" t="s">
        <v>23</v>
      </c>
      <c r="D212" s="12">
        <v>26.0</v>
      </c>
      <c r="E212" s="12">
        <v>18.7875</v>
      </c>
      <c r="F212" s="12" t="s">
        <v>26</v>
      </c>
      <c r="G212" s="12">
        <v>0.0</v>
      </c>
      <c r="H212" s="12">
        <v>0.0</v>
      </c>
      <c r="I212" s="12">
        <f t="shared" si="235"/>
        <v>0.325</v>
      </c>
      <c r="J212" s="12">
        <f t="shared" si="236"/>
        <v>1.296390928</v>
      </c>
      <c r="K212" s="13">
        <f t="shared" si="237"/>
        <v>0</v>
      </c>
      <c r="L212" s="13">
        <f t="shared" si="238"/>
        <v>0</v>
      </c>
      <c r="M212" s="13">
        <f t="shared" si="239"/>
        <v>0</v>
      </c>
      <c r="N212" s="13">
        <f t="shared" si="240"/>
        <v>1</v>
      </c>
      <c r="O212" s="13">
        <f t="shared" si="241"/>
        <v>1</v>
      </c>
      <c r="P212" s="12">
        <v>1.0</v>
      </c>
      <c r="AC212" s="11">
        <f t="shared" si="242"/>
        <v>0.2049107039</v>
      </c>
      <c r="AD212" s="11">
        <f t="shared" si="243"/>
        <v>0.6321669888</v>
      </c>
    </row>
    <row r="213">
      <c r="A213" s="8">
        <v>1.0</v>
      </c>
      <c r="B213" s="8">
        <v>3.0</v>
      </c>
      <c r="C213" s="8" t="s">
        <v>25</v>
      </c>
      <c r="D213" s="8">
        <v>16.0</v>
      </c>
      <c r="E213" s="8">
        <v>7.75</v>
      </c>
      <c r="F213" s="8" t="s">
        <v>28</v>
      </c>
      <c r="G213" s="8">
        <v>0.0</v>
      </c>
      <c r="H213" s="8">
        <v>0.0</v>
      </c>
      <c r="I213" s="8">
        <f t="shared" si="235"/>
        <v>0.2</v>
      </c>
      <c r="J213" s="8">
        <f t="shared" si="236"/>
        <v>0.942008053</v>
      </c>
      <c r="K213" s="9">
        <f t="shared" si="237"/>
        <v>0</v>
      </c>
      <c r="L213" s="9">
        <f t="shared" si="238"/>
        <v>0</v>
      </c>
      <c r="M213" s="9">
        <f t="shared" si="239"/>
        <v>0</v>
      </c>
      <c r="N213" s="9">
        <f t="shared" si="240"/>
        <v>0</v>
      </c>
      <c r="O213" s="9">
        <f t="shared" si="241"/>
        <v>0</v>
      </c>
      <c r="P213" s="8">
        <v>1.0</v>
      </c>
      <c r="AC213" s="11">
        <f t="shared" si="242"/>
        <v>0.6379062007</v>
      </c>
      <c r="AD213" s="11">
        <f t="shared" si="243"/>
        <v>0.1311119195</v>
      </c>
    </row>
    <row r="214">
      <c r="A214" s="12">
        <v>1.0</v>
      </c>
      <c r="B214" s="12">
        <v>1.0</v>
      </c>
      <c r="C214" s="12" t="s">
        <v>23</v>
      </c>
      <c r="D214" s="12">
        <v>40.0</v>
      </c>
      <c r="E214" s="12">
        <v>31.0</v>
      </c>
      <c r="F214" s="12" t="s">
        <v>26</v>
      </c>
      <c r="G214" s="12">
        <v>0.0</v>
      </c>
      <c r="H214" s="12">
        <v>0.0</v>
      </c>
      <c r="I214" s="12">
        <f t="shared" si="235"/>
        <v>0.5</v>
      </c>
      <c r="J214" s="12">
        <f t="shared" si="236"/>
        <v>1.505149978</v>
      </c>
      <c r="K214" s="13">
        <f t="shared" si="237"/>
        <v>1</v>
      </c>
      <c r="L214" s="13">
        <f t="shared" si="238"/>
        <v>0</v>
      </c>
      <c r="M214" s="13">
        <f t="shared" si="239"/>
        <v>0</v>
      </c>
      <c r="N214" s="13">
        <f t="shared" si="240"/>
        <v>1</v>
      </c>
      <c r="O214" s="13">
        <f t="shared" si="241"/>
        <v>1</v>
      </c>
      <c r="P214" s="12">
        <v>1.0</v>
      </c>
      <c r="AC214" s="11">
        <f t="shared" si="242"/>
        <v>0.4780743536</v>
      </c>
      <c r="AD214" s="11">
        <f t="shared" si="243"/>
        <v>0.2724063804</v>
      </c>
    </row>
    <row r="215">
      <c r="A215" s="8">
        <v>0.0</v>
      </c>
      <c r="B215" s="8">
        <v>3.0</v>
      </c>
      <c r="C215" s="8" t="s">
        <v>23</v>
      </c>
      <c r="D215" s="8">
        <v>24.0</v>
      </c>
      <c r="E215" s="8">
        <v>7.05</v>
      </c>
      <c r="F215" s="8" t="s">
        <v>24</v>
      </c>
      <c r="G215" s="8">
        <v>0.0</v>
      </c>
      <c r="H215" s="8">
        <v>0.0</v>
      </c>
      <c r="I215" s="8">
        <f t="shared" si="235"/>
        <v>0.3</v>
      </c>
      <c r="J215" s="8">
        <f t="shared" si="236"/>
        <v>0.9057958804</v>
      </c>
      <c r="K215" s="9">
        <f t="shared" si="237"/>
        <v>0</v>
      </c>
      <c r="L215" s="9">
        <f t="shared" si="238"/>
        <v>0</v>
      </c>
      <c r="M215" s="9">
        <f t="shared" si="239"/>
        <v>1</v>
      </c>
      <c r="N215" s="9">
        <f t="shared" si="240"/>
        <v>0</v>
      </c>
      <c r="O215" s="9">
        <f t="shared" si="241"/>
        <v>1</v>
      </c>
      <c r="P215" s="8">
        <v>1.0</v>
      </c>
      <c r="AC215" s="11">
        <f t="shared" si="242"/>
        <v>0.1325800518</v>
      </c>
      <c r="AD215" s="11">
        <f t="shared" si="243"/>
        <v>0.01757747015</v>
      </c>
    </row>
    <row r="216">
      <c r="A216" s="12">
        <v>1.0</v>
      </c>
      <c r="B216" s="12">
        <v>2.0</v>
      </c>
      <c r="C216" s="12" t="s">
        <v>25</v>
      </c>
      <c r="D216" s="12">
        <v>35.0</v>
      </c>
      <c r="E216" s="12">
        <v>21.0</v>
      </c>
      <c r="F216" s="12" t="s">
        <v>24</v>
      </c>
      <c r="G216" s="12">
        <v>0.0</v>
      </c>
      <c r="H216" s="12">
        <v>0.0</v>
      </c>
      <c r="I216" s="12">
        <f t="shared" si="235"/>
        <v>0.4375</v>
      </c>
      <c r="J216" s="12">
        <f t="shared" si="236"/>
        <v>1.342422681</v>
      </c>
      <c r="K216" s="13">
        <f t="shared" si="237"/>
        <v>0</v>
      </c>
      <c r="L216" s="13">
        <f t="shared" si="238"/>
        <v>1</v>
      </c>
      <c r="M216" s="13">
        <f t="shared" si="239"/>
        <v>1</v>
      </c>
      <c r="N216" s="13">
        <f t="shared" si="240"/>
        <v>0</v>
      </c>
      <c r="O216" s="13">
        <f t="shared" si="241"/>
        <v>0</v>
      </c>
      <c r="P216" s="12">
        <v>1.0</v>
      </c>
      <c r="AC216" s="11">
        <f t="shared" si="242"/>
        <v>0.749351352</v>
      </c>
      <c r="AD216" s="11">
        <f t="shared" si="243"/>
        <v>0.06282474475</v>
      </c>
    </row>
    <row r="217">
      <c r="A217" s="8">
        <v>0.0</v>
      </c>
      <c r="B217" s="8">
        <v>3.0</v>
      </c>
      <c r="C217" s="8" t="s">
        <v>23</v>
      </c>
      <c r="D217" s="8">
        <v>22.0</v>
      </c>
      <c r="E217" s="8">
        <v>7.25</v>
      </c>
      <c r="F217" s="8" t="s">
        <v>24</v>
      </c>
      <c r="G217" s="8">
        <v>0.0</v>
      </c>
      <c r="H217" s="8">
        <v>0.0</v>
      </c>
      <c r="I217" s="8">
        <f t="shared" si="235"/>
        <v>0.275</v>
      </c>
      <c r="J217" s="8">
        <f t="shared" si="236"/>
        <v>0.9164539485</v>
      </c>
      <c r="K217" s="9">
        <f t="shared" si="237"/>
        <v>0</v>
      </c>
      <c r="L217" s="9">
        <f t="shared" si="238"/>
        <v>0</v>
      </c>
      <c r="M217" s="9">
        <f t="shared" si="239"/>
        <v>1</v>
      </c>
      <c r="N217" s="9">
        <f t="shared" si="240"/>
        <v>0</v>
      </c>
      <c r="O217" s="9">
        <f t="shared" si="241"/>
        <v>1</v>
      </c>
      <c r="P217" s="8">
        <v>1.0</v>
      </c>
      <c r="AC217" s="11">
        <f t="shared" si="242"/>
        <v>0.1459024873</v>
      </c>
      <c r="AD217" s="11">
        <f t="shared" si="243"/>
        <v>0.0212875358</v>
      </c>
    </row>
    <row r="218">
      <c r="A218" s="12">
        <v>0.0</v>
      </c>
      <c r="B218" s="12">
        <v>2.0</v>
      </c>
      <c r="C218" s="12" t="s">
        <v>23</v>
      </c>
      <c r="D218" s="12">
        <v>30.0</v>
      </c>
      <c r="E218" s="12">
        <v>13.0</v>
      </c>
      <c r="F218" s="12" t="s">
        <v>24</v>
      </c>
      <c r="G218" s="12">
        <v>0.0</v>
      </c>
      <c r="H218" s="12">
        <v>0.0</v>
      </c>
      <c r="I218" s="12">
        <f t="shared" si="235"/>
        <v>0.375</v>
      </c>
      <c r="J218" s="12">
        <f t="shared" si="236"/>
        <v>1.146128036</v>
      </c>
      <c r="K218" s="13">
        <f t="shared" si="237"/>
        <v>0</v>
      </c>
      <c r="L218" s="13">
        <f t="shared" si="238"/>
        <v>1</v>
      </c>
      <c r="M218" s="13">
        <f t="shared" si="239"/>
        <v>1</v>
      </c>
      <c r="N218" s="13">
        <f t="shared" si="240"/>
        <v>0</v>
      </c>
      <c r="O218" s="13">
        <f t="shared" si="241"/>
        <v>1</v>
      </c>
      <c r="P218" s="12">
        <v>1.0</v>
      </c>
      <c r="AC218" s="11">
        <f t="shared" si="242"/>
        <v>0.2887267223</v>
      </c>
      <c r="AD218" s="11">
        <f t="shared" si="243"/>
        <v>0.08336312019</v>
      </c>
    </row>
    <row r="219" hidden="1">
      <c r="A219" s="8">
        <v>0.0</v>
      </c>
      <c r="B219" s="8">
        <v>3.0</v>
      </c>
      <c r="C219" s="8" t="s">
        <v>23</v>
      </c>
      <c r="D219" s="9"/>
      <c r="E219" s="8">
        <v>7.75</v>
      </c>
      <c r="F219" s="8" t="s">
        <v>28</v>
      </c>
      <c r="G219" s="8">
        <v>1.0</v>
      </c>
      <c r="H219" s="8">
        <v>0.0</v>
      </c>
      <c r="I219" s="8"/>
      <c r="J219" s="8"/>
      <c r="K219" s="9"/>
      <c r="L219" s="9"/>
      <c r="M219" s="9"/>
      <c r="N219" s="9"/>
      <c r="O219" s="9"/>
      <c r="P219" s="9"/>
    </row>
    <row r="220">
      <c r="A220" s="12">
        <v>1.0</v>
      </c>
      <c r="B220" s="12">
        <v>1.0</v>
      </c>
      <c r="C220" s="12" t="s">
        <v>25</v>
      </c>
      <c r="D220" s="12">
        <v>31.0</v>
      </c>
      <c r="E220" s="12">
        <v>113.275</v>
      </c>
      <c r="F220" s="12" t="s">
        <v>26</v>
      </c>
      <c r="G220" s="12">
        <v>1.0</v>
      </c>
      <c r="H220" s="12">
        <v>0.0</v>
      </c>
      <c r="I220" s="12">
        <f t="shared" ref="I220:I227" si="244">D220:D1003/$D$1</f>
        <v>0.3875</v>
      </c>
      <c r="J220" s="12">
        <f t="shared" ref="J220:J227" si="245">LOG10(E220:E1003 +1)</f>
        <v>2.05795123</v>
      </c>
      <c r="K220" s="13">
        <f t="shared" ref="K220:K227" si="246">IF(B220=1, 1, 0)</f>
        <v>1</v>
      </c>
      <c r="L220" s="13">
        <f t="shared" ref="L220:L227" si="247">IF(B220=2, 1, 0)</f>
        <v>0</v>
      </c>
      <c r="M220" s="13">
        <f t="shared" ref="M220:M227" si="248">IF(F220="S", 1, 0)</f>
        <v>0</v>
      </c>
      <c r="N220" s="13">
        <f t="shared" ref="N220:N227" si="249">IF(F220="C", 1,0)</f>
        <v>1</v>
      </c>
      <c r="O220" s="13">
        <f t="shared" ref="O220:O227" si="250">IF(C220="male", 1,0)</f>
        <v>0</v>
      </c>
      <c r="P220" s="12">
        <v>1.0</v>
      </c>
      <c r="AC220" s="11">
        <f t="shared" ref="AC220:AC227" si="251">SUMPRODUCT(G220:P220, $R$5:$AA$5)</f>
        <v>0.9907615853</v>
      </c>
      <c r="AD220" s="11">
        <f t="shared" ref="AD220:AD227" si="252">(AC220-A220)^2</f>
        <v>0.00008534830651</v>
      </c>
    </row>
    <row r="221">
      <c r="A221" s="8">
        <v>1.0</v>
      </c>
      <c r="B221" s="8">
        <v>3.0</v>
      </c>
      <c r="C221" s="8" t="s">
        <v>25</v>
      </c>
      <c r="D221" s="8">
        <v>27.0</v>
      </c>
      <c r="E221" s="8">
        <v>7.925</v>
      </c>
      <c r="F221" s="8" t="s">
        <v>24</v>
      </c>
      <c r="G221" s="8">
        <v>0.0</v>
      </c>
      <c r="H221" s="8">
        <v>0.0</v>
      </c>
      <c r="I221" s="8">
        <f t="shared" si="244"/>
        <v>0.3375</v>
      </c>
      <c r="J221" s="8">
        <f t="shared" si="245"/>
        <v>0.9506082248</v>
      </c>
      <c r="K221" s="9">
        <f t="shared" si="246"/>
        <v>0</v>
      </c>
      <c r="L221" s="9">
        <f t="shared" si="247"/>
        <v>0</v>
      </c>
      <c r="M221" s="9">
        <f t="shared" si="248"/>
        <v>1</v>
      </c>
      <c r="N221" s="9">
        <f t="shared" si="249"/>
        <v>0</v>
      </c>
      <c r="O221" s="9">
        <f t="shared" si="250"/>
        <v>0</v>
      </c>
      <c r="P221" s="8">
        <v>1.0</v>
      </c>
      <c r="AC221" s="11">
        <f t="shared" si="251"/>
        <v>0.5986243154</v>
      </c>
      <c r="AD221" s="11">
        <f t="shared" si="252"/>
        <v>0.1611024402</v>
      </c>
    </row>
    <row r="222">
      <c r="A222" s="12">
        <v>0.0</v>
      </c>
      <c r="B222" s="12">
        <v>2.0</v>
      </c>
      <c r="C222" s="12" t="s">
        <v>23</v>
      </c>
      <c r="D222" s="12">
        <v>42.0</v>
      </c>
      <c r="E222" s="12">
        <v>27.0</v>
      </c>
      <c r="F222" s="12" t="s">
        <v>24</v>
      </c>
      <c r="G222" s="12">
        <v>1.0</v>
      </c>
      <c r="H222" s="12">
        <v>0.0</v>
      </c>
      <c r="I222" s="12">
        <f t="shared" si="244"/>
        <v>0.525</v>
      </c>
      <c r="J222" s="12">
        <f t="shared" si="245"/>
        <v>1.447158031</v>
      </c>
      <c r="K222" s="13">
        <f t="shared" si="246"/>
        <v>0</v>
      </c>
      <c r="L222" s="13">
        <f t="shared" si="247"/>
        <v>1</v>
      </c>
      <c r="M222" s="13">
        <f t="shared" si="248"/>
        <v>1</v>
      </c>
      <c r="N222" s="13">
        <f t="shared" si="249"/>
        <v>0</v>
      </c>
      <c r="O222" s="13">
        <f t="shared" si="250"/>
        <v>1</v>
      </c>
      <c r="P222" s="12">
        <v>1.0</v>
      </c>
      <c r="AC222" s="11">
        <f t="shared" si="251"/>
        <v>0.1716469393</v>
      </c>
      <c r="AD222" s="11">
        <f t="shared" si="252"/>
        <v>0.02946267176</v>
      </c>
    </row>
    <row r="223">
      <c r="A223" s="8">
        <v>1.0</v>
      </c>
      <c r="B223" s="8">
        <v>1.0</v>
      </c>
      <c r="C223" s="8" t="s">
        <v>25</v>
      </c>
      <c r="D223" s="8">
        <v>32.0</v>
      </c>
      <c r="E223" s="8">
        <v>76.2917</v>
      </c>
      <c r="F223" s="8" t="s">
        <v>26</v>
      </c>
      <c r="G223" s="8">
        <v>0.0</v>
      </c>
      <c r="H223" s="8">
        <v>0.0</v>
      </c>
      <c r="I223" s="8">
        <f t="shared" si="244"/>
        <v>0.4</v>
      </c>
      <c r="J223" s="8">
        <f t="shared" si="245"/>
        <v>1.88813286</v>
      </c>
      <c r="K223" s="9">
        <f t="shared" si="246"/>
        <v>1</v>
      </c>
      <c r="L223" s="9">
        <f t="shared" si="247"/>
        <v>0</v>
      </c>
      <c r="M223" s="9">
        <f t="shared" si="248"/>
        <v>0</v>
      </c>
      <c r="N223" s="9">
        <f t="shared" si="249"/>
        <v>1</v>
      </c>
      <c r="O223" s="9">
        <f t="shared" si="250"/>
        <v>0</v>
      </c>
      <c r="P223" s="8">
        <v>1.0</v>
      </c>
      <c r="AC223" s="11">
        <f t="shared" si="251"/>
        <v>1.031017474</v>
      </c>
      <c r="AD223" s="11">
        <f t="shared" si="252"/>
        <v>0.0009620836811</v>
      </c>
    </row>
    <row r="224">
      <c r="A224" s="12">
        <v>0.0</v>
      </c>
      <c r="B224" s="12">
        <v>2.0</v>
      </c>
      <c r="C224" s="12" t="s">
        <v>23</v>
      </c>
      <c r="D224" s="12">
        <v>30.0</v>
      </c>
      <c r="E224" s="12">
        <v>10.5</v>
      </c>
      <c r="F224" s="12" t="s">
        <v>24</v>
      </c>
      <c r="G224" s="12">
        <v>0.0</v>
      </c>
      <c r="H224" s="12">
        <v>0.0</v>
      </c>
      <c r="I224" s="12">
        <f t="shared" si="244"/>
        <v>0.375</v>
      </c>
      <c r="J224" s="12">
        <f t="shared" si="245"/>
        <v>1.06069784</v>
      </c>
      <c r="K224" s="13">
        <f t="shared" si="246"/>
        <v>0</v>
      </c>
      <c r="L224" s="13">
        <f t="shared" si="247"/>
        <v>1</v>
      </c>
      <c r="M224" s="13">
        <f t="shared" si="248"/>
        <v>1</v>
      </c>
      <c r="N224" s="13">
        <f t="shared" si="249"/>
        <v>0</v>
      </c>
      <c r="O224" s="13">
        <f t="shared" si="250"/>
        <v>1</v>
      </c>
      <c r="P224" s="12">
        <v>1.0</v>
      </c>
      <c r="AC224" s="11">
        <f t="shared" si="251"/>
        <v>0.2845628125</v>
      </c>
      <c r="AD224" s="11">
        <f t="shared" si="252"/>
        <v>0.08097599425</v>
      </c>
    </row>
    <row r="225">
      <c r="A225" s="8">
        <v>1.0</v>
      </c>
      <c r="B225" s="8">
        <v>3.0</v>
      </c>
      <c r="C225" s="8" t="s">
        <v>23</v>
      </c>
      <c r="D225" s="8">
        <v>16.0</v>
      </c>
      <c r="E225" s="8">
        <v>8.05</v>
      </c>
      <c r="F225" s="8" t="s">
        <v>24</v>
      </c>
      <c r="G225" s="8">
        <v>0.0</v>
      </c>
      <c r="H225" s="8">
        <v>0.0</v>
      </c>
      <c r="I225" s="8">
        <f t="shared" si="244"/>
        <v>0.2</v>
      </c>
      <c r="J225" s="8">
        <f t="shared" si="245"/>
        <v>0.9566485792</v>
      </c>
      <c r="K225" s="9">
        <f t="shared" si="246"/>
        <v>0</v>
      </c>
      <c r="L225" s="9">
        <f t="shared" si="247"/>
        <v>0</v>
      </c>
      <c r="M225" s="9">
        <f t="shared" si="248"/>
        <v>1</v>
      </c>
      <c r="N225" s="9">
        <f t="shared" si="249"/>
        <v>0</v>
      </c>
      <c r="O225" s="9">
        <f t="shared" si="250"/>
        <v>1</v>
      </c>
      <c r="P225" s="8">
        <v>1.0</v>
      </c>
      <c r="AC225" s="11">
        <f t="shared" si="251"/>
        <v>0.1862704614</v>
      </c>
      <c r="AD225" s="11">
        <f t="shared" si="252"/>
        <v>0.662155762</v>
      </c>
    </row>
    <row r="226">
      <c r="A226" s="12">
        <v>0.0</v>
      </c>
      <c r="B226" s="12">
        <v>2.0</v>
      </c>
      <c r="C226" s="12" t="s">
        <v>23</v>
      </c>
      <c r="D226" s="12">
        <v>27.0</v>
      </c>
      <c r="E226" s="12">
        <v>13.0</v>
      </c>
      <c r="F226" s="12" t="s">
        <v>24</v>
      </c>
      <c r="G226" s="12">
        <v>0.0</v>
      </c>
      <c r="H226" s="12">
        <v>0.0</v>
      </c>
      <c r="I226" s="12">
        <f t="shared" si="244"/>
        <v>0.3375</v>
      </c>
      <c r="J226" s="12">
        <f t="shared" si="245"/>
        <v>1.146128036</v>
      </c>
      <c r="K226" s="13">
        <f t="shared" si="246"/>
        <v>0</v>
      </c>
      <c r="L226" s="13">
        <f t="shared" si="247"/>
        <v>1</v>
      </c>
      <c r="M226" s="13">
        <f t="shared" si="248"/>
        <v>1</v>
      </c>
      <c r="N226" s="13">
        <f t="shared" si="249"/>
        <v>0</v>
      </c>
      <c r="O226" s="13">
        <f t="shared" si="250"/>
        <v>1</v>
      </c>
      <c r="P226" s="12">
        <v>1.0</v>
      </c>
      <c r="AC226" s="11">
        <f t="shared" si="251"/>
        <v>0.3079311563</v>
      </c>
      <c r="AD226" s="11">
        <f t="shared" si="252"/>
        <v>0.09482159702</v>
      </c>
    </row>
    <row r="227">
      <c r="A227" s="8">
        <v>0.0</v>
      </c>
      <c r="B227" s="8">
        <v>3.0</v>
      </c>
      <c r="C227" s="8" t="s">
        <v>23</v>
      </c>
      <c r="D227" s="8">
        <v>51.0</v>
      </c>
      <c r="E227" s="8">
        <v>8.05</v>
      </c>
      <c r="F227" s="8" t="s">
        <v>24</v>
      </c>
      <c r="G227" s="8">
        <v>0.0</v>
      </c>
      <c r="H227" s="8">
        <v>0.0</v>
      </c>
      <c r="I227" s="8">
        <f t="shared" si="244"/>
        <v>0.6375</v>
      </c>
      <c r="J227" s="8">
        <f t="shared" si="245"/>
        <v>0.9566485792</v>
      </c>
      <c r="K227" s="9">
        <f t="shared" si="246"/>
        <v>0</v>
      </c>
      <c r="L227" s="9">
        <f t="shared" si="247"/>
        <v>0</v>
      </c>
      <c r="M227" s="9">
        <f t="shared" si="248"/>
        <v>1</v>
      </c>
      <c r="N227" s="9">
        <f t="shared" si="249"/>
        <v>0</v>
      </c>
      <c r="O227" s="9">
        <f t="shared" si="250"/>
        <v>1</v>
      </c>
      <c r="P227" s="8">
        <v>1.0</v>
      </c>
      <c r="AC227" s="11">
        <f t="shared" si="251"/>
        <v>-0.03778126824</v>
      </c>
      <c r="AD227" s="11">
        <f t="shared" si="252"/>
        <v>0.00142742423</v>
      </c>
    </row>
    <row r="228" hidden="1">
      <c r="A228" s="12">
        <v>0.0</v>
      </c>
      <c r="B228" s="12">
        <v>3.0</v>
      </c>
      <c r="C228" s="12" t="s">
        <v>23</v>
      </c>
      <c r="D228" s="13"/>
      <c r="E228" s="12">
        <v>7.8958</v>
      </c>
      <c r="F228" s="12" t="s">
        <v>24</v>
      </c>
      <c r="G228" s="12">
        <v>0.0</v>
      </c>
      <c r="H228" s="12">
        <v>0.0</v>
      </c>
      <c r="I228" s="12"/>
      <c r="J228" s="12"/>
      <c r="K228" s="13"/>
      <c r="L228" s="13"/>
      <c r="M228" s="13"/>
      <c r="N228" s="13"/>
      <c r="O228" s="13"/>
      <c r="P228" s="13"/>
    </row>
    <row r="229">
      <c r="A229" s="8">
        <v>1.0</v>
      </c>
      <c r="B229" s="8">
        <v>1.0</v>
      </c>
      <c r="C229" s="8" t="s">
        <v>23</v>
      </c>
      <c r="D229" s="8">
        <v>38.0</v>
      </c>
      <c r="E229" s="8">
        <v>90.0</v>
      </c>
      <c r="F229" s="8" t="s">
        <v>24</v>
      </c>
      <c r="G229" s="8">
        <v>1.0</v>
      </c>
      <c r="H229" s="8">
        <v>0.0</v>
      </c>
      <c r="I229" s="8">
        <f t="shared" ref="I229:I233" si="253">D229:D1003/$D$1</f>
        <v>0.475</v>
      </c>
      <c r="J229" s="8">
        <f t="shared" ref="J229:J233" si="254">LOG10(E229:E1003 +1)</f>
        <v>1.959041392</v>
      </c>
      <c r="K229" s="9">
        <f t="shared" ref="K229:K233" si="255">IF(B229=1, 1, 0)</f>
        <v>1</v>
      </c>
      <c r="L229" s="9">
        <f t="shared" ref="L229:L233" si="256">IF(B229=2, 1, 0)</f>
        <v>0</v>
      </c>
      <c r="M229" s="9">
        <f t="shared" ref="M229:M233" si="257">IF(F229="S", 1, 0)</f>
        <v>1</v>
      </c>
      <c r="N229" s="9">
        <f t="shared" ref="N229:N233" si="258">IF(F229="C", 1,0)</f>
        <v>0</v>
      </c>
      <c r="O229" s="9">
        <f t="shared" ref="O229:O233" si="259">IF(C229="male", 1,0)</f>
        <v>1</v>
      </c>
      <c r="P229" s="8">
        <v>1.0</v>
      </c>
      <c r="AC229" s="11">
        <f t="shared" ref="AC229:AC233" si="260">SUMPRODUCT(G229:P229, $R$5:$AA$5)</f>
        <v>0.3919699905</v>
      </c>
      <c r="AD229" s="11">
        <f t="shared" ref="AD229:AD233" si="261">(AC229-A229)^2</f>
        <v>0.3697004924</v>
      </c>
    </row>
    <row r="230">
      <c r="A230" s="12">
        <v>0.0</v>
      </c>
      <c r="B230" s="12">
        <v>3.0</v>
      </c>
      <c r="C230" s="12" t="s">
        <v>23</v>
      </c>
      <c r="D230" s="12">
        <v>22.0</v>
      </c>
      <c r="E230" s="12">
        <v>9.35</v>
      </c>
      <c r="F230" s="12" t="s">
        <v>24</v>
      </c>
      <c r="G230" s="12">
        <v>0.0</v>
      </c>
      <c r="H230" s="12">
        <v>0.0</v>
      </c>
      <c r="I230" s="12">
        <f t="shared" si="253"/>
        <v>0.275</v>
      </c>
      <c r="J230" s="12">
        <f t="shared" si="254"/>
        <v>1.01494035</v>
      </c>
      <c r="K230" s="13">
        <f t="shared" si="255"/>
        <v>0</v>
      </c>
      <c r="L230" s="13">
        <f t="shared" si="256"/>
        <v>0</v>
      </c>
      <c r="M230" s="13">
        <f t="shared" si="257"/>
        <v>1</v>
      </c>
      <c r="N230" s="13">
        <f t="shared" si="258"/>
        <v>0</v>
      </c>
      <c r="O230" s="13">
        <f t="shared" si="259"/>
        <v>1</v>
      </c>
      <c r="P230" s="12">
        <v>1.0</v>
      </c>
      <c r="AC230" s="11">
        <f t="shared" si="260"/>
        <v>0.1507027631</v>
      </c>
      <c r="AD230" s="11">
        <f t="shared" si="261"/>
        <v>0.0227113228</v>
      </c>
    </row>
    <row r="231">
      <c r="A231" s="8">
        <v>1.0</v>
      </c>
      <c r="B231" s="8">
        <v>2.0</v>
      </c>
      <c r="C231" s="8" t="s">
        <v>23</v>
      </c>
      <c r="D231" s="8">
        <v>19.0</v>
      </c>
      <c r="E231" s="8">
        <v>10.5</v>
      </c>
      <c r="F231" s="8" t="s">
        <v>24</v>
      </c>
      <c r="G231" s="8">
        <v>0.0</v>
      </c>
      <c r="H231" s="8">
        <v>0.0</v>
      </c>
      <c r="I231" s="8">
        <f t="shared" si="253"/>
        <v>0.2375</v>
      </c>
      <c r="J231" s="8">
        <f t="shared" si="254"/>
        <v>1.06069784</v>
      </c>
      <c r="K231" s="9">
        <f t="shared" si="255"/>
        <v>0</v>
      </c>
      <c r="L231" s="9">
        <f t="shared" si="256"/>
        <v>1</v>
      </c>
      <c r="M231" s="9">
        <f t="shared" si="257"/>
        <v>1</v>
      </c>
      <c r="N231" s="9">
        <f t="shared" si="258"/>
        <v>0</v>
      </c>
      <c r="O231" s="9">
        <f t="shared" si="259"/>
        <v>1</v>
      </c>
      <c r="P231" s="8">
        <v>1.0</v>
      </c>
      <c r="AC231" s="11">
        <f t="shared" si="260"/>
        <v>0.3549790704</v>
      </c>
      <c r="AD231" s="11">
        <f t="shared" si="261"/>
        <v>0.4160519997</v>
      </c>
    </row>
    <row r="232">
      <c r="A232" s="12">
        <v>0.0</v>
      </c>
      <c r="B232" s="12">
        <v>3.0</v>
      </c>
      <c r="C232" s="12" t="s">
        <v>23</v>
      </c>
      <c r="D232" s="12">
        <v>20.5</v>
      </c>
      <c r="E232" s="12">
        <v>7.25</v>
      </c>
      <c r="F232" s="12" t="s">
        <v>24</v>
      </c>
      <c r="G232" s="12">
        <v>0.0</v>
      </c>
      <c r="H232" s="12">
        <v>0.0</v>
      </c>
      <c r="I232" s="12">
        <f t="shared" si="253"/>
        <v>0.25625</v>
      </c>
      <c r="J232" s="12">
        <f t="shared" si="254"/>
        <v>0.9164539485</v>
      </c>
      <c r="K232" s="13">
        <f t="shared" si="255"/>
        <v>0</v>
      </c>
      <c r="L232" s="13">
        <f t="shared" si="256"/>
        <v>0</v>
      </c>
      <c r="M232" s="13">
        <f t="shared" si="257"/>
        <v>1</v>
      </c>
      <c r="N232" s="13">
        <f t="shared" si="258"/>
        <v>0</v>
      </c>
      <c r="O232" s="13">
        <f t="shared" si="259"/>
        <v>1</v>
      </c>
      <c r="P232" s="12">
        <v>1.0</v>
      </c>
      <c r="AC232" s="11">
        <f t="shared" si="260"/>
        <v>0.1555047043</v>
      </c>
      <c r="AD232" s="11">
        <f t="shared" si="261"/>
        <v>0.02418171306</v>
      </c>
    </row>
    <row r="233">
      <c r="A233" s="8">
        <v>0.0</v>
      </c>
      <c r="B233" s="8">
        <v>2.0</v>
      </c>
      <c r="C233" s="8" t="s">
        <v>23</v>
      </c>
      <c r="D233" s="8">
        <v>18.0</v>
      </c>
      <c r="E233" s="8">
        <v>13.0</v>
      </c>
      <c r="F233" s="8" t="s">
        <v>24</v>
      </c>
      <c r="G233" s="8">
        <v>0.0</v>
      </c>
      <c r="H233" s="8">
        <v>0.0</v>
      </c>
      <c r="I233" s="8">
        <f t="shared" si="253"/>
        <v>0.225</v>
      </c>
      <c r="J233" s="8">
        <f t="shared" si="254"/>
        <v>1.146128036</v>
      </c>
      <c r="K233" s="9">
        <f t="shared" si="255"/>
        <v>0</v>
      </c>
      <c r="L233" s="9">
        <f t="shared" si="256"/>
        <v>1</v>
      </c>
      <c r="M233" s="9">
        <f t="shared" si="257"/>
        <v>1</v>
      </c>
      <c r="N233" s="9">
        <f t="shared" si="258"/>
        <v>0</v>
      </c>
      <c r="O233" s="9">
        <f t="shared" si="259"/>
        <v>1</v>
      </c>
      <c r="P233" s="8">
        <v>1.0</v>
      </c>
      <c r="AC233" s="11">
        <f t="shared" si="260"/>
        <v>0.3655444582</v>
      </c>
      <c r="AD233" s="11">
        <f t="shared" si="261"/>
        <v>0.1336227509</v>
      </c>
    </row>
    <row r="234" hidden="1">
      <c r="A234" s="12">
        <v>0.0</v>
      </c>
      <c r="B234" s="12">
        <v>3.0</v>
      </c>
      <c r="C234" s="12" t="s">
        <v>25</v>
      </c>
      <c r="D234" s="13"/>
      <c r="E234" s="12">
        <v>25.4667</v>
      </c>
      <c r="F234" s="12" t="s">
        <v>24</v>
      </c>
      <c r="G234" s="12">
        <v>3.0</v>
      </c>
      <c r="H234" s="12">
        <v>1.0</v>
      </c>
      <c r="I234" s="12"/>
      <c r="J234" s="12"/>
      <c r="K234" s="13"/>
      <c r="L234" s="13"/>
      <c r="M234" s="13"/>
      <c r="N234" s="13"/>
      <c r="O234" s="13"/>
      <c r="P234" s="13"/>
    </row>
    <row r="235">
      <c r="A235" s="8">
        <v>1.0</v>
      </c>
      <c r="B235" s="8">
        <v>1.0</v>
      </c>
      <c r="C235" s="8" t="s">
        <v>25</v>
      </c>
      <c r="D235" s="8">
        <v>35.0</v>
      </c>
      <c r="E235" s="8">
        <v>83.475</v>
      </c>
      <c r="F235" s="8" t="s">
        <v>24</v>
      </c>
      <c r="G235" s="8">
        <v>1.0</v>
      </c>
      <c r="H235" s="8">
        <v>0.0</v>
      </c>
      <c r="I235" s="8">
        <f t="shared" ref="I235:I239" si="262">D235:D1003/$D$1</f>
        <v>0.4375</v>
      </c>
      <c r="J235" s="8">
        <f t="shared" ref="J235:J239" si="263">LOG10(E235:E1003 +1)</f>
        <v>1.9267282</v>
      </c>
      <c r="K235" s="9">
        <f t="shared" ref="K235:K239" si="264">IF(B235=1, 1, 0)</f>
        <v>1</v>
      </c>
      <c r="L235" s="9">
        <f t="shared" ref="L235:L239" si="265">IF(B235=2, 1, 0)</f>
        <v>0</v>
      </c>
      <c r="M235" s="9">
        <f t="shared" ref="M235:M239" si="266">IF(F235="S", 1, 0)</f>
        <v>1</v>
      </c>
      <c r="N235" s="9">
        <f t="shared" ref="N235:N239" si="267">IF(F235="C", 1,0)</f>
        <v>0</v>
      </c>
      <c r="O235" s="9">
        <f t="shared" ref="O235:O239" si="268">IF(C235="male", 1,0)</f>
        <v>0</v>
      </c>
      <c r="P235" s="8">
        <v>1.0</v>
      </c>
      <c r="AC235" s="11">
        <f t="shared" ref="AC235:AC239" si="269">SUMPRODUCT(G235:P235, $R$5:$AA$5)</f>
        <v>0.8926639854</v>
      </c>
      <c r="AD235" s="11">
        <f t="shared" ref="AD235:AD239" si="270">(AC235-A235)^2</f>
        <v>0.01152102003</v>
      </c>
    </row>
    <row r="236">
      <c r="A236" s="12">
        <v>0.0</v>
      </c>
      <c r="B236" s="12">
        <v>3.0</v>
      </c>
      <c r="C236" s="12" t="s">
        <v>23</v>
      </c>
      <c r="D236" s="12">
        <v>29.0</v>
      </c>
      <c r="E236" s="12">
        <v>7.775</v>
      </c>
      <c r="F236" s="12" t="s">
        <v>24</v>
      </c>
      <c r="G236" s="12">
        <v>0.0</v>
      </c>
      <c r="H236" s="12">
        <v>0.0</v>
      </c>
      <c r="I236" s="12">
        <f t="shared" si="262"/>
        <v>0.3625</v>
      </c>
      <c r="J236" s="12">
        <f t="shared" si="263"/>
        <v>0.9432471251</v>
      </c>
      <c r="K236" s="13">
        <f t="shared" si="264"/>
        <v>0</v>
      </c>
      <c r="L236" s="13">
        <f t="shared" si="265"/>
        <v>0</v>
      </c>
      <c r="M236" s="13">
        <f t="shared" si="266"/>
        <v>1</v>
      </c>
      <c r="N236" s="13">
        <f t="shared" si="267"/>
        <v>0</v>
      </c>
      <c r="O236" s="13">
        <f t="shared" si="268"/>
        <v>1</v>
      </c>
      <c r="P236" s="12">
        <v>1.0</v>
      </c>
      <c r="AC236" s="11">
        <f t="shared" si="269"/>
        <v>0.102398054</v>
      </c>
      <c r="AD236" s="11">
        <f t="shared" si="270"/>
        <v>0.01048536147</v>
      </c>
    </row>
    <row r="237">
      <c r="A237" s="8">
        <v>0.0</v>
      </c>
      <c r="B237" s="8">
        <v>2.0</v>
      </c>
      <c r="C237" s="8" t="s">
        <v>23</v>
      </c>
      <c r="D237" s="8">
        <v>59.0</v>
      </c>
      <c r="E237" s="8">
        <v>13.5</v>
      </c>
      <c r="F237" s="8" t="s">
        <v>24</v>
      </c>
      <c r="G237" s="8">
        <v>0.0</v>
      </c>
      <c r="H237" s="8">
        <v>0.0</v>
      </c>
      <c r="I237" s="8">
        <f t="shared" si="262"/>
        <v>0.7375</v>
      </c>
      <c r="J237" s="8">
        <f t="shared" si="263"/>
        <v>1.161368002</v>
      </c>
      <c r="K237" s="9">
        <f t="shared" si="264"/>
        <v>0</v>
      </c>
      <c r="L237" s="9">
        <f t="shared" si="265"/>
        <v>1</v>
      </c>
      <c r="M237" s="9">
        <f t="shared" si="266"/>
        <v>1</v>
      </c>
      <c r="N237" s="9">
        <f t="shared" si="267"/>
        <v>0</v>
      </c>
      <c r="O237" s="9">
        <f t="shared" si="268"/>
        <v>1</v>
      </c>
      <c r="P237" s="8">
        <v>1.0</v>
      </c>
      <c r="AC237" s="11">
        <f t="shared" si="269"/>
        <v>0.1038266641</v>
      </c>
      <c r="AD237" s="11">
        <f t="shared" si="270"/>
        <v>0.01077997619</v>
      </c>
    </row>
    <row r="238">
      <c r="A238" s="12">
        <v>1.0</v>
      </c>
      <c r="B238" s="12">
        <v>3.0</v>
      </c>
      <c r="C238" s="12" t="s">
        <v>25</v>
      </c>
      <c r="D238" s="12">
        <v>5.0</v>
      </c>
      <c r="E238" s="12">
        <v>31.3875</v>
      </c>
      <c r="F238" s="12" t="s">
        <v>24</v>
      </c>
      <c r="G238" s="12">
        <v>4.0</v>
      </c>
      <c r="H238" s="12">
        <v>2.0</v>
      </c>
      <c r="I238" s="12">
        <f t="shared" si="262"/>
        <v>0.0625</v>
      </c>
      <c r="J238" s="12">
        <f t="shared" si="263"/>
        <v>1.510377426</v>
      </c>
      <c r="K238" s="13">
        <f t="shared" si="264"/>
        <v>0</v>
      </c>
      <c r="L238" s="13">
        <f t="shared" si="265"/>
        <v>0</v>
      </c>
      <c r="M238" s="13">
        <f t="shared" si="266"/>
        <v>1</v>
      </c>
      <c r="N238" s="13">
        <f t="shared" si="267"/>
        <v>0</v>
      </c>
      <c r="O238" s="13">
        <f t="shared" si="268"/>
        <v>0</v>
      </c>
      <c r="P238" s="12">
        <v>1.0</v>
      </c>
      <c r="AC238" s="11">
        <f t="shared" si="269"/>
        <v>0.5191507487</v>
      </c>
      <c r="AD238" s="11">
        <f t="shared" si="270"/>
        <v>0.2312160025</v>
      </c>
    </row>
    <row r="239">
      <c r="A239" s="8">
        <v>0.0</v>
      </c>
      <c r="B239" s="8">
        <v>2.0</v>
      </c>
      <c r="C239" s="8" t="s">
        <v>23</v>
      </c>
      <c r="D239" s="8">
        <v>24.0</v>
      </c>
      <c r="E239" s="8">
        <v>10.5</v>
      </c>
      <c r="F239" s="8" t="s">
        <v>24</v>
      </c>
      <c r="G239" s="8">
        <v>0.0</v>
      </c>
      <c r="H239" s="8">
        <v>0.0</v>
      </c>
      <c r="I239" s="8">
        <f t="shared" si="262"/>
        <v>0.3</v>
      </c>
      <c r="J239" s="8">
        <f t="shared" si="263"/>
        <v>1.06069784</v>
      </c>
      <c r="K239" s="9">
        <f t="shared" si="264"/>
        <v>0</v>
      </c>
      <c r="L239" s="9">
        <f t="shared" si="265"/>
        <v>1</v>
      </c>
      <c r="M239" s="9">
        <f t="shared" si="266"/>
        <v>1</v>
      </c>
      <c r="N239" s="9">
        <f t="shared" si="267"/>
        <v>0</v>
      </c>
      <c r="O239" s="9">
        <f t="shared" si="268"/>
        <v>1</v>
      </c>
      <c r="P239" s="8">
        <v>1.0</v>
      </c>
      <c r="AC239" s="11">
        <f t="shared" si="269"/>
        <v>0.3229716804</v>
      </c>
      <c r="AD239" s="11">
        <f t="shared" si="270"/>
        <v>0.1043107064</v>
      </c>
    </row>
    <row r="240" hidden="1">
      <c r="A240" s="12">
        <v>0.0</v>
      </c>
      <c r="B240" s="12">
        <v>3.0</v>
      </c>
      <c r="C240" s="12" t="s">
        <v>25</v>
      </c>
      <c r="D240" s="13"/>
      <c r="E240" s="12">
        <v>7.55</v>
      </c>
      <c r="F240" s="12" t="s">
        <v>24</v>
      </c>
      <c r="G240" s="12">
        <v>0.0</v>
      </c>
      <c r="H240" s="12">
        <v>0.0</v>
      </c>
      <c r="I240" s="12"/>
      <c r="J240" s="12"/>
      <c r="K240" s="13"/>
      <c r="L240" s="13"/>
      <c r="M240" s="13"/>
      <c r="N240" s="13"/>
      <c r="O240" s="13"/>
      <c r="P240" s="13"/>
    </row>
    <row r="241">
      <c r="A241" s="8">
        <v>0.0</v>
      </c>
      <c r="B241" s="8">
        <v>2.0</v>
      </c>
      <c r="C241" s="8" t="s">
        <v>23</v>
      </c>
      <c r="D241" s="8">
        <v>44.0</v>
      </c>
      <c r="E241" s="8">
        <v>26.0</v>
      </c>
      <c r="F241" s="8" t="s">
        <v>24</v>
      </c>
      <c r="G241" s="8">
        <v>1.0</v>
      </c>
      <c r="H241" s="8">
        <v>0.0</v>
      </c>
      <c r="I241" s="8">
        <f t="shared" ref="I241:I244" si="271">D241:D1003/$D$1</f>
        <v>0.55</v>
      </c>
      <c r="J241" s="8">
        <f t="shared" ref="J241:J244" si="272">LOG10(E241:E1003 +1)</f>
        <v>1.431363764</v>
      </c>
      <c r="K241" s="9">
        <f t="shared" ref="K241:K244" si="273">IF(B241=1, 1, 0)</f>
        <v>0</v>
      </c>
      <c r="L241" s="9">
        <f t="shared" ref="L241:L244" si="274">IF(B241=2, 1, 0)</f>
        <v>1</v>
      </c>
      <c r="M241" s="9">
        <f t="shared" ref="M241:M244" si="275">IF(F241="S", 1, 0)</f>
        <v>1</v>
      </c>
      <c r="N241" s="9">
        <f t="shared" ref="N241:N244" si="276">IF(F241="C", 1,0)</f>
        <v>0</v>
      </c>
      <c r="O241" s="9">
        <f t="shared" ref="O241:O244" si="277">IF(C241="male", 1,0)</f>
        <v>1</v>
      </c>
      <c r="P241" s="8">
        <v>1.0</v>
      </c>
      <c r="AC241" s="11">
        <f t="shared" ref="AC241:AC244" si="278">SUMPRODUCT(G241:P241, $R$5:$AA$5)</f>
        <v>0.1580741629</v>
      </c>
      <c r="AD241" s="11">
        <f t="shared" ref="AD241:AD244" si="279">(AC241-A241)^2</f>
        <v>0.02498744099</v>
      </c>
    </row>
    <row r="242">
      <c r="A242" s="12">
        <v>1.0</v>
      </c>
      <c r="B242" s="12">
        <v>2.0</v>
      </c>
      <c r="C242" s="12" t="s">
        <v>25</v>
      </c>
      <c r="D242" s="12">
        <v>8.0</v>
      </c>
      <c r="E242" s="12">
        <v>26.25</v>
      </c>
      <c r="F242" s="12" t="s">
        <v>24</v>
      </c>
      <c r="G242" s="12">
        <v>0.0</v>
      </c>
      <c r="H242" s="12">
        <v>2.0</v>
      </c>
      <c r="I242" s="12">
        <f t="shared" si="271"/>
        <v>0.1</v>
      </c>
      <c r="J242" s="12">
        <f t="shared" si="272"/>
        <v>1.435366507</v>
      </c>
      <c r="K242" s="13">
        <f t="shared" si="273"/>
        <v>0</v>
      </c>
      <c r="L242" s="13">
        <f t="shared" si="274"/>
        <v>1</v>
      </c>
      <c r="M242" s="13">
        <f t="shared" si="275"/>
        <v>1</v>
      </c>
      <c r="N242" s="13">
        <f t="shared" si="276"/>
        <v>0</v>
      </c>
      <c r="O242" s="13">
        <f t="shared" si="277"/>
        <v>0</v>
      </c>
      <c r="P242" s="12">
        <v>1.0</v>
      </c>
      <c r="AC242" s="11">
        <f t="shared" si="278"/>
        <v>0.8988694667</v>
      </c>
      <c r="AD242" s="11">
        <f t="shared" si="279"/>
        <v>0.01022738476</v>
      </c>
    </row>
    <row r="243">
      <c r="A243" s="8">
        <v>0.0</v>
      </c>
      <c r="B243" s="8">
        <v>2.0</v>
      </c>
      <c r="C243" s="8" t="s">
        <v>23</v>
      </c>
      <c r="D243" s="8">
        <v>19.0</v>
      </c>
      <c r="E243" s="8">
        <v>10.5</v>
      </c>
      <c r="F243" s="8" t="s">
        <v>24</v>
      </c>
      <c r="G243" s="8">
        <v>0.0</v>
      </c>
      <c r="H243" s="8">
        <v>0.0</v>
      </c>
      <c r="I243" s="8">
        <f t="shared" si="271"/>
        <v>0.2375</v>
      </c>
      <c r="J243" s="8">
        <f t="shared" si="272"/>
        <v>1.06069784</v>
      </c>
      <c r="K243" s="9">
        <f t="shared" si="273"/>
        <v>0</v>
      </c>
      <c r="L243" s="9">
        <f t="shared" si="274"/>
        <v>1</v>
      </c>
      <c r="M243" s="9">
        <f t="shared" si="275"/>
        <v>1</v>
      </c>
      <c r="N243" s="9">
        <f t="shared" si="276"/>
        <v>0</v>
      </c>
      <c r="O243" s="9">
        <f t="shared" si="277"/>
        <v>1</v>
      </c>
      <c r="P243" s="8">
        <v>1.0</v>
      </c>
      <c r="AC243" s="11">
        <f t="shared" si="278"/>
        <v>0.3549790704</v>
      </c>
      <c r="AD243" s="11">
        <f t="shared" si="279"/>
        <v>0.1260101404</v>
      </c>
    </row>
    <row r="244">
      <c r="A244" s="12">
        <v>0.0</v>
      </c>
      <c r="B244" s="12">
        <v>2.0</v>
      </c>
      <c r="C244" s="12" t="s">
        <v>23</v>
      </c>
      <c r="D244" s="12">
        <v>33.0</v>
      </c>
      <c r="E244" s="12">
        <v>12.275</v>
      </c>
      <c r="F244" s="12" t="s">
        <v>24</v>
      </c>
      <c r="G244" s="12">
        <v>0.0</v>
      </c>
      <c r="H244" s="12">
        <v>0.0</v>
      </c>
      <c r="I244" s="12">
        <f t="shared" si="271"/>
        <v>0.4125</v>
      </c>
      <c r="J244" s="12">
        <f t="shared" si="272"/>
        <v>1.12303453</v>
      </c>
      <c r="K244" s="13">
        <f t="shared" si="273"/>
        <v>0</v>
      </c>
      <c r="L244" s="13">
        <f t="shared" si="274"/>
        <v>1</v>
      </c>
      <c r="M244" s="13">
        <f t="shared" si="275"/>
        <v>1</v>
      </c>
      <c r="N244" s="13">
        <f t="shared" si="276"/>
        <v>0</v>
      </c>
      <c r="O244" s="13">
        <f t="shared" si="277"/>
        <v>1</v>
      </c>
      <c r="P244" s="12">
        <v>1.0</v>
      </c>
      <c r="AC244" s="11">
        <f t="shared" si="278"/>
        <v>0.2683966995</v>
      </c>
      <c r="AD244" s="11">
        <f t="shared" si="279"/>
        <v>0.07203678831</v>
      </c>
    </row>
    <row r="245" hidden="1">
      <c r="A245" s="8">
        <v>0.0</v>
      </c>
      <c r="B245" s="8">
        <v>3.0</v>
      </c>
      <c r="C245" s="8" t="s">
        <v>25</v>
      </c>
      <c r="D245" s="9"/>
      <c r="E245" s="8">
        <v>14.4542</v>
      </c>
      <c r="F245" s="8" t="s">
        <v>26</v>
      </c>
      <c r="G245" s="8">
        <v>1.0</v>
      </c>
      <c r="H245" s="8">
        <v>0.0</v>
      </c>
      <c r="I245" s="8"/>
      <c r="J245" s="8"/>
      <c r="K245" s="9"/>
      <c r="L245" s="9"/>
      <c r="M245" s="9"/>
      <c r="N245" s="9"/>
      <c r="O245" s="9"/>
      <c r="P245" s="9"/>
    </row>
    <row r="246" hidden="1">
      <c r="A246" s="12">
        <v>1.0</v>
      </c>
      <c r="B246" s="12">
        <v>3.0</v>
      </c>
      <c r="C246" s="12" t="s">
        <v>25</v>
      </c>
      <c r="D246" s="13"/>
      <c r="E246" s="12">
        <v>15.5</v>
      </c>
      <c r="F246" s="12" t="s">
        <v>28</v>
      </c>
      <c r="G246" s="12">
        <v>1.0</v>
      </c>
      <c r="H246" s="12">
        <v>0.0</v>
      </c>
      <c r="I246" s="12"/>
      <c r="J246" s="12"/>
      <c r="K246" s="13"/>
      <c r="L246" s="13"/>
      <c r="M246" s="13"/>
      <c r="N246" s="13"/>
      <c r="O246" s="13"/>
      <c r="P246" s="13"/>
    </row>
    <row r="247">
      <c r="A247" s="8">
        <v>0.0</v>
      </c>
      <c r="B247" s="8">
        <v>2.0</v>
      </c>
      <c r="C247" s="8" t="s">
        <v>23</v>
      </c>
      <c r="D247" s="8">
        <v>29.0</v>
      </c>
      <c r="E247" s="8">
        <v>10.5</v>
      </c>
      <c r="F247" s="8" t="s">
        <v>24</v>
      </c>
      <c r="G247" s="8">
        <v>0.0</v>
      </c>
      <c r="H247" s="8">
        <v>0.0</v>
      </c>
      <c r="I247" s="8">
        <f t="shared" ref="I247:I254" si="280">D247:D1003/$D$1</f>
        <v>0.3625</v>
      </c>
      <c r="J247" s="8">
        <f t="shared" ref="J247:J254" si="281">LOG10(E247:E1003 +1)</f>
        <v>1.06069784</v>
      </c>
      <c r="K247" s="9">
        <f t="shared" ref="K247:K254" si="282">IF(B247=1, 1, 0)</f>
        <v>0</v>
      </c>
      <c r="L247" s="9">
        <f t="shared" ref="L247:L254" si="283">IF(B247=2, 1, 0)</f>
        <v>1</v>
      </c>
      <c r="M247" s="9">
        <f t="shared" ref="M247:M254" si="284">IF(F247="S", 1, 0)</f>
        <v>1</v>
      </c>
      <c r="N247" s="9">
        <f t="shared" ref="N247:N254" si="285">IF(F247="C", 1,0)</f>
        <v>0</v>
      </c>
      <c r="O247" s="9">
        <f t="shared" ref="O247:O254" si="286">IF(C247="male", 1,0)</f>
        <v>1</v>
      </c>
      <c r="P247" s="8">
        <v>1.0</v>
      </c>
      <c r="AC247" s="11">
        <f t="shared" ref="AC247:AC254" si="287">SUMPRODUCT(G247:P247, $R$5:$AA$5)</f>
        <v>0.2909642905</v>
      </c>
      <c r="AD247" s="11">
        <f t="shared" ref="AD247:AD254" si="288">(AC247-A247)^2</f>
        <v>0.08466021834</v>
      </c>
    </row>
    <row r="248">
      <c r="A248" s="12">
        <v>0.0</v>
      </c>
      <c r="B248" s="12">
        <v>3.0</v>
      </c>
      <c r="C248" s="12" t="s">
        <v>23</v>
      </c>
      <c r="D248" s="12">
        <v>22.0</v>
      </c>
      <c r="E248" s="12">
        <v>7.125</v>
      </c>
      <c r="F248" s="12" t="s">
        <v>24</v>
      </c>
      <c r="G248" s="12">
        <v>0.0</v>
      </c>
      <c r="H248" s="12">
        <v>0.0</v>
      </c>
      <c r="I248" s="12">
        <f t="shared" si="280"/>
        <v>0.275</v>
      </c>
      <c r="J248" s="12">
        <f t="shared" si="281"/>
        <v>0.9098233697</v>
      </c>
      <c r="K248" s="13">
        <f t="shared" si="282"/>
        <v>0</v>
      </c>
      <c r="L248" s="13">
        <f t="shared" si="283"/>
        <v>0</v>
      </c>
      <c r="M248" s="13">
        <f t="shared" si="284"/>
        <v>1</v>
      </c>
      <c r="N248" s="13">
        <f t="shared" si="285"/>
        <v>0</v>
      </c>
      <c r="O248" s="13">
        <f t="shared" si="286"/>
        <v>1</v>
      </c>
      <c r="P248" s="12">
        <v>1.0</v>
      </c>
      <c r="AC248" s="11">
        <f t="shared" si="287"/>
        <v>0.1455793096</v>
      </c>
      <c r="AD248" s="11">
        <f t="shared" si="288"/>
        <v>0.02119333539</v>
      </c>
    </row>
    <row r="249">
      <c r="A249" s="8">
        <v>0.0</v>
      </c>
      <c r="B249" s="8">
        <v>3.0</v>
      </c>
      <c r="C249" s="8" t="s">
        <v>23</v>
      </c>
      <c r="D249" s="8">
        <v>30.0</v>
      </c>
      <c r="E249" s="8">
        <v>7.225</v>
      </c>
      <c r="F249" s="8" t="s">
        <v>26</v>
      </c>
      <c r="G249" s="8">
        <v>0.0</v>
      </c>
      <c r="H249" s="8">
        <v>0.0</v>
      </c>
      <c r="I249" s="8">
        <f t="shared" si="280"/>
        <v>0.375</v>
      </c>
      <c r="J249" s="8">
        <f t="shared" si="281"/>
        <v>0.9151359066</v>
      </c>
      <c r="K249" s="9">
        <f t="shared" si="282"/>
        <v>0</v>
      </c>
      <c r="L249" s="9">
        <f t="shared" si="283"/>
        <v>0</v>
      </c>
      <c r="M249" s="9">
        <f t="shared" si="284"/>
        <v>0</v>
      </c>
      <c r="N249" s="9">
        <f t="shared" si="285"/>
        <v>1</v>
      </c>
      <c r="O249" s="9">
        <f t="shared" si="286"/>
        <v>1</v>
      </c>
      <c r="P249" s="8">
        <v>1.0</v>
      </c>
      <c r="AC249" s="11">
        <f t="shared" si="287"/>
        <v>0.1607222342</v>
      </c>
      <c r="AD249" s="11">
        <f t="shared" si="288"/>
        <v>0.02583163656</v>
      </c>
    </row>
    <row r="250">
      <c r="A250" s="12">
        <v>0.0</v>
      </c>
      <c r="B250" s="12">
        <v>1.0</v>
      </c>
      <c r="C250" s="12" t="s">
        <v>23</v>
      </c>
      <c r="D250" s="12">
        <v>44.0</v>
      </c>
      <c r="E250" s="12">
        <v>90.0</v>
      </c>
      <c r="F250" s="12" t="s">
        <v>28</v>
      </c>
      <c r="G250" s="12">
        <v>2.0</v>
      </c>
      <c r="H250" s="12">
        <v>0.0</v>
      </c>
      <c r="I250" s="12">
        <f t="shared" si="280"/>
        <v>0.55</v>
      </c>
      <c r="J250" s="12">
        <f t="shared" si="281"/>
        <v>1.959041392</v>
      </c>
      <c r="K250" s="13">
        <f t="shared" si="282"/>
        <v>1</v>
      </c>
      <c r="L250" s="13">
        <f t="shared" si="283"/>
        <v>0</v>
      </c>
      <c r="M250" s="13">
        <f t="shared" si="284"/>
        <v>0</v>
      </c>
      <c r="N250" s="13">
        <f t="shared" si="285"/>
        <v>0</v>
      </c>
      <c r="O250" s="13">
        <f t="shared" si="286"/>
        <v>1</v>
      </c>
      <c r="P250" s="12">
        <v>1.0</v>
      </c>
      <c r="AC250" s="11">
        <f t="shared" si="287"/>
        <v>0.2679115289</v>
      </c>
      <c r="AD250" s="11">
        <f t="shared" si="288"/>
        <v>0.07177658733</v>
      </c>
    </row>
    <row r="251">
      <c r="A251" s="8">
        <v>0.0</v>
      </c>
      <c r="B251" s="8">
        <v>3.0</v>
      </c>
      <c r="C251" s="8" t="s">
        <v>25</v>
      </c>
      <c r="D251" s="8">
        <v>25.0</v>
      </c>
      <c r="E251" s="8">
        <v>7.775</v>
      </c>
      <c r="F251" s="8" t="s">
        <v>24</v>
      </c>
      <c r="G251" s="8">
        <v>0.0</v>
      </c>
      <c r="H251" s="8">
        <v>0.0</v>
      </c>
      <c r="I251" s="8">
        <f t="shared" si="280"/>
        <v>0.3125</v>
      </c>
      <c r="J251" s="8">
        <f t="shared" si="281"/>
        <v>0.9432471251</v>
      </c>
      <c r="K251" s="9">
        <f t="shared" si="282"/>
        <v>0</v>
      </c>
      <c r="L251" s="9">
        <f t="shared" si="283"/>
        <v>0</v>
      </c>
      <c r="M251" s="9">
        <f t="shared" si="284"/>
        <v>1</v>
      </c>
      <c r="N251" s="9">
        <f t="shared" si="285"/>
        <v>0</v>
      </c>
      <c r="O251" s="9">
        <f t="shared" si="286"/>
        <v>0</v>
      </c>
      <c r="P251" s="8">
        <v>1.0</v>
      </c>
      <c r="AC251" s="11">
        <f t="shared" si="287"/>
        <v>0.6110684878</v>
      </c>
      <c r="AD251" s="11">
        <f t="shared" si="288"/>
        <v>0.3734046968</v>
      </c>
    </row>
    <row r="252">
      <c r="A252" s="12">
        <v>1.0</v>
      </c>
      <c r="B252" s="12">
        <v>2.0</v>
      </c>
      <c r="C252" s="12" t="s">
        <v>25</v>
      </c>
      <c r="D252" s="12">
        <v>24.0</v>
      </c>
      <c r="E252" s="12">
        <v>14.5</v>
      </c>
      <c r="F252" s="12" t="s">
        <v>24</v>
      </c>
      <c r="G252" s="12">
        <v>0.0</v>
      </c>
      <c r="H252" s="12">
        <v>2.0</v>
      </c>
      <c r="I252" s="12">
        <f t="shared" si="280"/>
        <v>0.3</v>
      </c>
      <c r="J252" s="12">
        <f t="shared" si="281"/>
        <v>1.190331698</v>
      </c>
      <c r="K252" s="13">
        <f t="shared" si="282"/>
        <v>0</v>
      </c>
      <c r="L252" s="13">
        <f t="shared" si="283"/>
        <v>1</v>
      </c>
      <c r="M252" s="13">
        <f t="shared" si="284"/>
        <v>1</v>
      </c>
      <c r="N252" s="13">
        <f t="shared" si="285"/>
        <v>0</v>
      </c>
      <c r="O252" s="13">
        <f t="shared" si="286"/>
        <v>0</v>
      </c>
      <c r="P252" s="12">
        <v>1.0</v>
      </c>
      <c r="AC252" s="11">
        <f t="shared" si="287"/>
        <v>0.7845027015</v>
      </c>
      <c r="AD252" s="11">
        <f t="shared" si="288"/>
        <v>0.04643908566</v>
      </c>
    </row>
    <row r="253">
      <c r="A253" s="8">
        <v>1.0</v>
      </c>
      <c r="B253" s="8">
        <v>1.0</v>
      </c>
      <c r="C253" s="8" t="s">
        <v>23</v>
      </c>
      <c r="D253" s="8">
        <v>37.0</v>
      </c>
      <c r="E253" s="8">
        <v>52.5542</v>
      </c>
      <c r="F253" s="8" t="s">
        <v>24</v>
      </c>
      <c r="G253" s="8">
        <v>1.0</v>
      </c>
      <c r="H253" s="8">
        <v>1.0</v>
      </c>
      <c r="I253" s="8">
        <f t="shared" si="280"/>
        <v>0.4625</v>
      </c>
      <c r="J253" s="8">
        <f t="shared" si="281"/>
        <v>1.728793536</v>
      </c>
      <c r="K253" s="9">
        <f t="shared" si="282"/>
        <v>1</v>
      </c>
      <c r="L253" s="9">
        <f t="shared" si="283"/>
        <v>0</v>
      </c>
      <c r="M253" s="9">
        <f t="shared" si="284"/>
        <v>1</v>
      </c>
      <c r="N253" s="9">
        <f t="shared" si="285"/>
        <v>0</v>
      </c>
      <c r="O253" s="9">
        <f t="shared" si="286"/>
        <v>1</v>
      </c>
      <c r="P253" s="8">
        <v>1.0</v>
      </c>
      <c r="AC253" s="11">
        <f t="shared" si="287"/>
        <v>0.373223115</v>
      </c>
      <c r="AD253" s="11">
        <f t="shared" si="288"/>
        <v>0.3928492635</v>
      </c>
    </row>
    <row r="254">
      <c r="A254" s="12">
        <v>0.0</v>
      </c>
      <c r="B254" s="12">
        <v>2.0</v>
      </c>
      <c r="C254" s="12" t="s">
        <v>23</v>
      </c>
      <c r="D254" s="12">
        <v>54.0</v>
      </c>
      <c r="E254" s="12">
        <v>26.0</v>
      </c>
      <c r="F254" s="12" t="s">
        <v>24</v>
      </c>
      <c r="G254" s="12">
        <v>1.0</v>
      </c>
      <c r="H254" s="12">
        <v>0.0</v>
      </c>
      <c r="I254" s="12">
        <f t="shared" si="280"/>
        <v>0.675</v>
      </c>
      <c r="J254" s="12">
        <f t="shared" si="281"/>
        <v>1.431363764</v>
      </c>
      <c r="K254" s="13">
        <f t="shared" si="282"/>
        <v>0</v>
      </c>
      <c r="L254" s="13">
        <f t="shared" si="283"/>
        <v>1</v>
      </c>
      <c r="M254" s="13">
        <f t="shared" si="284"/>
        <v>1</v>
      </c>
      <c r="N254" s="13">
        <f t="shared" si="285"/>
        <v>0</v>
      </c>
      <c r="O254" s="13">
        <f t="shared" si="286"/>
        <v>1</v>
      </c>
      <c r="P254" s="12">
        <v>1.0</v>
      </c>
      <c r="AC254" s="11">
        <f t="shared" si="287"/>
        <v>0.09405938304</v>
      </c>
      <c r="AD254" s="11">
        <f t="shared" si="288"/>
        <v>0.008847167538</v>
      </c>
    </row>
    <row r="255" hidden="1">
      <c r="A255" s="8">
        <v>0.0</v>
      </c>
      <c r="B255" s="8">
        <v>3.0</v>
      </c>
      <c r="C255" s="8" t="s">
        <v>23</v>
      </c>
      <c r="D255" s="9"/>
      <c r="E255" s="8">
        <v>7.25</v>
      </c>
      <c r="F255" s="8" t="s">
        <v>24</v>
      </c>
      <c r="G255" s="8">
        <v>0.0</v>
      </c>
      <c r="H255" s="8">
        <v>0.0</v>
      </c>
      <c r="I255" s="8"/>
      <c r="J255" s="8"/>
      <c r="K255" s="9"/>
      <c r="L255" s="9"/>
      <c r="M255" s="9"/>
      <c r="N255" s="9"/>
      <c r="O255" s="9"/>
      <c r="P255" s="9"/>
    </row>
    <row r="256">
      <c r="A256" s="12">
        <v>0.0</v>
      </c>
      <c r="B256" s="12">
        <v>3.0</v>
      </c>
      <c r="C256" s="12" t="s">
        <v>25</v>
      </c>
      <c r="D256" s="12">
        <v>29.0</v>
      </c>
      <c r="E256" s="12">
        <v>10.4625</v>
      </c>
      <c r="F256" s="12" t="s">
        <v>24</v>
      </c>
      <c r="G256" s="12">
        <v>1.0</v>
      </c>
      <c r="H256" s="12">
        <v>1.0</v>
      </c>
      <c r="I256" s="12">
        <f t="shared" ref="I256:I260" si="289">D256:D1003/$D$1</f>
        <v>0.3625</v>
      </c>
      <c r="J256" s="12">
        <f t="shared" ref="J256:J260" si="290">LOG10(E256:E1003 +1)</f>
        <v>1.059279349</v>
      </c>
      <c r="K256" s="13">
        <f t="shared" ref="K256:K260" si="291">IF(B256=1, 1, 0)</f>
        <v>0</v>
      </c>
      <c r="L256" s="13">
        <f t="shared" ref="L256:L260" si="292">IF(B256=2, 1, 0)</f>
        <v>0</v>
      </c>
      <c r="M256" s="13">
        <f t="shared" ref="M256:M260" si="293">IF(F256="S", 1, 0)</f>
        <v>1</v>
      </c>
      <c r="N256" s="13">
        <f t="shared" ref="N256:N260" si="294">IF(F256="C", 1,0)</f>
        <v>0</v>
      </c>
      <c r="O256" s="13">
        <f t="shared" ref="O256:O260" si="295">IF(C256="male", 1,0)</f>
        <v>0</v>
      </c>
      <c r="P256" s="12">
        <v>1.0</v>
      </c>
      <c r="AC256" s="11">
        <f t="shared" ref="AC256:AC260" si="296">SUMPRODUCT(G256:P256, $R$5:$AA$5)</f>
        <v>0.5222576866</v>
      </c>
      <c r="AD256" s="11">
        <f t="shared" ref="AD256:AD260" si="297">(AC256-A256)^2</f>
        <v>0.2727530912</v>
      </c>
    </row>
    <row r="257">
      <c r="A257" s="8">
        <v>0.0</v>
      </c>
      <c r="B257" s="8">
        <v>1.0</v>
      </c>
      <c r="C257" s="8" t="s">
        <v>23</v>
      </c>
      <c r="D257" s="8">
        <v>62.0</v>
      </c>
      <c r="E257" s="8">
        <v>26.55</v>
      </c>
      <c r="F257" s="8" t="s">
        <v>24</v>
      </c>
      <c r="G257" s="8">
        <v>0.0</v>
      </c>
      <c r="H257" s="8">
        <v>0.0</v>
      </c>
      <c r="I257" s="8">
        <f t="shared" si="289"/>
        <v>0.775</v>
      </c>
      <c r="J257" s="8">
        <f t="shared" si="290"/>
        <v>1.440121603</v>
      </c>
      <c r="K257" s="9">
        <f t="shared" si="291"/>
        <v>1</v>
      </c>
      <c r="L257" s="9">
        <f t="shared" si="292"/>
        <v>0</v>
      </c>
      <c r="M257" s="9">
        <f t="shared" si="293"/>
        <v>1</v>
      </c>
      <c r="N257" s="9">
        <f t="shared" si="294"/>
        <v>0</v>
      </c>
      <c r="O257" s="9">
        <f t="shared" si="295"/>
        <v>1</v>
      </c>
      <c r="P257" s="8">
        <v>1.0</v>
      </c>
      <c r="AC257" s="11">
        <f t="shared" si="296"/>
        <v>0.26797651</v>
      </c>
      <c r="AD257" s="11">
        <f t="shared" si="297"/>
        <v>0.07181140992</v>
      </c>
    </row>
    <row r="258">
      <c r="A258" s="12">
        <v>0.0</v>
      </c>
      <c r="B258" s="12">
        <v>3.0</v>
      </c>
      <c r="C258" s="12" t="s">
        <v>23</v>
      </c>
      <c r="D258" s="12">
        <v>30.0</v>
      </c>
      <c r="E258" s="12">
        <v>16.1</v>
      </c>
      <c r="F258" s="12" t="s">
        <v>24</v>
      </c>
      <c r="G258" s="12">
        <v>1.0</v>
      </c>
      <c r="H258" s="12">
        <v>0.0</v>
      </c>
      <c r="I258" s="12">
        <f t="shared" si="289"/>
        <v>0.375</v>
      </c>
      <c r="J258" s="12">
        <f t="shared" si="290"/>
        <v>1.23299611</v>
      </c>
      <c r="K258" s="13">
        <f t="shared" si="291"/>
        <v>0</v>
      </c>
      <c r="L258" s="13">
        <f t="shared" si="292"/>
        <v>0</v>
      </c>
      <c r="M258" s="13">
        <f t="shared" si="293"/>
        <v>1</v>
      </c>
      <c r="N258" s="13">
        <f t="shared" si="294"/>
        <v>0</v>
      </c>
      <c r="O258" s="13">
        <f t="shared" si="295"/>
        <v>1</v>
      </c>
      <c r="P258" s="12">
        <v>1.0</v>
      </c>
      <c r="AC258" s="11">
        <f t="shared" si="296"/>
        <v>0.05518468684</v>
      </c>
      <c r="AD258" s="11">
        <f t="shared" si="297"/>
        <v>0.003045349661</v>
      </c>
    </row>
    <row r="259">
      <c r="A259" s="8">
        <v>0.0</v>
      </c>
      <c r="B259" s="8">
        <v>3.0</v>
      </c>
      <c r="C259" s="8" t="s">
        <v>25</v>
      </c>
      <c r="D259" s="8">
        <v>41.0</v>
      </c>
      <c r="E259" s="8">
        <v>20.2125</v>
      </c>
      <c r="F259" s="8" t="s">
        <v>24</v>
      </c>
      <c r="G259" s="8">
        <v>0.0</v>
      </c>
      <c r="H259" s="8">
        <v>2.0</v>
      </c>
      <c r="I259" s="8">
        <f t="shared" si="289"/>
        <v>0.5125</v>
      </c>
      <c r="J259" s="8">
        <f t="shared" si="290"/>
        <v>1.326591855</v>
      </c>
      <c r="K259" s="9">
        <f t="shared" si="291"/>
        <v>0</v>
      </c>
      <c r="L259" s="9">
        <f t="shared" si="292"/>
        <v>0</v>
      </c>
      <c r="M259" s="9">
        <f t="shared" si="293"/>
        <v>1</v>
      </c>
      <c r="N259" s="9">
        <f t="shared" si="294"/>
        <v>0</v>
      </c>
      <c r="O259" s="9">
        <f t="shared" si="295"/>
        <v>0</v>
      </c>
      <c r="P259" s="8">
        <v>1.0</v>
      </c>
      <c r="AC259" s="11">
        <f t="shared" si="296"/>
        <v>0.4994773323</v>
      </c>
      <c r="AD259" s="11">
        <f t="shared" si="297"/>
        <v>0.2494776055</v>
      </c>
    </row>
    <row r="260">
      <c r="A260" s="12">
        <v>1.0</v>
      </c>
      <c r="B260" s="12">
        <v>3.0</v>
      </c>
      <c r="C260" s="12" t="s">
        <v>25</v>
      </c>
      <c r="D260" s="12">
        <v>29.0</v>
      </c>
      <c r="E260" s="12">
        <v>15.2458</v>
      </c>
      <c r="F260" s="12" t="s">
        <v>26</v>
      </c>
      <c r="G260" s="12">
        <v>0.0</v>
      </c>
      <c r="H260" s="12">
        <v>2.0</v>
      </c>
      <c r="I260" s="12">
        <f t="shared" si="289"/>
        <v>0.3625</v>
      </c>
      <c r="J260" s="12">
        <f t="shared" si="290"/>
        <v>1.210741102</v>
      </c>
      <c r="K260" s="13">
        <f t="shared" si="291"/>
        <v>0</v>
      </c>
      <c r="L260" s="13">
        <f t="shared" si="292"/>
        <v>0</v>
      </c>
      <c r="M260" s="13">
        <f t="shared" si="293"/>
        <v>0</v>
      </c>
      <c r="N260" s="13">
        <f t="shared" si="294"/>
        <v>1</v>
      </c>
      <c r="O260" s="13">
        <f t="shared" si="295"/>
        <v>0</v>
      </c>
      <c r="P260" s="12">
        <v>1.0</v>
      </c>
      <c r="AC260" s="11">
        <f t="shared" si="296"/>
        <v>0.6367442581</v>
      </c>
      <c r="AD260" s="11">
        <f t="shared" si="297"/>
        <v>0.131954734</v>
      </c>
    </row>
    <row r="261" hidden="1">
      <c r="A261" s="8">
        <v>1.0</v>
      </c>
      <c r="B261" s="8">
        <v>1.0</v>
      </c>
      <c r="C261" s="8" t="s">
        <v>25</v>
      </c>
      <c r="D261" s="9"/>
      <c r="E261" s="8">
        <v>79.2</v>
      </c>
      <c r="F261" s="8" t="s">
        <v>26</v>
      </c>
      <c r="G261" s="8">
        <v>0.0</v>
      </c>
      <c r="H261" s="8">
        <v>0.0</v>
      </c>
      <c r="I261" s="8"/>
      <c r="J261" s="8"/>
      <c r="K261" s="9"/>
      <c r="L261" s="9"/>
      <c r="M261" s="9"/>
      <c r="N261" s="9"/>
      <c r="O261" s="9"/>
      <c r="P261" s="9"/>
    </row>
    <row r="262">
      <c r="A262" s="12">
        <v>1.0</v>
      </c>
      <c r="B262" s="12">
        <v>1.0</v>
      </c>
      <c r="C262" s="12" t="s">
        <v>25</v>
      </c>
      <c r="D262" s="12">
        <v>30.0</v>
      </c>
      <c r="E262" s="12">
        <v>86.5</v>
      </c>
      <c r="F262" s="12" t="s">
        <v>24</v>
      </c>
      <c r="G262" s="12">
        <v>0.0</v>
      </c>
      <c r="H262" s="12">
        <v>0.0</v>
      </c>
      <c r="I262" s="12">
        <f t="shared" ref="I262:I264" si="298">D262:D1003/$D$1</f>
        <v>0.375</v>
      </c>
      <c r="J262" s="12">
        <f t="shared" ref="J262:J264" si="299">LOG10(E262:E1003 +1)</f>
        <v>1.942008053</v>
      </c>
      <c r="K262" s="13">
        <f t="shared" ref="K262:K264" si="300">IF(B262=1, 1, 0)</f>
        <v>1</v>
      </c>
      <c r="L262" s="13">
        <f t="shared" ref="L262:L264" si="301">IF(B262=2, 1, 0)</f>
        <v>0</v>
      </c>
      <c r="M262" s="13">
        <f t="shared" ref="M262:M264" si="302">IF(F262="S", 1, 0)</f>
        <v>1</v>
      </c>
      <c r="N262" s="13">
        <f t="shared" ref="N262:N264" si="303">IF(F262="C", 1,0)</f>
        <v>0</v>
      </c>
      <c r="O262" s="13">
        <f t="shared" ref="O262:O264" si="304">IF(C262="male", 1,0)</f>
        <v>0</v>
      </c>
      <c r="P262" s="12">
        <v>1.0</v>
      </c>
      <c r="AC262" s="11">
        <f t="shared" ref="AC262:AC264" si="305">SUMPRODUCT(G262:P262, $R$5:$AA$5)</f>
        <v>0.9803505205</v>
      </c>
      <c r="AD262" s="11">
        <f t="shared" ref="AD262:AD264" si="306">(AC262-A262)^2</f>
        <v>0.0003861020449</v>
      </c>
    </row>
    <row r="263">
      <c r="A263" s="8">
        <v>1.0</v>
      </c>
      <c r="B263" s="8">
        <v>1.0</v>
      </c>
      <c r="C263" s="8" t="s">
        <v>25</v>
      </c>
      <c r="D263" s="8">
        <v>35.0</v>
      </c>
      <c r="E263" s="8">
        <v>512.3292</v>
      </c>
      <c r="F263" s="8" t="s">
        <v>26</v>
      </c>
      <c r="G263" s="8">
        <v>0.0</v>
      </c>
      <c r="H263" s="8">
        <v>0.0</v>
      </c>
      <c r="I263" s="8">
        <f t="shared" si="298"/>
        <v>0.4375</v>
      </c>
      <c r="J263" s="8">
        <f t="shared" si="299"/>
        <v>2.710395969</v>
      </c>
      <c r="K263" s="9">
        <f t="shared" si="300"/>
        <v>1</v>
      </c>
      <c r="L263" s="9">
        <f t="shared" si="301"/>
        <v>0</v>
      </c>
      <c r="M263" s="9">
        <f t="shared" si="302"/>
        <v>0</v>
      </c>
      <c r="N263" s="9">
        <f t="shared" si="303"/>
        <v>1</v>
      </c>
      <c r="O263" s="9">
        <f t="shared" si="304"/>
        <v>0</v>
      </c>
      <c r="P263" s="8">
        <v>1.0</v>
      </c>
      <c r="AC263" s="11">
        <f t="shared" si="305"/>
        <v>1.051890549</v>
      </c>
      <c r="AD263" s="11">
        <f t="shared" si="306"/>
        <v>0.002692629102</v>
      </c>
    </row>
    <row r="264">
      <c r="A264" s="12">
        <v>1.0</v>
      </c>
      <c r="B264" s="12">
        <v>2.0</v>
      </c>
      <c r="C264" s="12" t="s">
        <v>25</v>
      </c>
      <c r="D264" s="12">
        <v>50.0</v>
      </c>
      <c r="E264" s="12">
        <v>26.0</v>
      </c>
      <c r="F264" s="12" t="s">
        <v>24</v>
      </c>
      <c r="G264" s="12">
        <v>0.0</v>
      </c>
      <c r="H264" s="12">
        <v>1.0</v>
      </c>
      <c r="I264" s="12">
        <f t="shared" si="298"/>
        <v>0.625</v>
      </c>
      <c r="J264" s="12">
        <f t="shared" si="299"/>
        <v>1.431363764</v>
      </c>
      <c r="K264" s="13">
        <f t="shared" si="300"/>
        <v>0</v>
      </c>
      <c r="L264" s="13">
        <f t="shared" si="301"/>
        <v>1</v>
      </c>
      <c r="M264" s="13">
        <f t="shared" si="302"/>
        <v>1</v>
      </c>
      <c r="N264" s="13">
        <f t="shared" si="303"/>
        <v>0</v>
      </c>
      <c r="O264" s="13">
        <f t="shared" si="304"/>
        <v>0</v>
      </c>
      <c r="P264" s="12">
        <v>1.0</v>
      </c>
      <c r="AC264" s="11">
        <f t="shared" si="305"/>
        <v>0.643738255</v>
      </c>
      <c r="AD264" s="11">
        <f t="shared" si="306"/>
        <v>0.126922431</v>
      </c>
    </row>
    <row r="265" hidden="1">
      <c r="A265" s="8">
        <v>0.0</v>
      </c>
      <c r="B265" s="8">
        <v>3.0</v>
      </c>
      <c r="C265" s="8" t="s">
        <v>23</v>
      </c>
      <c r="D265" s="9"/>
      <c r="E265" s="8">
        <v>7.75</v>
      </c>
      <c r="F265" s="8" t="s">
        <v>28</v>
      </c>
      <c r="G265" s="8">
        <v>0.0</v>
      </c>
      <c r="H265" s="8">
        <v>0.0</v>
      </c>
      <c r="I265" s="8"/>
      <c r="J265" s="8"/>
      <c r="K265" s="9"/>
      <c r="L265" s="9"/>
      <c r="M265" s="9"/>
      <c r="N265" s="9"/>
      <c r="O265" s="9"/>
      <c r="P265" s="9"/>
    </row>
    <row r="266">
      <c r="A266" s="12">
        <v>1.0</v>
      </c>
      <c r="B266" s="12">
        <v>3.0</v>
      </c>
      <c r="C266" s="12" t="s">
        <v>23</v>
      </c>
      <c r="D266" s="12">
        <v>3.0</v>
      </c>
      <c r="E266" s="12">
        <v>31.3875</v>
      </c>
      <c r="F266" s="12" t="s">
        <v>24</v>
      </c>
      <c r="G266" s="12">
        <v>4.0</v>
      </c>
      <c r="H266" s="12">
        <v>2.0</v>
      </c>
      <c r="I266" s="12">
        <f t="shared" ref="I266:I268" si="307">D266:D1003/$D$1</f>
        <v>0.0375</v>
      </c>
      <c r="J266" s="12">
        <f t="shared" ref="J266:J268" si="308">LOG10(E266:E1003 +1)</f>
        <v>1.510377426</v>
      </c>
      <c r="K266" s="13">
        <f t="shared" ref="K266:K268" si="309">IF(B266=1, 1, 0)</f>
        <v>0</v>
      </c>
      <c r="L266" s="13">
        <f t="shared" ref="L266:L268" si="310">IF(B266=2, 1, 0)</f>
        <v>0</v>
      </c>
      <c r="M266" s="13">
        <f t="shared" ref="M266:M268" si="311">IF(F266="S", 1, 0)</f>
        <v>1</v>
      </c>
      <c r="N266" s="13">
        <f t="shared" ref="N266:N268" si="312">IF(F266="C", 1,0)</f>
        <v>0</v>
      </c>
      <c r="O266" s="13">
        <f t="shared" ref="O266:O268" si="313">IF(C266="male", 1,0)</f>
        <v>1</v>
      </c>
      <c r="P266" s="12">
        <v>1.0</v>
      </c>
      <c r="AC266" s="11">
        <f t="shared" ref="AC266:AC268" si="314">SUMPRODUCT(G266:P266, $R$5:$AA$5)</f>
        <v>0.04888918289</v>
      </c>
      <c r="AD266" s="11">
        <f t="shared" ref="AD266:AD268" si="315">(AC266-A266)^2</f>
        <v>0.9046117864</v>
      </c>
    </row>
    <row r="267">
      <c r="A267" s="8">
        <v>0.0</v>
      </c>
      <c r="B267" s="8">
        <v>1.0</v>
      </c>
      <c r="C267" s="8" t="s">
        <v>23</v>
      </c>
      <c r="D267" s="8">
        <v>52.0</v>
      </c>
      <c r="E267" s="8">
        <v>79.65</v>
      </c>
      <c r="F267" s="8" t="s">
        <v>24</v>
      </c>
      <c r="G267" s="8">
        <v>1.0</v>
      </c>
      <c r="H267" s="8">
        <v>1.0</v>
      </c>
      <c r="I267" s="8">
        <f t="shared" si="307"/>
        <v>0.65</v>
      </c>
      <c r="J267" s="8">
        <f t="shared" si="308"/>
        <v>1.906604372</v>
      </c>
      <c r="K267" s="9">
        <f t="shared" si="309"/>
        <v>1</v>
      </c>
      <c r="L267" s="9">
        <f t="shared" si="310"/>
        <v>0</v>
      </c>
      <c r="M267" s="9">
        <f t="shared" si="311"/>
        <v>1</v>
      </c>
      <c r="N267" s="9">
        <f t="shared" si="312"/>
        <v>0</v>
      </c>
      <c r="O267" s="9">
        <f t="shared" si="313"/>
        <v>1</v>
      </c>
      <c r="P267" s="8">
        <v>1.0</v>
      </c>
      <c r="AC267" s="11">
        <f t="shared" si="314"/>
        <v>0.285867533</v>
      </c>
      <c r="AD267" s="11">
        <f t="shared" si="315"/>
        <v>0.08172024642</v>
      </c>
    </row>
    <row r="268">
      <c r="A268" s="12">
        <v>0.0</v>
      </c>
      <c r="B268" s="12">
        <v>1.0</v>
      </c>
      <c r="C268" s="12" t="s">
        <v>23</v>
      </c>
      <c r="D268" s="12">
        <v>40.0</v>
      </c>
      <c r="E268" s="12">
        <v>0.0</v>
      </c>
      <c r="F268" s="12" t="s">
        <v>24</v>
      </c>
      <c r="G268" s="12">
        <v>0.0</v>
      </c>
      <c r="H268" s="12">
        <v>0.0</v>
      </c>
      <c r="I268" s="12">
        <f t="shared" si="307"/>
        <v>0.5</v>
      </c>
      <c r="J268" s="12">
        <f t="shared" si="308"/>
        <v>0</v>
      </c>
      <c r="K268" s="13">
        <f t="shared" si="309"/>
        <v>1</v>
      </c>
      <c r="L268" s="13">
        <f t="shared" si="310"/>
        <v>0</v>
      </c>
      <c r="M268" s="13">
        <f t="shared" si="311"/>
        <v>1</v>
      </c>
      <c r="N268" s="13">
        <f t="shared" si="312"/>
        <v>0</v>
      </c>
      <c r="O268" s="13">
        <f t="shared" si="313"/>
        <v>1</v>
      </c>
      <c r="P268" s="12">
        <v>1.0</v>
      </c>
      <c r="AC268" s="11">
        <f t="shared" si="314"/>
        <v>0.3386167887</v>
      </c>
      <c r="AD268" s="11">
        <f t="shared" si="315"/>
        <v>0.1146613296</v>
      </c>
    </row>
    <row r="269" hidden="1">
      <c r="A269" s="8">
        <v>0.0</v>
      </c>
      <c r="B269" s="8">
        <v>3.0</v>
      </c>
      <c r="C269" s="8" t="s">
        <v>25</v>
      </c>
      <c r="D269" s="9"/>
      <c r="E269" s="8">
        <v>7.75</v>
      </c>
      <c r="F269" s="8" t="s">
        <v>28</v>
      </c>
      <c r="G269" s="8">
        <v>0.0</v>
      </c>
      <c r="H269" s="8">
        <v>0.0</v>
      </c>
      <c r="I269" s="8"/>
      <c r="J269" s="8"/>
      <c r="K269" s="9"/>
      <c r="L269" s="9"/>
      <c r="M269" s="9"/>
      <c r="N269" s="9"/>
      <c r="O269" s="9"/>
      <c r="P269" s="9"/>
    </row>
    <row r="270">
      <c r="A270" s="12">
        <v>0.0</v>
      </c>
      <c r="B270" s="12">
        <v>2.0</v>
      </c>
      <c r="C270" s="12" t="s">
        <v>23</v>
      </c>
      <c r="D270" s="12">
        <v>36.0</v>
      </c>
      <c r="E270" s="12">
        <v>10.5</v>
      </c>
      <c r="F270" s="12" t="s">
        <v>24</v>
      </c>
      <c r="G270" s="12">
        <v>0.0</v>
      </c>
      <c r="H270" s="12">
        <v>0.0</v>
      </c>
      <c r="I270" s="12">
        <f t="shared" ref="I270:I274" si="316">D270:D1003/$D$1</f>
        <v>0.45</v>
      </c>
      <c r="J270" s="12">
        <f t="shared" ref="J270:J274" si="317">LOG10(E270:E1003 +1)</f>
        <v>1.06069784</v>
      </c>
      <c r="K270" s="13">
        <f t="shared" ref="K270:K274" si="318">IF(B270=1, 1, 0)</f>
        <v>0</v>
      </c>
      <c r="L270" s="13">
        <f t="shared" ref="L270:L274" si="319">IF(B270=2, 1, 0)</f>
        <v>1</v>
      </c>
      <c r="M270" s="13">
        <f t="shared" ref="M270:M274" si="320">IF(F270="S", 1, 0)</f>
        <v>1</v>
      </c>
      <c r="N270" s="13">
        <f t="shared" ref="N270:N274" si="321">IF(F270="C", 1,0)</f>
        <v>0</v>
      </c>
      <c r="O270" s="13">
        <f t="shared" ref="O270:O274" si="322">IF(C270="male", 1,0)</f>
        <v>1</v>
      </c>
      <c r="P270" s="12">
        <v>1.0</v>
      </c>
      <c r="AC270" s="11">
        <f t="shared" ref="AC270:AC274" si="323">SUMPRODUCT(G270:P270, $R$5:$AA$5)</f>
        <v>0.2461539446</v>
      </c>
      <c r="AD270" s="11">
        <f t="shared" ref="AD270:AD274" si="324">(AC270-A270)^2</f>
        <v>0.06059176442</v>
      </c>
    </row>
    <row r="271">
      <c r="A271" s="8">
        <v>0.0</v>
      </c>
      <c r="B271" s="8">
        <v>3.0</v>
      </c>
      <c r="C271" s="8" t="s">
        <v>23</v>
      </c>
      <c r="D271" s="8">
        <v>16.0</v>
      </c>
      <c r="E271" s="8">
        <v>39.6875</v>
      </c>
      <c r="F271" s="8" t="s">
        <v>24</v>
      </c>
      <c r="G271" s="8">
        <v>4.0</v>
      </c>
      <c r="H271" s="8">
        <v>1.0</v>
      </c>
      <c r="I271" s="8">
        <f t="shared" si="316"/>
        <v>0.2</v>
      </c>
      <c r="J271" s="8">
        <f t="shared" si="317"/>
        <v>1.609461006</v>
      </c>
      <c r="K271" s="9">
        <f t="shared" si="318"/>
        <v>0</v>
      </c>
      <c r="L271" s="9">
        <f t="shared" si="319"/>
        <v>0</v>
      </c>
      <c r="M271" s="9">
        <f t="shared" si="320"/>
        <v>1</v>
      </c>
      <c r="N271" s="9">
        <f t="shared" si="321"/>
        <v>0</v>
      </c>
      <c r="O271" s="9">
        <f t="shared" si="322"/>
        <v>1</v>
      </c>
      <c r="P271" s="8">
        <v>1.0</v>
      </c>
      <c r="AC271" s="11">
        <f t="shared" si="323"/>
        <v>-0.01557468898</v>
      </c>
      <c r="AD271" s="11">
        <f t="shared" si="324"/>
        <v>0.0002425709368</v>
      </c>
    </row>
    <row r="272">
      <c r="A272" s="12">
        <v>1.0</v>
      </c>
      <c r="B272" s="12">
        <v>3.0</v>
      </c>
      <c r="C272" s="12" t="s">
        <v>23</v>
      </c>
      <c r="D272" s="12">
        <v>25.0</v>
      </c>
      <c r="E272" s="12">
        <v>7.775</v>
      </c>
      <c r="F272" s="12" t="s">
        <v>24</v>
      </c>
      <c r="G272" s="12">
        <v>1.0</v>
      </c>
      <c r="H272" s="12">
        <v>0.0</v>
      </c>
      <c r="I272" s="12">
        <f t="shared" si="316"/>
        <v>0.3125</v>
      </c>
      <c r="J272" s="12">
        <f t="shared" si="317"/>
        <v>0.9432471251</v>
      </c>
      <c r="K272" s="13">
        <f t="shared" si="318"/>
        <v>0</v>
      </c>
      <c r="L272" s="13">
        <f t="shared" si="319"/>
        <v>0</v>
      </c>
      <c r="M272" s="13">
        <f t="shared" si="320"/>
        <v>1</v>
      </c>
      <c r="N272" s="13">
        <f t="shared" si="321"/>
        <v>0</v>
      </c>
      <c r="O272" s="13">
        <f t="shared" si="322"/>
        <v>1</v>
      </c>
      <c r="P272" s="12">
        <v>1.0</v>
      </c>
      <c r="AC272" s="11">
        <f t="shared" si="323"/>
        <v>0.07306956837</v>
      </c>
      <c r="AD272" s="11">
        <f t="shared" si="324"/>
        <v>0.8592000251</v>
      </c>
    </row>
    <row r="273">
      <c r="A273" s="8">
        <v>1.0</v>
      </c>
      <c r="B273" s="8">
        <v>1.0</v>
      </c>
      <c r="C273" s="8" t="s">
        <v>25</v>
      </c>
      <c r="D273" s="8">
        <v>58.0</v>
      </c>
      <c r="E273" s="8">
        <v>153.4625</v>
      </c>
      <c r="F273" s="8" t="s">
        <v>24</v>
      </c>
      <c r="G273" s="8">
        <v>0.0</v>
      </c>
      <c r="H273" s="8">
        <v>1.0</v>
      </c>
      <c r="I273" s="8">
        <f t="shared" si="316"/>
        <v>0.725</v>
      </c>
      <c r="J273" s="8">
        <f t="shared" si="317"/>
        <v>2.18882306</v>
      </c>
      <c r="K273" s="9">
        <f t="shared" si="318"/>
        <v>1</v>
      </c>
      <c r="L273" s="9">
        <f t="shared" si="319"/>
        <v>0</v>
      </c>
      <c r="M273" s="9">
        <f t="shared" si="320"/>
        <v>1</v>
      </c>
      <c r="N273" s="9">
        <f t="shared" si="321"/>
        <v>0</v>
      </c>
      <c r="O273" s="9">
        <f t="shared" si="322"/>
        <v>0</v>
      </c>
      <c r="P273" s="8">
        <v>1.0</v>
      </c>
      <c r="AC273" s="11">
        <f t="shared" si="323"/>
        <v>0.7992130625</v>
      </c>
      <c r="AD273" s="11">
        <f t="shared" si="324"/>
        <v>0.04031539427</v>
      </c>
    </row>
    <row r="274">
      <c r="A274" s="12">
        <v>1.0</v>
      </c>
      <c r="B274" s="12">
        <v>1.0</v>
      </c>
      <c r="C274" s="12" t="s">
        <v>25</v>
      </c>
      <c r="D274" s="12">
        <v>35.0</v>
      </c>
      <c r="E274" s="12">
        <v>135.6333</v>
      </c>
      <c r="F274" s="12" t="s">
        <v>24</v>
      </c>
      <c r="G274" s="12">
        <v>0.0</v>
      </c>
      <c r="H274" s="12">
        <v>0.0</v>
      </c>
      <c r="I274" s="12">
        <f t="shared" si="316"/>
        <v>0.4375</v>
      </c>
      <c r="J274" s="12">
        <f t="shared" si="317"/>
        <v>2.135556558</v>
      </c>
      <c r="K274" s="13">
        <f t="shared" si="318"/>
        <v>1</v>
      </c>
      <c r="L274" s="13">
        <f t="shared" si="319"/>
        <v>0</v>
      </c>
      <c r="M274" s="13">
        <f t="shared" si="320"/>
        <v>1</v>
      </c>
      <c r="N274" s="13">
        <f t="shared" si="321"/>
        <v>0</v>
      </c>
      <c r="O274" s="13">
        <f t="shared" si="322"/>
        <v>0</v>
      </c>
      <c r="P274" s="12">
        <v>1.0</v>
      </c>
      <c r="AC274" s="11">
        <f t="shared" si="323"/>
        <v>0.9577767801</v>
      </c>
      <c r="AD274" s="11">
        <f t="shared" si="324"/>
        <v>0.001782800298</v>
      </c>
    </row>
    <row r="275" hidden="1">
      <c r="A275" s="8">
        <v>0.0</v>
      </c>
      <c r="B275" s="8">
        <v>1.0</v>
      </c>
      <c r="C275" s="8" t="s">
        <v>23</v>
      </c>
      <c r="D275" s="9"/>
      <c r="E275" s="8">
        <v>31.0</v>
      </c>
      <c r="F275" s="8" t="s">
        <v>24</v>
      </c>
      <c r="G275" s="8">
        <v>0.0</v>
      </c>
      <c r="H275" s="8">
        <v>0.0</v>
      </c>
      <c r="I275" s="8"/>
      <c r="J275" s="8"/>
      <c r="K275" s="9"/>
      <c r="L275" s="9"/>
      <c r="M275" s="9"/>
      <c r="N275" s="9"/>
      <c r="O275" s="9"/>
      <c r="P275" s="9"/>
    </row>
    <row r="276">
      <c r="A276" s="12">
        <v>1.0</v>
      </c>
      <c r="B276" s="12">
        <v>3.0</v>
      </c>
      <c r="C276" s="12" t="s">
        <v>23</v>
      </c>
      <c r="D276" s="12">
        <v>25.0</v>
      </c>
      <c r="E276" s="12">
        <v>0.0</v>
      </c>
      <c r="F276" s="12" t="s">
        <v>24</v>
      </c>
      <c r="G276" s="12">
        <v>0.0</v>
      </c>
      <c r="H276" s="12">
        <v>0.0</v>
      </c>
      <c r="I276" s="12">
        <f t="shared" ref="I276:I278" si="325">D276:D1003/$D$1</f>
        <v>0.3125</v>
      </c>
      <c r="J276" s="12">
        <f t="shared" ref="J276:J278" si="326">LOG10(E276:E1003 +1)</f>
        <v>0</v>
      </c>
      <c r="K276" s="13">
        <f t="shared" ref="K276:K278" si="327">IF(B276=1, 1, 0)</f>
        <v>0</v>
      </c>
      <c r="L276" s="13">
        <f t="shared" ref="L276:L278" si="328">IF(B276=2, 1, 0)</f>
        <v>0</v>
      </c>
      <c r="M276" s="13">
        <f t="shared" ref="M276:M278" si="329">IF(F276="S", 1, 0)</f>
        <v>1</v>
      </c>
      <c r="N276" s="13">
        <f t="shared" ref="N276:N278" si="330">IF(F276="C", 1,0)</f>
        <v>0</v>
      </c>
      <c r="O276" s="13">
        <f t="shared" ref="O276:O278" si="331">IF(C276="male", 1,0)</f>
        <v>1</v>
      </c>
      <c r="P276" s="12">
        <v>1.0</v>
      </c>
      <c r="AC276" s="11">
        <f t="shared" ref="AC276:AC278" si="332">SUMPRODUCT(G276:P276, $R$5:$AA$5)</f>
        <v>0.082029636</v>
      </c>
      <c r="AD276" s="11">
        <f t="shared" ref="AD276:AD278" si="333">(AC276-A276)^2</f>
        <v>0.8426695892</v>
      </c>
    </row>
    <row r="277">
      <c r="A277" s="8">
        <v>1.0</v>
      </c>
      <c r="B277" s="8">
        <v>2.0</v>
      </c>
      <c r="C277" s="8" t="s">
        <v>25</v>
      </c>
      <c r="D277" s="8">
        <v>41.0</v>
      </c>
      <c r="E277" s="8">
        <v>19.5</v>
      </c>
      <c r="F277" s="8" t="s">
        <v>24</v>
      </c>
      <c r="G277" s="8">
        <v>0.0</v>
      </c>
      <c r="H277" s="8">
        <v>1.0</v>
      </c>
      <c r="I277" s="8">
        <f t="shared" si="325"/>
        <v>0.5125</v>
      </c>
      <c r="J277" s="8">
        <f t="shared" si="326"/>
        <v>1.311753861</v>
      </c>
      <c r="K277" s="9">
        <f t="shared" si="327"/>
        <v>0</v>
      </c>
      <c r="L277" s="9">
        <f t="shared" si="328"/>
        <v>1</v>
      </c>
      <c r="M277" s="9">
        <f t="shared" si="329"/>
        <v>1</v>
      </c>
      <c r="N277" s="9">
        <f t="shared" si="330"/>
        <v>0</v>
      </c>
      <c r="O277" s="9">
        <f t="shared" si="331"/>
        <v>0</v>
      </c>
      <c r="P277" s="8">
        <v>1.0</v>
      </c>
      <c r="AC277" s="11">
        <f t="shared" si="332"/>
        <v>0.6955217112</v>
      </c>
      <c r="AD277" s="11">
        <f t="shared" si="333"/>
        <v>0.09270702834</v>
      </c>
    </row>
    <row r="278">
      <c r="A278" s="12">
        <v>0.0</v>
      </c>
      <c r="B278" s="12">
        <v>1.0</v>
      </c>
      <c r="C278" s="12" t="s">
        <v>23</v>
      </c>
      <c r="D278" s="12">
        <v>37.0</v>
      </c>
      <c r="E278" s="12">
        <v>29.7</v>
      </c>
      <c r="F278" s="12" t="s">
        <v>26</v>
      </c>
      <c r="G278" s="12">
        <v>0.0</v>
      </c>
      <c r="H278" s="12">
        <v>1.0</v>
      </c>
      <c r="I278" s="12">
        <f t="shared" si="325"/>
        <v>0.4625</v>
      </c>
      <c r="J278" s="12">
        <f t="shared" si="326"/>
        <v>1.487138375</v>
      </c>
      <c r="K278" s="13">
        <f t="shared" si="327"/>
        <v>1</v>
      </c>
      <c r="L278" s="13">
        <f t="shared" si="328"/>
        <v>0</v>
      </c>
      <c r="M278" s="13">
        <f t="shared" si="329"/>
        <v>0</v>
      </c>
      <c r="N278" s="13">
        <f t="shared" si="330"/>
        <v>1</v>
      </c>
      <c r="O278" s="13">
        <f t="shared" si="331"/>
        <v>1</v>
      </c>
      <c r="P278" s="12">
        <v>1.0</v>
      </c>
      <c r="AC278" s="11">
        <f t="shared" si="332"/>
        <v>0.4824749337</v>
      </c>
      <c r="AD278" s="11">
        <f t="shared" si="333"/>
        <v>0.2327820617</v>
      </c>
    </row>
    <row r="279" hidden="1">
      <c r="A279" s="8">
        <v>1.0</v>
      </c>
      <c r="B279" s="8">
        <v>3.0</v>
      </c>
      <c r="C279" s="8" t="s">
        <v>25</v>
      </c>
      <c r="D279" s="9"/>
      <c r="E279" s="8">
        <v>7.75</v>
      </c>
      <c r="F279" s="8" t="s">
        <v>28</v>
      </c>
      <c r="G279" s="8">
        <v>0.0</v>
      </c>
      <c r="H279" s="8">
        <v>0.0</v>
      </c>
      <c r="I279" s="8"/>
      <c r="J279" s="8"/>
      <c r="K279" s="9"/>
      <c r="L279" s="9"/>
      <c r="M279" s="9"/>
      <c r="N279" s="9"/>
      <c r="O279" s="9"/>
      <c r="P279" s="9"/>
    </row>
    <row r="280">
      <c r="A280" s="12">
        <v>1.0</v>
      </c>
      <c r="B280" s="12">
        <v>1.0</v>
      </c>
      <c r="C280" s="12" t="s">
        <v>25</v>
      </c>
      <c r="D280" s="12">
        <v>63.0</v>
      </c>
      <c r="E280" s="12">
        <v>77.9583</v>
      </c>
      <c r="F280" s="12" t="s">
        <v>24</v>
      </c>
      <c r="G280" s="12">
        <v>1.0</v>
      </c>
      <c r="H280" s="12">
        <v>0.0</v>
      </c>
      <c r="I280" s="12">
        <f t="shared" ref="I280:I281" si="334">D280:D1003/$D$1</f>
        <v>0.7875</v>
      </c>
      <c r="J280" s="12">
        <f t="shared" ref="J280:J281" si="335">LOG10(E280:E1003 +1)</f>
        <v>1.897397789</v>
      </c>
      <c r="K280" s="13">
        <f t="shared" ref="K280:K281" si="336">IF(B280=1, 1, 0)</f>
        <v>1</v>
      </c>
      <c r="L280" s="13">
        <f t="shared" ref="L280:L281" si="337">IF(B280=2, 1, 0)</f>
        <v>0</v>
      </c>
      <c r="M280" s="13">
        <f t="shared" ref="M280:M281" si="338">IF(F280="S", 1, 0)</f>
        <v>1</v>
      </c>
      <c r="N280" s="13">
        <f t="shared" ref="N280:N281" si="339">IF(F280="C", 1,0)</f>
        <v>0</v>
      </c>
      <c r="O280" s="13">
        <f t="shared" ref="O280:O281" si="340">IF(C280="male", 1,0)</f>
        <v>0</v>
      </c>
      <c r="P280" s="12">
        <v>1.0</v>
      </c>
      <c r="AC280" s="11">
        <f t="shared" ref="AC280:AC281" si="341">SUMPRODUCT(G280:P280, $R$5:$AA$5)</f>
        <v>0.711993023</v>
      </c>
      <c r="AD280" s="11">
        <f t="shared" ref="AD280:AD281" si="342">(AC280-A280)^2</f>
        <v>0.08294801881</v>
      </c>
    </row>
    <row r="281">
      <c r="A281" s="8">
        <v>0.0</v>
      </c>
      <c r="B281" s="8">
        <v>3.0</v>
      </c>
      <c r="C281" s="8" t="s">
        <v>25</v>
      </c>
      <c r="D281" s="8">
        <v>45.0</v>
      </c>
      <c r="E281" s="8">
        <v>7.75</v>
      </c>
      <c r="F281" s="8" t="s">
        <v>24</v>
      </c>
      <c r="G281" s="8">
        <v>0.0</v>
      </c>
      <c r="H281" s="8">
        <v>0.0</v>
      </c>
      <c r="I281" s="8">
        <f t="shared" si="334"/>
        <v>0.5625</v>
      </c>
      <c r="J281" s="8">
        <f t="shared" si="335"/>
        <v>0.942008053</v>
      </c>
      <c r="K281" s="9">
        <f t="shared" si="336"/>
        <v>0</v>
      </c>
      <c r="L281" s="9">
        <f t="shared" si="337"/>
        <v>0</v>
      </c>
      <c r="M281" s="9">
        <f t="shared" si="338"/>
        <v>1</v>
      </c>
      <c r="N281" s="9">
        <f t="shared" si="339"/>
        <v>0</v>
      </c>
      <c r="O281" s="9">
        <f t="shared" si="340"/>
        <v>0</v>
      </c>
      <c r="P281" s="8">
        <v>1.0</v>
      </c>
      <c r="AC281" s="11">
        <f t="shared" si="341"/>
        <v>0.482978535</v>
      </c>
      <c r="AD281" s="11">
        <f t="shared" si="342"/>
        <v>0.2332682653</v>
      </c>
    </row>
    <row r="282" hidden="1">
      <c r="A282" s="12">
        <v>0.0</v>
      </c>
      <c r="B282" s="12">
        <v>2.0</v>
      </c>
      <c r="C282" s="12" t="s">
        <v>23</v>
      </c>
      <c r="D282" s="13"/>
      <c r="E282" s="12">
        <v>0.0</v>
      </c>
      <c r="F282" s="12" t="s">
        <v>24</v>
      </c>
      <c r="G282" s="12">
        <v>0.0</v>
      </c>
      <c r="H282" s="12">
        <v>0.0</v>
      </c>
      <c r="I282" s="12"/>
      <c r="J282" s="12"/>
      <c r="K282" s="13"/>
      <c r="L282" s="13"/>
      <c r="M282" s="13"/>
      <c r="N282" s="13"/>
      <c r="O282" s="13"/>
      <c r="P282" s="13"/>
    </row>
    <row r="283">
      <c r="A283" s="8">
        <v>0.0</v>
      </c>
      <c r="B283" s="8">
        <v>3.0</v>
      </c>
      <c r="C283" s="8" t="s">
        <v>23</v>
      </c>
      <c r="D283" s="8">
        <v>7.0</v>
      </c>
      <c r="E283" s="8">
        <v>29.125</v>
      </c>
      <c r="F283" s="8" t="s">
        <v>28</v>
      </c>
      <c r="G283" s="8">
        <v>4.0</v>
      </c>
      <c r="H283" s="8">
        <v>1.0</v>
      </c>
      <c r="I283" s="8">
        <f t="shared" ref="I283:I288" si="343">D283:D1003/$D$1</f>
        <v>0.0875</v>
      </c>
      <c r="J283" s="8">
        <f t="shared" ref="J283:J288" si="344">LOG10(E283:E1003 +1)</f>
        <v>1.478927056</v>
      </c>
      <c r="K283" s="9">
        <f t="shared" ref="K283:K288" si="345">IF(B283=1, 1, 0)</f>
        <v>0</v>
      </c>
      <c r="L283" s="9">
        <f t="shared" ref="L283:L288" si="346">IF(B283=2, 1, 0)</f>
        <v>0</v>
      </c>
      <c r="M283" s="9">
        <f t="shared" ref="M283:M288" si="347">IF(F283="S", 1, 0)</f>
        <v>0</v>
      </c>
      <c r="N283" s="9">
        <f t="shared" ref="N283:N288" si="348">IF(F283="C", 1,0)</f>
        <v>0</v>
      </c>
      <c r="O283" s="9">
        <f t="shared" ref="O283:O288" si="349">IF(C283="male", 1,0)</f>
        <v>1</v>
      </c>
      <c r="P283" s="8">
        <v>1.0</v>
      </c>
      <c r="AC283" s="11">
        <f t="shared" ref="AC283:AC288" si="350">SUMPRODUCT(G283:P283, $R$5:$AA$5)</f>
        <v>0.004961127767</v>
      </c>
      <c r="AD283" s="11">
        <f t="shared" ref="AD283:AD288" si="351">(AC283-A283)^2</f>
        <v>0.00002461278873</v>
      </c>
    </row>
    <row r="284">
      <c r="A284" s="12">
        <v>1.0</v>
      </c>
      <c r="B284" s="12">
        <v>3.0</v>
      </c>
      <c r="C284" s="12" t="s">
        <v>25</v>
      </c>
      <c r="D284" s="12">
        <v>35.0</v>
      </c>
      <c r="E284" s="12">
        <v>20.25</v>
      </c>
      <c r="F284" s="12" t="s">
        <v>24</v>
      </c>
      <c r="G284" s="12">
        <v>1.0</v>
      </c>
      <c r="H284" s="12">
        <v>1.0</v>
      </c>
      <c r="I284" s="12">
        <f t="shared" si="343"/>
        <v>0.4375</v>
      </c>
      <c r="J284" s="12">
        <f t="shared" si="344"/>
        <v>1.327358934</v>
      </c>
      <c r="K284" s="13">
        <f t="shared" si="345"/>
        <v>0</v>
      </c>
      <c r="L284" s="13">
        <f t="shared" si="346"/>
        <v>0</v>
      </c>
      <c r="M284" s="13">
        <f t="shared" si="347"/>
        <v>1</v>
      </c>
      <c r="N284" s="13">
        <f t="shared" si="348"/>
        <v>0</v>
      </c>
      <c r="O284" s="13">
        <f t="shared" si="349"/>
        <v>0</v>
      </c>
      <c r="P284" s="12">
        <v>1.0</v>
      </c>
      <c r="AC284" s="11">
        <f t="shared" si="350"/>
        <v>0.4969151498</v>
      </c>
      <c r="AD284" s="11">
        <f t="shared" si="351"/>
        <v>0.2530943665</v>
      </c>
    </row>
    <row r="285">
      <c r="A285" s="8">
        <v>0.0</v>
      </c>
      <c r="B285" s="8">
        <v>3.0</v>
      </c>
      <c r="C285" s="8" t="s">
        <v>23</v>
      </c>
      <c r="D285" s="8">
        <v>65.0</v>
      </c>
      <c r="E285" s="8">
        <v>7.75</v>
      </c>
      <c r="F285" s="8" t="s">
        <v>28</v>
      </c>
      <c r="G285" s="8">
        <v>0.0</v>
      </c>
      <c r="H285" s="8">
        <v>0.0</v>
      </c>
      <c r="I285" s="8">
        <f t="shared" si="343"/>
        <v>0.8125</v>
      </c>
      <c r="J285" s="8">
        <f t="shared" si="344"/>
        <v>0.942008053</v>
      </c>
      <c r="K285" s="9">
        <f t="shared" si="345"/>
        <v>0</v>
      </c>
      <c r="L285" s="9">
        <f t="shared" si="346"/>
        <v>0</v>
      </c>
      <c r="M285" s="9">
        <f t="shared" si="347"/>
        <v>0</v>
      </c>
      <c r="N285" s="9">
        <f t="shared" si="348"/>
        <v>0</v>
      </c>
      <c r="O285" s="9">
        <f t="shared" si="349"/>
        <v>1</v>
      </c>
      <c r="P285" s="8">
        <v>1.0</v>
      </c>
      <c r="AC285" s="11">
        <f t="shared" si="350"/>
        <v>-0.1588307426</v>
      </c>
      <c r="AD285" s="11">
        <f t="shared" si="351"/>
        <v>0.02522720479</v>
      </c>
    </row>
    <row r="286">
      <c r="A286" s="12">
        <v>0.0</v>
      </c>
      <c r="B286" s="12">
        <v>3.0</v>
      </c>
      <c r="C286" s="12" t="s">
        <v>23</v>
      </c>
      <c r="D286" s="12">
        <v>28.0</v>
      </c>
      <c r="E286" s="12">
        <v>7.8542</v>
      </c>
      <c r="F286" s="12" t="s">
        <v>24</v>
      </c>
      <c r="G286" s="12">
        <v>0.0</v>
      </c>
      <c r="H286" s="12">
        <v>0.0</v>
      </c>
      <c r="I286" s="12">
        <f t="shared" si="343"/>
        <v>0.35</v>
      </c>
      <c r="J286" s="12">
        <f t="shared" si="344"/>
        <v>0.9471493277</v>
      </c>
      <c r="K286" s="13">
        <f t="shared" si="345"/>
        <v>0</v>
      </c>
      <c r="L286" s="13">
        <f t="shared" si="346"/>
        <v>0</v>
      </c>
      <c r="M286" s="13">
        <f t="shared" si="347"/>
        <v>1</v>
      </c>
      <c r="N286" s="13">
        <f t="shared" si="348"/>
        <v>0</v>
      </c>
      <c r="O286" s="13">
        <f t="shared" si="349"/>
        <v>1</v>
      </c>
      <c r="P286" s="12">
        <v>1.0</v>
      </c>
      <c r="AC286" s="11">
        <f t="shared" si="350"/>
        <v>0.1089897273</v>
      </c>
      <c r="AD286" s="11">
        <f t="shared" si="351"/>
        <v>0.01187876066</v>
      </c>
    </row>
    <row r="287">
      <c r="A287" s="8">
        <v>0.0</v>
      </c>
      <c r="B287" s="8">
        <v>3.0</v>
      </c>
      <c r="C287" s="8" t="s">
        <v>23</v>
      </c>
      <c r="D287" s="8">
        <v>16.0</v>
      </c>
      <c r="E287" s="8">
        <v>9.5</v>
      </c>
      <c r="F287" s="8" t="s">
        <v>24</v>
      </c>
      <c r="G287" s="8">
        <v>0.0</v>
      </c>
      <c r="H287" s="8">
        <v>0.0</v>
      </c>
      <c r="I287" s="8">
        <f t="shared" si="343"/>
        <v>0.2</v>
      </c>
      <c r="J287" s="8">
        <f t="shared" si="344"/>
        <v>1.021189299</v>
      </c>
      <c r="K287" s="9">
        <f t="shared" si="345"/>
        <v>0</v>
      </c>
      <c r="L287" s="9">
        <f t="shared" si="346"/>
        <v>0</v>
      </c>
      <c r="M287" s="9">
        <f t="shared" si="347"/>
        <v>1</v>
      </c>
      <c r="N287" s="9">
        <f t="shared" si="348"/>
        <v>0</v>
      </c>
      <c r="O287" s="9">
        <f t="shared" si="349"/>
        <v>1</v>
      </c>
      <c r="P287" s="8">
        <v>1.0</v>
      </c>
      <c r="AC287" s="11">
        <f t="shared" si="350"/>
        <v>0.1894162079</v>
      </c>
      <c r="AD287" s="11">
        <f t="shared" si="351"/>
        <v>0.03587849981</v>
      </c>
    </row>
    <row r="288">
      <c r="A288" s="12">
        <v>1.0</v>
      </c>
      <c r="B288" s="12">
        <v>3.0</v>
      </c>
      <c r="C288" s="12" t="s">
        <v>23</v>
      </c>
      <c r="D288" s="12">
        <v>19.0</v>
      </c>
      <c r="E288" s="12">
        <v>8.05</v>
      </c>
      <c r="F288" s="12" t="s">
        <v>24</v>
      </c>
      <c r="G288" s="12">
        <v>0.0</v>
      </c>
      <c r="H288" s="12">
        <v>0.0</v>
      </c>
      <c r="I288" s="12">
        <f t="shared" si="343"/>
        <v>0.2375</v>
      </c>
      <c r="J288" s="12">
        <f t="shared" si="344"/>
        <v>0.9566485792</v>
      </c>
      <c r="K288" s="13">
        <f t="shared" si="345"/>
        <v>0</v>
      </c>
      <c r="L288" s="13">
        <f t="shared" si="346"/>
        <v>0</v>
      </c>
      <c r="M288" s="13">
        <f t="shared" si="347"/>
        <v>1</v>
      </c>
      <c r="N288" s="13">
        <f t="shared" si="348"/>
        <v>0</v>
      </c>
      <c r="O288" s="13">
        <f t="shared" si="349"/>
        <v>1</v>
      </c>
      <c r="P288" s="12">
        <v>1.0</v>
      </c>
      <c r="AC288" s="11">
        <f t="shared" si="350"/>
        <v>0.1670660274</v>
      </c>
      <c r="AD288" s="11">
        <f t="shared" si="351"/>
        <v>0.6937790027</v>
      </c>
    </row>
    <row r="289" hidden="1">
      <c r="A289" s="8">
        <v>0.0</v>
      </c>
      <c r="B289" s="8">
        <v>1.0</v>
      </c>
      <c r="C289" s="8" t="s">
        <v>23</v>
      </c>
      <c r="D289" s="9"/>
      <c r="E289" s="8">
        <v>26.0</v>
      </c>
      <c r="F289" s="8" t="s">
        <v>24</v>
      </c>
      <c r="G289" s="8">
        <v>0.0</v>
      </c>
      <c r="H289" s="8">
        <v>0.0</v>
      </c>
      <c r="I289" s="8"/>
      <c r="J289" s="8"/>
      <c r="K289" s="9"/>
      <c r="L289" s="9"/>
      <c r="M289" s="9"/>
      <c r="N289" s="9"/>
      <c r="O289" s="9"/>
      <c r="P289" s="9"/>
    </row>
    <row r="290">
      <c r="A290" s="12">
        <v>0.0</v>
      </c>
      <c r="B290" s="12">
        <v>3.0</v>
      </c>
      <c r="C290" s="12" t="s">
        <v>23</v>
      </c>
      <c r="D290" s="12">
        <v>33.0</v>
      </c>
      <c r="E290" s="12">
        <v>8.6625</v>
      </c>
      <c r="F290" s="12" t="s">
        <v>26</v>
      </c>
      <c r="G290" s="12">
        <v>0.0</v>
      </c>
      <c r="H290" s="12">
        <v>0.0</v>
      </c>
      <c r="I290" s="12">
        <f t="shared" ref="I290:I299" si="352">D290:D1003/$D$1</f>
        <v>0.4125</v>
      </c>
      <c r="J290" s="12">
        <f t="shared" ref="J290:J299" si="353">LOG10(E290:E1003 +1)</f>
        <v>0.9850895069</v>
      </c>
      <c r="K290" s="13">
        <f t="shared" ref="K290:K299" si="354">IF(B290=1, 1, 0)</f>
        <v>0</v>
      </c>
      <c r="L290" s="13">
        <f t="shared" ref="L290:L299" si="355">IF(B290=2, 1, 0)</f>
        <v>0</v>
      </c>
      <c r="M290" s="13">
        <f t="shared" ref="M290:M299" si="356">IF(F290="S", 1, 0)</f>
        <v>0</v>
      </c>
      <c r="N290" s="13">
        <f t="shared" ref="N290:N299" si="357">IF(F290="C", 1,0)</f>
        <v>1</v>
      </c>
      <c r="O290" s="13">
        <f t="shared" ref="O290:O299" si="358">IF(C290="male", 1,0)</f>
        <v>1</v>
      </c>
      <c r="P290" s="12">
        <v>1.0</v>
      </c>
      <c r="AC290" s="11">
        <f t="shared" ref="AC290:AC299" si="359">SUMPRODUCT(G290:P290, $R$5:$AA$5)</f>
        <v>0.1449273732</v>
      </c>
      <c r="AD290" s="11">
        <f t="shared" ref="AD290:AD299" si="360">(AC290-A290)^2</f>
        <v>0.0210039435</v>
      </c>
    </row>
    <row r="291">
      <c r="A291" s="8">
        <v>1.0</v>
      </c>
      <c r="B291" s="8">
        <v>3.0</v>
      </c>
      <c r="C291" s="8" t="s">
        <v>23</v>
      </c>
      <c r="D291" s="8">
        <v>30.0</v>
      </c>
      <c r="E291" s="8">
        <v>9.5</v>
      </c>
      <c r="F291" s="8" t="s">
        <v>24</v>
      </c>
      <c r="G291" s="8">
        <v>0.0</v>
      </c>
      <c r="H291" s="8">
        <v>0.0</v>
      </c>
      <c r="I291" s="8">
        <f t="shared" si="352"/>
        <v>0.375</v>
      </c>
      <c r="J291" s="8">
        <f t="shared" si="353"/>
        <v>1.021189299</v>
      </c>
      <c r="K291" s="9">
        <f t="shared" si="354"/>
        <v>0</v>
      </c>
      <c r="L291" s="9">
        <f t="shared" si="355"/>
        <v>0</v>
      </c>
      <c r="M291" s="9">
        <f t="shared" si="356"/>
        <v>1</v>
      </c>
      <c r="N291" s="9">
        <f t="shared" si="357"/>
        <v>0</v>
      </c>
      <c r="O291" s="9">
        <f t="shared" si="358"/>
        <v>1</v>
      </c>
      <c r="P291" s="8">
        <v>1.0</v>
      </c>
      <c r="AC291" s="11">
        <f t="shared" si="359"/>
        <v>0.09979551603</v>
      </c>
      <c r="AD291" s="11">
        <f t="shared" si="360"/>
        <v>0.810368113</v>
      </c>
    </row>
    <row r="292">
      <c r="A292" s="12">
        <v>0.0</v>
      </c>
      <c r="B292" s="12">
        <v>3.0</v>
      </c>
      <c r="C292" s="12" t="s">
        <v>23</v>
      </c>
      <c r="D292" s="12">
        <v>22.0</v>
      </c>
      <c r="E292" s="12">
        <v>7.8958</v>
      </c>
      <c r="F292" s="12" t="s">
        <v>24</v>
      </c>
      <c r="G292" s="12">
        <v>0.0</v>
      </c>
      <c r="H292" s="12">
        <v>0.0</v>
      </c>
      <c r="I292" s="12">
        <f t="shared" si="352"/>
        <v>0.275</v>
      </c>
      <c r="J292" s="12">
        <f t="shared" si="353"/>
        <v>0.9491850103</v>
      </c>
      <c r="K292" s="13">
        <f t="shared" si="354"/>
        <v>0</v>
      </c>
      <c r="L292" s="13">
        <f t="shared" si="355"/>
        <v>0</v>
      </c>
      <c r="M292" s="13">
        <f t="shared" si="356"/>
        <v>1</v>
      </c>
      <c r="N292" s="13">
        <f t="shared" si="357"/>
        <v>0</v>
      </c>
      <c r="O292" s="13">
        <f t="shared" si="358"/>
        <v>1</v>
      </c>
      <c r="P292" s="12">
        <v>1.0</v>
      </c>
      <c r="AC292" s="11">
        <f t="shared" si="359"/>
        <v>0.1474978154</v>
      </c>
      <c r="AD292" s="11">
        <f t="shared" si="360"/>
        <v>0.02175560555</v>
      </c>
    </row>
    <row r="293">
      <c r="A293" s="8">
        <v>1.0</v>
      </c>
      <c r="B293" s="8">
        <v>2.0</v>
      </c>
      <c r="C293" s="8" t="s">
        <v>23</v>
      </c>
      <c r="D293" s="8">
        <v>42.0</v>
      </c>
      <c r="E293" s="8">
        <v>13.0</v>
      </c>
      <c r="F293" s="8" t="s">
        <v>24</v>
      </c>
      <c r="G293" s="8">
        <v>0.0</v>
      </c>
      <c r="H293" s="8">
        <v>0.0</v>
      </c>
      <c r="I293" s="8">
        <f t="shared" si="352"/>
        <v>0.525</v>
      </c>
      <c r="J293" s="8">
        <f t="shared" si="353"/>
        <v>1.146128036</v>
      </c>
      <c r="K293" s="9">
        <f t="shared" si="354"/>
        <v>0</v>
      </c>
      <c r="L293" s="9">
        <f t="shared" si="355"/>
        <v>1</v>
      </c>
      <c r="M293" s="9">
        <f t="shared" si="356"/>
        <v>1</v>
      </c>
      <c r="N293" s="9">
        <f t="shared" si="357"/>
        <v>0</v>
      </c>
      <c r="O293" s="9">
        <f t="shared" si="358"/>
        <v>1</v>
      </c>
      <c r="P293" s="8">
        <v>1.0</v>
      </c>
      <c r="AC293" s="11">
        <f t="shared" si="359"/>
        <v>0.2119089865</v>
      </c>
      <c r="AD293" s="11">
        <f t="shared" si="360"/>
        <v>0.6210874456</v>
      </c>
    </row>
    <row r="294">
      <c r="A294" s="12">
        <v>1.0</v>
      </c>
      <c r="B294" s="12">
        <v>3.0</v>
      </c>
      <c r="C294" s="12" t="s">
        <v>25</v>
      </c>
      <c r="D294" s="12">
        <v>22.0</v>
      </c>
      <c r="E294" s="12">
        <v>7.75</v>
      </c>
      <c r="F294" s="12" t="s">
        <v>28</v>
      </c>
      <c r="G294" s="12">
        <v>0.0</v>
      </c>
      <c r="H294" s="12">
        <v>0.0</v>
      </c>
      <c r="I294" s="12">
        <f t="shared" si="352"/>
        <v>0.275</v>
      </c>
      <c r="J294" s="12">
        <f t="shared" si="353"/>
        <v>0.942008053</v>
      </c>
      <c r="K294" s="13">
        <f t="shared" si="354"/>
        <v>0</v>
      </c>
      <c r="L294" s="13">
        <f t="shared" si="355"/>
        <v>0</v>
      </c>
      <c r="M294" s="13">
        <f t="shared" si="356"/>
        <v>0</v>
      </c>
      <c r="N294" s="13">
        <f t="shared" si="357"/>
        <v>0</v>
      </c>
      <c r="O294" s="13">
        <f t="shared" si="358"/>
        <v>0</v>
      </c>
      <c r="P294" s="12">
        <v>1.0</v>
      </c>
      <c r="AC294" s="11">
        <f t="shared" si="359"/>
        <v>0.5994973327</v>
      </c>
      <c r="AD294" s="11">
        <f t="shared" si="360"/>
        <v>0.1604023865</v>
      </c>
    </row>
    <row r="295">
      <c r="A295" s="8">
        <v>1.0</v>
      </c>
      <c r="B295" s="8">
        <v>1.0</v>
      </c>
      <c r="C295" s="8" t="s">
        <v>25</v>
      </c>
      <c r="D295" s="8">
        <v>26.0</v>
      </c>
      <c r="E295" s="8">
        <v>78.85</v>
      </c>
      <c r="F295" s="8" t="s">
        <v>24</v>
      </c>
      <c r="G295" s="8">
        <v>0.0</v>
      </c>
      <c r="H295" s="8">
        <v>0.0</v>
      </c>
      <c r="I295" s="8">
        <f t="shared" si="352"/>
        <v>0.325</v>
      </c>
      <c r="J295" s="8">
        <f t="shared" si="353"/>
        <v>1.90227492</v>
      </c>
      <c r="K295" s="9">
        <f t="shared" si="354"/>
        <v>1</v>
      </c>
      <c r="L295" s="9">
        <f t="shared" si="355"/>
        <v>0</v>
      </c>
      <c r="M295" s="9">
        <f t="shared" si="356"/>
        <v>1</v>
      </c>
      <c r="N295" s="9">
        <f t="shared" si="357"/>
        <v>0</v>
      </c>
      <c r="O295" s="9">
        <f t="shared" si="358"/>
        <v>0</v>
      </c>
      <c r="P295" s="8">
        <v>1.0</v>
      </c>
      <c r="AC295" s="11">
        <f t="shared" si="359"/>
        <v>1.00401982</v>
      </c>
      <c r="AD295" s="11">
        <f t="shared" si="360"/>
        <v>0.00001615895264</v>
      </c>
    </row>
    <row r="296">
      <c r="A296" s="12">
        <v>1.0</v>
      </c>
      <c r="B296" s="12">
        <v>1.0</v>
      </c>
      <c r="C296" s="12" t="s">
        <v>25</v>
      </c>
      <c r="D296" s="12">
        <v>19.0</v>
      </c>
      <c r="E296" s="12">
        <v>91.0792</v>
      </c>
      <c r="F296" s="12" t="s">
        <v>26</v>
      </c>
      <c r="G296" s="12">
        <v>1.0</v>
      </c>
      <c r="H296" s="12">
        <v>0.0</v>
      </c>
      <c r="I296" s="12">
        <f t="shared" si="352"/>
        <v>0.2375</v>
      </c>
      <c r="J296" s="12">
        <f t="shared" si="353"/>
        <v>1.964161537</v>
      </c>
      <c r="K296" s="13">
        <f t="shared" si="354"/>
        <v>1</v>
      </c>
      <c r="L296" s="13">
        <f t="shared" si="355"/>
        <v>0</v>
      </c>
      <c r="M296" s="13">
        <f t="shared" si="356"/>
        <v>0</v>
      </c>
      <c r="N296" s="13">
        <f t="shared" si="357"/>
        <v>1</v>
      </c>
      <c r="O296" s="13">
        <f t="shared" si="358"/>
        <v>0</v>
      </c>
      <c r="P296" s="12">
        <v>1.0</v>
      </c>
      <c r="AC296" s="11">
        <f t="shared" si="359"/>
        <v>1.063007965</v>
      </c>
      <c r="AD296" s="11">
        <f t="shared" si="360"/>
        <v>0.003970003689</v>
      </c>
    </row>
    <row r="297">
      <c r="A297" s="8">
        <v>0.0</v>
      </c>
      <c r="B297" s="8">
        <v>2.0</v>
      </c>
      <c r="C297" s="8" t="s">
        <v>23</v>
      </c>
      <c r="D297" s="8">
        <v>36.0</v>
      </c>
      <c r="E297" s="8">
        <v>12.875</v>
      </c>
      <c r="F297" s="8" t="s">
        <v>26</v>
      </c>
      <c r="G297" s="8">
        <v>0.0</v>
      </c>
      <c r="H297" s="8">
        <v>0.0</v>
      </c>
      <c r="I297" s="8">
        <f t="shared" si="352"/>
        <v>0.45</v>
      </c>
      <c r="J297" s="8">
        <f t="shared" si="353"/>
        <v>1.142232992</v>
      </c>
      <c r="K297" s="9">
        <f t="shared" si="354"/>
        <v>0</v>
      </c>
      <c r="L297" s="9">
        <f t="shared" si="355"/>
        <v>1</v>
      </c>
      <c r="M297" s="9">
        <f t="shared" si="356"/>
        <v>0</v>
      </c>
      <c r="N297" s="9">
        <f t="shared" si="357"/>
        <v>1</v>
      </c>
      <c r="O297" s="9">
        <f t="shared" si="358"/>
        <v>1</v>
      </c>
      <c r="P297" s="8">
        <v>1.0</v>
      </c>
      <c r="AC297" s="11">
        <f t="shared" si="359"/>
        <v>0.3162238208</v>
      </c>
      <c r="AD297" s="11">
        <f t="shared" si="360"/>
        <v>0.09999750486</v>
      </c>
    </row>
    <row r="298">
      <c r="A298" s="12">
        <v>0.0</v>
      </c>
      <c r="B298" s="12">
        <v>3.0</v>
      </c>
      <c r="C298" s="12" t="s">
        <v>25</v>
      </c>
      <c r="D298" s="12">
        <v>24.0</v>
      </c>
      <c r="E298" s="12">
        <v>8.85</v>
      </c>
      <c r="F298" s="12" t="s">
        <v>24</v>
      </c>
      <c r="G298" s="12">
        <v>0.0</v>
      </c>
      <c r="H298" s="12">
        <v>0.0</v>
      </c>
      <c r="I298" s="12">
        <f t="shared" si="352"/>
        <v>0.3</v>
      </c>
      <c r="J298" s="12">
        <f t="shared" si="353"/>
        <v>0.9934362305</v>
      </c>
      <c r="K298" s="13">
        <f t="shared" si="354"/>
        <v>0</v>
      </c>
      <c r="L298" s="13">
        <f t="shared" si="355"/>
        <v>0</v>
      </c>
      <c r="M298" s="13">
        <f t="shared" si="356"/>
        <v>1</v>
      </c>
      <c r="N298" s="13">
        <f t="shared" si="357"/>
        <v>0</v>
      </c>
      <c r="O298" s="13">
        <f t="shared" si="358"/>
        <v>0</v>
      </c>
      <c r="P298" s="12">
        <v>1.0</v>
      </c>
      <c r="AC298" s="11">
        <f t="shared" si="359"/>
        <v>0.6199162075</v>
      </c>
      <c r="AD298" s="11">
        <f t="shared" si="360"/>
        <v>0.3842961043</v>
      </c>
    </row>
    <row r="299">
      <c r="A299" s="8">
        <v>0.0</v>
      </c>
      <c r="B299" s="8">
        <v>3.0</v>
      </c>
      <c r="C299" s="8" t="s">
        <v>23</v>
      </c>
      <c r="D299" s="8">
        <v>24.0</v>
      </c>
      <c r="E299" s="8">
        <v>7.8958</v>
      </c>
      <c r="F299" s="8" t="s">
        <v>24</v>
      </c>
      <c r="G299" s="8">
        <v>0.0</v>
      </c>
      <c r="H299" s="8">
        <v>0.0</v>
      </c>
      <c r="I299" s="8">
        <f t="shared" si="352"/>
        <v>0.3</v>
      </c>
      <c r="J299" s="8">
        <f t="shared" si="353"/>
        <v>0.9491850103</v>
      </c>
      <c r="K299" s="9">
        <f t="shared" si="354"/>
        <v>0</v>
      </c>
      <c r="L299" s="9">
        <f t="shared" si="355"/>
        <v>0</v>
      </c>
      <c r="M299" s="9">
        <f t="shared" si="356"/>
        <v>1</v>
      </c>
      <c r="N299" s="9">
        <f t="shared" si="357"/>
        <v>0</v>
      </c>
      <c r="O299" s="9">
        <f t="shared" si="358"/>
        <v>1</v>
      </c>
      <c r="P299" s="8">
        <v>1.0</v>
      </c>
      <c r="AC299" s="11">
        <f t="shared" si="359"/>
        <v>0.1346948594</v>
      </c>
      <c r="AD299" s="11">
        <f t="shared" si="360"/>
        <v>0.01814270516</v>
      </c>
    </row>
    <row r="300" hidden="1">
      <c r="A300" s="12">
        <v>0.0</v>
      </c>
      <c r="B300" s="12">
        <v>1.0</v>
      </c>
      <c r="C300" s="12" t="s">
        <v>23</v>
      </c>
      <c r="D300" s="13"/>
      <c r="E300" s="12">
        <v>27.7208</v>
      </c>
      <c r="F300" s="12" t="s">
        <v>26</v>
      </c>
      <c r="G300" s="12">
        <v>0.0</v>
      </c>
      <c r="H300" s="12">
        <v>0.0</v>
      </c>
      <c r="I300" s="12"/>
      <c r="J300" s="12"/>
      <c r="K300" s="13"/>
      <c r="L300" s="13"/>
      <c r="M300" s="13"/>
      <c r="N300" s="13"/>
      <c r="O300" s="13"/>
      <c r="P300" s="13"/>
    </row>
    <row r="301">
      <c r="A301" s="8">
        <v>0.0</v>
      </c>
      <c r="B301" s="8">
        <v>3.0</v>
      </c>
      <c r="C301" s="8" t="s">
        <v>23</v>
      </c>
      <c r="D301" s="8">
        <v>23.5</v>
      </c>
      <c r="E301" s="8">
        <v>7.2292</v>
      </c>
      <c r="F301" s="8" t="s">
        <v>26</v>
      </c>
      <c r="G301" s="8">
        <v>0.0</v>
      </c>
      <c r="H301" s="8">
        <v>0.0</v>
      </c>
      <c r="I301" s="8">
        <f t="shared" ref="I301:I302" si="361">D301:D1003/$D$1</f>
        <v>0.29375</v>
      </c>
      <c r="J301" s="8">
        <f t="shared" ref="J301:J302" si="362">LOG10(E301:E1003 +1)</f>
        <v>0.9153576174</v>
      </c>
      <c r="K301" s="9">
        <f t="shared" ref="K301:K302" si="363">IF(B301=1, 1, 0)</f>
        <v>0</v>
      </c>
      <c r="L301" s="9">
        <f t="shared" ref="L301:L302" si="364">IF(B301=2, 1, 0)</f>
        <v>0</v>
      </c>
      <c r="M301" s="9">
        <f t="shared" ref="M301:M302" si="365">IF(F301="S", 1, 0)</f>
        <v>0</v>
      </c>
      <c r="N301" s="9">
        <f t="shared" ref="N301:N302" si="366">IF(F301="C", 1,0)</f>
        <v>1</v>
      </c>
      <c r="O301" s="9">
        <f t="shared" ref="O301:O302" si="367">IF(C301="male", 1,0)</f>
        <v>1</v>
      </c>
      <c r="P301" s="8">
        <v>1.0</v>
      </c>
      <c r="AC301" s="11">
        <f t="shared" ref="AC301:AC302" si="368">SUMPRODUCT(G301:P301, $R$5:$AA$5)</f>
        <v>0.2023426474</v>
      </c>
      <c r="AD301" s="11">
        <f t="shared" ref="AD301:AD302" si="369">(AC301-A301)^2</f>
        <v>0.04094254695</v>
      </c>
    </row>
    <row r="302">
      <c r="A302" s="12">
        <v>0.0</v>
      </c>
      <c r="B302" s="12">
        <v>1.0</v>
      </c>
      <c r="C302" s="12" t="s">
        <v>25</v>
      </c>
      <c r="D302" s="12">
        <v>2.0</v>
      </c>
      <c r="E302" s="12">
        <v>151.55</v>
      </c>
      <c r="F302" s="12" t="s">
        <v>24</v>
      </c>
      <c r="G302" s="12">
        <v>1.0</v>
      </c>
      <c r="H302" s="12">
        <v>2.0</v>
      </c>
      <c r="I302" s="12">
        <f t="shared" si="361"/>
        <v>0.025</v>
      </c>
      <c r="J302" s="12">
        <f t="shared" si="362"/>
        <v>2.183412212</v>
      </c>
      <c r="K302" s="13">
        <f t="shared" si="363"/>
        <v>1</v>
      </c>
      <c r="L302" s="13">
        <f t="shared" si="364"/>
        <v>0</v>
      </c>
      <c r="M302" s="13">
        <f t="shared" si="365"/>
        <v>1</v>
      </c>
      <c r="N302" s="13">
        <f t="shared" si="366"/>
        <v>0</v>
      </c>
      <c r="O302" s="13">
        <f t="shared" si="367"/>
        <v>0</v>
      </c>
      <c r="P302" s="12">
        <v>1.0</v>
      </c>
      <c r="AC302" s="11">
        <f t="shared" si="368"/>
        <v>1.088571745</v>
      </c>
      <c r="AD302" s="11">
        <f t="shared" si="369"/>
        <v>1.184988445</v>
      </c>
    </row>
    <row r="303" hidden="1">
      <c r="A303" s="8">
        <v>1.0</v>
      </c>
      <c r="B303" s="8">
        <v>1.0</v>
      </c>
      <c r="C303" s="8" t="s">
        <v>23</v>
      </c>
      <c r="D303" s="9"/>
      <c r="E303" s="8">
        <v>30.5</v>
      </c>
      <c r="F303" s="8" t="s">
        <v>24</v>
      </c>
      <c r="G303" s="8">
        <v>0.0</v>
      </c>
      <c r="H303" s="8">
        <v>0.0</v>
      </c>
      <c r="I303" s="8"/>
      <c r="J303" s="8"/>
      <c r="K303" s="9"/>
      <c r="L303" s="9"/>
      <c r="M303" s="9"/>
      <c r="N303" s="9"/>
      <c r="O303" s="9"/>
      <c r="P303" s="9"/>
    </row>
    <row r="304">
      <c r="A304" s="12">
        <v>1.0</v>
      </c>
      <c r="B304" s="12">
        <v>1.0</v>
      </c>
      <c r="C304" s="12" t="s">
        <v>25</v>
      </c>
      <c r="D304" s="12">
        <v>50.0</v>
      </c>
      <c r="E304" s="12">
        <v>247.5208</v>
      </c>
      <c r="F304" s="12" t="s">
        <v>26</v>
      </c>
      <c r="G304" s="12">
        <v>0.0</v>
      </c>
      <c r="H304" s="12">
        <v>1.0</v>
      </c>
      <c r="I304" s="12">
        <f>D304:D1003/$D$1</f>
        <v>0.625</v>
      </c>
      <c r="J304" s="12">
        <f>LOG10(E304:E1003 +1)</f>
        <v>2.395362743</v>
      </c>
      <c r="K304" s="13">
        <f>IF(B304=1, 1, 0)</f>
        <v>1</v>
      </c>
      <c r="L304" s="13">
        <f>IF(B304=2, 1, 0)</f>
        <v>0</v>
      </c>
      <c r="M304" s="13">
        <f>IF(F304="S", 1, 0)</f>
        <v>0</v>
      </c>
      <c r="N304" s="13">
        <f>IF(F304="C", 1,0)</f>
        <v>1</v>
      </c>
      <c r="O304" s="13">
        <f>IF(C304="male", 1,0)</f>
        <v>0</v>
      </c>
      <c r="P304" s="12">
        <v>1.0</v>
      </c>
      <c r="AC304" s="11">
        <f>SUMPRODUCT(G304:P304, $R$5:$AA$5)</f>
        <v>0.9265875452</v>
      </c>
      <c r="AD304" s="11">
        <f>(AC304-A304)^2</f>
        <v>0.00538938852</v>
      </c>
    </row>
    <row r="305" hidden="1">
      <c r="A305" s="8">
        <v>1.0</v>
      </c>
      <c r="B305" s="8">
        <v>3.0</v>
      </c>
      <c r="C305" s="8" t="s">
        <v>25</v>
      </c>
      <c r="D305" s="9"/>
      <c r="E305" s="8">
        <v>7.75</v>
      </c>
      <c r="F305" s="8" t="s">
        <v>28</v>
      </c>
      <c r="G305" s="8">
        <v>0.0</v>
      </c>
      <c r="H305" s="8">
        <v>0.0</v>
      </c>
      <c r="I305" s="8"/>
      <c r="J305" s="8"/>
      <c r="K305" s="9"/>
      <c r="L305" s="9"/>
      <c r="M305" s="9"/>
      <c r="N305" s="9"/>
      <c r="O305" s="9"/>
      <c r="P305" s="9"/>
    </row>
    <row r="306" hidden="1">
      <c r="A306" s="12">
        <v>1.0</v>
      </c>
      <c r="B306" s="12">
        <v>3.0</v>
      </c>
      <c r="C306" s="12" t="s">
        <v>23</v>
      </c>
      <c r="D306" s="13"/>
      <c r="E306" s="12">
        <v>23.25</v>
      </c>
      <c r="F306" s="12" t="s">
        <v>28</v>
      </c>
      <c r="G306" s="12">
        <v>2.0</v>
      </c>
      <c r="H306" s="12">
        <v>0.0</v>
      </c>
      <c r="I306" s="12"/>
      <c r="J306" s="12"/>
      <c r="K306" s="13"/>
      <c r="L306" s="13"/>
      <c r="M306" s="13"/>
      <c r="N306" s="13"/>
      <c r="O306" s="13"/>
      <c r="P306" s="13"/>
    </row>
    <row r="307">
      <c r="A307" s="8">
        <v>0.0</v>
      </c>
      <c r="B307" s="8">
        <v>3.0</v>
      </c>
      <c r="C307" s="8" t="s">
        <v>23</v>
      </c>
      <c r="D307" s="8">
        <v>19.0</v>
      </c>
      <c r="E307" s="8">
        <v>0.0</v>
      </c>
      <c r="F307" s="8" t="s">
        <v>24</v>
      </c>
      <c r="G307" s="8">
        <v>0.0</v>
      </c>
      <c r="H307" s="8">
        <v>0.0</v>
      </c>
      <c r="I307" s="8">
        <f>D307:D1003/$D$1</f>
        <v>0.2375</v>
      </c>
      <c r="J307" s="8">
        <f>LOG10(E307:E1003 +1)</f>
        <v>0</v>
      </c>
      <c r="K307" s="9">
        <f>IF(B307=1, 1, 0)</f>
        <v>0</v>
      </c>
      <c r="L307" s="9">
        <f>IF(B307=2, 1, 0)</f>
        <v>0</v>
      </c>
      <c r="M307" s="9">
        <f>IF(F307="S", 1, 0)</f>
        <v>1</v>
      </c>
      <c r="N307" s="9">
        <f>IF(F307="C", 1,0)</f>
        <v>0</v>
      </c>
      <c r="O307" s="9">
        <f>IF(C307="male", 1,0)</f>
        <v>1</v>
      </c>
      <c r="P307" s="8">
        <v>1.0</v>
      </c>
      <c r="AC307" s="11">
        <f>SUMPRODUCT(G307:P307, $R$5:$AA$5)</f>
        <v>0.1204385039</v>
      </c>
      <c r="AD307" s="11">
        <f>(AC307-A307)^2</f>
        <v>0.01450543323</v>
      </c>
    </row>
    <row r="308" hidden="1">
      <c r="A308" s="12">
        <v>1.0</v>
      </c>
      <c r="B308" s="12">
        <v>2.0</v>
      </c>
      <c r="C308" s="12" t="s">
        <v>25</v>
      </c>
      <c r="D308" s="13"/>
      <c r="E308" s="12">
        <v>12.35</v>
      </c>
      <c r="F308" s="12" t="s">
        <v>28</v>
      </c>
      <c r="G308" s="12">
        <v>0.0</v>
      </c>
      <c r="H308" s="12">
        <v>0.0</v>
      </c>
      <c r="I308" s="12"/>
      <c r="J308" s="12"/>
      <c r="K308" s="13"/>
      <c r="L308" s="13"/>
      <c r="M308" s="13"/>
      <c r="N308" s="13"/>
      <c r="O308" s="13"/>
      <c r="P308" s="13"/>
    </row>
    <row r="309" hidden="1">
      <c r="A309" s="8">
        <v>0.0</v>
      </c>
      <c r="B309" s="8">
        <v>3.0</v>
      </c>
      <c r="C309" s="8" t="s">
        <v>23</v>
      </c>
      <c r="D309" s="9"/>
      <c r="E309" s="8">
        <v>8.05</v>
      </c>
      <c r="F309" s="8" t="s">
        <v>24</v>
      </c>
      <c r="G309" s="8">
        <v>0.0</v>
      </c>
      <c r="H309" s="8">
        <v>0.0</v>
      </c>
      <c r="I309" s="8"/>
      <c r="J309" s="8"/>
      <c r="K309" s="9"/>
      <c r="L309" s="9"/>
      <c r="M309" s="9"/>
      <c r="N309" s="9"/>
      <c r="O309" s="9"/>
      <c r="P309" s="9"/>
    </row>
    <row r="310">
      <c r="A310" s="12">
        <v>1.0</v>
      </c>
      <c r="B310" s="12">
        <v>1.0</v>
      </c>
      <c r="C310" s="12" t="s">
        <v>23</v>
      </c>
      <c r="D310" s="12">
        <v>0.92</v>
      </c>
      <c r="E310" s="12">
        <v>151.55</v>
      </c>
      <c r="F310" s="12" t="s">
        <v>24</v>
      </c>
      <c r="G310" s="12">
        <v>1.0</v>
      </c>
      <c r="H310" s="12">
        <v>2.0</v>
      </c>
      <c r="I310" s="12">
        <f>D310:D1003/$D$1</f>
        <v>0.0115</v>
      </c>
      <c r="J310" s="12">
        <f>LOG10(E310:E1003 +1)</f>
        <v>2.183412212</v>
      </c>
      <c r="K310" s="13">
        <f>IF(B310=1, 1, 0)</f>
        <v>1</v>
      </c>
      <c r="L310" s="13">
        <f>IF(B310=2, 1, 0)</f>
        <v>0</v>
      </c>
      <c r="M310" s="13">
        <f>IF(F310="S", 1, 0)</f>
        <v>1</v>
      </c>
      <c r="N310" s="13">
        <f>IF(F310="C", 1,0)</f>
        <v>0</v>
      </c>
      <c r="O310" s="13">
        <f>IF(C310="male", 1,0)</f>
        <v>1</v>
      </c>
      <c r="P310" s="12">
        <v>1.0</v>
      </c>
      <c r="AC310" s="11">
        <f>SUMPRODUCT(G310:P310, $R$5:$AA$5)</f>
        <v>0.6124208199</v>
      </c>
      <c r="AD310" s="11">
        <f>(AC310-A310)^2</f>
        <v>0.1502176209</v>
      </c>
    </row>
    <row r="311" hidden="1">
      <c r="A311" s="8">
        <v>1.0</v>
      </c>
      <c r="B311" s="8">
        <v>1.0</v>
      </c>
      <c r="C311" s="8" t="s">
        <v>25</v>
      </c>
      <c r="D311" s="9"/>
      <c r="E311" s="8">
        <v>110.8833</v>
      </c>
      <c r="F311" s="8" t="s">
        <v>26</v>
      </c>
      <c r="G311" s="8">
        <v>0.0</v>
      </c>
      <c r="H311" s="8">
        <v>0.0</v>
      </c>
      <c r="I311" s="8"/>
      <c r="J311" s="8"/>
      <c r="K311" s="9"/>
      <c r="L311" s="9"/>
      <c r="M311" s="9"/>
      <c r="N311" s="9"/>
      <c r="O311" s="9"/>
      <c r="P311" s="9"/>
    </row>
    <row r="312">
      <c r="A312" s="12">
        <v>1.0</v>
      </c>
      <c r="B312" s="12">
        <v>1.0</v>
      </c>
      <c r="C312" s="12" t="s">
        <v>25</v>
      </c>
      <c r="D312" s="12">
        <v>17.0</v>
      </c>
      <c r="E312" s="12">
        <v>108.9</v>
      </c>
      <c r="F312" s="12" t="s">
        <v>26</v>
      </c>
      <c r="G312" s="12">
        <v>1.0</v>
      </c>
      <c r="H312" s="12">
        <v>0.0</v>
      </c>
      <c r="I312" s="12">
        <f t="shared" ref="I312:I328" si="370">D312:D1003/$D$1</f>
        <v>0.2125</v>
      </c>
      <c r="J312" s="12">
        <f t="shared" ref="J312:J328" si="371">LOG10(E312:E1003 +1)</f>
        <v>2.040997692</v>
      </c>
      <c r="K312" s="13">
        <f t="shared" ref="K312:K328" si="372">IF(B312=1, 1, 0)</f>
        <v>1</v>
      </c>
      <c r="L312" s="13">
        <f t="shared" ref="L312:L328" si="373">IF(B312=2, 1, 0)</f>
        <v>0</v>
      </c>
      <c r="M312" s="13">
        <f t="shared" ref="M312:M328" si="374">IF(F312="S", 1, 0)</f>
        <v>0</v>
      </c>
      <c r="N312" s="13">
        <f t="shared" ref="N312:N328" si="375">IF(F312="C", 1,0)</f>
        <v>1</v>
      </c>
      <c r="O312" s="13">
        <f t="shared" ref="O312:O328" si="376">IF(C312="male", 1,0)</f>
        <v>0</v>
      </c>
      <c r="P312" s="12">
        <v>1.0</v>
      </c>
      <c r="AC312" s="11">
        <f t="shared" ref="AC312:AC328" si="377">SUMPRODUCT(G312:P312, $R$5:$AA$5)</f>
        <v>1.079555953</v>
      </c>
      <c r="AD312" s="11">
        <f t="shared" ref="AD312:AD328" si="378">(AC312-A312)^2</f>
        <v>0.006329149713</v>
      </c>
    </row>
    <row r="313">
      <c r="A313" s="8">
        <v>0.0</v>
      </c>
      <c r="B313" s="8">
        <v>2.0</v>
      </c>
      <c r="C313" s="8" t="s">
        <v>23</v>
      </c>
      <c r="D313" s="8">
        <v>30.0</v>
      </c>
      <c r="E313" s="8">
        <v>24.0</v>
      </c>
      <c r="F313" s="8" t="s">
        <v>26</v>
      </c>
      <c r="G313" s="8">
        <v>1.0</v>
      </c>
      <c r="H313" s="8">
        <v>0.0</v>
      </c>
      <c r="I313" s="8">
        <f t="shared" si="370"/>
        <v>0.375</v>
      </c>
      <c r="J313" s="8">
        <f t="shared" si="371"/>
        <v>1.397940009</v>
      </c>
      <c r="K313" s="9">
        <f t="shared" si="372"/>
        <v>0</v>
      </c>
      <c r="L313" s="9">
        <f t="shared" si="373"/>
        <v>1</v>
      </c>
      <c r="M313" s="9">
        <f t="shared" si="374"/>
        <v>0</v>
      </c>
      <c r="N313" s="9">
        <f t="shared" si="375"/>
        <v>1</v>
      </c>
      <c r="O313" s="9">
        <f t="shared" si="376"/>
        <v>1</v>
      </c>
      <c r="P313" s="8">
        <v>1.0</v>
      </c>
      <c r="AC313" s="11">
        <f t="shared" si="377"/>
        <v>0.3121615772</v>
      </c>
      <c r="AD313" s="11">
        <f t="shared" si="378"/>
        <v>0.0974448503</v>
      </c>
    </row>
    <row r="314">
      <c r="A314" s="12">
        <v>1.0</v>
      </c>
      <c r="B314" s="12">
        <v>1.0</v>
      </c>
      <c r="C314" s="12" t="s">
        <v>25</v>
      </c>
      <c r="D314" s="12">
        <v>30.0</v>
      </c>
      <c r="E314" s="12">
        <v>56.9292</v>
      </c>
      <c r="F314" s="12" t="s">
        <v>26</v>
      </c>
      <c r="G314" s="12">
        <v>0.0</v>
      </c>
      <c r="H314" s="12">
        <v>0.0</v>
      </c>
      <c r="I314" s="12">
        <f t="shared" si="370"/>
        <v>0.375</v>
      </c>
      <c r="J314" s="12">
        <f t="shared" si="371"/>
        <v>1.762897531</v>
      </c>
      <c r="K314" s="13">
        <f t="shared" si="372"/>
        <v>1</v>
      </c>
      <c r="L314" s="13">
        <f t="shared" si="373"/>
        <v>0</v>
      </c>
      <c r="M314" s="13">
        <f t="shared" si="374"/>
        <v>0</v>
      </c>
      <c r="N314" s="13">
        <f t="shared" si="375"/>
        <v>1</v>
      </c>
      <c r="O314" s="13">
        <f t="shared" si="376"/>
        <v>0</v>
      </c>
      <c r="P314" s="12">
        <v>1.0</v>
      </c>
      <c r="AC314" s="11">
        <f t="shared" si="377"/>
        <v>1.037716398</v>
      </c>
      <c r="AD314" s="11">
        <f t="shared" si="378"/>
        <v>0.001422526687</v>
      </c>
    </row>
    <row r="315">
      <c r="A315" s="8">
        <v>1.0</v>
      </c>
      <c r="B315" s="8">
        <v>1.0</v>
      </c>
      <c r="C315" s="8" t="s">
        <v>25</v>
      </c>
      <c r="D315" s="8">
        <v>24.0</v>
      </c>
      <c r="E315" s="8">
        <v>83.1583</v>
      </c>
      <c r="F315" s="8" t="s">
        <v>26</v>
      </c>
      <c r="G315" s="8">
        <v>0.0</v>
      </c>
      <c r="H315" s="8">
        <v>0.0</v>
      </c>
      <c r="I315" s="8">
        <f t="shared" si="370"/>
        <v>0.3</v>
      </c>
      <c r="J315" s="8">
        <f t="shared" si="371"/>
        <v>1.925096954</v>
      </c>
      <c r="K315" s="9">
        <f t="shared" si="372"/>
        <v>1</v>
      </c>
      <c r="L315" s="9">
        <f t="shared" si="373"/>
        <v>0</v>
      </c>
      <c r="M315" s="9">
        <f t="shared" si="374"/>
        <v>0</v>
      </c>
      <c r="N315" s="9">
        <f t="shared" si="375"/>
        <v>1</v>
      </c>
      <c r="O315" s="9">
        <f t="shared" si="376"/>
        <v>0</v>
      </c>
      <c r="P315" s="8">
        <v>1.0</v>
      </c>
      <c r="AC315" s="11">
        <f t="shared" si="377"/>
        <v>1.084030946</v>
      </c>
      <c r="AD315" s="11">
        <f t="shared" si="378"/>
        <v>0.007061199871</v>
      </c>
    </row>
    <row r="316">
      <c r="A316" s="12">
        <v>1.0</v>
      </c>
      <c r="B316" s="12">
        <v>1.0</v>
      </c>
      <c r="C316" s="12" t="s">
        <v>25</v>
      </c>
      <c r="D316" s="12">
        <v>18.0</v>
      </c>
      <c r="E316" s="12">
        <v>262.375</v>
      </c>
      <c r="F316" s="12" t="s">
        <v>26</v>
      </c>
      <c r="G316" s="12">
        <v>2.0</v>
      </c>
      <c r="H316" s="12">
        <v>2.0</v>
      </c>
      <c r="I316" s="12">
        <f t="shared" si="370"/>
        <v>0.225</v>
      </c>
      <c r="J316" s="12">
        <f t="shared" si="371"/>
        <v>2.420574549</v>
      </c>
      <c r="K316" s="13">
        <f t="shared" si="372"/>
        <v>1</v>
      </c>
      <c r="L316" s="13">
        <f t="shared" si="373"/>
        <v>0</v>
      </c>
      <c r="M316" s="13">
        <f t="shared" si="374"/>
        <v>0</v>
      </c>
      <c r="N316" s="13">
        <f t="shared" si="375"/>
        <v>1</v>
      </c>
      <c r="O316" s="13">
        <f t="shared" si="376"/>
        <v>0</v>
      </c>
      <c r="P316" s="12">
        <v>1.0</v>
      </c>
      <c r="AC316" s="11">
        <f t="shared" si="377"/>
        <v>1.008868922</v>
      </c>
      <c r="AD316" s="11">
        <f t="shared" si="378"/>
        <v>0.00007865777743</v>
      </c>
    </row>
    <row r="317">
      <c r="A317" s="8">
        <v>0.0</v>
      </c>
      <c r="B317" s="8">
        <v>2.0</v>
      </c>
      <c r="C317" s="8" t="s">
        <v>25</v>
      </c>
      <c r="D317" s="8">
        <v>26.0</v>
      </c>
      <c r="E317" s="8">
        <v>26.0</v>
      </c>
      <c r="F317" s="8" t="s">
        <v>24</v>
      </c>
      <c r="G317" s="8">
        <v>1.0</v>
      </c>
      <c r="H317" s="8">
        <v>1.0</v>
      </c>
      <c r="I317" s="8">
        <f t="shared" si="370"/>
        <v>0.325</v>
      </c>
      <c r="J317" s="8">
        <f t="shared" si="371"/>
        <v>1.431363764</v>
      </c>
      <c r="K317" s="9">
        <f t="shared" si="372"/>
        <v>0</v>
      </c>
      <c r="L317" s="9">
        <f t="shared" si="373"/>
        <v>1</v>
      </c>
      <c r="M317" s="9">
        <f t="shared" si="374"/>
        <v>1</v>
      </c>
      <c r="N317" s="9">
        <f t="shared" si="375"/>
        <v>0</v>
      </c>
      <c r="O317" s="9">
        <f t="shared" si="376"/>
        <v>0</v>
      </c>
      <c r="P317" s="8">
        <v>1.0</v>
      </c>
      <c r="AC317" s="11">
        <f t="shared" si="377"/>
        <v>0.7424393291</v>
      </c>
      <c r="AD317" s="11">
        <f t="shared" si="378"/>
        <v>0.5512161574</v>
      </c>
    </row>
    <row r="318">
      <c r="A318" s="12">
        <v>0.0</v>
      </c>
      <c r="B318" s="12">
        <v>3.0</v>
      </c>
      <c r="C318" s="12" t="s">
        <v>23</v>
      </c>
      <c r="D318" s="12">
        <v>28.0</v>
      </c>
      <c r="E318" s="12">
        <v>7.8958</v>
      </c>
      <c r="F318" s="12" t="s">
        <v>24</v>
      </c>
      <c r="G318" s="12">
        <v>0.0</v>
      </c>
      <c r="H318" s="12">
        <v>0.0</v>
      </c>
      <c r="I318" s="12">
        <f t="shared" si="370"/>
        <v>0.35</v>
      </c>
      <c r="J318" s="12">
        <f t="shared" si="371"/>
        <v>0.9491850103</v>
      </c>
      <c r="K318" s="13">
        <f t="shared" si="372"/>
        <v>0</v>
      </c>
      <c r="L318" s="13">
        <f t="shared" si="373"/>
        <v>0</v>
      </c>
      <c r="M318" s="13">
        <f t="shared" si="374"/>
        <v>1</v>
      </c>
      <c r="N318" s="13">
        <f t="shared" si="375"/>
        <v>0</v>
      </c>
      <c r="O318" s="13">
        <f t="shared" si="376"/>
        <v>1</v>
      </c>
      <c r="P318" s="12">
        <v>1.0</v>
      </c>
      <c r="AC318" s="11">
        <f t="shared" si="377"/>
        <v>0.1090889475</v>
      </c>
      <c r="AD318" s="11">
        <f t="shared" si="378"/>
        <v>0.01190039846</v>
      </c>
    </row>
    <row r="319">
      <c r="A319" s="8">
        <v>0.0</v>
      </c>
      <c r="B319" s="8">
        <v>2.0</v>
      </c>
      <c r="C319" s="8" t="s">
        <v>23</v>
      </c>
      <c r="D319" s="8">
        <v>43.0</v>
      </c>
      <c r="E319" s="8">
        <v>26.25</v>
      </c>
      <c r="F319" s="8" t="s">
        <v>24</v>
      </c>
      <c r="G319" s="8">
        <v>1.0</v>
      </c>
      <c r="H319" s="8">
        <v>1.0</v>
      </c>
      <c r="I319" s="8">
        <f t="shared" si="370"/>
        <v>0.5375</v>
      </c>
      <c r="J319" s="8">
        <f t="shared" si="371"/>
        <v>1.435366507</v>
      </c>
      <c r="K319" s="9">
        <f t="shared" si="372"/>
        <v>0</v>
      </c>
      <c r="L319" s="9">
        <f t="shared" si="373"/>
        <v>1</v>
      </c>
      <c r="M319" s="9">
        <f t="shared" si="374"/>
        <v>1</v>
      </c>
      <c r="N319" s="9">
        <f t="shared" si="375"/>
        <v>0</v>
      </c>
      <c r="O319" s="9">
        <f t="shared" si="376"/>
        <v>1</v>
      </c>
      <c r="P319" s="8">
        <v>1.0</v>
      </c>
      <c r="AC319" s="11">
        <f t="shared" si="377"/>
        <v>0.1507447771</v>
      </c>
      <c r="AD319" s="11">
        <f t="shared" si="378"/>
        <v>0.02272398783</v>
      </c>
    </row>
    <row r="320">
      <c r="A320" s="12">
        <v>1.0</v>
      </c>
      <c r="B320" s="12">
        <v>3.0</v>
      </c>
      <c r="C320" s="12" t="s">
        <v>25</v>
      </c>
      <c r="D320" s="12">
        <v>26.0</v>
      </c>
      <c r="E320" s="12">
        <v>7.8542</v>
      </c>
      <c r="F320" s="12" t="s">
        <v>24</v>
      </c>
      <c r="G320" s="12">
        <v>0.0</v>
      </c>
      <c r="H320" s="12">
        <v>0.0</v>
      </c>
      <c r="I320" s="12">
        <f t="shared" si="370"/>
        <v>0.325</v>
      </c>
      <c r="J320" s="12">
        <f t="shared" si="371"/>
        <v>0.9471493277</v>
      </c>
      <c r="K320" s="13">
        <f t="shared" si="372"/>
        <v>0</v>
      </c>
      <c r="L320" s="13">
        <f t="shared" si="373"/>
        <v>0</v>
      </c>
      <c r="M320" s="13">
        <f t="shared" si="374"/>
        <v>1</v>
      </c>
      <c r="N320" s="13">
        <f t="shared" si="375"/>
        <v>0</v>
      </c>
      <c r="O320" s="13">
        <f t="shared" si="376"/>
        <v>0</v>
      </c>
      <c r="P320" s="12">
        <v>1.0</v>
      </c>
      <c r="AC320" s="11">
        <f t="shared" si="377"/>
        <v>0.6048572051</v>
      </c>
      <c r="AD320" s="11">
        <f t="shared" si="378"/>
        <v>0.1561378284</v>
      </c>
    </row>
    <row r="321">
      <c r="A321" s="8">
        <v>1.0</v>
      </c>
      <c r="B321" s="8">
        <v>2.0</v>
      </c>
      <c r="C321" s="8" t="s">
        <v>25</v>
      </c>
      <c r="D321" s="8">
        <v>24.0</v>
      </c>
      <c r="E321" s="8">
        <v>26.0</v>
      </c>
      <c r="F321" s="8" t="s">
        <v>24</v>
      </c>
      <c r="G321" s="8">
        <v>1.0</v>
      </c>
      <c r="H321" s="8">
        <v>0.0</v>
      </c>
      <c r="I321" s="8">
        <f t="shared" si="370"/>
        <v>0.3</v>
      </c>
      <c r="J321" s="8">
        <f t="shared" si="371"/>
        <v>1.431363764</v>
      </c>
      <c r="K321" s="9">
        <f t="shared" si="372"/>
        <v>0</v>
      </c>
      <c r="L321" s="9">
        <f t="shared" si="373"/>
        <v>1</v>
      </c>
      <c r="M321" s="9">
        <f t="shared" si="374"/>
        <v>1</v>
      </c>
      <c r="N321" s="9">
        <f t="shared" si="375"/>
        <v>0</v>
      </c>
      <c r="O321" s="9">
        <f t="shared" si="376"/>
        <v>0</v>
      </c>
      <c r="P321" s="8">
        <v>1.0</v>
      </c>
      <c r="AC321" s="11">
        <f t="shared" si="377"/>
        <v>0.7691682445</v>
      </c>
      <c r="AD321" s="11">
        <f t="shared" si="378"/>
        <v>0.05328329934</v>
      </c>
    </row>
    <row r="322">
      <c r="A322" s="12">
        <v>0.0</v>
      </c>
      <c r="B322" s="12">
        <v>2.0</v>
      </c>
      <c r="C322" s="12" t="s">
        <v>23</v>
      </c>
      <c r="D322" s="12">
        <v>54.0</v>
      </c>
      <c r="E322" s="12">
        <v>14.0</v>
      </c>
      <c r="F322" s="12" t="s">
        <v>24</v>
      </c>
      <c r="G322" s="12">
        <v>0.0</v>
      </c>
      <c r="H322" s="12">
        <v>0.0</v>
      </c>
      <c r="I322" s="12">
        <f t="shared" si="370"/>
        <v>0.675</v>
      </c>
      <c r="J322" s="12">
        <f t="shared" si="371"/>
        <v>1.176091259</v>
      </c>
      <c r="K322" s="13">
        <f t="shared" si="372"/>
        <v>0</v>
      </c>
      <c r="L322" s="13">
        <f t="shared" si="373"/>
        <v>1</v>
      </c>
      <c r="M322" s="13">
        <f t="shared" si="374"/>
        <v>1</v>
      </c>
      <c r="N322" s="13">
        <f t="shared" si="375"/>
        <v>0</v>
      </c>
      <c r="O322" s="13">
        <f t="shared" si="376"/>
        <v>1</v>
      </c>
      <c r="P322" s="12">
        <v>1.0</v>
      </c>
      <c r="AC322" s="11">
        <f t="shared" si="377"/>
        <v>0.1365516729</v>
      </c>
      <c r="AD322" s="11">
        <f t="shared" si="378"/>
        <v>0.01864635937</v>
      </c>
    </row>
    <row r="323">
      <c r="A323" s="8">
        <v>1.0</v>
      </c>
      <c r="B323" s="8">
        <v>1.0</v>
      </c>
      <c r="C323" s="8" t="s">
        <v>25</v>
      </c>
      <c r="D323" s="8">
        <v>31.0</v>
      </c>
      <c r="E323" s="8">
        <v>164.8667</v>
      </c>
      <c r="F323" s="8" t="s">
        <v>24</v>
      </c>
      <c r="G323" s="8">
        <v>0.0</v>
      </c>
      <c r="H323" s="8">
        <v>2.0</v>
      </c>
      <c r="I323" s="8">
        <f t="shared" si="370"/>
        <v>0.3875</v>
      </c>
      <c r="J323" s="8">
        <f t="shared" si="371"/>
        <v>2.219759204</v>
      </c>
      <c r="K323" s="9">
        <f t="shared" si="372"/>
        <v>1</v>
      </c>
      <c r="L323" s="9">
        <f t="shared" si="373"/>
        <v>0</v>
      </c>
      <c r="M323" s="9">
        <f t="shared" si="374"/>
        <v>1</v>
      </c>
      <c r="N323" s="9">
        <f t="shared" si="375"/>
        <v>0</v>
      </c>
      <c r="O323" s="9">
        <f t="shared" si="376"/>
        <v>0</v>
      </c>
      <c r="P323" s="8">
        <v>1.0</v>
      </c>
      <c r="AC323" s="11">
        <f t="shared" si="377"/>
        <v>0.9596348517</v>
      </c>
      <c r="AD323" s="11">
        <f t="shared" si="378"/>
        <v>0.001629345197</v>
      </c>
    </row>
    <row r="324">
      <c r="A324" s="12">
        <v>1.0</v>
      </c>
      <c r="B324" s="12">
        <v>1.0</v>
      </c>
      <c r="C324" s="12" t="s">
        <v>25</v>
      </c>
      <c r="D324" s="12">
        <v>40.0</v>
      </c>
      <c r="E324" s="12">
        <v>134.5</v>
      </c>
      <c r="F324" s="12" t="s">
        <v>26</v>
      </c>
      <c r="G324" s="12">
        <v>1.0</v>
      </c>
      <c r="H324" s="12">
        <v>1.0</v>
      </c>
      <c r="I324" s="12">
        <f t="shared" si="370"/>
        <v>0.5</v>
      </c>
      <c r="J324" s="12">
        <f t="shared" si="371"/>
        <v>2.131939295</v>
      </c>
      <c r="K324" s="13">
        <f t="shared" si="372"/>
        <v>1</v>
      </c>
      <c r="L324" s="13">
        <f t="shared" si="373"/>
        <v>0</v>
      </c>
      <c r="M324" s="13">
        <f t="shared" si="374"/>
        <v>0</v>
      </c>
      <c r="N324" s="13">
        <f t="shared" si="375"/>
        <v>1</v>
      </c>
      <c r="O324" s="13">
        <f t="shared" si="376"/>
        <v>0</v>
      </c>
      <c r="P324" s="12">
        <v>1.0</v>
      </c>
      <c r="AC324" s="11">
        <f t="shared" si="377"/>
        <v>0.9228285387</v>
      </c>
      <c r="AD324" s="11">
        <f t="shared" si="378"/>
        <v>0.005955434435</v>
      </c>
    </row>
    <row r="325">
      <c r="A325" s="8">
        <v>0.0</v>
      </c>
      <c r="B325" s="8">
        <v>3.0</v>
      </c>
      <c r="C325" s="8" t="s">
        <v>23</v>
      </c>
      <c r="D325" s="8">
        <v>22.0</v>
      </c>
      <c r="E325" s="8">
        <v>7.25</v>
      </c>
      <c r="F325" s="8" t="s">
        <v>24</v>
      </c>
      <c r="G325" s="8">
        <v>0.0</v>
      </c>
      <c r="H325" s="8">
        <v>0.0</v>
      </c>
      <c r="I325" s="8">
        <f t="shared" si="370"/>
        <v>0.275</v>
      </c>
      <c r="J325" s="8">
        <f t="shared" si="371"/>
        <v>0.9164539485</v>
      </c>
      <c r="K325" s="9">
        <f t="shared" si="372"/>
        <v>0</v>
      </c>
      <c r="L325" s="9">
        <f t="shared" si="373"/>
        <v>0</v>
      </c>
      <c r="M325" s="9">
        <f t="shared" si="374"/>
        <v>1</v>
      </c>
      <c r="N325" s="9">
        <f t="shared" si="375"/>
        <v>0</v>
      </c>
      <c r="O325" s="9">
        <f t="shared" si="376"/>
        <v>1</v>
      </c>
      <c r="P325" s="8">
        <v>1.0</v>
      </c>
      <c r="AC325" s="11">
        <f t="shared" si="377"/>
        <v>0.1459024873</v>
      </c>
      <c r="AD325" s="11">
        <f t="shared" si="378"/>
        <v>0.0212875358</v>
      </c>
    </row>
    <row r="326">
      <c r="A326" s="12">
        <v>0.0</v>
      </c>
      <c r="B326" s="12">
        <v>3.0</v>
      </c>
      <c r="C326" s="12" t="s">
        <v>23</v>
      </c>
      <c r="D326" s="12">
        <v>27.0</v>
      </c>
      <c r="E326" s="12">
        <v>7.8958</v>
      </c>
      <c r="F326" s="12" t="s">
        <v>24</v>
      </c>
      <c r="G326" s="12">
        <v>0.0</v>
      </c>
      <c r="H326" s="12">
        <v>0.0</v>
      </c>
      <c r="I326" s="12">
        <f t="shared" si="370"/>
        <v>0.3375</v>
      </c>
      <c r="J326" s="12">
        <f t="shared" si="371"/>
        <v>0.9491850103</v>
      </c>
      <c r="K326" s="13">
        <f t="shared" si="372"/>
        <v>0</v>
      </c>
      <c r="L326" s="13">
        <f t="shared" si="373"/>
        <v>0</v>
      </c>
      <c r="M326" s="13">
        <f t="shared" si="374"/>
        <v>1</v>
      </c>
      <c r="N326" s="13">
        <f t="shared" si="375"/>
        <v>0</v>
      </c>
      <c r="O326" s="13">
        <f t="shared" si="376"/>
        <v>1</v>
      </c>
      <c r="P326" s="12">
        <v>1.0</v>
      </c>
      <c r="AC326" s="11">
        <f t="shared" si="377"/>
        <v>0.1154904255</v>
      </c>
      <c r="AD326" s="11">
        <f t="shared" si="378"/>
        <v>0.01333803837</v>
      </c>
    </row>
    <row r="327">
      <c r="A327" s="8">
        <v>1.0</v>
      </c>
      <c r="B327" s="8">
        <v>2.0</v>
      </c>
      <c r="C327" s="8" t="s">
        <v>25</v>
      </c>
      <c r="D327" s="8">
        <v>30.0</v>
      </c>
      <c r="E327" s="8">
        <v>12.35</v>
      </c>
      <c r="F327" s="8" t="s">
        <v>28</v>
      </c>
      <c r="G327" s="8">
        <v>0.0</v>
      </c>
      <c r="H327" s="8">
        <v>0.0</v>
      </c>
      <c r="I327" s="8">
        <f t="shared" si="370"/>
        <v>0.375</v>
      </c>
      <c r="J327" s="8">
        <f t="shared" si="371"/>
        <v>1.125481266</v>
      </c>
      <c r="K327" s="9">
        <f t="shared" si="372"/>
        <v>0</v>
      </c>
      <c r="L327" s="9">
        <f t="shared" si="373"/>
        <v>1</v>
      </c>
      <c r="M327" s="9">
        <f t="shared" si="374"/>
        <v>0</v>
      </c>
      <c r="N327" s="9">
        <f t="shared" si="375"/>
        <v>0</v>
      </c>
      <c r="O327" s="9">
        <f t="shared" si="376"/>
        <v>0</v>
      </c>
      <c r="P327" s="8">
        <v>1.0</v>
      </c>
      <c r="AC327" s="11">
        <f t="shared" si="377"/>
        <v>0.7400697143</v>
      </c>
      <c r="AD327" s="11">
        <f t="shared" si="378"/>
        <v>0.0675637534</v>
      </c>
    </row>
    <row r="328">
      <c r="A328" s="12">
        <v>1.0</v>
      </c>
      <c r="B328" s="12">
        <v>2.0</v>
      </c>
      <c r="C328" s="12" t="s">
        <v>25</v>
      </c>
      <c r="D328" s="12">
        <v>22.0</v>
      </c>
      <c r="E328" s="12">
        <v>29.0</v>
      </c>
      <c r="F328" s="12" t="s">
        <v>24</v>
      </c>
      <c r="G328" s="12">
        <v>1.0</v>
      </c>
      <c r="H328" s="12">
        <v>1.0</v>
      </c>
      <c r="I328" s="12">
        <f t="shared" si="370"/>
        <v>0.275</v>
      </c>
      <c r="J328" s="12">
        <f t="shared" si="371"/>
        <v>1.477121255</v>
      </c>
      <c r="K328" s="13">
        <f t="shared" si="372"/>
        <v>0</v>
      </c>
      <c r="L328" s="13">
        <f t="shared" si="373"/>
        <v>1</v>
      </c>
      <c r="M328" s="13">
        <f t="shared" si="374"/>
        <v>1</v>
      </c>
      <c r="N328" s="13">
        <f t="shared" si="375"/>
        <v>0</v>
      </c>
      <c r="O328" s="13">
        <f t="shared" si="376"/>
        <v>0</v>
      </c>
      <c r="P328" s="12">
        <v>1.0</v>
      </c>
      <c r="AC328" s="11">
        <f t="shared" si="377"/>
        <v>0.7702754837</v>
      </c>
      <c r="AD328" s="11">
        <f t="shared" si="378"/>
        <v>0.05277335339</v>
      </c>
    </row>
    <row r="329" hidden="1">
      <c r="A329" s="8">
        <v>0.0</v>
      </c>
      <c r="B329" s="8">
        <v>3.0</v>
      </c>
      <c r="C329" s="8" t="s">
        <v>23</v>
      </c>
      <c r="D329" s="9"/>
      <c r="E329" s="8">
        <v>69.55</v>
      </c>
      <c r="F329" s="8" t="s">
        <v>24</v>
      </c>
      <c r="G329" s="8">
        <v>8.0</v>
      </c>
      <c r="H329" s="8">
        <v>2.0</v>
      </c>
      <c r="I329" s="8"/>
      <c r="J329" s="8"/>
      <c r="K329" s="9"/>
      <c r="L329" s="9"/>
      <c r="M329" s="9"/>
      <c r="N329" s="9"/>
      <c r="O329" s="9"/>
      <c r="P329" s="9"/>
    </row>
    <row r="330">
      <c r="A330" s="12">
        <v>1.0</v>
      </c>
      <c r="B330" s="12">
        <v>1.0</v>
      </c>
      <c r="C330" s="12" t="s">
        <v>25</v>
      </c>
      <c r="D330" s="12">
        <v>36.0</v>
      </c>
      <c r="E330" s="12">
        <v>135.6333</v>
      </c>
      <c r="F330" s="12" t="s">
        <v>26</v>
      </c>
      <c r="G330" s="12">
        <v>0.0</v>
      </c>
      <c r="H330" s="12">
        <v>0.0</v>
      </c>
      <c r="I330" s="12">
        <f t="shared" ref="I330:I334" si="379">D330:D1003/$D$1</f>
        <v>0.45</v>
      </c>
      <c r="J330" s="12">
        <f t="shared" ref="J330:J334" si="380">LOG10(E330:E1003 +1)</f>
        <v>2.135556558</v>
      </c>
      <c r="K330" s="13">
        <f t="shared" ref="K330:K334" si="381">IF(B330=1, 1, 0)</f>
        <v>1</v>
      </c>
      <c r="L330" s="13">
        <f t="shared" ref="L330:L334" si="382">IF(B330=2, 1, 0)</f>
        <v>0</v>
      </c>
      <c r="M330" s="13">
        <f t="shared" ref="M330:M334" si="383">IF(F330="S", 1, 0)</f>
        <v>0</v>
      </c>
      <c r="N330" s="13">
        <f t="shared" ref="N330:N334" si="384">IF(F330="C", 1,0)</f>
        <v>1</v>
      </c>
      <c r="O330" s="13">
        <f t="shared" ref="O330:O334" si="385">IF(C330="male", 1,0)</f>
        <v>0</v>
      </c>
      <c r="P330" s="12">
        <v>1.0</v>
      </c>
      <c r="AC330" s="11">
        <f t="shared" ref="AC330:AC334" si="386">SUMPRODUCT(G330:P330, $R$5:$AA$5)</f>
        <v>1.017471115</v>
      </c>
      <c r="AD330" s="11">
        <f t="shared" ref="AD330:AD334" si="387">(AC330-A330)^2</f>
        <v>0.0003052398557</v>
      </c>
    </row>
    <row r="331">
      <c r="A331" s="8">
        <v>0.0</v>
      </c>
      <c r="B331" s="8">
        <v>3.0</v>
      </c>
      <c r="C331" s="8" t="s">
        <v>23</v>
      </c>
      <c r="D331" s="8">
        <v>61.0</v>
      </c>
      <c r="E331" s="8">
        <v>6.2375</v>
      </c>
      <c r="F331" s="8" t="s">
        <v>24</v>
      </c>
      <c r="G331" s="8">
        <v>0.0</v>
      </c>
      <c r="H331" s="8">
        <v>0.0</v>
      </c>
      <c r="I331" s="8">
        <f t="shared" si="379"/>
        <v>0.7625</v>
      </c>
      <c r="J331" s="8">
        <f t="shared" si="380"/>
        <v>0.8595885767</v>
      </c>
      <c r="K331" s="9">
        <f t="shared" si="381"/>
        <v>0</v>
      </c>
      <c r="L331" s="9">
        <f t="shared" si="382"/>
        <v>0</v>
      </c>
      <c r="M331" s="9">
        <f t="shared" si="383"/>
        <v>1</v>
      </c>
      <c r="N331" s="9">
        <f t="shared" si="384"/>
        <v>0</v>
      </c>
      <c r="O331" s="9">
        <f t="shared" si="385"/>
        <v>1</v>
      </c>
      <c r="P331" s="8">
        <v>1.0</v>
      </c>
      <c r="AC331" s="11">
        <f t="shared" si="386"/>
        <v>-0.1065268005</v>
      </c>
      <c r="AD331" s="11">
        <f t="shared" si="387"/>
        <v>0.01134795923</v>
      </c>
    </row>
    <row r="332">
      <c r="A332" s="12">
        <v>1.0</v>
      </c>
      <c r="B332" s="12">
        <v>2.0</v>
      </c>
      <c r="C332" s="12" t="s">
        <v>25</v>
      </c>
      <c r="D332" s="12">
        <v>36.0</v>
      </c>
      <c r="E332" s="12">
        <v>13.0</v>
      </c>
      <c r="F332" s="12" t="s">
        <v>24</v>
      </c>
      <c r="G332" s="12">
        <v>0.0</v>
      </c>
      <c r="H332" s="12">
        <v>0.0</v>
      </c>
      <c r="I332" s="12">
        <f t="shared" si="379"/>
        <v>0.45</v>
      </c>
      <c r="J332" s="12">
        <f t="shared" si="380"/>
        <v>1.146128036</v>
      </c>
      <c r="K332" s="13">
        <f t="shared" si="381"/>
        <v>0</v>
      </c>
      <c r="L332" s="13">
        <f t="shared" si="382"/>
        <v>1</v>
      </c>
      <c r="M332" s="13">
        <f t="shared" si="383"/>
        <v>1</v>
      </c>
      <c r="N332" s="13">
        <f t="shared" si="384"/>
        <v>0</v>
      </c>
      <c r="O332" s="13">
        <f t="shared" si="385"/>
        <v>0</v>
      </c>
      <c r="P332" s="12">
        <v>1.0</v>
      </c>
      <c r="AC332" s="11">
        <f t="shared" si="386"/>
        <v>0.7333823762</v>
      </c>
      <c r="AD332" s="11">
        <f t="shared" si="387"/>
        <v>0.07108495732</v>
      </c>
    </row>
    <row r="333">
      <c r="A333" s="8">
        <v>1.0</v>
      </c>
      <c r="B333" s="8">
        <v>3.0</v>
      </c>
      <c r="C333" s="8" t="s">
        <v>25</v>
      </c>
      <c r="D333" s="8">
        <v>31.0</v>
      </c>
      <c r="E333" s="8">
        <v>20.525</v>
      </c>
      <c r="F333" s="8" t="s">
        <v>24</v>
      </c>
      <c r="G333" s="8">
        <v>1.0</v>
      </c>
      <c r="H333" s="8">
        <v>1.0</v>
      </c>
      <c r="I333" s="8">
        <f t="shared" si="379"/>
        <v>0.3875</v>
      </c>
      <c r="J333" s="8">
        <f t="shared" si="380"/>
        <v>1.33294316</v>
      </c>
      <c r="K333" s="9">
        <f t="shared" si="381"/>
        <v>0</v>
      </c>
      <c r="L333" s="9">
        <f t="shared" si="382"/>
        <v>0</v>
      </c>
      <c r="M333" s="9">
        <f t="shared" si="383"/>
        <v>1</v>
      </c>
      <c r="N333" s="9">
        <f t="shared" si="384"/>
        <v>0</v>
      </c>
      <c r="O333" s="9">
        <f t="shared" si="385"/>
        <v>0</v>
      </c>
      <c r="P333" s="8">
        <v>1.0</v>
      </c>
      <c r="AC333" s="11">
        <f t="shared" si="386"/>
        <v>0.5227932397</v>
      </c>
      <c r="AD333" s="11">
        <f t="shared" si="387"/>
        <v>0.2277262921</v>
      </c>
    </row>
    <row r="334">
      <c r="A334" s="12">
        <v>1.0</v>
      </c>
      <c r="B334" s="12">
        <v>1.0</v>
      </c>
      <c r="C334" s="12" t="s">
        <v>25</v>
      </c>
      <c r="D334" s="12">
        <v>16.0</v>
      </c>
      <c r="E334" s="12">
        <v>57.9792</v>
      </c>
      <c r="F334" s="12" t="s">
        <v>26</v>
      </c>
      <c r="G334" s="12">
        <v>0.0</v>
      </c>
      <c r="H334" s="12">
        <v>1.0</v>
      </c>
      <c r="I334" s="12">
        <f t="shared" si="379"/>
        <v>0.2</v>
      </c>
      <c r="J334" s="12">
        <f t="shared" si="380"/>
        <v>1.770698877</v>
      </c>
      <c r="K334" s="13">
        <f t="shared" si="381"/>
        <v>1</v>
      </c>
      <c r="L334" s="13">
        <f t="shared" si="382"/>
        <v>0</v>
      </c>
      <c r="M334" s="13">
        <f t="shared" si="383"/>
        <v>0</v>
      </c>
      <c r="N334" s="13">
        <f t="shared" si="384"/>
        <v>1</v>
      </c>
      <c r="O334" s="13">
        <f t="shared" si="385"/>
        <v>0</v>
      </c>
      <c r="P334" s="12">
        <v>1.0</v>
      </c>
      <c r="AC334" s="11">
        <f t="shared" si="386"/>
        <v>1.113791372</v>
      </c>
      <c r="AD334" s="11">
        <f t="shared" si="387"/>
        <v>0.01294847634</v>
      </c>
    </row>
    <row r="335" hidden="1">
      <c r="A335" s="8">
        <v>1.0</v>
      </c>
      <c r="B335" s="8">
        <v>3.0</v>
      </c>
      <c r="C335" s="8" t="s">
        <v>25</v>
      </c>
      <c r="D335" s="9"/>
      <c r="E335" s="8">
        <v>23.25</v>
      </c>
      <c r="F335" s="8" t="s">
        <v>28</v>
      </c>
      <c r="G335" s="8">
        <v>2.0</v>
      </c>
      <c r="H335" s="8">
        <v>0.0</v>
      </c>
      <c r="I335" s="8"/>
      <c r="J335" s="8"/>
      <c r="K335" s="9"/>
      <c r="L335" s="9"/>
      <c r="M335" s="9"/>
      <c r="N335" s="9"/>
      <c r="O335" s="9"/>
      <c r="P335" s="9"/>
    </row>
    <row r="336">
      <c r="A336" s="12">
        <v>0.0</v>
      </c>
      <c r="B336" s="12">
        <v>1.0</v>
      </c>
      <c r="C336" s="12" t="s">
        <v>23</v>
      </c>
      <c r="D336" s="12">
        <v>45.5</v>
      </c>
      <c r="E336" s="12">
        <v>28.5</v>
      </c>
      <c r="F336" s="12" t="s">
        <v>24</v>
      </c>
      <c r="G336" s="12">
        <v>0.0</v>
      </c>
      <c r="H336" s="12">
        <v>0.0</v>
      </c>
      <c r="I336" s="12">
        <f t="shared" ref="I336:I338" si="388">D336:D1003/$D$1</f>
        <v>0.56875</v>
      </c>
      <c r="J336" s="12">
        <f t="shared" ref="J336:J338" si="389">LOG10(E336:E1003 +1)</f>
        <v>1.469822016</v>
      </c>
      <c r="K336" s="13">
        <f t="shared" ref="K336:K338" si="390">IF(B336=1, 1, 0)</f>
        <v>1</v>
      </c>
      <c r="L336" s="13">
        <f t="shared" ref="L336:L338" si="391">IF(B336=2, 1, 0)</f>
        <v>0</v>
      </c>
      <c r="M336" s="13">
        <f t="shared" ref="M336:M338" si="392">IF(F336="S", 1, 0)</f>
        <v>1</v>
      </c>
      <c r="N336" s="13">
        <f t="shared" ref="N336:N338" si="393">IF(F336="C", 1,0)</f>
        <v>0</v>
      </c>
      <c r="O336" s="13">
        <f t="shared" ref="O336:O338" si="394">IF(C336="male", 1,0)</f>
        <v>1</v>
      </c>
      <c r="P336" s="12">
        <v>1.0</v>
      </c>
      <c r="AC336" s="11">
        <f t="shared" ref="AC336:AC338" si="395">SUMPRODUCT(G336:P336, $R$5:$AA$5)</f>
        <v>0.3750485096</v>
      </c>
      <c r="AD336" s="11">
        <f t="shared" ref="AD336:AD338" si="396">(AC336-A336)^2</f>
        <v>0.1406613845</v>
      </c>
    </row>
    <row r="337">
      <c r="A337" s="8">
        <v>0.0</v>
      </c>
      <c r="B337" s="8">
        <v>1.0</v>
      </c>
      <c r="C337" s="8" t="s">
        <v>23</v>
      </c>
      <c r="D337" s="8">
        <v>38.0</v>
      </c>
      <c r="E337" s="8">
        <v>153.4625</v>
      </c>
      <c r="F337" s="8" t="s">
        <v>24</v>
      </c>
      <c r="G337" s="8">
        <v>0.0</v>
      </c>
      <c r="H337" s="8">
        <v>1.0</v>
      </c>
      <c r="I337" s="8">
        <f t="shared" si="388"/>
        <v>0.475</v>
      </c>
      <c r="J337" s="8">
        <f t="shared" si="389"/>
        <v>2.18882306</v>
      </c>
      <c r="K337" s="9">
        <f t="shared" si="390"/>
        <v>1</v>
      </c>
      <c r="L337" s="9">
        <f t="shared" si="391"/>
        <v>0</v>
      </c>
      <c r="M337" s="9">
        <f t="shared" si="392"/>
        <v>1</v>
      </c>
      <c r="N337" s="9">
        <f t="shared" si="393"/>
        <v>0</v>
      </c>
      <c r="O337" s="9">
        <f t="shared" si="394"/>
        <v>1</v>
      </c>
      <c r="P337" s="8">
        <v>1.0</v>
      </c>
      <c r="AC337" s="11">
        <f t="shared" si="395"/>
        <v>0.4441781005</v>
      </c>
      <c r="AD337" s="11">
        <f t="shared" si="396"/>
        <v>0.1972941849</v>
      </c>
    </row>
    <row r="338">
      <c r="A338" s="12">
        <v>0.0</v>
      </c>
      <c r="B338" s="12">
        <v>3.0</v>
      </c>
      <c r="C338" s="12" t="s">
        <v>23</v>
      </c>
      <c r="D338" s="12">
        <v>16.0</v>
      </c>
      <c r="E338" s="12">
        <v>18.0</v>
      </c>
      <c r="F338" s="12" t="s">
        <v>24</v>
      </c>
      <c r="G338" s="12">
        <v>2.0</v>
      </c>
      <c r="H338" s="12">
        <v>0.0</v>
      </c>
      <c r="I338" s="12">
        <f t="shared" si="388"/>
        <v>0.2</v>
      </c>
      <c r="J338" s="12">
        <f t="shared" si="389"/>
        <v>1.278753601</v>
      </c>
      <c r="K338" s="13">
        <f t="shared" si="390"/>
        <v>0</v>
      </c>
      <c r="L338" s="13">
        <f t="shared" si="391"/>
        <v>0</v>
      </c>
      <c r="M338" s="13">
        <f t="shared" si="392"/>
        <v>1</v>
      </c>
      <c r="N338" s="13">
        <f t="shared" si="393"/>
        <v>0</v>
      </c>
      <c r="O338" s="13">
        <f t="shared" si="394"/>
        <v>1</v>
      </c>
      <c r="P338" s="12">
        <v>1.0</v>
      </c>
      <c r="AC338" s="11">
        <f t="shared" si="395"/>
        <v>0.09210122371</v>
      </c>
      <c r="AD338" s="11">
        <f t="shared" si="396"/>
        <v>0.008482635409</v>
      </c>
    </row>
    <row r="339" hidden="1">
      <c r="A339" s="8">
        <v>1.0</v>
      </c>
      <c r="B339" s="8">
        <v>1.0</v>
      </c>
      <c r="C339" s="8" t="s">
        <v>25</v>
      </c>
      <c r="D339" s="9"/>
      <c r="E339" s="8">
        <v>133.65</v>
      </c>
      <c r="F339" s="8" t="s">
        <v>24</v>
      </c>
      <c r="G339" s="8">
        <v>1.0</v>
      </c>
      <c r="H339" s="8">
        <v>0.0</v>
      </c>
      <c r="I339" s="8"/>
      <c r="J339" s="8"/>
      <c r="K339" s="9"/>
      <c r="L339" s="9"/>
      <c r="M339" s="9"/>
      <c r="N339" s="9"/>
      <c r="O339" s="9"/>
      <c r="P339" s="9"/>
    </row>
    <row r="340" hidden="1">
      <c r="A340" s="12">
        <v>0.0</v>
      </c>
      <c r="B340" s="12">
        <v>3.0</v>
      </c>
      <c r="C340" s="12" t="s">
        <v>23</v>
      </c>
      <c r="D340" s="13"/>
      <c r="E340" s="12">
        <v>7.8958</v>
      </c>
      <c r="F340" s="12" t="s">
        <v>24</v>
      </c>
      <c r="G340" s="12">
        <v>0.0</v>
      </c>
      <c r="H340" s="12">
        <v>0.0</v>
      </c>
      <c r="I340" s="12"/>
      <c r="J340" s="12"/>
      <c r="K340" s="13"/>
      <c r="L340" s="13"/>
      <c r="M340" s="13"/>
      <c r="N340" s="13"/>
      <c r="O340" s="13"/>
      <c r="P340" s="13"/>
    </row>
    <row r="341">
      <c r="A341" s="8">
        <v>0.0</v>
      </c>
      <c r="B341" s="8">
        <v>1.0</v>
      </c>
      <c r="C341" s="8" t="s">
        <v>23</v>
      </c>
      <c r="D341" s="8">
        <v>29.0</v>
      </c>
      <c r="E341" s="8">
        <v>66.6</v>
      </c>
      <c r="F341" s="8" t="s">
        <v>24</v>
      </c>
      <c r="G341" s="8">
        <v>1.0</v>
      </c>
      <c r="H341" s="8">
        <v>0.0</v>
      </c>
      <c r="I341" s="8">
        <f t="shared" ref="I341:I351" si="397">D341:D1003/$D$1</f>
        <v>0.3625</v>
      </c>
      <c r="J341" s="8">
        <f t="shared" ref="J341:J351" si="398">LOG10(E341:E1003 +1)</f>
        <v>1.829946696</v>
      </c>
      <c r="K341" s="9">
        <f t="shared" ref="K341:K351" si="399">IF(B341=1, 1, 0)</f>
        <v>1</v>
      </c>
      <c r="L341" s="9">
        <f t="shared" ref="L341:L351" si="400">IF(B341=2, 1, 0)</f>
        <v>0</v>
      </c>
      <c r="M341" s="9">
        <f t="shared" ref="M341:M351" si="401">IF(F341="S", 1, 0)</f>
        <v>1</v>
      </c>
      <c r="N341" s="9">
        <f t="shared" ref="N341:N351" si="402">IF(F341="C", 1,0)</f>
        <v>0</v>
      </c>
      <c r="O341" s="9">
        <f t="shared" ref="O341:O351" si="403">IF(C341="male", 1,0)</f>
        <v>1</v>
      </c>
      <c r="P341" s="8">
        <v>1.0</v>
      </c>
      <c r="AC341" s="11">
        <f t="shared" ref="AC341:AC351" si="404">SUMPRODUCT(G341:P341, $R$5:$AA$5)</f>
        <v>0.4432911533</v>
      </c>
      <c r="AD341" s="11">
        <f t="shared" ref="AD341:AD351" si="405">(AC341-A341)^2</f>
        <v>0.1965070466</v>
      </c>
    </row>
    <row r="342">
      <c r="A342" s="12">
        <v>1.0</v>
      </c>
      <c r="B342" s="12">
        <v>1.0</v>
      </c>
      <c r="C342" s="12" t="s">
        <v>25</v>
      </c>
      <c r="D342" s="12">
        <v>41.0</v>
      </c>
      <c r="E342" s="12">
        <v>134.5</v>
      </c>
      <c r="F342" s="12" t="s">
        <v>26</v>
      </c>
      <c r="G342" s="12">
        <v>0.0</v>
      </c>
      <c r="H342" s="12">
        <v>0.0</v>
      </c>
      <c r="I342" s="12">
        <f t="shared" si="397"/>
        <v>0.5125</v>
      </c>
      <c r="J342" s="12">
        <f t="shared" si="398"/>
        <v>2.131939295</v>
      </c>
      <c r="K342" s="13">
        <f t="shared" si="399"/>
        <v>1</v>
      </c>
      <c r="L342" s="13">
        <f t="shared" si="400"/>
        <v>0</v>
      </c>
      <c r="M342" s="13">
        <f t="shared" si="401"/>
        <v>0</v>
      </c>
      <c r="N342" s="13">
        <f t="shared" si="402"/>
        <v>1</v>
      </c>
      <c r="O342" s="13">
        <f t="shared" si="403"/>
        <v>0</v>
      </c>
      <c r="P342" s="12">
        <v>1.0</v>
      </c>
      <c r="AC342" s="11">
        <f t="shared" si="404"/>
        <v>0.9852874178</v>
      </c>
      <c r="AD342" s="11">
        <f t="shared" si="405"/>
        <v>0.000216460075</v>
      </c>
    </row>
    <row r="343">
      <c r="A343" s="8">
        <v>1.0</v>
      </c>
      <c r="B343" s="8">
        <v>3.0</v>
      </c>
      <c r="C343" s="8" t="s">
        <v>23</v>
      </c>
      <c r="D343" s="8">
        <v>45.0</v>
      </c>
      <c r="E343" s="8">
        <v>8.05</v>
      </c>
      <c r="F343" s="8" t="s">
        <v>24</v>
      </c>
      <c r="G343" s="8">
        <v>0.0</v>
      </c>
      <c r="H343" s="8">
        <v>0.0</v>
      </c>
      <c r="I343" s="8">
        <f t="shared" si="397"/>
        <v>0.5625</v>
      </c>
      <c r="J343" s="8">
        <f t="shared" si="398"/>
        <v>0.9566485792</v>
      </c>
      <c r="K343" s="9">
        <f t="shared" si="399"/>
        <v>0</v>
      </c>
      <c r="L343" s="9">
        <f t="shared" si="400"/>
        <v>0</v>
      </c>
      <c r="M343" s="9">
        <f t="shared" si="401"/>
        <v>1</v>
      </c>
      <c r="N343" s="9">
        <f t="shared" si="402"/>
        <v>0</v>
      </c>
      <c r="O343" s="9">
        <f t="shared" si="403"/>
        <v>1</v>
      </c>
      <c r="P343" s="8">
        <v>1.0</v>
      </c>
      <c r="AC343" s="11">
        <f t="shared" si="404"/>
        <v>0.0006275996919</v>
      </c>
      <c r="AD343" s="11">
        <f t="shared" si="405"/>
        <v>0.9987451945</v>
      </c>
    </row>
    <row r="344">
      <c r="A344" s="12">
        <v>0.0</v>
      </c>
      <c r="B344" s="12">
        <v>1.0</v>
      </c>
      <c r="C344" s="12" t="s">
        <v>23</v>
      </c>
      <c r="D344" s="12">
        <v>45.0</v>
      </c>
      <c r="E344" s="12">
        <v>35.5</v>
      </c>
      <c r="F344" s="12" t="s">
        <v>24</v>
      </c>
      <c r="G344" s="12">
        <v>0.0</v>
      </c>
      <c r="H344" s="12">
        <v>0.0</v>
      </c>
      <c r="I344" s="12">
        <f t="shared" si="397"/>
        <v>0.5625</v>
      </c>
      <c r="J344" s="12">
        <f t="shared" si="398"/>
        <v>1.562292864</v>
      </c>
      <c r="K344" s="13">
        <f t="shared" si="399"/>
        <v>1</v>
      </c>
      <c r="L344" s="13">
        <f t="shared" si="400"/>
        <v>0</v>
      </c>
      <c r="M344" s="13">
        <f t="shared" si="401"/>
        <v>1</v>
      </c>
      <c r="N344" s="13">
        <f t="shared" si="402"/>
        <v>0</v>
      </c>
      <c r="O344" s="13">
        <f t="shared" si="403"/>
        <v>1</v>
      </c>
      <c r="P344" s="12">
        <v>1.0</v>
      </c>
      <c r="AC344" s="11">
        <f t="shared" si="404"/>
        <v>0.3827563233</v>
      </c>
      <c r="AD344" s="11">
        <f t="shared" si="405"/>
        <v>0.1465024031</v>
      </c>
    </row>
    <row r="345">
      <c r="A345" s="8">
        <v>1.0</v>
      </c>
      <c r="B345" s="8">
        <v>2.0</v>
      </c>
      <c r="C345" s="8" t="s">
        <v>23</v>
      </c>
      <c r="D345" s="8">
        <v>2.0</v>
      </c>
      <c r="E345" s="8">
        <v>26.0</v>
      </c>
      <c r="F345" s="8" t="s">
        <v>24</v>
      </c>
      <c r="G345" s="8">
        <v>1.0</v>
      </c>
      <c r="H345" s="8">
        <v>1.0</v>
      </c>
      <c r="I345" s="8">
        <f t="shared" si="397"/>
        <v>0.025</v>
      </c>
      <c r="J345" s="8">
        <f t="shared" si="398"/>
        <v>1.431363764</v>
      </c>
      <c r="K345" s="9">
        <f t="shared" si="399"/>
        <v>0</v>
      </c>
      <c r="L345" s="9">
        <f t="shared" si="400"/>
        <v>1</v>
      </c>
      <c r="M345" s="9">
        <f t="shared" si="401"/>
        <v>1</v>
      </c>
      <c r="N345" s="9">
        <f t="shared" si="402"/>
        <v>0</v>
      </c>
      <c r="O345" s="9">
        <f t="shared" si="403"/>
        <v>1</v>
      </c>
      <c r="P345" s="8">
        <v>1.0</v>
      </c>
      <c r="AC345" s="11">
        <f t="shared" si="404"/>
        <v>0.413010279</v>
      </c>
      <c r="AD345" s="11">
        <f t="shared" si="405"/>
        <v>0.3445569325</v>
      </c>
    </row>
    <row r="346">
      <c r="A346" s="12">
        <v>1.0</v>
      </c>
      <c r="B346" s="12">
        <v>1.0</v>
      </c>
      <c r="C346" s="12" t="s">
        <v>25</v>
      </c>
      <c r="D346" s="12">
        <v>24.0</v>
      </c>
      <c r="E346" s="12">
        <v>263.0</v>
      </c>
      <c r="F346" s="12" t="s">
        <v>24</v>
      </c>
      <c r="G346" s="12">
        <v>3.0</v>
      </c>
      <c r="H346" s="12">
        <v>2.0</v>
      </c>
      <c r="I346" s="12">
        <f t="shared" si="397"/>
        <v>0.3</v>
      </c>
      <c r="J346" s="12">
        <f t="shared" si="398"/>
        <v>2.421603927</v>
      </c>
      <c r="K346" s="13">
        <f t="shared" si="399"/>
        <v>1</v>
      </c>
      <c r="L346" s="13">
        <f t="shared" si="400"/>
        <v>0</v>
      </c>
      <c r="M346" s="13">
        <f t="shared" si="401"/>
        <v>1</v>
      </c>
      <c r="N346" s="13">
        <f t="shared" si="402"/>
        <v>0</v>
      </c>
      <c r="O346" s="13">
        <f t="shared" si="403"/>
        <v>0</v>
      </c>
      <c r="P346" s="12">
        <v>1.0</v>
      </c>
      <c r="AC346" s="11">
        <f t="shared" si="404"/>
        <v>0.8494800161</v>
      </c>
      <c r="AD346" s="11">
        <f t="shared" si="405"/>
        <v>0.02265626556</v>
      </c>
    </row>
    <row r="347">
      <c r="A347" s="8">
        <v>0.0</v>
      </c>
      <c r="B347" s="8">
        <v>2.0</v>
      </c>
      <c r="C347" s="8" t="s">
        <v>23</v>
      </c>
      <c r="D347" s="8">
        <v>28.0</v>
      </c>
      <c r="E347" s="8">
        <v>13.0</v>
      </c>
      <c r="F347" s="8" t="s">
        <v>24</v>
      </c>
      <c r="G347" s="8">
        <v>0.0</v>
      </c>
      <c r="H347" s="8">
        <v>0.0</v>
      </c>
      <c r="I347" s="8">
        <f t="shared" si="397"/>
        <v>0.35</v>
      </c>
      <c r="J347" s="8">
        <f t="shared" si="398"/>
        <v>1.146128036</v>
      </c>
      <c r="K347" s="9">
        <f t="shared" si="399"/>
        <v>0</v>
      </c>
      <c r="L347" s="9">
        <f t="shared" si="400"/>
        <v>1</v>
      </c>
      <c r="M347" s="9">
        <f t="shared" si="401"/>
        <v>1</v>
      </c>
      <c r="N347" s="9">
        <f t="shared" si="402"/>
        <v>0</v>
      </c>
      <c r="O347" s="9">
        <f t="shared" si="403"/>
        <v>1</v>
      </c>
      <c r="P347" s="8">
        <v>1.0</v>
      </c>
      <c r="AC347" s="11">
        <f t="shared" si="404"/>
        <v>0.3015296783</v>
      </c>
      <c r="AD347" s="11">
        <f t="shared" si="405"/>
        <v>0.09092014691</v>
      </c>
    </row>
    <row r="348">
      <c r="A348" s="12">
        <v>0.0</v>
      </c>
      <c r="B348" s="12">
        <v>2.0</v>
      </c>
      <c r="C348" s="12" t="s">
        <v>23</v>
      </c>
      <c r="D348" s="12">
        <v>25.0</v>
      </c>
      <c r="E348" s="12">
        <v>13.0</v>
      </c>
      <c r="F348" s="12" t="s">
        <v>24</v>
      </c>
      <c r="G348" s="12">
        <v>0.0</v>
      </c>
      <c r="H348" s="12">
        <v>0.0</v>
      </c>
      <c r="I348" s="12">
        <f t="shared" si="397"/>
        <v>0.3125</v>
      </c>
      <c r="J348" s="12">
        <f t="shared" si="398"/>
        <v>1.146128036</v>
      </c>
      <c r="K348" s="13">
        <f t="shared" si="399"/>
        <v>0</v>
      </c>
      <c r="L348" s="13">
        <f t="shared" si="400"/>
        <v>1</v>
      </c>
      <c r="M348" s="13">
        <f t="shared" si="401"/>
        <v>1</v>
      </c>
      <c r="N348" s="13">
        <f t="shared" si="402"/>
        <v>0</v>
      </c>
      <c r="O348" s="13">
        <f t="shared" si="403"/>
        <v>1</v>
      </c>
      <c r="P348" s="12">
        <v>1.0</v>
      </c>
      <c r="AC348" s="11">
        <f t="shared" si="404"/>
        <v>0.3207341123</v>
      </c>
      <c r="AD348" s="11">
        <f t="shared" si="405"/>
        <v>0.1028703708</v>
      </c>
    </row>
    <row r="349">
      <c r="A349" s="8">
        <v>0.0</v>
      </c>
      <c r="B349" s="8">
        <v>2.0</v>
      </c>
      <c r="C349" s="8" t="s">
        <v>23</v>
      </c>
      <c r="D349" s="8">
        <v>36.0</v>
      </c>
      <c r="E349" s="8">
        <v>13.0</v>
      </c>
      <c r="F349" s="8" t="s">
        <v>24</v>
      </c>
      <c r="G349" s="8">
        <v>0.0</v>
      </c>
      <c r="H349" s="8">
        <v>0.0</v>
      </c>
      <c r="I349" s="8">
        <f t="shared" si="397"/>
        <v>0.45</v>
      </c>
      <c r="J349" s="8">
        <f t="shared" si="398"/>
        <v>1.146128036</v>
      </c>
      <c r="K349" s="9">
        <f t="shared" si="399"/>
        <v>0</v>
      </c>
      <c r="L349" s="9">
        <f t="shared" si="400"/>
        <v>1</v>
      </c>
      <c r="M349" s="9">
        <f t="shared" si="401"/>
        <v>1</v>
      </c>
      <c r="N349" s="9">
        <f t="shared" si="402"/>
        <v>0</v>
      </c>
      <c r="O349" s="9">
        <f t="shared" si="403"/>
        <v>1</v>
      </c>
      <c r="P349" s="8">
        <v>1.0</v>
      </c>
      <c r="AC349" s="11">
        <f t="shared" si="404"/>
        <v>0.2503178544</v>
      </c>
      <c r="AD349" s="11">
        <f t="shared" si="405"/>
        <v>0.06265902823</v>
      </c>
    </row>
    <row r="350">
      <c r="A350" s="12">
        <v>1.0</v>
      </c>
      <c r="B350" s="12">
        <v>2.0</v>
      </c>
      <c r="C350" s="12" t="s">
        <v>25</v>
      </c>
      <c r="D350" s="12">
        <v>24.0</v>
      </c>
      <c r="E350" s="12">
        <v>13.0</v>
      </c>
      <c r="F350" s="12" t="s">
        <v>24</v>
      </c>
      <c r="G350" s="12">
        <v>0.0</v>
      </c>
      <c r="H350" s="12">
        <v>0.0</v>
      </c>
      <c r="I350" s="12">
        <f t="shared" si="397"/>
        <v>0.3</v>
      </c>
      <c r="J350" s="12">
        <f t="shared" si="398"/>
        <v>1.146128036</v>
      </c>
      <c r="K350" s="13">
        <f t="shared" si="399"/>
        <v>0</v>
      </c>
      <c r="L350" s="13">
        <f t="shared" si="400"/>
        <v>1</v>
      </c>
      <c r="M350" s="13">
        <f t="shared" si="401"/>
        <v>1</v>
      </c>
      <c r="N350" s="13">
        <f t="shared" si="402"/>
        <v>0</v>
      </c>
      <c r="O350" s="13">
        <f t="shared" si="403"/>
        <v>0</v>
      </c>
      <c r="P350" s="12">
        <v>1.0</v>
      </c>
      <c r="AC350" s="11">
        <f t="shared" si="404"/>
        <v>0.8102001121</v>
      </c>
      <c r="AD350" s="11">
        <f t="shared" si="405"/>
        <v>0.03602399746</v>
      </c>
    </row>
    <row r="351">
      <c r="A351" s="8">
        <v>1.0</v>
      </c>
      <c r="B351" s="8">
        <v>2.0</v>
      </c>
      <c r="C351" s="8" t="s">
        <v>25</v>
      </c>
      <c r="D351" s="8">
        <v>40.0</v>
      </c>
      <c r="E351" s="8">
        <v>13.0</v>
      </c>
      <c r="F351" s="8" t="s">
        <v>24</v>
      </c>
      <c r="G351" s="8">
        <v>0.0</v>
      </c>
      <c r="H351" s="8">
        <v>0.0</v>
      </c>
      <c r="I351" s="8">
        <f t="shared" si="397"/>
        <v>0.5</v>
      </c>
      <c r="J351" s="8">
        <f t="shared" si="398"/>
        <v>1.146128036</v>
      </c>
      <c r="K351" s="9">
        <f t="shared" si="399"/>
        <v>0</v>
      </c>
      <c r="L351" s="9">
        <f t="shared" si="400"/>
        <v>1</v>
      </c>
      <c r="M351" s="9">
        <f t="shared" si="401"/>
        <v>1</v>
      </c>
      <c r="N351" s="9">
        <f t="shared" si="402"/>
        <v>0</v>
      </c>
      <c r="O351" s="9">
        <f t="shared" si="403"/>
        <v>0</v>
      </c>
      <c r="P351" s="8">
        <v>1.0</v>
      </c>
      <c r="AC351" s="11">
        <f t="shared" si="404"/>
        <v>0.7077764643</v>
      </c>
      <c r="AD351" s="11">
        <f t="shared" si="405"/>
        <v>0.08539459484</v>
      </c>
    </row>
    <row r="352" hidden="1">
      <c r="A352" s="12">
        <v>1.0</v>
      </c>
      <c r="B352" s="12">
        <v>3.0</v>
      </c>
      <c r="C352" s="12" t="s">
        <v>25</v>
      </c>
      <c r="D352" s="13"/>
      <c r="E352" s="12">
        <v>16.1</v>
      </c>
      <c r="F352" s="12" t="s">
        <v>24</v>
      </c>
      <c r="G352" s="12">
        <v>1.0</v>
      </c>
      <c r="H352" s="12">
        <v>0.0</v>
      </c>
      <c r="I352" s="12"/>
      <c r="J352" s="12"/>
      <c r="K352" s="13"/>
      <c r="L352" s="13"/>
      <c r="M352" s="13"/>
      <c r="N352" s="13"/>
      <c r="O352" s="13"/>
      <c r="P352" s="13"/>
    </row>
    <row r="353">
      <c r="A353" s="8">
        <v>1.0</v>
      </c>
      <c r="B353" s="8">
        <v>3.0</v>
      </c>
      <c r="C353" s="8" t="s">
        <v>23</v>
      </c>
      <c r="D353" s="8">
        <v>3.0</v>
      </c>
      <c r="E353" s="8">
        <v>15.9</v>
      </c>
      <c r="F353" s="8" t="s">
        <v>24</v>
      </c>
      <c r="G353" s="8">
        <v>1.0</v>
      </c>
      <c r="H353" s="8">
        <v>1.0</v>
      </c>
      <c r="I353" s="8">
        <f t="shared" ref="I353:I355" si="406">D353:D1003/$D$1</f>
        <v>0.0375</v>
      </c>
      <c r="J353" s="8">
        <f t="shared" ref="J353:J355" si="407">LOG10(E353:E1003 +1)</f>
        <v>1.227886705</v>
      </c>
      <c r="K353" s="9">
        <f t="shared" ref="K353:K355" si="408">IF(B353=1, 1, 0)</f>
        <v>0</v>
      </c>
      <c r="L353" s="9">
        <f t="shared" ref="L353:L355" si="409">IF(B353=2, 1, 0)</f>
        <v>0</v>
      </c>
      <c r="M353" s="9">
        <f t="shared" ref="M353:M355" si="410">IF(F353="S", 1, 0)</f>
        <v>1</v>
      </c>
      <c r="N353" s="9">
        <f t="shared" ref="N353:N355" si="411">IF(F353="C", 1,0)</f>
        <v>0</v>
      </c>
      <c r="O353" s="9">
        <f t="shared" ref="O353:O355" si="412">IF(C353="male", 1,0)</f>
        <v>1</v>
      </c>
      <c r="P353" s="8">
        <v>1.0</v>
      </c>
      <c r="AC353" s="11">
        <f t="shared" ref="AC353:AC355" si="413">SUMPRODUCT(G353:P353, $R$5:$AA$5)</f>
        <v>0.2138495981</v>
      </c>
      <c r="AD353" s="11">
        <f t="shared" ref="AD353:AD355" si="414">(AC353-A353)^2</f>
        <v>0.6180324543</v>
      </c>
    </row>
    <row r="354">
      <c r="A354" s="12">
        <v>0.0</v>
      </c>
      <c r="B354" s="12">
        <v>3.0</v>
      </c>
      <c r="C354" s="12" t="s">
        <v>23</v>
      </c>
      <c r="D354" s="12">
        <v>42.0</v>
      </c>
      <c r="E354" s="12">
        <v>8.6625</v>
      </c>
      <c r="F354" s="12" t="s">
        <v>24</v>
      </c>
      <c r="G354" s="12">
        <v>0.0</v>
      </c>
      <c r="H354" s="12">
        <v>0.0</v>
      </c>
      <c r="I354" s="12">
        <f t="shared" si="406"/>
        <v>0.525</v>
      </c>
      <c r="J354" s="12">
        <f t="shared" si="407"/>
        <v>0.9850895069</v>
      </c>
      <c r="K354" s="13">
        <f t="shared" si="408"/>
        <v>0</v>
      </c>
      <c r="L354" s="13">
        <f t="shared" si="409"/>
        <v>0</v>
      </c>
      <c r="M354" s="13">
        <f t="shared" si="410"/>
        <v>1</v>
      </c>
      <c r="N354" s="13">
        <f t="shared" si="411"/>
        <v>0</v>
      </c>
      <c r="O354" s="13">
        <f t="shared" si="412"/>
        <v>1</v>
      </c>
      <c r="P354" s="12">
        <v>1.0</v>
      </c>
      <c r="AC354" s="11">
        <f t="shared" si="413"/>
        <v>0.0212182585</v>
      </c>
      <c r="AD354" s="11">
        <f t="shared" si="414"/>
        <v>0.0004502144937</v>
      </c>
    </row>
    <row r="355">
      <c r="A355" s="8">
        <v>0.0</v>
      </c>
      <c r="B355" s="8">
        <v>3.0</v>
      </c>
      <c r="C355" s="8" t="s">
        <v>23</v>
      </c>
      <c r="D355" s="8">
        <v>23.0</v>
      </c>
      <c r="E355" s="8">
        <v>9.225</v>
      </c>
      <c r="F355" s="8" t="s">
        <v>24</v>
      </c>
      <c r="G355" s="8">
        <v>0.0</v>
      </c>
      <c r="H355" s="8">
        <v>0.0</v>
      </c>
      <c r="I355" s="8">
        <f t="shared" si="406"/>
        <v>0.2875</v>
      </c>
      <c r="J355" s="8">
        <f t="shared" si="407"/>
        <v>1.009663317</v>
      </c>
      <c r="K355" s="9">
        <f t="shared" si="408"/>
        <v>0</v>
      </c>
      <c r="L355" s="9">
        <f t="shared" si="409"/>
        <v>0</v>
      </c>
      <c r="M355" s="9">
        <f t="shared" si="410"/>
        <v>1</v>
      </c>
      <c r="N355" s="9">
        <f t="shared" si="411"/>
        <v>0</v>
      </c>
      <c r="O355" s="9">
        <f t="shared" si="412"/>
        <v>1</v>
      </c>
      <c r="P355" s="8">
        <v>1.0</v>
      </c>
      <c r="AC355" s="11">
        <f t="shared" si="413"/>
        <v>0.1440440799</v>
      </c>
      <c r="AD355" s="11">
        <f t="shared" si="414"/>
        <v>0.02074869695</v>
      </c>
    </row>
    <row r="356" hidden="1">
      <c r="A356" s="12">
        <v>0.0</v>
      </c>
      <c r="B356" s="12">
        <v>1.0</v>
      </c>
      <c r="C356" s="12" t="s">
        <v>23</v>
      </c>
      <c r="D356" s="13"/>
      <c r="E356" s="12">
        <v>35.0</v>
      </c>
      <c r="F356" s="12" t="s">
        <v>24</v>
      </c>
      <c r="G356" s="12">
        <v>0.0</v>
      </c>
      <c r="H356" s="12">
        <v>0.0</v>
      </c>
      <c r="I356" s="12"/>
      <c r="J356" s="12"/>
      <c r="K356" s="13"/>
      <c r="L356" s="13"/>
      <c r="M356" s="13"/>
      <c r="N356" s="13"/>
      <c r="O356" s="13"/>
      <c r="P356" s="13"/>
    </row>
    <row r="357">
      <c r="A357" s="8">
        <v>0.0</v>
      </c>
      <c r="B357" s="8">
        <v>3.0</v>
      </c>
      <c r="C357" s="8" t="s">
        <v>23</v>
      </c>
      <c r="D357" s="8">
        <v>15.0</v>
      </c>
      <c r="E357" s="8">
        <v>7.2292</v>
      </c>
      <c r="F357" s="8" t="s">
        <v>26</v>
      </c>
      <c r="G357" s="8">
        <v>1.0</v>
      </c>
      <c r="H357" s="8">
        <v>1.0</v>
      </c>
      <c r="I357" s="8">
        <f t="shared" ref="I357:I358" si="415">D357:D1003/$D$1</f>
        <v>0.1875</v>
      </c>
      <c r="J357" s="8">
        <f t="shared" ref="J357:J358" si="416">LOG10(E357:E1003 +1)</f>
        <v>0.9153576174</v>
      </c>
      <c r="K357" s="9">
        <f t="shared" ref="K357:K358" si="417">IF(B357=1, 1, 0)</f>
        <v>0</v>
      </c>
      <c r="L357" s="9">
        <f t="shared" ref="L357:L358" si="418">IF(B357=2, 1, 0)</f>
        <v>0</v>
      </c>
      <c r="M357" s="9">
        <f t="shared" ref="M357:M358" si="419">IF(F357="S", 1, 0)</f>
        <v>0</v>
      </c>
      <c r="N357" s="9">
        <f t="shared" ref="N357:N358" si="420">IF(F357="C", 1,0)</f>
        <v>1</v>
      </c>
      <c r="O357" s="9">
        <f t="shared" ref="O357:O358" si="421">IF(C357="male", 1,0)</f>
        <v>1</v>
      </c>
      <c r="P357" s="8">
        <v>1.0</v>
      </c>
      <c r="AC357" s="11">
        <f t="shared" ref="AC357:AC358" si="422">SUMPRODUCT(G357:P357, $R$5:$AA$5)</f>
        <v>0.1878948532</v>
      </c>
      <c r="AD357" s="11">
        <f t="shared" ref="AD357:AD358" si="423">(AC357-A357)^2</f>
        <v>0.03530447587</v>
      </c>
    </row>
    <row r="358">
      <c r="A358" s="12">
        <v>0.0</v>
      </c>
      <c r="B358" s="12">
        <v>3.0</v>
      </c>
      <c r="C358" s="12" t="s">
        <v>23</v>
      </c>
      <c r="D358" s="12">
        <v>25.0</v>
      </c>
      <c r="E358" s="12">
        <v>17.8</v>
      </c>
      <c r="F358" s="12" t="s">
        <v>24</v>
      </c>
      <c r="G358" s="12">
        <v>1.0</v>
      </c>
      <c r="H358" s="12">
        <v>0.0</v>
      </c>
      <c r="I358" s="12">
        <f t="shared" si="415"/>
        <v>0.3125</v>
      </c>
      <c r="J358" s="12">
        <f t="shared" si="416"/>
        <v>1.274157849</v>
      </c>
      <c r="K358" s="13">
        <f t="shared" si="417"/>
        <v>0</v>
      </c>
      <c r="L358" s="13">
        <f t="shared" si="418"/>
        <v>0</v>
      </c>
      <c r="M358" s="13">
        <f t="shared" si="419"/>
        <v>1</v>
      </c>
      <c r="N358" s="13">
        <f t="shared" si="420"/>
        <v>0</v>
      </c>
      <c r="O358" s="13">
        <f t="shared" si="421"/>
        <v>1</v>
      </c>
      <c r="P358" s="12">
        <v>1.0</v>
      </c>
      <c r="AC358" s="11">
        <f t="shared" si="422"/>
        <v>0.08919832023</v>
      </c>
      <c r="AD358" s="11">
        <f t="shared" si="423"/>
        <v>0.007956340332</v>
      </c>
    </row>
    <row r="359" hidden="1">
      <c r="A359" s="8">
        <v>0.0</v>
      </c>
      <c r="B359" s="8">
        <v>3.0</v>
      </c>
      <c r="C359" s="8" t="s">
        <v>23</v>
      </c>
      <c r="D359" s="9"/>
      <c r="E359" s="8">
        <v>7.225</v>
      </c>
      <c r="F359" s="8" t="s">
        <v>26</v>
      </c>
      <c r="G359" s="8">
        <v>0.0</v>
      </c>
      <c r="H359" s="8">
        <v>0.0</v>
      </c>
      <c r="I359" s="8"/>
      <c r="J359" s="8"/>
      <c r="K359" s="9"/>
      <c r="L359" s="9"/>
      <c r="M359" s="9"/>
      <c r="N359" s="9"/>
      <c r="O359" s="9"/>
      <c r="P359" s="9"/>
    </row>
    <row r="360">
      <c r="A360" s="12">
        <v>0.0</v>
      </c>
      <c r="B360" s="12">
        <v>3.0</v>
      </c>
      <c r="C360" s="12" t="s">
        <v>23</v>
      </c>
      <c r="D360" s="12">
        <v>28.0</v>
      </c>
      <c r="E360" s="12">
        <v>9.5</v>
      </c>
      <c r="F360" s="12" t="s">
        <v>24</v>
      </c>
      <c r="G360" s="12">
        <v>0.0</v>
      </c>
      <c r="H360" s="12">
        <v>0.0</v>
      </c>
      <c r="I360" s="12">
        <f t="shared" ref="I360:I362" si="424">D360:D1003/$D$1</f>
        <v>0.35</v>
      </c>
      <c r="J360" s="12">
        <f t="shared" ref="J360:J362" si="425">LOG10(E360:E1003 +1)</f>
        <v>1.021189299</v>
      </c>
      <c r="K360" s="13">
        <f t="shared" ref="K360:K362" si="426">IF(B360=1, 1, 0)</f>
        <v>0</v>
      </c>
      <c r="L360" s="13">
        <f t="shared" ref="L360:L362" si="427">IF(B360=2, 1, 0)</f>
        <v>0</v>
      </c>
      <c r="M360" s="13">
        <f t="shared" ref="M360:M362" si="428">IF(F360="S", 1, 0)</f>
        <v>1</v>
      </c>
      <c r="N360" s="13">
        <f t="shared" ref="N360:N362" si="429">IF(F360="C", 1,0)</f>
        <v>0</v>
      </c>
      <c r="O360" s="13">
        <f t="shared" ref="O360:O362" si="430">IF(C360="male", 1,0)</f>
        <v>1</v>
      </c>
      <c r="P360" s="12">
        <v>1.0</v>
      </c>
      <c r="AC360" s="11">
        <f t="shared" ref="AC360:AC362" si="431">SUMPRODUCT(G360:P360, $R$5:$AA$5)</f>
        <v>0.112598472</v>
      </c>
      <c r="AD360" s="11">
        <f t="shared" ref="AD360:AD362" si="432">(AC360-A360)^2</f>
        <v>0.0126784159</v>
      </c>
    </row>
    <row r="361">
      <c r="A361" s="8">
        <v>1.0</v>
      </c>
      <c r="B361" s="8">
        <v>1.0</v>
      </c>
      <c r="C361" s="8" t="s">
        <v>25</v>
      </c>
      <c r="D361" s="8">
        <v>22.0</v>
      </c>
      <c r="E361" s="8">
        <v>55.0</v>
      </c>
      <c r="F361" s="8" t="s">
        <v>24</v>
      </c>
      <c r="G361" s="8">
        <v>0.0</v>
      </c>
      <c r="H361" s="8">
        <v>1.0</v>
      </c>
      <c r="I361" s="8">
        <f t="shared" si="424"/>
        <v>0.275</v>
      </c>
      <c r="J361" s="8">
        <f t="shared" si="425"/>
        <v>1.748188027</v>
      </c>
      <c r="K361" s="9">
        <f t="shared" si="426"/>
        <v>1</v>
      </c>
      <c r="L361" s="9">
        <f t="shared" si="427"/>
        <v>0</v>
      </c>
      <c r="M361" s="9">
        <f t="shared" si="428"/>
        <v>1</v>
      </c>
      <c r="N361" s="9">
        <f t="shared" si="429"/>
        <v>0</v>
      </c>
      <c r="O361" s="9">
        <f t="shared" si="430"/>
        <v>0</v>
      </c>
      <c r="P361" s="8">
        <v>1.0</v>
      </c>
      <c r="AC361" s="11">
        <f t="shared" si="431"/>
        <v>1.008189501</v>
      </c>
      <c r="AD361" s="11">
        <f t="shared" si="432"/>
        <v>0.00006706793197</v>
      </c>
    </row>
    <row r="362">
      <c r="A362" s="12">
        <v>0.0</v>
      </c>
      <c r="B362" s="12">
        <v>2.0</v>
      </c>
      <c r="C362" s="12" t="s">
        <v>25</v>
      </c>
      <c r="D362" s="12">
        <v>38.0</v>
      </c>
      <c r="E362" s="12">
        <v>13.0</v>
      </c>
      <c r="F362" s="12" t="s">
        <v>24</v>
      </c>
      <c r="G362" s="12">
        <v>0.0</v>
      </c>
      <c r="H362" s="12">
        <v>0.0</v>
      </c>
      <c r="I362" s="12">
        <f t="shared" si="424"/>
        <v>0.475</v>
      </c>
      <c r="J362" s="12">
        <f t="shared" si="425"/>
        <v>1.146128036</v>
      </c>
      <c r="K362" s="13">
        <f t="shared" si="426"/>
        <v>0</v>
      </c>
      <c r="L362" s="13">
        <f t="shared" si="427"/>
        <v>1</v>
      </c>
      <c r="M362" s="13">
        <f t="shared" si="428"/>
        <v>1</v>
      </c>
      <c r="N362" s="13">
        <f t="shared" si="429"/>
        <v>0</v>
      </c>
      <c r="O362" s="13">
        <f t="shared" si="430"/>
        <v>0</v>
      </c>
      <c r="P362" s="12">
        <v>1.0</v>
      </c>
      <c r="AC362" s="11">
        <f t="shared" si="431"/>
        <v>0.7205794202</v>
      </c>
      <c r="AD362" s="11">
        <f t="shared" si="432"/>
        <v>0.5192347009</v>
      </c>
    </row>
    <row r="363" hidden="1">
      <c r="A363" s="8">
        <v>1.0</v>
      </c>
      <c r="B363" s="8">
        <v>3.0</v>
      </c>
      <c r="C363" s="8" t="s">
        <v>25</v>
      </c>
      <c r="D363" s="9"/>
      <c r="E363" s="8">
        <v>7.8792</v>
      </c>
      <c r="F363" s="8" t="s">
        <v>28</v>
      </c>
      <c r="G363" s="8">
        <v>0.0</v>
      </c>
      <c r="H363" s="8">
        <v>0.0</v>
      </c>
      <c r="I363" s="8"/>
      <c r="J363" s="8"/>
      <c r="K363" s="9"/>
      <c r="L363" s="9"/>
      <c r="M363" s="9"/>
      <c r="N363" s="9"/>
      <c r="O363" s="9"/>
      <c r="P363" s="9"/>
    </row>
    <row r="364" hidden="1">
      <c r="A364" s="12">
        <v>1.0</v>
      </c>
      <c r="B364" s="12">
        <v>3.0</v>
      </c>
      <c r="C364" s="12" t="s">
        <v>25</v>
      </c>
      <c r="D364" s="13"/>
      <c r="E364" s="12">
        <v>7.8792</v>
      </c>
      <c r="F364" s="12" t="s">
        <v>28</v>
      </c>
      <c r="G364" s="12">
        <v>0.0</v>
      </c>
      <c r="H364" s="12">
        <v>0.0</v>
      </c>
      <c r="I364" s="12"/>
      <c r="J364" s="12"/>
      <c r="K364" s="13"/>
      <c r="L364" s="13"/>
      <c r="M364" s="13"/>
      <c r="N364" s="13"/>
      <c r="O364" s="13"/>
      <c r="P364" s="13"/>
    </row>
    <row r="365">
      <c r="A365" s="8">
        <v>0.0</v>
      </c>
      <c r="B365" s="8">
        <v>3.0</v>
      </c>
      <c r="C365" s="8" t="s">
        <v>23</v>
      </c>
      <c r="D365" s="8">
        <v>40.0</v>
      </c>
      <c r="E365" s="8">
        <v>27.9</v>
      </c>
      <c r="F365" s="8" t="s">
        <v>24</v>
      </c>
      <c r="G365" s="8">
        <v>1.0</v>
      </c>
      <c r="H365" s="8">
        <v>4.0</v>
      </c>
      <c r="I365" s="8">
        <f t="shared" ref="I365:I368" si="433">D365:D1003/$D$1</f>
        <v>0.5</v>
      </c>
      <c r="J365" s="8">
        <f t="shared" ref="J365:J368" si="434">LOG10(E365:E1003 +1)</f>
        <v>1.460897843</v>
      </c>
      <c r="K365" s="9">
        <f t="shared" ref="K365:K368" si="435">IF(B365=1, 1, 0)</f>
        <v>0</v>
      </c>
      <c r="L365" s="9">
        <f t="shared" ref="L365:L368" si="436">IF(B365=2, 1, 0)</f>
        <v>0</v>
      </c>
      <c r="M365" s="9">
        <f t="shared" ref="M365:M368" si="437">IF(F365="S", 1, 0)</f>
        <v>1</v>
      </c>
      <c r="N365" s="9">
        <f t="shared" ref="N365:N368" si="438">IF(F365="C", 1,0)</f>
        <v>0</v>
      </c>
      <c r="O365" s="9">
        <f t="shared" ref="O365:O368" si="439">IF(C365="male", 1,0)</f>
        <v>1</v>
      </c>
      <c r="P365" s="8">
        <v>1.0</v>
      </c>
      <c r="AC365" s="11">
        <f t="shared" ref="AC365:AC368" si="440">SUMPRODUCT(G365:P365, $R$5:$AA$5)</f>
        <v>-0.05342588799</v>
      </c>
      <c r="AD365" s="11">
        <f t="shared" ref="AD365:AD368" si="441">(AC365-A365)^2</f>
        <v>0.002854325507</v>
      </c>
    </row>
    <row r="366">
      <c r="A366" s="12">
        <v>0.0</v>
      </c>
      <c r="B366" s="12">
        <v>2.0</v>
      </c>
      <c r="C366" s="12" t="s">
        <v>23</v>
      </c>
      <c r="D366" s="12">
        <v>29.0</v>
      </c>
      <c r="E366" s="12">
        <v>27.7208</v>
      </c>
      <c r="F366" s="12" t="s">
        <v>26</v>
      </c>
      <c r="G366" s="12">
        <v>1.0</v>
      </c>
      <c r="H366" s="12">
        <v>0.0</v>
      </c>
      <c r="I366" s="12">
        <f t="shared" si="433"/>
        <v>0.3625</v>
      </c>
      <c r="J366" s="12">
        <f t="shared" si="434"/>
        <v>1.458196533</v>
      </c>
      <c r="K366" s="13">
        <f t="shared" si="435"/>
        <v>0</v>
      </c>
      <c r="L366" s="13">
        <f t="shared" si="436"/>
        <v>1</v>
      </c>
      <c r="M366" s="13">
        <f t="shared" si="437"/>
        <v>0</v>
      </c>
      <c r="N366" s="13">
        <f t="shared" si="438"/>
        <v>1</v>
      </c>
      <c r="O366" s="13">
        <f t="shared" si="439"/>
        <v>1</v>
      </c>
      <c r="P366" s="12">
        <v>1.0</v>
      </c>
      <c r="AC366" s="11">
        <f t="shared" si="440"/>
        <v>0.3214999879</v>
      </c>
      <c r="AD366" s="11">
        <f t="shared" si="441"/>
        <v>0.1033622422</v>
      </c>
    </row>
    <row r="367">
      <c r="A367" s="8">
        <v>0.0</v>
      </c>
      <c r="B367" s="8">
        <v>3.0</v>
      </c>
      <c r="C367" s="8" t="s">
        <v>25</v>
      </c>
      <c r="D367" s="8">
        <v>45.0</v>
      </c>
      <c r="E367" s="8">
        <v>14.4542</v>
      </c>
      <c r="F367" s="8" t="s">
        <v>26</v>
      </c>
      <c r="G367" s="8">
        <v>0.0</v>
      </c>
      <c r="H367" s="8">
        <v>1.0</v>
      </c>
      <c r="I367" s="8">
        <f t="shared" si="433"/>
        <v>0.5625</v>
      </c>
      <c r="J367" s="8">
        <f t="shared" si="434"/>
        <v>1.189046528</v>
      </c>
      <c r="K367" s="9">
        <f t="shared" si="435"/>
        <v>0</v>
      </c>
      <c r="L367" s="9">
        <f t="shared" si="436"/>
        <v>0</v>
      </c>
      <c r="M367" s="9">
        <f t="shared" si="437"/>
        <v>0</v>
      </c>
      <c r="N367" s="9">
        <f t="shared" si="438"/>
        <v>1</v>
      </c>
      <c r="O367" s="9">
        <f t="shared" si="439"/>
        <v>0</v>
      </c>
      <c r="P367" s="8">
        <v>1.0</v>
      </c>
      <c r="AC367" s="11">
        <f t="shared" si="440"/>
        <v>0.5471891655</v>
      </c>
      <c r="AD367" s="11">
        <f t="shared" si="441"/>
        <v>0.2994159828</v>
      </c>
    </row>
    <row r="368">
      <c r="A368" s="12">
        <v>0.0</v>
      </c>
      <c r="B368" s="12">
        <v>3.0</v>
      </c>
      <c r="C368" s="12" t="s">
        <v>23</v>
      </c>
      <c r="D368" s="12">
        <v>35.0</v>
      </c>
      <c r="E368" s="12">
        <v>7.05</v>
      </c>
      <c r="F368" s="12" t="s">
        <v>24</v>
      </c>
      <c r="G368" s="12">
        <v>0.0</v>
      </c>
      <c r="H368" s="12">
        <v>0.0</v>
      </c>
      <c r="I368" s="12">
        <f t="shared" si="433"/>
        <v>0.4375</v>
      </c>
      <c r="J368" s="12">
        <f t="shared" si="434"/>
        <v>0.9057958804</v>
      </c>
      <c r="K368" s="13">
        <f t="shared" si="435"/>
        <v>0</v>
      </c>
      <c r="L368" s="13">
        <f t="shared" si="436"/>
        <v>0</v>
      </c>
      <c r="M368" s="13">
        <f t="shared" si="437"/>
        <v>1</v>
      </c>
      <c r="N368" s="13">
        <f t="shared" si="438"/>
        <v>0</v>
      </c>
      <c r="O368" s="13">
        <f t="shared" si="439"/>
        <v>1</v>
      </c>
      <c r="P368" s="12">
        <v>1.0</v>
      </c>
      <c r="AC368" s="11">
        <f t="shared" si="440"/>
        <v>0.06216379396</v>
      </c>
      <c r="AD368" s="11">
        <f t="shared" si="441"/>
        <v>0.00386433728</v>
      </c>
    </row>
    <row r="369" hidden="1">
      <c r="A369" s="8">
        <v>0.0</v>
      </c>
      <c r="B369" s="8">
        <v>3.0</v>
      </c>
      <c r="C369" s="8" t="s">
        <v>23</v>
      </c>
      <c r="D369" s="9"/>
      <c r="E369" s="8">
        <v>15.5</v>
      </c>
      <c r="F369" s="8" t="s">
        <v>28</v>
      </c>
      <c r="G369" s="8">
        <v>1.0</v>
      </c>
      <c r="H369" s="8">
        <v>0.0</v>
      </c>
      <c r="I369" s="8"/>
      <c r="J369" s="8"/>
      <c r="K369" s="9"/>
      <c r="L369" s="9"/>
      <c r="M369" s="9"/>
      <c r="N369" s="9"/>
      <c r="O369" s="9"/>
      <c r="P369" s="9"/>
    </row>
    <row r="370">
      <c r="A370" s="12">
        <v>0.0</v>
      </c>
      <c r="B370" s="12">
        <v>3.0</v>
      </c>
      <c r="C370" s="12" t="s">
        <v>23</v>
      </c>
      <c r="D370" s="12">
        <v>30.0</v>
      </c>
      <c r="E370" s="12">
        <v>7.25</v>
      </c>
      <c r="F370" s="12" t="s">
        <v>24</v>
      </c>
      <c r="G370" s="12">
        <v>0.0</v>
      </c>
      <c r="H370" s="12">
        <v>0.0</v>
      </c>
      <c r="I370" s="12">
        <f t="shared" ref="I370:I371" si="442">D370:D1003/$D$1</f>
        <v>0.375</v>
      </c>
      <c r="J370" s="12">
        <f t="shared" ref="J370:J371" si="443">LOG10(E370:E1003 +1)</f>
        <v>0.9164539485</v>
      </c>
      <c r="K370" s="13">
        <f t="shared" ref="K370:K371" si="444">IF(B370=1, 1, 0)</f>
        <v>0</v>
      </c>
      <c r="L370" s="13">
        <f t="shared" ref="L370:L371" si="445">IF(B370=2, 1, 0)</f>
        <v>0</v>
      </c>
      <c r="M370" s="13">
        <f t="shared" ref="M370:M371" si="446">IF(F370="S", 1, 0)</f>
        <v>1</v>
      </c>
      <c r="N370" s="13">
        <f t="shared" ref="N370:N371" si="447">IF(F370="C", 1,0)</f>
        <v>0</v>
      </c>
      <c r="O370" s="13">
        <f t="shared" ref="O370:O371" si="448">IF(C370="male", 1,0)</f>
        <v>1</v>
      </c>
      <c r="P370" s="12">
        <v>1.0</v>
      </c>
      <c r="AC370" s="11">
        <f t="shared" ref="AC370:AC371" si="449">SUMPRODUCT(G370:P370, $R$5:$AA$5)</f>
        <v>0.0946906634</v>
      </c>
      <c r="AD370" s="11">
        <f t="shared" ref="AD370:AD371" si="450">(AC370-A370)^2</f>
        <v>0.008966321736</v>
      </c>
    </row>
    <row r="371">
      <c r="A371" s="8">
        <v>1.0</v>
      </c>
      <c r="B371" s="8">
        <v>1.0</v>
      </c>
      <c r="C371" s="8" t="s">
        <v>25</v>
      </c>
      <c r="D371" s="8">
        <v>60.0</v>
      </c>
      <c r="E371" s="8">
        <v>75.25</v>
      </c>
      <c r="F371" s="8" t="s">
        <v>26</v>
      </c>
      <c r="G371" s="8">
        <v>1.0</v>
      </c>
      <c r="H371" s="8">
        <v>0.0</v>
      </c>
      <c r="I371" s="8">
        <f t="shared" si="442"/>
        <v>0.75</v>
      </c>
      <c r="J371" s="8">
        <f t="shared" si="443"/>
        <v>1.882239848</v>
      </c>
      <c r="K371" s="9">
        <f t="shared" si="444"/>
        <v>1</v>
      </c>
      <c r="L371" s="9">
        <f t="shared" si="445"/>
        <v>0</v>
      </c>
      <c r="M371" s="9">
        <f t="shared" si="446"/>
        <v>0</v>
      </c>
      <c r="N371" s="9">
        <f t="shared" si="447"/>
        <v>1</v>
      </c>
      <c r="O371" s="9">
        <f t="shared" si="448"/>
        <v>0</v>
      </c>
      <c r="P371" s="8">
        <v>1.0</v>
      </c>
      <c r="AC371" s="11">
        <f t="shared" si="449"/>
        <v>0.7965544642</v>
      </c>
      <c r="AD371" s="11">
        <f t="shared" si="450"/>
        <v>0.04139008603</v>
      </c>
    </row>
    <row r="372" hidden="1">
      <c r="A372" s="12">
        <v>1.0</v>
      </c>
      <c r="B372" s="12">
        <v>3.0</v>
      </c>
      <c r="C372" s="12" t="s">
        <v>25</v>
      </c>
      <c r="D372" s="13"/>
      <c r="E372" s="12">
        <v>7.2292</v>
      </c>
      <c r="F372" s="12" t="s">
        <v>26</v>
      </c>
      <c r="G372" s="12">
        <v>0.0</v>
      </c>
      <c r="H372" s="12">
        <v>0.0</v>
      </c>
      <c r="I372" s="12"/>
      <c r="J372" s="12"/>
      <c r="K372" s="13"/>
      <c r="L372" s="13"/>
      <c r="M372" s="13"/>
      <c r="N372" s="13"/>
      <c r="O372" s="13"/>
      <c r="P372" s="13"/>
    </row>
    <row r="373" hidden="1">
      <c r="A373" s="8">
        <v>1.0</v>
      </c>
      <c r="B373" s="8">
        <v>3.0</v>
      </c>
      <c r="C373" s="8" t="s">
        <v>25</v>
      </c>
      <c r="D373" s="9"/>
      <c r="E373" s="8">
        <v>7.75</v>
      </c>
      <c r="F373" s="8" t="s">
        <v>28</v>
      </c>
      <c r="G373" s="8">
        <v>0.0</v>
      </c>
      <c r="H373" s="8">
        <v>0.0</v>
      </c>
      <c r="I373" s="8"/>
      <c r="J373" s="8"/>
      <c r="K373" s="9"/>
      <c r="L373" s="9"/>
      <c r="M373" s="9"/>
      <c r="N373" s="9"/>
      <c r="O373" s="9"/>
      <c r="P373" s="9"/>
    </row>
    <row r="374">
      <c r="A374" s="12">
        <v>1.0</v>
      </c>
      <c r="B374" s="12">
        <v>1.0</v>
      </c>
      <c r="C374" s="12" t="s">
        <v>25</v>
      </c>
      <c r="D374" s="12">
        <v>24.0</v>
      </c>
      <c r="E374" s="12">
        <v>69.3</v>
      </c>
      <c r="F374" s="12" t="s">
        <v>26</v>
      </c>
      <c r="G374" s="12">
        <v>0.0</v>
      </c>
      <c r="H374" s="12">
        <v>0.0</v>
      </c>
      <c r="I374" s="12">
        <f t="shared" ref="I374:I379" si="451">D374:D1003/$D$1</f>
        <v>0.3</v>
      </c>
      <c r="J374" s="12">
        <f t="shared" ref="J374:J379" si="452">LOG10(E374:E1003 +1)</f>
        <v>1.846955325</v>
      </c>
      <c r="K374" s="13">
        <f t="shared" ref="K374:K379" si="453">IF(B374=1, 1, 0)</f>
        <v>1</v>
      </c>
      <c r="L374" s="13">
        <f t="shared" ref="L374:L379" si="454">IF(B374=2, 1, 0)</f>
        <v>0</v>
      </c>
      <c r="M374" s="13">
        <f t="shared" ref="M374:M379" si="455">IF(F374="S", 1, 0)</f>
        <v>0</v>
      </c>
      <c r="N374" s="13">
        <f t="shared" ref="N374:N379" si="456">IF(F374="C", 1,0)</f>
        <v>1</v>
      </c>
      <c r="O374" s="13">
        <f t="shared" ref="O374:O379" si="457">IF(C374="male", 1,0)</f>
        <v>0</v>
      </c>
      <c r="P374" s="12">
        <v>1.0</v>
      </c>
      <c r="AC374" s="11">
        <f t="shared" ref="AC374:AC379" si="458">SUMPRODUCT(G374:P374, $R$5:$AA$5)</f>
        <v>1.080222284</v>
      </c>
      <c r="AD374" s="11">
        <f t="shared" ref="AD374:AD379" si="459">(AC374-A374)^2</f>
        <v>0.00643561491</v>
      </c>
    </row>
    <row r="375">
      <c r="A375" s="8">
        <v>1.0</v>
      </c>
      <c r="B375" s="8">
        <v>1.0</v>
      </c>
      <c r="C375" s="8" t="s">
        <v>23</v>
      </c>
      <c r="D375" s="8">
        <v>25.0</v>
      </c>
      <c r="E375" s="8">
        <v>55.4417</v>
      </c>
      <c r="F375" s="8" t="s">
        <v>26</v>
      </c>
      <c r="G375" s="8">
        <v>1.0</v>
      </c>
      <c r="H375" s="8">
        <v>0.0</v>
      </c>
      <c r="I375" s="8">
        <f t="shared" si="451"/>
        <v>0.3125</v>
      </c>
      <c r="J375" s="8">
        <f t="shared" si="452"/>
        <v>1.751600086</v>
      </c>
      <c r="K375" s="9">
        <f t="shared" si="453"/>
        <v>1</v>
      </c>
      <c r="L375" s="9">
        <f t="shared" si="454"/>
        <v>0</v>
      </c>
      <c r="M375" s="9">
        <f t="shared" si="455"/>
        <v>0</v>
      </c>
      <c r="N375" s="9">
        <f t="shared" si="456"/>
        <v>1</v>
      </c>
      <c r="O375" s="9">
        <f t="shared" si="457"/>
        <v>1</v>
      </c>
      <c r="P375" s="8">
        <v>1.0</v>
      </c>
      <c r="AC375" s="11">
        <f t="shared" si="458"/>
        <v>0.5311742256</v>
      </c>
      <c r="AD375" s="11">
        <f t="shared" si="459"/>
        <v>0.2197976067</v>
      </c>
    </row>
    <row r="376">
      <c r="A376" s="12">
        <v>0.0</v>
      </c>
      <c r="B376" s="12">
        <v>3.0</v>
      </c>
      <c r="C376" s="12" t="s">
        <v>23</v>
      </c>
      <c r="D376" s="12">
        <v>18.0</v>
      </c>
      <c r="E376" s="12">
        <v>6.4958</v>
      </c>
      <c r="F376" s="12" t="s">
        <v>24</v>
      </c>
      <c r="G376" s="12">
        <v>1.0</v>
      </c>
      <c r="H376" s="12">
        <v>0.0</v>
      </c>
      <c r="I376" s="12">
        <f t="shared" si="451"/>
        <v>0.225</v>
      </c>
      <c r="J376" s="12">
        <f t="shared" si="452"/>
        <v>0.8748179904</v>
      </c>
      <c r="K376" s="13">
        <f t="shared" si="453"/>
        <v>0</v>
      </c>
      <c r="L376" s="13">
        <f t="shared" si="454"/>
        <v>0</v>
      </c>
      <c r="M376" s="13">
        <f t="shared" si="455"/>
        <v>1</v>
      </c>
      <c r="N376" s="13">
        <f t="shared" si="456"/>
        <v>0</v>
      </c>
      <c r="O376" s="13">
        <f t="shared" si="457"/>
        <v>1</v>
      </c>
      <c r="P376" s="12">
        <v>1.0</v>
      </c>
      <c r="AC376" s="11">
        <f t="shared" si="458"/>
        <v>0.1145446445</v>
      </c>
      <c r="AD376" s="11">
        <f t="shared" si="459"/>
        <v>0.01312047559</v>
      </c>
    </row>
    <row r="377">
      <c r="A377" s="8">
        <v>0.0</v>
      </c>
      <c r="B377" s="8">
        <v>3.0</v>
      </c>
      <c r="C377" s="8" t="s">
        <v>23</v>
      </c>
      <c r="D377" s="8">
        <v>19.0</v>
      </c>
      <c r="E377" s="8">
        <v>8.05</v>
      </c>
      <c r="F377" s="8" t="s">
        <v>24</v>
      </c>
      <c r="G377" s="8">
        <v>0.0</v>
      </c>
      <c r="H377" s="8">
        <v>0.0</v>
      </c>
      <c r="I377" s="8">
        <f t="shared" si="451"/>
        <v>0.2375</v>
      </c>
      <c r="J377" s="8">
        <f t="shared" si="452"/>
        <v>0.9566485792</v>
      </c>
      <c r="K377" s="9">
        <f t="shared" si="453"/>
        <v>0</v>
      </c>
      <c r="L377" s="9">
        <f t="shared" si="454"/>
        <v>0</v>
      </c>
      <c r="M377" s="9">
        <f t="shared" si="455"/>
        <v>1</v>
      </c>
      <c r="N377" s="9">
        <f t="shared" si="456"/>
        <v>0</v>
      </c>
      <c r="O377" s="9">
        <f t="shared" si="457"/>
        <v>1</v>
      </c>
      <c r="P377" s="8">
        <v>1.0</v>
      </c>
      <c r="AC377" s="11">
        <f t="shared" si="458"/>
        <v>0.1670660274</v>
      </c>
      <c r="AD377" s="11">
        <f t="shared" si="459"/>
        <v>0.02791105751</v>
      </c>
    </row>
    <row r="378">
      <c r="A378" s="12">
        <v>0.0</v>
      </c>
      <c r="B378" s="12">
        <v>1.0</v>
      </c>
      <c r="C378" s="12" t="s">
        <v>23</v>
      </c>
      <c r="D378" s="12">
        <v>22.0</v>
      </c>
      <c r="E378" s="12">
        <v>135.6333</v>
      </c>
      <c r="F378" s="12" t="s">
        <v>26</v>
      </c>
      <c r="G378" s="12">
        <v>0.0</v>
      </c>
      <c r="H378" s="12">
        <v>0.0</v>
      </c>
      <c r="I378" s="12">
        <f t="shared" si="451"/>
        <v>0.275</v>
      </c>
      <c r="J378" s="12">
        <f t="shared" si="452"/>
        <v>2.135556558</v>
      </c>
      <c r="K378" s="13">
        <f t="shared" si="453"/>
        <v>1</v>
      </c>
      <c r="L378" s="13">
        <f t="shared" si="454"/>
        <v>0</v>
      </c>
      <c r="M378" s="13">
        <f t="shared" si="455"/>
        <v>0</v>
      </c>
      <c r="N378" s="13">
        <f t="shared" si="456"/>
        <v>1</v>
      </c>
      <c r="O378" s="13">
        <f t="shared" si="457"/>
        <v>1</v>
      </c>
      <c r="P378" s="12">
        <v>1.0</v>
      </c>
      <c r="AC378" s="11">
        <f t="shared" si="458"/>
        <v>0.6240272849</v>
      </c>
      <c r="AD378" s="11">
        <f t="shared" si="459"/>
        <v>0.3894100523</v>
      </c>
    </row>
    <row r="379">
      <c r="A379" s="8">
        <v>0.0</v>
      </c>
      <c r="B379" s="8">
        <v>3.0</v>
      </c>
      <c r="C379" s="8" t="s">
        <v>25</v>
      </c>
      <c r="D379" s="8">
        <v>3.0</v>
      </c>
      <c r="E379" s="8">
        <v>21.075</v>
      </c>
      <c r="F379" s="8" t="s">
        <v>24</v>
      </c>
      <c r="G379" s="8">
        <v>3.0</v>
      </c>
      <c r="H379" s="8">
        <v>1.0</v>
      </c>
      <c r="I379" s="8">
        <f t="shared" si="451"/>
        <v>0.0375</v>
      </c>
      <c r="J379" s="8">
        <f t="shared" si="452"/>
        <v>1.343900712</v>
      </c>
      <c r="K379" s="9">
        <f t="shared" si="453"/>
        <v>0</v>
      </c>
      <c r="L379" s="9">
        <f t="shared" si="454"/>
        <v>0</v>
      </c>
      <c r="M379" s="9">
        <f t="shared" si="455"/>
        <v>1</v>
      </c>
      <c r="N379" s="9">
        <f t="shared" si="456"/>
        <v>0</v>
      </c>
      <c r="O379" s="9">
        <f t="shared" si="457"/>
        <v>0</v>
      </c>
      <c r="P379" s="8">
        <v>1.0</v>
      </c>
      <c r="AC379" s="11">
        <f t="shared" si="458"/>
        <v>0.5926999046</v>
      </c>
      <c r="AD379" s="11">
        <f t="shared" si="459"/>
        <v>0.351293177</v>
      </c>
    </row>
    <row r="380" hidden="1">
      <c r="A380" s="12">
        <v>1.0</v>
      </c>
      <c r="B380" s="12">
        <v>1.0</v>
      </c>
      <c r="C380" s="12" t="s">
        <v>25</v>
      </c>
      <c r="D380" s="13"/>
      <c r="E380" s="12">
        <v>82.1708</v>
      </c>
      <c r="F380" s="12" t="s">
        <v>26</v>
      </c>
      <c r="G380" s="12">
        <v>1.0</v>
      </c>
      <c r="H380" s="12">
        <v>0.0</v>
      </c>
      <c r="I380" s="12"/>
      <c r="J380" s="12"/>
      <c r="K380" s="13"/>
      <c r="L380" s="13"/>
      <c r="M380" s="13"/>
      <c r="N380" s="13"/>
      <c r="O380" s="13"/>
      <c r="P380" s="13"/>
    </row>
    <row r="381">
      <c r="A381" s="8">
        <v>1.0</v>
      </c>
      <c r="B381" s="8">
        <v>3.0</v>
      </c>
      <c r="C381" s="8" t="s">
        <v>25</v>
      </c>
      <c r="D381" s="8">
        <v>22.0</v>
      </c>
      <c r="E381" s="8">
        <v>7.25</v>
      </c>
      <c r="F381" s="8" t="s">
        <v>24</v>
      </c>
      <c r="G381" s="8">
        <v>0.0</v>
      </c>
      <c r="H381" s="8">
        <v>0.0</v>
      </c>
      <c r="I381" s="8">
        <f t="shared" ref="I381:I388" si="460">D381:D1003/$D$1</f>
        <v>0.275</v>
      </c>
      <c r="J381" s="8">
        <f t="shared" ref="J381:J388" si="461">LOG10(E381:E1003 +1)</f>
        <v>0.9164539485</v>
      </c>
      <c r="K381" s="9">
        <f t="shared" ref="K381:K388" si="462">IF(B381=1, 1, 0)</f>
        <v>0</v>
      </c>
      <c r="L381" s="9">
        <f t="shared" ref="L381:L388" si="463">IF(B381=2, 1, 0)</f>
        <v>0</v>
      </c>
      <c r="M381" s="9">
        <f t="shared" ref="M381:M388" si="464">IF(F381="S", 1, 0)</f>
        <v>1</v>
      </c>
      <c r="N381" s="9">
        <f t="shared" ref="N381:N388" si="465">IF(F381="C", 1,0)</f>
        <v>0</v>
      </c>
      <c r="O381" s="9">
        <f t="shared" ref="O381:O388" si="466">IF(C381="male", 1,0)</f>
        <v>0</v>
      </c>
      <c r="P381" s="8">
        <v>1.0</v>
      </c>
      <c r="AC381" s="11">
        <f t="shared" ref="AC381:AC388" si="467">SUMPRODUCT(G381:P381, $R$5:$AA$5)</f>
        <v>0.6289670091</v>
      </c>
      <c r="AD381" s="11">
        <f t="shared" ref="AD381:AD388" si="468">(AC381-A381)^2</f>
        <v>0.1376654803</v>
      </c>
    </row>
    <row r="382">
      <c r="A382" s="12">
        <v>0.0</v>
      </c>
      <c r="B382" s="12">
        <v>1.0</v>
      </c>
      <c r="C382" s="12" t="s">
        <v>23</v>
      </c>
      <c r="D382" s="12">
        <v>27.0</v>
      </c>
      <c r="E382" s="12">
        <v>211.5</v>
      </c>
      <c r="F382" s="12" t="s">
        <v>26</v>
      </c>
      <c r="G382" s="12">
        <v>0.0</v>
      </c>
      <c r="H382" s="12">
        <v>2.0</v>
      </c>
      <c r="I382" s="12">
        <f t="shared" si="460"/>
        <v>0.3375</v>
      </c>
      <c r="J382" s="12">
        <f t="shared" si="461"/>
        <v>2.327358934</v>
      </c>
      <c r="K382" s="13">
        <f t="shared" si="462"/>
        <v>1</v>
      </c>
      <c r="L382" s="13">
        <f t="shared" si="463"/>
        <v>0</v>
      </c>
      <c r="M382" s="13">
        <f t="shared" si="464"/>
        <v>0</v>
      </c>
      <c r="N382" s="13">
        <f t="shared" si="465"/>
        <v>1</v>
      </c>
      <c r="O382" s="13">
        <f t="shared" si="466"/>
        <v>1</v>
      </c>
      <c r="P382" s="12">
        <v>1.0</v>
      </c>
      <c r="AC382" s="11">
        <f t="shared" si="467"/>
        <v>0.5735165185</v>
      </c>
      <c r="AD382" s="11">
        <f t="shared" si="468"/>
        <v>0.328921197</v>
      </c>
    </row>
    <row r="383">
      <c r="A383" s="8">
        <v>0.0</v>
      </c>
      <c r="B383" s="8">
        <v>3.0</v>
      </c>
      <c r="C383" s="8" t="s">
        <v>23</v>
      </c>
      <c r="D383" s="8">
        <v>20.0</v>
      </c>
      <c r="E383" s="8">
        <v>4.0125</v>
      </c>
      <c r="F383" s="8" t="s">
        <v>26</v>
      </c>
      <c r="G383" s="8">
        <v>0.0</v>
      </c>
      <c r="H383" s="8">
        <v>0.0</v>
      </c>
      <c r="I383" s="8">
        <f t="shared" si="460"/>
        <v>0.25</v>
      </c>
      <c r="J383" s="8">
        <f t="shared" si="461"/>
        <v>0.7000543856</v>
      </c>
      <c r="K383" s="9">
        <f t="shared" si="462"/>
        <v>0</v>
      </c>
      <c r="L383" s="9">
        <f t="shared" si="463"/>
        <v>0</v>
      </c>
      <c r="M383" s="9">
        <f t="shared" si="464"/>
        <v>0</v>
      </c>
      <c r="N383" s="9">
        <f t="shared" si="465"/>
        <v>1</v>
      </c>
      <c r="O383" s="9">
        <f t="shared" si="466"/>
        <v>1</v>
      </c>
      <c r="P383" s="8">
        <v>1.0</v>
      </c>
      <c r="AC383" s="11">
        <f t="shared" si="467"/>
        <v>0.2142538347</v>
      </c>
      <c r="AD383" s="11">
        <f t="shared" si="468"/>
        <v>0.04590470567</v>
      </c>
    </row>
    <row r="384">
      <c r="A384" s="12">
        <v>0.0</v>
      </c>
      <c r="B384" s="12">
        <v>3.0</v>
      </c>
      <c r="C384" s="12" t="s">
        <v>23</v>
      </c>
      <c r="D384" s="12">
        <v>19.0</v>
      </c>
      <c r="E384" s="12">
        <v>7.775</v>
      </c>
      <c r="F384" s="12" t="s">
        <v>24</v>
      </c>
      <c r="G384" s="12">
        <v>0.0</v>
      </c>
      <c r="H384" s="12">
        <v>0.0</v>
      </c>
      <c r="I384" s="12">
        <f t="shared" si="460"/>
        <v>0.2375</v>
      </c>
      <c r="J384" s="12">
        <f t="shared" si="461"/>
        <v>0.9432471251</v>
      </c>
      <c r="K384" s="13">
        <f t="shared" si="462"/>
        <v>0</v>
      </c>
      <c r="L384" s="13">
        <f t="shared" si="463"/>
        <v>0</v>
      </c>
      <c r="M384" s="13">
        <f t="shared" si="464"/>
        <v>1</v>
      </c>
      <c r="N384" s="13">
        <f t="shared" si="465"/>
        <v>0</v>
      </c>
      <c r="O384" s="13">
        <f t="shared" si="466"/>
        <v>1</v>
      </c>
      <c r="P384" s="12">
        <v>1.0</v>
      </c>
      <c r="AC384" s="11">
        <f t="shared" si="467"/>
        <v>0.1664128339</v>
      </c>
      <c r="AD384" s="11">
        <f t="shared" si="468"/>
        <v>0.02769323129</v>
      </c>
    </row>
    <row r="385">
      <c r="A385" s="8">
        <v>1.0</v>
      </c>
      <c r="B385" s="8">
        <v>1.0</v>
      </c>
      <c r="C385" s="8" t="s">
        <v>25</v>
      </c>
      <c r="D385" s="8">
        <v>42.0</v>
      </c>
      <c r="E385" s="8">
        <v>227.525</v>
      </c>
      <c r="F385" s="8" t="s">
        <v>26</v>
      </c>
      <c r="G385" s="8">
        <v>0.0</v>
      </c>
      <c r="H385" s="8">
        <v>0.0</v>
      </c>
      <c r="I385" s="8">
        <f t="shared" si="460"/>
        <v>0.525</v>
      </c>
      <c r="J385" s="8">
        <f t="shared" si="461"/>
        <v>2.358933718</v>
      </c>
      <c r="K385" s="9">
        <f t="shared" si="462"/>
        <v>1</v>
      </c>
      <c r="L385" s="9">
        <f t="shared" si="463"/>
        <v>0</v>
      </c>
      <c r="M385" s="9">
        <f t="shared" si="464"/>
        <v>0</v>
      </c>
      <c r="N385" s="9">
        <f t="shared" si="465"/>
        <v>1</v>
      </c>
      <c r="O385" s="9">
        <f t="shared" si="466"/>
        <v>0</v>
      </c>
      <c r="P385" s="8">
        <v>1.0</v>
      </c>
      <c r="AC385" s="11">
        <f t="shared" si="467"/>
        <v>0.9899497599</v>
      </c>
      <c r="AD385" s="11">
        <f t="shared" si="468"/>
        <v>0.0001010073263</v>
      </c>
    </row>
    <row r="386">
      <c r="A386" s="12">
        <v>1.0</v>
      </c>
      <c r="B386" s="12">
        <v>3.0</v>
      </c>
      <c r="C386" s="12" t="s">
        <v>25</v>
      </c>
      <c r="D386" s="12">
        <v>1.0</v>
      </c>
      <c r="E386" s="12">
        <v>15.7417</v>
      </c>
      <c r="F386" s="12" t="s">
        <v>26</v>
      </c>
      <c r="G386" s="12">
        <v>0.0</v>
      </c>
      <c r="H386" s="12">
        <v>2.0</v>
      </c>
      <c r="I386" s="12">
        <f t="shared" si="460"/>
        <v>0.0125</v>
      </c>
      <c r="J386" s="12">
        <f t="shared" si="461"/>
        <v>1.223799555</v>
      </c>
      <c r="K386" s="13">
        <f t="shared" si="462"/>
        <v>0</v>
      </c>
      <c r="L386" s="13">
        <f t="shared" si="463"/>
        <v>0</v>
      </c>
      <c r="M386" s="13">
        <f t="shared" si="464"/>
        <v>0</v>
      </c>
      <c r="N386" s="13">
        <f t="shared" si="465"/>
        <v>1</v>
      </c>
      <c r="O386" s="13">
        <f t="shared" si="466"/>
        <v>0</v>
      </c>
      <c r="P386" s="12">
        <v>1.0</v>
      </c>
      <c r="AC386" s="11">
        <f t="shared" si="467"/>
        <v>0.8166221172</v>
      </c>
      <c r="AD386" s="11">
        <f t="shared" si="468"/>
        <v>0.03362744789</v>
      </c>
    </row>
    <row r="387">
      <c r="A387" s="8">
        <v>0.0</v>
      </c>
      <c r="B387" s="8">
        <v>3.0</v>
      </c>
      <c r="C387" s="8" t="s">
        <v>23</v>
      </c>
      <c r="D387" s="8">
        <v>32.0</v>
      </c>
      <c r="E387" s="8">
        <v>7.925</v>
      </c>
      <c r="F387" s="8" t="s">
        <v>24</v>
      </c>
      <c r="G387" s="8">
        <v>0.0</v>
      </c>
      <c r="H387" s="8">
        <v>0.0</v>
      </c>
      <c r="I387" s="8">
        <f t="shared" si="460"/>
        <v>0.4</v>
      </c>
      <c r="J387" s="8">
        <f t="shared" si="461"/>
        <v>0.9506082248</v>
      </c>
      <c r="K387" s="9">
        <f t="shared" si="462"/>
        <v>0</v>
      </c>
      <c r="L387" s="9">
        <f t="shared" si="463"/>
        <v>0</v>
      </c>
      <c r="M387" s="9">
        <f t="shared" si="464"/>
        <v>1</v>
      </c>
      <c r="N387" s="9">
        <f t="shared" si="465"/>
        <v>0</v>
      </c>
      <c r="O387" s="9">
        <f t="shared" si="466"/>
        <v>1</v>
      </c>
      <c r="P387" s="8">
        <v>1.0</v>
      </c>
      <c r="AC387" s="11">
        <f t="shared" si="467"/>
        <v>0.08355240369</v>
      </c>
      <c r="AD387" s="11">
        <f t="shared" si="468"/>
        <v>0.006981004163</v>
      </c>
    </row>
    <row r="388">
      <c r="A388" s="12">
        <v>1.0</v>
      </c>
      <c r="B388" s="12">
        <v>1.0</v>
      </c>
      <c r="C388" s="12" t="s">
        <v>25</v>
      </c>
      <c r="D388" s="12">
        <v>35.0</v>
      </c>
      <c r="E388" s="12">
        <v>52.0</v>
      </c>
      <c r="F388" s="12" t="s">
        <v>24</v>
      </c>
      <c r="G388" s="12">
        <v>1.0</v>
      </c>
      <c r="H388" s="12">
        <v>0.0</v>
      </c>
      <c r="I388" s="12">
        <f t="shared" si="460"/>
        <v>0.4375</v>
      </c>
      <c r="J388" s="12">
        <f t="shared" si="461"/>
        <v>1.72427587</v>
      </c>
      <c r="K388" s="13">
        <f t="shared" si="462"/>
        <v>1</v>
      </c>
      <c r="L388" s="13">
        <f t="shared" si="463"/>
        <v>0</v>
      </c>
      <c r="M388" s="13">
        <f t="shared" si="464"/>
        <v>1</v>
      </c>
      <c r="N388" s="13">
        <f t="shared" si="465"/>
        <v>0</v>
      </c>
      <c r="O388" s="13">
        <f t="shared" si="466"/>
        <v>0</v>
      </c>
      <c r="P388" s="12">
        <v>1.0</v>
      </c>
      <c r="AC388" s="11">
        <f t="shared" si="467"/>
        <v>0.8827963589</v>
      </c>
      <c r="AD388" s="11">
        <f t="shared" si="468"/>
        <v>0.01373669348</v>
      </c>
    </row>
    <row r="389" hidden="1">
      <c r="A389" s="8">
        <v>0.0</v>
      </c>
      <c r="B389" s="8">
        <v>3.0</v>
      </c>
      <c r="C389" s="8" t="s">
        <v>23</v>
      </c>
      <c r="D389" s="9"/>
      <c r="E389" s="8">
        <v>7.8958</v>
      </c>
      <c r="F389" s="8" t="s">
        <v>24</v>
      </c>
      <c r="G389" s="8">
        <v>0.0</v>
      </c>
      <c r="H389" s="8">
        <v>0.0</v>
      </c>
      <c r="I389" s="8"/>
      <c r="J389" s="8"/>
      <c r="K389" s="9"/>
      <c r="L389" s="9"/>
      <c r="M389" s="9"/>
      <c r="N389" s="9"/>
      <c r="O389" s="9"/>
      <c r="P389" s="9"/>
    </row>
    <row r="390">
      <c r="A390" s="12">
        <v>0.0</v>
      </c>
      <c r="B390" s="12">
        <v>2.0</v>
      </c>
      <c r="C390" s="12" t="s">
        <v>23</v>
      </c>
      <c r="D390" s="12">
        <v>18.0</v>
      </c>
      <c r="E390" s="12">
        <v>73.5</v>
      </c>
      <c r="F390" s="12" t="s">
        <v>24</v>
      </c>
      <c r="G390" s="12">
        <v>0.0</v>
      </c>
      <c r="H390" s="12">
        <v>0.0</v>
      </c>
      <c r="I390" s="12">
        <f t="shared" ref="I390:I392" si="469">D390:D1003/$D$1</f>
        <v>0.225</v>
      </c>
      <c r="J390" s="12">
        <f t="shared" ref="J390:J392" si="470">LOG10(E390:E1003 +1)</f>
        <v>1.872156273</v>
      </c>
      <c r="K390" s="13">
        <f t="shared" ref="K390:K392" si="471">IF(B390=1, 1, 0)</f>
        <v>0</v>
      </c>
      <c r="L390" s="13">
        <f t="shared" ref="L390:L392" si="472">IF(B390=2, 1, 0)</f>
        <v>1</v>
      </c>
      <c r="M390" s="13">
        <f t="shared" ref="M390:M392" si="473">IF(F390="S", 1, 0)</f>
        <v>1</v>
      </c>
      <c r="N390" s="13">
        <f t="shared" ref="N390:N392" si="474">IF(F390="C", 1,0)</f>
        <v>0</v>
      </c>
      <c r="O390" s="13">
        <f t="shared" ref="O390:O392" si="475">IF(C390="male", 1,0)</f>
        <v>1</v>
      </c>
      <c r="P390" s="12">
        <v>1.0</v>
      </c>
      <c r="AC390" s="11">
        <f t="shared" ref="AC390:AC392" si="476">SUMPRODUCT(G390:P390, $R$5:$AA$5)</f>
        <v>0.4009314325</v>
      </c>
      <c r="AD390" s="11">
        <f t="shared" ref="AD390:AD392" si="477">(AC390-A390)^2</f>
        <v>0.1607460136</v>
      </c>
    </row>
    <row r="391">
      <c r="A391" s="8">
        <v>0.0</v>
      </c>
      <c r="B391" s="8">
        <v>3.0</v>
      </c>
      <c r="C391" s="8" t="s">
        <v>23</v>
      </c>
      <c r="D391" s="8">
        <v>1.0</v>
      </c>
      <c r="E391" s="8">
        <v>46.9</v>
      </c>
      <c r="F391" s="8" t="s">
        <v>24</v>
      </c>
      <c r="G391" s="8">
        <v>5.0</v>
      </c>
      <c r="H391" s="8">
        <v>2.0</v>
      </c>
      <c r="I391" s="8">
        <f t="shared" si="469"/>
        <v>0.0125</v>
      </c>
      <c r="J391" s="8">
        <f t="shared" si="470"/>
        <v>1.680335513</v>
      </c>
      <c r="K391" s="9">
        <f t="shared" si="471"/>
        <v>0</v>
      </c>
      <c r="L391" s="9">
        <f t="shared" si="472"/>
        <v>0</v>
      </c>
      <c r="M391" s="9">
        <f t="shared" si="473"/>
        <v>1</v>
      </c>
      <c r="N391" s="9">
        <f t="shared" si="474"/>
        <v>0</v>
      </c>
      <c r="O391" s="9">
        <f t="shared" si="475"/>
        <v>1</v>
      </c>
      <c r="P391" s="8">
        <v>1.0</v>
      </c>
      <c r="AC391" s="11">
        <f t="shared" si="476"/>
        <v>0.01504158224</v>
      </c>
      <c r="AD391" s="11">
        <f t="shared" si="477"/>
        <v>0.0002262491962</v>
      </c>
    </row>
    <row r="392">
      <c r="A392" s="12">
        <v>1.0</v>
      </c>
      <c r="B392" s="12">
        <v>2.0</v>
      </c>
      <c r="C392" s="12" t="s">
        <v>25</v>
      </c>
      <c r="D392" s="12">
        <v>36.0</v>
      </c>
      <c r="E392" s="12">
        <v>13.0</v>
      </c>
      <c r="F392" s="12" t="s">
        <v>24</v>
      </c>
      <c r="G392" s="12">
        <v>0.0</v>
      </c>
      <c r="H392" s="12">
        <v>0.0</v>
      </c>
      <c r="I392" s="12">
        <f t="shared" si="469"/>
        <v>0.45</v>
      </c>
      <c r="J392" s="12">
        <f t="shared" si="470"/>
        <v>1.146128036</v>
      </c>
      <c r="K392" s="13">
        <f t="shared" si="471"/>
        <v>0</v>
      </c>
      <c r="L392" s="13">
        <f t="shared" si="472"/>
        <v>1</v>
      </c>
      <c r="M392" s="13">
        <f t="shared" si="473"/>
        <v>1</v>
      </c>
      <c r="N392" s="13">
        <f t="shared" si="474"/>
        <v>0</v>
      </c>
      <c r="O392" s="13">
        <f t="shared" si="475"/>
        <v>0</v>
      </c>
      <c r="P392" s="12">
        <v>1.0</v>
      </c>
      <c r="AC392" s="11">
        <f t="shared" si="476"/>
        <v>0.7333823762</v>
      </c>
      <c r="AD392" s="11">
        <f t="shared" si="477"/>
        <v>0.07108495732</v>
      </c>
    </row>
    <row r="393" hidden="1">
      <c r="A393" s="8">
        <v>0.0</v>
      </c>
      <c r="B393" s="8">
        <v>3.0</v>
      </c>
      <c r="C393" s="8" t="s">
        <v>23</v>
      </c>
      <c r="D393" s="9"/>
      <c r="E393" s="8">
        <v>7.7292</v>
      </c>
      <c r="F393" s="8" t="s">
        <v>28</v>
      </c>
      <c r="G393" s="8">
        <v>0.0</v>
      </c>
      <c r="H393" s="8">
        <v>0.0</v>
      </c>
      <c r="I393" s="8"/>
      <c r="J393" s="8"/>
      <c r="K393" s="9"/>
      <c r="L393" s="9"/>
      <c r="M393" s="9"/>
      <c r="N393" s="9"/>
      <c r="O393" s="9"/>
      <c r="P393" s="9"/>
    </row>
    <row r="394">
      <c r="A394" s="12">
        <v>1.0</v>
      </c>
      <c r="B394" s="12">
        <v>2.0</v>
      </c>
      <c r="C394" s="12" t="s">
        <v>25</v>
      </c>
      <c r="D394" s="12">
        <v>17.0</v>
      </c>
      <c r="E394" s="12">
        <v>12.0</v>
      </c>
      <c r="F394" s="12" t="s">
        <v>26</v>
      </c>
      <c r="G394" s="12">
        <v>0.0</v>
      </c>
      <c r="H394" s="12">
        <v>0.0</v>
      </c>
      <c r="I394" s="12">
        <f t="shared" ref="I394:I413" si="478">D394:D1003/$D$1</f>
        <v>0.2125</v>
      </c>
      <c r="J394" s="12">
        <f t="shared" ref="J394:J413" si="479">LOG10(E394:E1003 +1)</f>
        <v>1.113943352</v>
      </c>
      <c r="K394" s="13">
        <f t="shared" ref="K394:K413" si="480">IF(B394=1, 1, 0)</f>
        <v>0</v>
      </c>
      <c r="L394" s="13">
        <f t="shared" ref="L394:L413" si="481">IF(B394=2, 1, 0)</f>
        <v>1</v>
      </c>
      <c r="M394" s="13">
        <f t="shared" ref="M394:M413" si="482">IF(F394="S", 1, 0)</f>
        <v>0</v>
      </c>
      <c r="N394" s="13">
        <f t="shared" ref="N394:N413" si="483">IF(F394="C", 1,0)</f>
        <v>1</v>
      </c>
      <c r="O394" s="13">
        <f t="shared" ref="O394:O413" si="484">IF(C394="male", 1,0)</f>
        <v>0</v>
      </c>
      <c r="P394" s="12">
        <v>1.0</v>
      </c>
      <c r="AC394" s="11">
        <f t="shared" ref="AC394:AC413" si="485">SUMPRODUCT(G394:P394, $R$5:$AA$5)</f>
        <v>0.9195375734</v>
      </c>
      <c r="AD394" s="11">
        <f t="shared" ref="AD394:AD413" si="486">(AC394-A394)^2</f>
        <v>0.006474202088</v>
      </c>
    </row>
    <row r="395">
      <c r="A395" s="8">
        <v>1.0</v>
      </c>
      <c r="B395" s="8">
        <v>1.0</v>
      </c>
      <c r="C395" s="8" t="s">
        <v>23</v>
      </c>
      <c r="D395" s="8">
        <v>36.0</v>
      </c>
      <c r="E395" s="8">
        <v>120.0</v>
      </c>
      <c r="F395" s="8" t="s">
        <v>24</v>
      </c>
      <c r="G395" s="8">
        <v>1.0</v>
      </c>
      <c r="H395" s="8">
        <v>2.0</v>
      </c>
      <c r="I395" s="8">
        <f t="shared" si="478"/>
        <v>0.45</v>
      </c>
      <c r="J395" s="8">
        <f t="shared" si="479"/>
        <v>2.08278537</v>
      </c>
      <c r="K395" s="9">
        <f t="shared" si="480"/>
        <v>1</v>
      </c>
      <c r="L395" s="9">
        <f t="shared" si="481"/>
        <v>0</v>
      </c>
      <c r="M395" s="9">
        <f t="shared" si="482"/>
        <v>1</v>
      </c>
      <c r="N395" s="9">
        <f t="shared" si="483"/>
        <v>0</v>
      </c>
      <c r="O395" s="9">
        <f t="shared" si="484"/>
        <v>1</v>
      </c>
      <c r="P395" s="8">
        <v>1.0</v>
      </c>
      <c r="AC395" s="11">
        <f t="shared" si="485"/>
        <v>0.3829523701</v>
      </c>
      <c r="AD395" s="11">
        <f t="shared" si="486"/>
        <v>0.3807477775</v>
      </c>
    </row>
    <row r="396">
      <c r="A396" s="12">
        <v>1.0</v>
      </c>
      <c r="B396" s="12">
        <v>3.0</v>
      </c>
      <c r="C396" s="12" t="s">
        <v>23</v>
      </c>
      <c r="D396" s="12">
        <v>21.0</v>
      </c>
      <c r="E396" s="12">
        <v>7.7958</v>
      </c>
      <c r="F396" s="12" t="s">
        <v>24</v>
      </c>
      <c r="G396" s="12">
        <v>0.0</v>
      </c>
      <c r="H396" s="12">
        <v>0.0</v>
      </c>
      <c r="I396" s="12">
        <f t="shared" si="478"/>
        <v>0.2625</v>
      </c>
      <c r="J396" s="12">
        <f t="shared" si="479"/>
        <v>0.9442753458</v>
      </c>
      <c r="K396" s="13">
        <f t="shared" si="480"/>
        <v>0</v>
      </c>
      <c r="L396" s="13">
        <f t="shared" si="481"/>
        <v>0</v>
      </c>
      <c r="M396" s="13">
        <f t="shared" si="482"/>
        <v>1</v>
      </c>
      <c r="N396" s="13">
        <f t="shared" si="483"/>
        <v>0</v>
      </c>
      <c r="O396" s="13">
        <f t="shared" si="484"/>
        <v>1</v>
      </c>
      <c r="P396" s="12">
        <v>1.0</v>
      </c>
      <c r="AC396" s="11">
        <f t="shared" si="485"/>
        <v>0.1536599939</v>
      </c>
      <c r="AD396" s="11">
        <f t="shared" si="486"/>
        <v>0.7162914059</v>
      </c>
    </row>
    <row r="397">
      <c r="A397" s="8">
        <v>0.0</v>
      </c>
      <c r="B397" s="8">
        <v>3.0</v>
      </c>
      <c r="C397" s="8" t="s">
        <v>23</v>
      </c>
      <c r="D397" s="8">
        <v>28.0</v>
      </c>
      <c r="E397" s="8">
        <v>7.925</v>
      </c>
      <c r="F397" s="8" t="s">
        <v>24</v>
      </c>
      <c r="G397" s="8">
        <v>2.0</v>
      </c>
      <c r="H397" s="8">
        <v>0.0</v>
      </c>
      <c r="I397" s="8">
        <f t="shared" si="478"/>
        <v>0.35</v>
      </c>
      <c r="J397" s="8">
        <f t="shared" si="479"/>
        <v>0.9506082248</v>
      </c>
      <c r="K397" s="9">
        <f t="shared" si="480"/>
        <v>0</v>
      </c>
      <c r="L397" s="9">
        <f t="shared" si="481"/>
        <v>0</v>
      </c>
      <c r="M397" s="9">
        <f t="shared" si="482"/>
        <v>1</v>
      </c>
      <c r="N397" s="9">
        <f t="shared" si="483"/>
        <v>0</v>
      </c>
      <c r="O397" s="9">
        <f t="shared" si="484"/>
        <v>1</v>
      </c>
      <c r="P397" s="8">
        <v>1.0</v>
      </c>
      <c r="AC397" s="11">
        <f t="shared" si="485"/>
        <v>-0.0007104795945</v>
      </c>
      <c r="AD397" s="11">
        <f t="shared" si="486"/>
        <v>0.0000005047812542</v>
      </c>
    </row>
    <row r="398">
      <c r="A398" s="12">
        <v>1.0</v>
      </c>
      <c r="B398" s="12">
        <v>1.0</v>
      </c>
      <c r="C398" s="12" t="s">
        <v>25</v>
      </c>
      <c r="D398" s="12">
        <v>23.0</v>
      </c>
      <c r="E398" s="12">
        <v>113.275</v>
      </c>
      <c r="F398" s="12" t="s">
        <v>26</v>
      </c>
      <c r="G398" s="12">
        <v>1.0</v>
      </c>
      <c r="H398" s="12">
        <v>0.0</v>
      </c>
      <c r="I398" s="12">
        <f t="shared" si="478"/>
        <v>0.2875</v>
      </c>
      <c r="J398" s="12">
        <f t="shared" si="479"/>
        <v>2.05795123</v>
      </c>
      <c r="K398" s="13">
        <f t="shared" si="480"/>
        <v>1</v>
      </c>
      <c r="L398" s="13">
        <f t="shared" si="481"/>
        <v>0</v>
      </c>
      <c r="M398" s="13">
        <f t="shared" si="482"/>
        <v>0</v>
      </c>
      <c r="N398" s="13">
        <f t="shared" si="483"/>
        <v>1</v>
      </c>
      <c r="O398" s="13">
        <f t="shared" si="484"/>
        <v>0</v>
      </c>
      <c r="P398" s="12">
        <v>1.0</v>
      </c>
      <c r="AC398" s="11">
        <f t="shared" si="485"/>
        <v>1.041973409</v>
      </c>
      <c r="AD398" s="11">
        <f t="shared" si="486"/>
        <v>0.001761767079</v>
      </c>
    </row>
    <row r="399">
      <c r="A399" s="8">
        <v>1.0</v>
      </c>
      <c r="B399" s="8">
        <v>3.0</v>
      </c>
      <c r="C399" s="8" t="s">
        <v>25</v>
      </c>
      <c r="D399" s="8">
        <v>24.0</v>
      </c>
      <c r="E399" s="8">
        <v>16.7</v>
      </c>
      <c r="F399" s="8" t="s">
        <v>24</v>
      </c>
      <c r="G399" s="8">
        <v>0.0</v>
      </c>
      <c r="H399" s="8">
        <v>2.0</v>
      </c>
      <c r="I399" s="8">
        <f t="shared" si="478"/>
        <v>0.3</v>
      </c>
      <c r="J399" s="8">
        <f t="shared" si="479"/>
        <v>1.247973266</v>
      </c>
      <c r="K399" s="9">
        <f t="shared" si="480"/>
        <v>0</v>
      </c>
      <c r="L399" s="9">
        <f t="shared" si="481"/>
        <v>0</v>
      </c>
      <c r="M399" s="9">
        <f t="shared" si="482"/>
        <v>1</v>
      </c>
      <c r="N399" s="9">
        <f t="shared" si="483"/>
        <v>0</v>
      </c>
      <c r="O399" s="9">
        <f t="shared" si="484"/>
        <v>0</v>
      </c>
      <c r="P399" s="8">
        <v>1.0</v>
      </c>
      <c r="AC399" s="11">
        <f t="shared" si="485"/>
        <v>0.6044705493</v>
      </c>
      <c r="AD399" s="11">
        <f t="shared" si="486"/>
        <v>0.1564435464</v>
      </c>
    </row>
    <row r="400">
      <c r="A400" s="12">
        <v>0.0</v>
      </c>
      <c r="B400" s="12">
        <v>3.0</v>
      </c>
      <c r="C400" s="12" t="s">
        <v>23</v>
      </c>
      <c r="D400" s="12">
        <v>22.0</v>
      </c>
      <c r="E400" s="12">
        <v>7.7958</v>
      </c>
      <c r="F400" s="12" t="s">
        <v>24</v>
      </c>
      <c r="G400" s="12">
        <v>0.0</v>
      </c>
      <c r="H400" s="12">
        <v>0.0</v>
      </c>
      <c r="I400" s="12">
        <f t="shared" si="478"/>
        <v>0.275</v>
      </c>
      <c r="J400" s="12">
        <f t="shared" si="479"/>
        <v>0.9442753458</v>
      </c>
      <c r="K400" s="13">
        <f t="shared" si="480"/>
        <v>0</v>
      </c>
      <c r="L400" s="13">
        <f t="shared" si="481"/>
        <v>0</v>
      </c>
      <c r="M400" s="13">
        <f t="shared" si="482"/>
        <v>1</v>
      </c>
      <c r="N400" s="13">
        <f t="shared" si="483"/>
        <v>0</v>
      </c>
      <c r="O400" s="13">
        <f t="shared" si="484"/>
        <v>1</v>
      </c>
      <c r="P400" s="12">
        <v>1.0</v>
      </c>
      <c r="AC400" s="11">
        <f t="shared" si="485"/>
        <v>0.1472585159</v>
      </c>
      <c r="AD400" s="11">
        <f t="shared" si="486"/>
        <v>0.02168507051</v>
      </c>
    </row>
    <row r="401">
      <c r="A401" s="8">
        <v>0.0</v>
      </c>
      <c r="B401" s="8">
        <v>3.0</v>
      </c>
      <c r="C401" s="8" t="s">
        <v>25</v>
      </c>
      <c r="D401" s="8">
        <v>31.0</v>
      </c>
      <c r="E401" s="8">
        <v>7.8542</v>
      </c>
      <c r="F401" s="8" t="s">
        <v>24</v>
      </c>
      <c r="G401" s="8">
        <v>0.0</v>
      </c>
      <c r="H401" s="8">
        <v>0.0</v>
      </c>
      <c r="I401" s="8">
        <f t="shared" si="478"/>
        <v>0.3875</v>
      </c>
      <c r="J401" s="8">
        <f t="shared" si="479"/>
        <v>0.9471493277</v>
      </c>
      <c r="K401" s="9">
        <f t="shared" si="480"/>
        <v>0</v>
      </c>
      <c r="L401" s="9">
        <f t="shared" si="481"/>
        <v>0</v>
      </c>
      <c r="M401" s="9">
        <f t="shared" si="482"/>
        <v>1</v>
      </c>
      <c r="N401" s="9">
        <f t="shared" si="483"/>
        <v>0</v>
      </c>
      <c r="O401" s="9">
        <f t="shared" si="484"/>
        <v>0</v>
      </c>
      <c r="P401" s="8">
        <v>1.0</v>
      </c>
      <c r="AC401" s="11">
        <f t="shared" si="485"/>
        <v>0.5728498151</v>
      </c>
      <c r="AD401" s="11">
        <f t="shared" si="486"/>
        <v>0.3281569107</v>
      </c>
    </row>
    <row r="402">
      <c r="A402" s="12">
        <v>0.0</v>
      </c>
      <c r="B402" s="12">
        <v>2.0</v>
      </c>
      <c r="C402" s="12" t="s">
        <v>23</v>
      </c>
      <c r="D402" s="12">
        <v>46.0</v>
      </c>
      <c r="E402" s="12">
        <v>26.0</v>
      </c>
      <c r="F402" s="12" t="s">
        <v>24</v>
      </c>
      <c r="G402" s="12">
        <v>0.0</v>
      </c>
      <c r="H402" s="12">
        <v>0.0</v>
      </c>
      <c r="I402" s="12">
        <f t="shared" si="478"/>
        <v>0.575</v>
      </c>
      <c r="J402" s="12">
        <f t="shared" si="479"/>
        <v>1.431363764</v>
      </c>
      <c r="K402" s="13">
        <f t="shared" si="480"/>
        <v>0</v>
      </c>
      <c r="L402" s="13">
        <f t="shared" si="481"/>
        <v>1</v>
      </c>
      <c r="M402" s="13">
        <f t="shared" si="482"/>
        <v>1</v>
      </c>
      <c r="N402" s="13">
        <f t="shared" si="483"/>
        <v>0</v>
      </c>
      <c r="O402" s="13">
        <f t="shared" si="484"/>
        <v>1</v>
      </c>
      <c r="P402" s="12">
        <v>1.0</v>
      </c>
      <c r="AC402" s="11">
        <f t="shared" si="485"/>
        <v>0.2002056046</v>
      </c>
      <c r="AD402" s="11">
        <f t="shared" si="486"/>
        <v>0.0400822841</v>
      </c>
    </row>
    <row r="403">
      <c r="A403" s="8">
        <v>0.0</v>
      </c>
      <c r="B403" s="8">
        <v>2.0</v>
      </c>
      <c r="C403" s="8" t="s">
        <v>23</v>
      </c>
      <c r="D403" s="8">
        <v>23.0</v>
      </c>
      <c r="E403" s="8">
        <v>10.5</v>
      </c>
      <c r="F403" s="8" t="s">
        <v>24</v>
      </c>
      <c r="G403" s="8">
        <v>0.0</v>
      </c>
      <c r="H403" s="8">
        <v>0.0</v>
      </c>
      <c r="I403" s="8">
        <f t="shared" si="478"/>
        <v>0.2875</v>
      </c>
      <c r="J403" s="8">
        <f t="shared" si="479"/>
        <v>1.06069784</v>
      </c>
      <c r="K403" s="9">
        <f t="shared" si="480"/>
        <v>0</v>
      </c>
      <c r="L403" s="9">
        <f t="shared" si="481"/>
        <v>1</v>
      </c>
      <c r="M403" s="9">
        <f t="shared" si="482"/>
        <v>1</v>
      </c>
      <c r="N403" s="9">
        <f t="shared" si="483"/>
        <v>0</v>
      </c>
      <c r="O403" s="9">
        <f t="shared" si="484"/>
        <v>1</v>
      </c>
      <c r="P403" s="8">
        <v>1.0</v>
      </c>
      <c r="AC403" s="11">
        <f t="shared" si="485"/>
        <v>0.3293731584</v>
      </c>
      <c r="AD403" s="11">
        <f t="shared" si="486"/>
        <v>0.1084866775</v>
      </c>
    </row>
    <row r="404">
      <c r="A404" s="12">
        <v>1.0</v>
      </c>
      <c r="B404" s="12">
        <v>2.0</v>
      </c>
      <c r="C404" s="12" t="s">
        <v>25</v>
      </c>
      <c r="D404" s="12">
        <v>28.0</v>
      </c>
      <c r="E404" s="12">
        <v>12.65</v>
      </c>
      <c r="F404" s="12" t="s">
        <v>24</v>
      </c>
      <c r="G404" s="12">
        <v>0.0</v>
      </c>
      <c r="H404" s="12">
        <v>0.0</v>
      </c>
      <c r="I404" s="12">
        <f t="shared" si="478"/>
        <v>0.35</v>
      </c>
      <c r="J404" s="12">
        <f t="shared" si="479"/>
        <v>1.135132651</v>
      </c>
      <c r="K404" s="13">
        <f t="shared" si="480"/>
        <v>0</v>
      </c>
      <c r="L404" s="13">
        <f t="shared" si="481"/>
        <v>1</v>
      </c>
      <c r="M404" s="13">
        <f t="shared" si="482"/>
        <v>1</v>
      </c>
      <c r="N404" s="13">
        <f t="shared" si="483"/>
        <v>0</v>
      </c>
      <c r="O404" s="13">
        <f t="shared" si="484"/>
        <v>0</v>
      </c>
      <c r="P404" s="12">
        <v>1.0</v>
      </c>
      <c r="AC404" s="11">
        <f t="shared" si="485"/>
        <v>0.7840582797</v>
      </c>
      <c r="AD404" s="11">
        <f t="shared" si="486"/>
        <v>0.04663082658</v>
      </c>
    </row>
    <row r="405">
      <c r="A405" s="8">
        <v>1.0</v>
      </c>
      <c r="B405" s="8">
        <v>3.0</v>
      </c>
      <c r="C405" s="8" t="s">
        <v>23</v>
      </c>
      <c r="D405" s="8">
        <v>39.0</v>
      </c>
      <c r="E405" s="8">
        <v>7.925</v>
      </c>
      <c r="F405" s="8" t="s">
        <v>24</v>
      </c>
      <c r="G405" s="8">
        <v>0.0</v>
      </c>
      <c r="H405" s="8">
        <v>0.0</v>
      </c>
      <c r="I405" s="8">
        <f t="shared" si="478"/>
        <v>0.4875</v>
      </c>
      <c r="J405" s="8">
        <f t="shared" si="479"/>
        <v>0.9506082248</v>
      </c>
      <c r="K405" s="9">
        <f t="shared" si="480"/>
        <v>0</v>
      </c>
      <c r="L405" s="9">
        <f t="shared" si="481"/>
        <v>0</v>
      </c>
      <c r="M405" s="9">
        <f t="shared" si="482"/>
        <v>1</v>
      </c>
      <c r="N405" s="9">
        <f t="shared" si="483"/>
        <v>0</v>
      </c>
      <c r="O405" s="9">
        <f t="shared" si="484"/>
        <v>1</v>
      </c>
      <c r="P405" s="8">
        <v>1.0</v>
      </c>
      <c r="AC405" s="11">
        <f t="shared" si="485"/>
        <v>0.03874205777</v>
      </c>
      <c r="AD405" s="11">
        <f t="shared" si="486"/>
        <v>0.9240168315</v>
      </c>
    </row>
    <row r="406">
      <c r="A406" s="12">
        <v>0.0</v>
      </c>
      <c r="B406" s="12">
        <v>3.0</v>
      </c>
      <c r="C406" s="12" t="s">
        <v>23</v>
      </c>
      <c r="D406" s="12">
        <v>26.0</v>
      </c>
      <c r="E406" s="12">
        <v>8.05</v>
      </c>
      <c r="F406" s="12" t="s">
        <v>24</v>
      </c>
      <c r="G406" s="12">
        <v>0.0</v>
      </c>
      <c r="H406" s="12">
        <v>0.0</v>
      </c>
      <c r="I406" s="12">
        <f t="shared" si="478"/>
        <v>0.325</v>
      </c>
      <c r="J406" s="12">
        <f t="shared" si="479"/>
        <v>0.9566485792</v>
      </c>
      <c r="K406" s="13">
        <f t="shared" si="480"/>
        <v>0</v>
      </c>
      <c r="L406" s="13">
        <f t="shared" si="481"/>
        <v>0</v>
      </c>
      <c r="M406" s="13">
        <f t="shared" si="482"/>
        <v>1</v>
      </c>
      <c r="N406" s="13">
        <f t="shared" si="483"/>
        <v>0</v>
      </c>
      <c r="O406" s="13">
        <f t="shared" si="484"/>
        <v>1</v>
      </c>
      <c r="P406" s="12">
        <v>1.0</v>
      </c>
      <c r="AC406" s="11">
        <f t="shared" si="485"/>
        <v>0.1222556815</v>
      </c>
      <c r="AD406" s="11">
        <f t="shared" si="486"/>
        <v>0.01494645165</v>
      </c>
    </row>
    <row r="407">
      <c r="A407" s="8">
        <v>0.0</v>
      </c>
      <c r="B407" s="8">
        <v>3.0</v>
      </c>
      <c r="C407" s="8" t="s">
        <v>25</v>
      </c>
      <c r="D407" s="8">
        <v>21.0</v>
      </c>
      <c r="E407" s="8">
        <v>9.825</v>
      </c>
      <c r="F407" s="8" t="s">
        <v>24</v>
      </c>
      <c r="G407" s="8">
        <v>1.0</v>
      </c>
      <c r="H407" s="8">
        <v>0.0</v>
      </c>
      <c r="I407" s="8">
        <f t="shared" si="478"/>
        <v>0.2625</v>
      </c>
      <c r="J407" s="8">
        <f t="shared" si="479"/>
        <v>1.034427905</v>
      </c>
      <c r="K407" s="9">
        <f t="shared" si="480"/>
        <v>0</v>
      </c>
      <c r="L407" s="9">
        <f t="shared" si="481"/>
        <v>0</v>
      </c>
      <c r="M407" s="9">
        <f t="shared" si="482"/>
        <v>1</v>
      </c>
      <c r="N407" s="9">
        <f t="shared" si="483"/>
        <v>0</v>
      </c>
      <c r="O407" s="9">
        <f t="shared" si="484"/>
        <v>0</v>
      </c>
      <c r="P407" s="8">
        <v>1.0</v>
      </c>
      <c r="AC407" s="11">
        <f t="shared" si="485"/>
        <v>0.5861841983</v>
      </c>
      <c r="AD407" s="11">
        <f t="shared" si="486"/>
        <v>0.3436119143</v>
      </c>
    </row>
    <row r="408">
      <c r="A408" s="12">
        <v>0.0</v>
      </c>
      <c r="B408" s="12">
        <v>3.0</v>
      </c>
      <c r="C408" s="12" t="s">
        <v>23</v>
      </c>
      <c r="D408" s="12">
        <v>28.0</v>
      </c>
      <c r="E408" s="12">
        <v>15.85</v>
      </c>
      <c r="F408" s="12" t="s">
        <v>24</v>
      </c>
      <c r="G408" s="12">
        <v>1.0</v>
      </c>
      <c r="H408" s="12">
        <v>0.0</v>
      </c>
      <c r="I408" s="12">
        <f t="shared" si="478"/>
        <v>0.35</v>
      </c>
      <c r="J408" s="12">
        <f t="shared" si="479"/>
        <v>1.226599905</v>
      </c>
      <c r="K408" s="13">
        <f t="shared" si="480"/>
        <v>0</v>
      </c>
      <c r="L408" s="13">
        <f t="shared" si="481"/>
        <v>0</v>
      </c>
      <c r="M408" s="13">
        <f t="shared" si="482"/>
        <v>1</v>
      </c>
      <c r="N408" s="13">
        <f t="shared" si="483"/>
        <v>0</v>
      </c>
      <c r="O408" s="13">
        <f t="shared" si="484"/>
        <v>1</v>
      </c>
      <c r="P408" s="12">
        <v>1.0</v>
      </c>
      <c r="AC408" s="11">
        <f t="shared" si="485"/>
        <v>0.06767588862</v>
      </c>
      <c r="AD408" s="11">
        <f t="shared" si="486"/>
        <v>0.004580025901</v>
      </c>
    </row>
    <row r="409">
      <c r="A409" s="8">
        <v>0.0</v>
      </c>
      <c r="B409" s="8">
        <v>3.0</v>
      </c>
      <c r="C409" s="8" t="s">
        <v>25</v>
      </c>
      <c r="D409" s="8">
        <v>20.0</v>
      </c>
      <c r="E409" s="8">
        <v>8.6625</v>
      </c>
      <c r="F409" s="8" t="s">
        <v>24</v>
      </c>
      <c r="G409" s="8">
        <v>0.0</v>
      </c>
      <c r="H409" s="8">
        <v>0.0</v>
      </c>
      <c r="I409" s="8">
        <f t="shared" si="478"/>
        <v>0.25</v>
      </c>
      <c r="J409" s="8">
        <f t="shared" si="479"/>
        <v>0.9850895069</v>
      </c>
      <c r="K409" s="9">
        <f t="shared" si="480"/>
        <v>0</v>
      </c>
      <c r="L409" s="9">
        <f t="shared" si="481"/>
        <v>0</v>
      </c>
      <c r="M409" s="9">
        <f t="shared" si="482"/>
        <v>1</v>
      </c>
      <c r="N409" s="9">
        <f t="shared" si="483"/>
        <v>0</v>
      </c>
      <c r="O409" s="9">
        <f t="shared" si="484"/>
        <v>0</v>
      </c>
      <c r="P409" s="8">
        <v>1.0</v>
      </c>
      <c r="AC409" s="11">
        <f t="shared" si="485"/>
        <v>0.6451152961</v>
      </c>
      <c r="AD409" s="11">
        <f t="shared" si="486"/>
        <v>0.4161737452</v>
      </c>
    </row>
    <row r="410">
      <c r="A410" s="12">
        <v>0.0</v>
      </c>
      <c r="B410" s="12">
        <v>2.0</v>
      </c>
      <c r="C410" s="12" t="s">
        <v>23</v>
      </c>
      <c r="D410" s="12">
        <v>34.0</v>
      </c>
      <c r="E410" s="12">
        <v>21.0</v>
      </c>
      <c r="F410" s="12" t="s">
        <v>24</v>
      </c>
      <c r="G410" s="12">
        <v>1.0</v>
      </c>
      <c r="H410" s="12">
        <v>0.0</v>
      </c>
      <c r="I410" s="12">
        <f t="shared" si="478"/>
        <v>0.425</v>
      </c>
      <c r="J410" s="12">
        <f t="shared" si="479"/>
        <v>1.342422681</v>
      </c>
      <c r="K410" s="13">
        <f t="shared" si="480"/>
        <v>0</v>
      </c>
      <c r="L410" s="13">
        <f t="shared" si="481"/>
        <v>1</v>
      </c>
      <c r="M410" s="13">
        <f t="shared" si="482"/>
        <v>1</v>
      </c>
      <c r="N410" s="13">
        <f t="shared" si="483"/>
        <v>0</v>
      </c>
      <c r="O410" s="13">
        <f t="shared" si="484"/>
        <v>1</v>
      </c>
      <c r="P410" s="12">
        <v>1.0</v>
      </c>
      <c r="AC410" s="11">
        <f t="shared" si="485"/>
        <v>0.2177539106</v>
      </c>
      <c r="AD410" s="11">
        <f t="shared" si="486"/>
        <v>0.04741676556</v>
      </c>
    </row>
    <row r="411">
      <c r="A411" s="8">
        <v>0.0</v>
      </c>
      <c r="B411" s="8">
        <v>3.0</v>
      </c>
      <c r="C411" s="8" t="s">
        <v>23</v>
      </c>
      <c r="D411" s="8">
        <v>51.0</v>
      </c>
      <c r="E411" s="8">
        <v>7.75</v>
      </c>
      <c r="F411" s="8" t="s">
        <v>24</v>
      </c>
      <c r="G411" s="8">
        <v>0.0</v>
      </c>
      <c r="H411" s="8">
        <v>0.0</v>
      </c>
      <c r="I411" s="8">
        <f t="shared" si="478"/>
        <v>0.6375</v>
      </c>
      <c r="J411" s="8">
        <f t="shared" si="479"/>
        <v>0.942008053</v>
      </c>
      <c r="K411" s="9">
        <f t="shared" si="480"/>
        <v>0</v>
      </c>
      <c r="L411" s="9">
        <f t="shared" si="481"/>
        <v>0</v>
      </c>
      <c r="M411" s="9">
        <f t="shared" si="482"/>
        <v>1</v>
      </c>
      <c r="N411" s="9">
        <f t="shared" si="483"/>
        <v>0</v>
      </c>
      <c r="O411" s="9">
        <f t="shared" si="484"/>
        <v>1</v>
      </c>
      <c r="P411" s="8">
        <v>1.0</v>
      </c>
      <c r="AC411" s="11">
        <f t="shared" si="485"/>
        <v>-0.03849485471</v>
      </c>
      <c r="AD411" s="11">
        <f t="shared" si="486"/>
        <v>0.001481853839</v>
      </c>
    </row>
    <row r="412">
      <c r="A412" s="12">
        <v>1.0</v>
      </c>
      <c r="B412" s="12">
        <v>2.0</v>
      </c>
      <c r="C412" s="12" t="s">
        <v>23</v>
      </c>
      <c r="D412" s="12">
        <v>3.0</v>
      </c>
      <c r="E412" s="12">
        <v>18.75</v>
      </c>
      <c r="F412" s="12" t="s">
        <v>24</v>
      </c>
      <c r="G412" s="12">
        <v>1.0</v>
      </c>
      <c r="H412" s="12">
        <v>1.0</v>
      </c>
      <c r="I412" s="12">
        <f t="shared" si="478"/>
        <v>0.0375</v>
      </c>
      <c r="J412" s="12">
        <f t="shared" si="479"/>
        <v>1.2955671</v>
      </c>
      <c r="K412" s="13">
        <f t="shared" si="480"/>
        <v>0</v>
      </c>
      <c r="L412" s="13">
        <f t="shared" si="481"/>
        <v>1</v>
      </c>
      <c r="M412" s="13">
        <f t="shared" si="482"/>
        <v>1</v>
      </c>
      <c r="N412" s="13">
        <f t="shared" si="483"/>
        <v>0</v>
      </c>
      <c r="O412" s="13">
        <f t="shared" si="484"/>
        <v>1</v>
      </c>
      <c r="P412" s="12">
        <v>1.0</v>
      </c>
      <c r="AC412" s="11">
        <f t="shared" si="485"/>
        <v>0.3999900047</v>
      </c>
      <c r="AD412" s="11">
        <f t="shared" si="486"/>
        <v>0.3600119945</v>
      </c>
    </row>
    <row r="413">
      <c r="A413" s="8">
        <v>0.0</v>
      </c>
      <c r="B413" s="8">
        <v>3.0</v>
      </c>
      <c r="C413" s="8" t="s">
        <v>23</v>
      </c>
      <c r="D413" s="8">
        <v>21.0</v>
      </c>
      <c r="E413" s="8">
        <v>7.775</v>
      </c>
      <c r="F413" s="8" t="s">
        <v>24</v>
      </c>
      <c r="G413" s="8">
        <v>0.0</v>
      </c>
      <c r="H413" s="8">
        <v>0.0</v>
      </c>
      <c r="I413" s="8">
        <f t="shared" si="478"/>
        <v>0.2625</v>
      </c>
      <c r="J413" s="8">
        <f t="shared" si="479"/>
        <v>0.9432471251</v>
      </c>
      <c r="K413" s="9">
        <f t="shared" si="480"/>
        <v>0</v>
      </c>
      <c r="L413" s="9">
        <f t="shared" si="481"/>
        <v>0</v>
      </c>
      <c r="M413" s="9">
        <f t="shared" si="482"/>
        <v>1</v>
      </c>
      <c r="N413" s="9">
        <f t="shared" si="483"/>
        <v>0</v>
      </c>
      <c r="O413" s="9">
        <f t="shared" si="484"/>
        <v>1</v>
      </c>
      <c r="P413" s="8">
        <v>1.0</v>
      </c>
      <c r="AC413" s="11">
        <f t="shared" si="485"/>
        <v>0.1536098779</v>
      </c>
      <c r="AD413" s="11">
        <f t="shared" si="486"/>
        <v>0.0235959946</v>
      </c>
    </row>
    <row r="414" hidden="1">
      <c r="A414" s="12">
        <v>0.0</v>
      </c>
      <c r="B414" s="12">
        <v>3.0</v>
      </c>
      <c r="C414" s="12" t="s">
        <v>25</v>
      </c>
      <c r="D414" s="13"/>
      <c r="E414" s="12">
        <v>25.4667</v>
      </c>
      <c r="F414" s="12" t="s">
        <v>24</v>
      </c>
      <c r="G414" s="12">
        <v>3.0</v>
      </c>
      <c r="H414" s="12">
        <v>1.0</v>
      </c>
      <c r="I414" s="12"/>
      <c r="J414" s="12"/>
      <c r="K414" s="13"/>
      <c r="L414" s="13"/>
      <c r="M414" s="13"/>
      <c r="N414" s="13"/>
      <c r="O414" s="13"/>
      <c r="P414" s="13"/>
    </row>
    <row r="415" hidden="1">
      <c r="A415" s="8">
        <v>0.0</v>
      </c>
      <c r="B415" s="8">
        <v>3.0</v>
      </c>
      <c r="C415" s="8" t="s">
        <v>23</v>
      </c>
      <c r="D415" s="9"/>
      <c r="E415" s="8">
        <v>7.8958</v>
      </c>
      <c r="F415" s="8" t="s">
        <v>24</v>
      </c>
      <c r="G415" s="8">
        <v>0.0</v>
      </c>
      <c r="H415" s="8">
        <v>0.0</v>
      </c>
      <c r="I415" s="8"/>
      <c r="J415" s="8"/>
      <c r="K415" s="9"/>
      <c r="L415" s="9"/>
      <c r="M415" s="9"/>
      <c r="N415" s="9"/>
      <c r="O415" s="9"/>
      <c r="P415" s="9"/>
    </row>
    <row r="416" hidden="1">
      <c r="A416" s="12">
        <v>0.0</v>
      </c>
      <c r="B416" s="12">
        <v>3.0</v>
      </c>
      <c r="C416" s="12" t="s">
        <v>23</v>
      </c>
      <c r="D416" s="13"/>
      <c r="E416" s="12">
        <v>6.8583</v>
      </c>
      <c r="F416" s="12" t="s">
        <v>28</v>
      </c>
      <c r="G416" s="12">
        <v>0.0</v>
      </c>
      <c r="H416" s="12">
        <v>0.0</v>
      </c>
      <c r="I416" s="12"/>
      <c r="J416" s="12"/>
      <c r="K416" s="13"/>
      <c r="L416" s="13"/>
      <c r="M416" s="13"/>
      <c r="N416" s="13"/>
      <c r="O416" s="13"/>
      <c r="P416" s="13"/>
    </row>
    <row r="417">
      <c r="A417" s="8">
        <v>1.0</v>
      </c>
      <c r="B417" s="8">
        <v>1.0</v>
      </c>
      <c r="C417" s="8" t="s">
        <v>25</v>
      </c>
      <c r="D417" s="8">
        <v>33.0</v>
      </c>
      <c r="E417" s="8">
        <v>90.0</v>
      </c>
      <c r="F417" s="8" t="s">
        <v>28</v>
      </c>
      <c r="G417" s="8">
        <v>1.0</v>
      </c>
      <c r="H417" s="8">
        <v>0.0</v>
      </c>
      <c r="I417" s="8">
        <f>D417:D1003/$D$1</f>
        <v>0.4125</v>
      </c>
      <c r="J417" s="8">
        <f>LOG10(E417:E1003 +1)</f>
        <v>1.959041392</v>
      </c>
      <c r="K417" s="9">
        <f>IF(B417=1, 1, 0)</f>
        <v>1</v>
      </c>
      <c r="L417" s="9">
        <f>IF(B417=2, 1, 0)</f>
        <v>0</v>
      </c>
      <c r="M417" s="9">
        <f>IF(F417="S", 1, 0)</f>
        <v>0</v>
      </c>
      <c r="N417" s="9">
        <f>IF(F417="C", 1,0)</f>
        <v>0</v>
      </c>
      <c r="O417" s="9">
        <f>IF(C417="male", 1,0)</f>
        <v>0</v>
      </c>
      <c r="P417" s="8">
        <v>1.0</v>
      </c>
      <c r="AC417" s="11">
        <f>SUMPRODUCT(G417:P417, $R$5:$AA$5)</f>
        <v>0.8763267062</v>
      </c>
      <c r="AD417" s="11">
        <f>(AC417-A417)^2</f>
        <v>0.0152950836</v>
      </c>
    </row>
    <row r="418" hidden="1">
      <c r="A418" s="12">
        <v>0.0</v>
      </c>
      <c r="B418" s="12">
        <v>2.0</v>
      </c>
      <c r="C418" s="12" t="s">
        <v>23</v>
      </c>
      <c r="D418" s="13"/>
      <c r="E418" s="12">
        <v>0.0</v>
      </c>
      <c r="F418" s="12" t="s">
        <v>24</v>
      </c>
      <c r="G418" s="12">
        <v>0.0</v>
      </c>
      <c r="H418" s="12">
        <v>0.0</v>
      </c>
      <c r="I418" s="12"/>
      <c r="J418" s="12"/>
      <c r="K418" s="13"/>
      <c r="L418" s="13"/>
      <c r="M418" s="13"/>
      <c r="N418" s="13"/>
      <c r="O418" s="13"/>
      <c r="P418" s="13"/>
    </row>
    <row r="419">
      <c r="A419" s="8">
        <v>1.0</v>
      </c>
      <c r="B419" s="8">
        <v>3.0</v>
      </c>
      <c r="C419" s="8" t="s">
        <v>23</v>
      </c>
      <c r="D419" s="8">
        <v>44.0</v>
      </c>
      <c r="E419" s="8">
        <v>7.925</v>
      </c>
      <c r="F419" s="8" t="s">
        <v>24</v>
      </c>
      <c r="G419" s="8">
        <v>0.0</v>
      </c>
      <c r="H419" s="8">
        <v>0.0</v>
      </c>
      <c r="I419" s="8">
        <f>D419:D1003/$D$1</f>
        <v>0.55</v>
      </c>
      <c r="J419" s="8">
        <f>LOG10(E419:E1003 +1)</f>
        <v>0.9506082248</v>
      </c>
      <c r="K419" s="9">
        <f>IF(B419=1, 1, 0)</f>
        <v>0</v>
      </c>
      <c r="L419" s="9">
        <f>IF(B419=2, 1, 0)</f>
        <v>0</v>
      </c>
      <c r="M419" s="9">
        <f>IF(F419="S", 1, 0)</f>
        <v>1</v>
      </c>
      <c r="N419" s="9">
        <f>IF(F419="C", 1,0)</f>
        <v>0</v>
      </c>
      <c r="O419" s="9">
        <f>IF(C419="male", 1,0)</f>
        <v>1</v>
      </c>
      <c r="P419" s="8">
        <v>1.0</v>
      </c>
      <c r="AC419" s="11">
        <f>SUMPRODUCT(G419:P419, $R$5:$AA$5)</f>
        <v>0.006734667828</v>
      </c>
      <c r="AD419" s="11">
        <f>(AC419-A419)^2</f>
        <v>0.9865760201</v>
      </c>
    </row>
    <row r="420" hidden="1">
      <c r="A420" s="12">
        <v>0.0</v>
      </c>
      <c r="B420" s="12">
        <v>3.0</v>
      </c>
      <c r="C420" s="12" t="s">
        <v>25</v>
      </c>
      <c r="D420" s="13"/>
      <c r="E420" s="12">
        <v>8.05</v>
      </c>
      <c r="F420" s="12" t="s">
        <v>24</v>
      </c>
      <c r="G420" s="12">
        <v>0.0</v>
      </c>
      <c r="H420" s="12">
        <v>0.0</v>
      </c>
      <c r="I420" s="12"/>
      <c r="J420" s="12"/>
      <c r="K420" s="13"/>
      <c r="L420" s="13"/>
      <c r="M420" s="13"/>
      <c r="N420" s="13"/>
      <c r="O420" s="13"/>
      <c r="P420" s="13"/>
    </row>
    <row r="421">
      <c r="A421" s="8">
        <v>1.0</v>
      </c>
      <c r="B421" s="8">
        <v>2.0</v>
      </c>
      <c r="C421" s="8" t="s">
        <v>25</v>
      </c>
      <c r="D421" s="8">
        <v>34.0</v>
      </c>
      <c r="E421" s="8">
        <v>32.5</v>
      </c>
      <c r="F421" s="8" t="s">
        <v>24</v>
      </c>
      <c r="G421" s="8">
        <v>1.0</v>
      </c>
      <c r="H421" s="8">
        <v>1.0</v>
      </c>
      <c r="I421" s="8">
        <f t="shared" ref="I421:I424" si="487">D421:D1003/$D$1</f>
        <v>0.425</v>
      </c>
      <c r="J421" s="8">
        <f t="shared" ref="J421:J424" si="488">LOG10(E421:E1003 +1)</f>
        <v>1.525044807</v>
      </c>
      <c r="K421" s="9">
        <f t="shared" ref="K421:K424" si="489">IF(B421=1, 1, 0)</f>
        <v>0</v>
      </c>
      <c r="L421" s="9">
        <f t="shared" ref="L421:L424" si="490">IF(B421=2, 1, 0)</f>
        <v>1</v>
      </c>
      <c r="M421" s="9">
        <f t="shared" ref="M421:M424" si="491">IF(F421="S", 1, 0)</f>
        <v>1</v>
      </c>
      <c r="N421" s="9">
        <f t="shared" ref="N421:N424" si="492">IF(F421="C", 1,0)</f>
        <v>0</v>
      </c>
      <c r="O421" s="9">
        <f t="shared" ref="O421:O424" si="493">IF(C421="male", 1,0)</f>
        <v>0</v>
      </c>
      <c r="P421" s="8">
        <v>1.0</v>
      </c>
      <c r="AC421" s="11">
        <f t="shared" ref="AC421:AC424" si="494">SUMPRODUCT(G421:P421, $R$5:$AA$5)</f>
        <v>0.6957935654</v>
      </c>
      <c r="AD421" s="11">
        <f t="shared" ref="AD421:AD424" si="495">(AC421-A421)^2</f>
        <v>0.09254155485</v>
      </c>
    </row>
    <row r="422">
      <c r="A422" s="12">
        <v>1.0</v>
      </c>
      <c r="B422" s="12">
        <v>2.0</v>
      </c>
      <c r="C422" s="12" t="s">
        <v>25</v>
      </c>
      <c r="D422" s="12">
        <v>18.0</v>
      </c>
      <c r="E422" s="12">
        <v>13.0</v>
      </c>
      <c r="F422" s="12" t="s">
        <v>24</v>
      </c>
      <c r="G422" s="12">
        <v>0.0</v>
      </c>
      <c r="H422" s="12">
        <v>2.0</v>
      </c>
      <c r="I422" s="12">
        <f t="shared" si="487"/>
        <v>0.225</v>
      </c>
      <c r="J422" s="12">
        <f t="shared" si="488"/>
        <v>1.146128036</v>
      </c>
      <c r="K422" s="13">
        <f t="shared" si="489"/>
        <v>0</v>
      </c>
      <c r="L422" s="13">
        <f t="shared" si="490"/>
        <v>1</v>
      </c>
      <c r="M422" s="13">
        <f t="shared" si="491"/>
        <v>1</v>
      </c>
      <c r="N422" s="13">
        <f t="shared" si="492"/>
        <v>0</v>
      </c>
      <c r="O422" s="13">
        <f t="shared" si="493"/>
        <v>0</v>
      </c>
      <c r="P422" s="12">
        <v>1.0</v>
      </c>
      <c r="AC422" s="11">
        <f t="shared" si="494"/>
        <v>0.8207570611</v>
      </c>
      <c r="AD422" s="11">
        <f t="shared" si="495"/>
        <v>0.03212803113</v>
      </c>
    </row>
    <row r="423">
      <c r="A423" s="8">
        <v>0.0</v>
      </c>
      <c r="B423" s="8">
        <v>2.0</v>
      </c>
      <c r="C423" s="8" t="s">
        <v>23</v>
      </c>
      <c r="D423" s="8">
        <v>30.0</v>
      </c>
      <c r="E423" s="8">
        <v>13.0</v>
      </c>
      <c r="F423" s="8" t="s">
        <v>24</v>
      </c>
      <c r="G423" s="8">
        <v>0.0</v>
      </c>
      <c r="H423" s="8">
        <v>0.0</v>
      </c>
      <c r="I423" s="8">
        <f t="shared" si="487"/>
        <v>0.375</v>
      </c>
      <c r="J423" s="8">
        <f t="shared" si="488"/>
        <v>1.146128036</v>
      </c>
      <c r="K423" s="9">
        <f t="shared" si="489"/>
        <v>0</v>
      </c>
      <c r="L423" s="9">
        <f t="shared" si="490"/>
        <v>1</v>
      </c>
      <c r="M423" s="9">
        <f t="shared" si="491"/>
        <v>1</v>
      </c>
      <c r="N423" s="9">
        <f t="shared" si="492"/>
        <v>0</v>
      </c>
      <c r="O423" s="9">
        <f t="shared" si="493"/>
        <v>1</v>
      </c>
      <c r="P423" s="8">
        <v>1.0</v>
      </c>
      <c r="AC423" s="11">
        <f t="shared" si="494"/>
        <v>0.2887267223</v>
      </c>
      <c r="AD423" s="11">
        <f t="shared" si="495"/>
        <v>0.08336312019</v>
      </c>
    </row>
    <row r="424">
      <c r="A424" s="12">
        <v>0.0</v>
      </c>
      <c r="B424" s="12">
        <v>3.0</v>
      </c>
      <c r="C424" s="12" t="s">
        <v>25</v>
      </c>
      <c r="D424" s="12">
        <v>10.0</v>
      </c>
      <c r="E424" s="12">
        <v>24.15</v>
      </c>
      <c r="F424" s="12" t="s">
        <v>24</v>
      </c>
      <c r="G424" s="12">
        <v>0.0</v>
      </c>
      <c r="H424" s="12">
        <v>2.0</v>
      </c>
      <c r="I424" s="12">
        <f t="shared" si="487"/>
        <v>0.125</v>
      </c>
      <c r="J424" s="12">
        <f t="shared" si="488"/>
        <v>1.400537989</v>
      </c>
      <c r="K424" s="13">
        <f t="shared" si="489"/>
        <v>0</v>
      </c>
      <c r="L424" s="13">
        <f t="shared" si="490"/>
        <v>0</v>
      </c>
      <c r="M424" s="13">
        <f t="shared" si="491"/>
        <v>1</v>
      </c>
      <c r="N424" s="13">
        <f t="shared" si="492"/>
        <v>0</v>
      </c>
      <c r="O424" s="13">
        <f t="shared" si="493"/>
        <v>0</v>
      </c>
      <c r="P424" s="12">
        <v>1.0</v>
      </c>
      <c r="AC424" s="11">
        <f t="shared" si="494"/>
        <v>0.701527321</v>
      </c>
      <c r="AD424" s="11">
        <f t="shared" si="495"/>
        <v>0.4921405821</v>
      </c>
    </row>
    <row r="425" hidden="1">
      <c r="A425" s="8">
        <v>0.0</v>
      </c>
      <c r="B425" s="8">
        <v>3.0</v>
      </c>
      <c r="C425" s="8" t="s">
        <v>23</v>
      </c>
      <c r="D425" s="9"/>
      <c r="E425" s="8">
        <v>7.8958</v>
      </c>
      <c r="F425" s="8" t="s">
        <v>26</v>
      </c>
      <c r="G425" s="8">
        <v>0.0</v>
      </c>
      <c r="H425" s="8">
        <v>0.0</v>
      </c>
      <c r="I425" s="8"/>
      <c r="J425" s="8"/>
      <c r="K425" s="9"/>
      <c r="L425" s="9"/>
      <c r="M425" s="9"/>
      <c r="N425" s="9"/>
      <c r="O425" s="9"/>
      <c r="P425" s="9"/>
    </row>
    <row r="426">
      <c r="A426" s="12">
        <v>0.0</v>
      </c>
      <c r="B426" s="12">
        <v>3.0</v>
      </c>
      <c r="C426" s="12" t="s">
        <v>23</v>
      </c>
      <c r="D426" s="12">
        <v>21.0</v>
      </c>
      <c r="E426" s="12">
        <v>7.7333</v>
      </c>
      <c r="F426" s="12" t="s">
        <v>28</v>
      </c>
      <c r="G426" s="12">
        <v>0.0</v>
      </c>
      <c r="H426" s="12">
        <v>0.0</v>
      </c>
      <c r="I426" s="12">
        <f t="shared" ref="I426:I429" si="496">D426:D1003/$D$1</f>
        <v>0.2625</v>
      </c>
      <c r="J426" s="12">
        <f t="shared" ref="J426:J429" si="497">LOG10(E426:E1003 +1)</f>
        <v>0.941178379</v>
      </c>
      <c r="K426" s="13">
        <f t="shared" ref="K426:K429" si="498">IF(B426=1, 1, 0)</f>
        <v>0</v>
      </c>
      <c r="L426" s="13">
        <f t="shared" ref="L426:L429" si="499">IF(B426=2, 1, 0)</f>
        <v>0</v>
      </c>
      <c r="M426" s="13">
        <f t="shared" ref="M426:M429" si="500">IF(F426="S", 1, 0)</f>
        <v>0</v>
      </c>
      <c r="N426" s="13">
        <f t="shared" ref="N426:N429" si="501">IF(F426="C", 1,0)</f>
        <v>0</v>
      </c>
      <c r="O426" s="13">
        <f t="shared" ref="O426:O429" si="502">IF(C426="male", 1,0)</f>
        <v>1</v>
      </c>
      <c r="P426" s="12">
        <v>1.0</v>
      </c>
      <c r="AC426" s="11">
        <f t="shared" ref="AC426:AC429" si="503">SUMPRODUCT(G426:P426, $R$5:$AA$5)</f>
        <v>0.1227938502</v>
      </c>
      <c r="AD426" s="11">
        <f t="shared" ref="AD426:AD429" si="504">(AC426-A426)^2</f>
        <v>0.01507832964</v>
      </c>
    </row>
    <row r="427">
      <c r="A427" s="8">
        <v>0.0</v>
      </c>
      <c r="B427" s="8">
        <v>3.0</v>
      </c>
      <c r="C427" s="8" t="s">
        <v>23</v>
      </c>
      <c r="D427" s="8">
        <v>29.0</v>
      </c>
      <c r="E427" s="8">
        <v>7.875</v>
      </c>
      <c r="F427" s="8" t="s">
        <v>24</v>
      </c>
      <c r="G427" s="8">
        <v>0.0</v>
      </c>
      <c r="H427" s="8">
        <v>0.0</v>
      </c>
      <c r="I427" s="8">
        <f t="shared" si="496"/>
        <v>0.3625</v>
      </c>
      <c r="J427" s="8">
        <f t="shared" si="497"/>
        <v>0.9481683617</v>
      </c>
      <c r="K427" s="9">
        <f t="shared" si="498"/>
        <v>0</v>
      </c>
      <c r="L427" s="9">
        <f t="shared" si="499"/>
        <v>0</v>
      </c>
      <c r="M427" s="9">
        <f t="shared" si="500"/>
        <v>1</v>
      </c>
      <c r="N427" s="9">
        <f t="shared" si="501"/>
        <v>0</v>
      </c>
      <c r="O427" s="9">
        <f t="shared" si="502"/>
        <v>1</v>
      </c>
      <c r="P427" s="8">
        <v>1.0</v>
      </c>
      <c r="AC427" s="11">
        <f t="shared" si="503"/>
        <v>0.1026379175</v>
      </c>
      <c r="AD427" s="11">
        <f t="shared" si="504"/>
        <v>0.01053454211</v>
      </c>
    </row>
    <row r="428">
      <c r="A428" s="12">
        <v>0.0</v>
      </c>
      <c r="B428" s="12">
        <v>3.0</v>
      </c>
      <c r="C428" s="12" t="s">
        <v>25</v>
      </c>
      <c r="D428" s="12">
        <v>28.0</v>
      </c>
      <c r="E428" s="12">
        <v>14.4</v>
      </c>
      <c r="F428" s="12" t="s">
        <v>24</v>
      </c>
      <c r="G428" s="12">
        <v>1.0</v>
      </c>
      <c r="H428" s="12">
        <v>1.0</v>
      </c>
      <c r="I428" s="12">
        <f t="shared" si="496"/>
        <v>0.35</v>
      </c>
      <c r="J428" s="12">
        <f t="shared" si="497"/>
        <v>1.187520721</v>
      </c>
      <c r="K428" s="13">
        <f t="shared" si="498"/>
        <v>0</v>
      </c>
      <c r="L428" s="13">
        <f t="shared" si="499"/>
        <v>0</v>
      </c>
      <c r="M428" s="13">
        <f t="shared" si="500"/>
        <v>1</v>
      </c>
      <c r="N428" s="13">
        <f t="shared" si="501"/>
        <v>0</v>
      </c>
      <c r="O428" s="13">
        <f t="shared" si="502"/>
        <v>0</v>
      </c>
      <c r="P428" s="12">
        <v>1.0</v>
      </c>
      <c r="AC428" s="11">
        <f t="shared" si="503"/>
        <v>0.5349097123</v>
      </c>
      <c r="AD428" s="11">
        <f t="shared" si="504"/>
        <v>0.2861284003</v>
      </c>
    </row>
    <row r="429">
      <c r="A429" s="8">
        <v>0.0</v>
      </c>
      <c r="B429" s="8">
        <v>3.0</v>
      </c>
      <c r="C429" s="8" t="s">
        <v>23</v>
      </c>
      <c r="D429" s="8">
        <v>18.0</v>
      </c>
      <c r="E429" s="8">
        <v>20.2125</v>
      </c>
      <c r="F429" s="8" t="s">
        <v>24</v>
      </c>
      <c r="G429" s="8">
        <v>1.0</v>
      </c>
      <c r="H429" s="8">
        <v>1.0</v>
      </c>
      <c r="I429" s="8">
        <f t="shared" si="496"/>
        <v>0.225</v>
      </c>
      <c r="J429" s="8">
        <f t="shared" si="497"/>
        <v>1.326591855</v>
      </c>
      <c r="K429" s="9">
        <f t="shared" si="498"/>
        <v>0</v>
      </c>
      <c r="L429" s="9">
        <f t="shared" si="499"/>
        <v>0</v>
      </c>
      <c r="M429" s="9">
        <f t="shared" si="500"/>
        <v>1</v>
      </c>
      <c r="N429" s="9">
        <f t="shared" si="501"/>
        <v>0</v>
      </c>
      <c r="O429" s="9">
        <f t="shared" si="502"/>
        <v>1</v>
      </c>
      <c r="P429" s="8">
        <v>1.0</v>
      </c>
      <c r="AC429" s="11">
        <f t="shared" si="503"/>
        <v>0.122638366</v>
      </c>
      <c r="AD429" s="11">
        <f t="shared" si="504"/>
        <v>0.01504016882</v>
      </c>
    </row>
    <row r="430" hidden="1">
      <c r="A430" s="12">
        <v>0.0</v>
      </c>
      <c r="B430" s="12">
        <v>3.0</v>
      </c>
      <c r="C430" s="12" t="s">
        <v>23</v>
      </c>
      <c r="D430" s="13"/>
      <c r="E430" s="12">
        <v>7.25</v>
      </c>
      <c r="F430" s="12" t="s">
        <v>24</v>
      </c>
      <c r="G430" s="12">
        <v>0.0</v>
      </c>
      <c r="H430" s="12">
        <v>0.0</v>
      </c>
      <c r="I430" s="12"/>
      <c r="J430" s="12"/>
      <c r="K430" s="13"/>
      <c r="L430" s="13"/>
      <c r="M430" s="13"/>
      <c r="N430" s="13"/>
      <c r="O430" s="13"/>
      <c r="P430" s="13"/>
    </row>
    <row r="431">
      <c r="A431" s="8">
        <v>1.0</v>
      </c>
      <c r="B431" s="8">
        <v>2.0</v>
      </c>
      <c r="C431" s="8" t="s">
        <v>25</v>
      </c>
      <c r="D431" s="8">
        <v>28.0</v>
      </c>
      <c r="E431" s="8">
        <v>26.0</v>
      </c>
      <c r="F431" s="8" t="s">
        <v>24</v>
      </c>
      <c r="G431" s="8">
        <v>1.0</v>
      </c>
      <c r="H431" s="8">
        <v>0.0</v>
      </c>
      <c r="I431" s="8">
        <f t="shared" ref="I431:I432" si="505">D431:D1003/$D$1</f>
        <v>0.35</v>
      </c>
      <c r="J431" s="8">
        <f t="shared" ref="J431:J432" si="506">LOG10(E431:E1003 +1)</f>
        <v>1.431363764</v>
      </c>
      <c r="K431" s="9">
        <f t="shared" ref="K431:K432" si="507">IF(B431=1, 1, 0)</f>
        <v>0</v>
      </c>
      <c r="L431" s="9">
        <f t="shared" ref="L431:L432" si="508">IF(B431=2, 1, 0)</f>
        <v>1</v>
      </c>
      <c r="M431" s="9">
        <f t="shared" ref="M431:M432" si="509">IF(F431="S", 1, 0)</f>
        <v>1</v>
      </c>
      <c r="N431" s="9">
        <f t="shared" ref="N431:N432" si="510">IF(F431="C", 1,0)</f>
        <v>0</v>
      </c>
      <c r="O431" s="9">
        <f t="shared" ref="O431:O432" si="511">IF(C431="male", 1,0)</f>
        <v>0</v>
      </c>
      <c r="P431" s="8">
        <v>1.0</v>
      </c>
      <c r="AC431" s="11">
        <f t="shared" ref="AC431:AC432" si="512">SUMPRODUCT(G431:P431, $R$5:$AA$5)</f>
        <v>0.7435623326</v>
      </c>
      <c r="AD431" s="11">
        <f t="shared" ref="AD431:AD432" si="513">(AC431-A431)^2</f>
        <v>0.06576027729</v>
      </c>
    </row>
    <row r="432">
      <c r="A432" s="12">
        <v>1.0</v>
      </c>
      <c r="B432" s="12">
        <v>2.0</v>
      </c>
      <c r="C432" s="12" t="s">
        <v>25</v>
      </c>
      <c r="D432" s="12">
        <v>19.0</v>
      </c>
      <c r="E432" s="12">
        <v>26.0</v>
      </c>
      <c r="F432" s="12" t="s">
        <v>24</v>
      </c>
      <c r="G432" s="12">
        <v>0.0</v>
      </c>
      <c r="H432" s="12">
        <v>0.0</v>
      </c>
      <c r="I432" s="12">
        <f t="shared" si="505"/>
        <v>0.2375</v>
      </c>
      <c r="J432" s="12">
        <f t="shared" si="506"/>
        <v>1.431363764</v>
      </c>
      <c r="K432" s="13">
        <f t="shared" si="507"/>
        <v>0</v>
      </c>
      <c r="L432" s="13">
        <f t="shared" si="508"/>
        <v>1</v>
      </c>
      <c r="M432" s="13">
        <f t="shared" si="509"/>
        <v>1</v>
      </c>
      <c r="N432" s="13">
        <f t="shared" si="510"/>
        <v>0</v>
      </c>
      <c r="O432" s="13">
        <f t="shared" si="511"/>
        <v>0</v>
      </c>
      <c r="P432" s="12">
        <v>1.0</v>
      </c>
      <c r="AC432" s="11">
        <f t="shared" si="512"/>
        <v>0.8561100321</v>
      </c>
      <c r="AD432" s="11">
        <f t="shared" si="513"/>
        <v>0.02070432287</v>
      </c>
    </row>
    <row r="433" hidden="1">
      <c r="A433" s="8">
        <v>0.0</v>
      </c>
      <c r="B433" s="8">
        <v>3.0</v>
      </c>
      <c r="C433" s="8" t="s">
        <v>23</v>
      </c>
      <c r="D433" s="9"/>
      <c r="E433" s="8">
        <v>7.75</v>
      </c>
      <c r="F433" s="8" t="s">
        <v>28</v>
      </c>
      <c r="G433" s="8">
        <v>0.0</v>
      </c>
      <c r="H433" s="8">
        <v>0.0</v>
      </c>
      <c r="I433" s="8"/>
      <c r="J433" s="8"/>
      <c r="K433" s="9"/>
      <c r="L433" s="9"/>
      <c r="M433" s="9"/>
      <c r="N433" s="9"/>
      <c r="O433" s="9"/>
      <c r="P433" s="9"/>
    </row>
    <row r="434">
      <c r="A434" s="12">
        <v>1.0</v>
      </c>
      <c r="B434" s="12">
        <v>3.0</v>
      </c>
      <c r="C434" s="12" t="s">
        <v>23</v>
      </c>
      <c r="D434" s="12">
        <v>32.0</v>
      </c>
      <c r="E434" s="12">
        <v>8.05</v>
      </c>
      <c r="F434" s="12" t="s">
        <v>24</v>
      </c>
      <c r="G434" s="12">
        <v>0.0</v>
      </c>
      <c r="H434" s="12">
        <v>0.0</v>
      </c>
      <c r="I434" s="12">
        <f t="shared" ref="I434:I435" si="514">D434:D1003/$D$1</f>
        <v>0.4</v>
      </c>
      <c r="J434" s="12">
        <f t="shared" ref="J434:J435" si="515">LOG10(E434:E1003 +1)</f>
        <v>0.9566485792</v>
      </c>
      <c r="K434" s="13">
        <f t="shared" ref="K434:K435" si="516">IF(B434=1, 1, 0)</f>
        <v>0</v>
      </c>
      <c r="L434" s="13">
        <f t="shared" ref="L434:L435" si="517">IF(B434=2, 1, 0)</f>
        <v>0</v>
      </c>
      <c r="M434" s="13">
        <f t="shared" ref="M434:M435" si="518">IF(F434="S", 1, 0)</f>
        <v>1</v>
      </c>
      <c r="N434" s="13">
        <f t="shared" ref="N434:N435" si="519">IF(F434="C", 1,0)</f>
        <v>0</v>
      </c>
      <c r="O434" s="13">
        <f t="shared" ref="O434:O435" si="520">IF(C434="male", 1,0)</f>
        <v>1</v>
      </c>
      <c r="P434" s="12">
        <v>1.0</v>
      </c>
      <c r="AC434" s="11">
        <f t="shared" ref="AC434:AC435" si="521">SUMPRODUCT(G434:P434, $R$5:$AA$5)</f>
        <v>0.08384681355</v>
      </c>
      <c r="AD434" s="11">
        <f t="shared" ref="AD434:AD435" si="522">(AC434-A434)^2</f>
        <v>0.8393366611</v>
      </c>
    </row>
    <row r="435">
      <c r="A435" s="8">
        <v>1.0</v>
      </c>
      <c r="B435" s="8">
        <v>1.0</v>
      </c>
      <c r="C435" s="8" t="s">
        <v>23</v>
      </c>
      <c r="D435" s="8">
        <v>28.0</v>
      </c>
      <c r="E435" s="8">
        <v>26.55</v>
      </c>
      <c r="F435" s="8" t="s">
        <v>24</v>
      </c>
      <c r="G435" s="8">
        <v>0.0</v>
      </c>
      <c r="H435" s="8">
        <v>0.0</v>
      </c>
      <c r="I435" s="8">
        <f t="shared" si="514"/>
        <v>0.35</v>
      </c>
      <c r="J435" s="8">
        <f t="shared" si="515"/>
        <v>1.440121603</v>
      </c>
      <c r="K435" s="9">
        <f t="shared" si="516"/>
        <v>1</v>
      </c>
      <c r="L435" s="9">
        <f t="shared" si="517"/>
        <v>0</v>
      </c>
      <c r="M435" s="9">
        <f t="shared" si="518"/>
        <v>1</v>
      </c>
      <c r="N435" s="9">
        <f t="shared" si="519"/>
        <v>0</v>
      </c>
      <c r="O435" s="9">
        <f t="shared" si="520"/>
        <v>1</v>
      </c>
      <c r="P435" s="8">
        <v>1.0</v>
      </c>
      <c r="AC435" s="11">
        <f t="shared" si="521"/>
        <v>0.4856267616</v>
      </c>
      <c r="AD435" s="11">
        <f t="shared" si="522"/>
        <v>0.2645798284</v>
      </c>
    </row>
    <row r="436" hidden="1">
      <c r="A436" s="12">
        <v>1.0</v>
      </c>
      <c r="B436" s="12">
        <v>3.0</v>
      </c>
      <c r="C436" s="12" t="s">
        <v>25</v>
      </c>
      <c r="D436" s="13"/>
      <c r="E436" s="12">
        <v>16.1</v>
      </c>
      <c r="F436" s="12" t="s">
        <v>24</v>
      </c>
      <c r="G436" s="12">
        <v>1.0</v>
      </c>
      <c r="H436" s="12">
        <v>0.0</v>
      </c>
      <c r="I436" s="12"/>
      <c r="J436" s="12"/>
      <c r="K436" s="13"/>
      <c r="L436" s="13"/>
      <c r="M436" s="13"/>
      <c r="N436" s="13"/>
      <c r="O436" s="13"/>
      <c r="P436" s="13"/>
    </row>
    <row r="437">
      <c r="A437" s="8">
        <v>1.0</v>
      </c>
      <c r="B437" s="8">
        <v>2.0</v>
      </c>
      <c r="C437" s="8" t="s">
        <v>25</v>
      </c>
      <c r="D437" s="8">
        <v>42.0</v>
      </c>
      <c r="E437" s="8">
        <v>26.0</v>
      </c>
      <c r="F437" s="8" t="s">
        <v>24</v>
      </c>
      <c r="G437" s="8">
        <v>1.0</v>
      </c>
      <c r="H437" s="8">
        <v>0.0</v>
      </c>
      <c r="I437" s="8">
        <f t="shared" ref="I437:I448" si="523">D437:D1003/$D$1</f>
        <v>0.525</v>
      </c>
      <c r="J437" s="8">
        <f t="shared" ref="J437:J448" si="524">LOG10(E437:E1003 +1)</f>
        <v>1.431363764</v>
      </c>
      <c r="K437" s="9">
        <f t="shared" ref="K437:K448" si="525">IF(B437=1, 1, 0)</f>
        <v>0</v>
      </c>
      <c r="L437" s="9">
        <f t="shared" ref="L437:L448" si="526">IF(B437=2, 1, 0)</f>
        <v>1</v>
      </c>
      <c r="M437" s="9">
        <f t="shared" ref="M437:M448" si="527">IF(F437="S", 1, 0)</f>
        <v>1</v>
      </c>
      <c r="N437" s="9">
        <f t="shared" ref="N437:N448" si="528">IF(F437="C", 1,0)</f>
        <v>0</v>
      </c>
      <c r="O437" s="9">
        <f t="shared" ref="O437:O448" si="529">IF(C437="male", 1,0)</f>
        <v>0</v>
      </c>
      <c r="P437" s="8">
        <v>1.0</v>
      </c>
      <c r="AC437" s="11">
        <f t="shared" ref="AC437:AC448" si="530">SUMPRODUCT(G437:P437, $R$5:$AA$5)</f>
        <v>0.6539416407</v>
      </c>
      <c r="AD437" s="11">
        <f t="shared" ref="AD437:AD448" si="531">(AC437-A437)^2</f>
        <v>0.119756388</v>
      </c>
    </row>
    <row r="438">
      <c r="A438" s="12">
        <v>0.0</v>
      </c>
      <c r="B438" s="12">
        <v>3.0</v>
      </c>
      <c r="C438" s="12" t="s">
        <v>23</v>
      </c>
      <c r="D438" s="12">
        <v>17.0</v>
      </c>
      <c r="E438" s="12">
        <v>7.125</v>
      </c>
      <c r="F438" s="12" t="s">
        <v>24</v>
      </c>
      <c r="G438" s="12">
        <v>0.0</v>
      </c>
      <c r="H438" s="12">
        <v>0.0</v>
      </c>
      <c r="I438" s="12">
        <f t="shared" si="523"/>
        <v>0.2125</v>
      </c>
      <c r="J438" s="12">
        <f t="shared" si="524"/>
        <v>0.9098233697</v>
      </c>
      <c r="K438" s="13">
        <f t="shared" si="525"/>
        <v>0</v>
      </c>
      <c r="L438" s="13">
        <f t="shared" si="526"/>
        <v>0</v>
      </c>
      <c r="M438" s="13">
        <f t="shared" si="527"/>
        <v>1</v>
      </c>
      <c r="N438" s="13">
        <f t="shared" si="528"/>
        <v>0</v>
      </c>
      <c r="O438" s="13">
        <f t="shared" si="529"/>
        <v>1</v>
      </c>
      <c r="P438" s="12">
        <v>1.0</v>
      </c>
      <c r="AC438" s="11">
        <f t="shared" si="530"/>
        <v>0.1775866996</v>
      </c>
      <c r="AD438" s="11">
        <f t="shared" si="531"/>
        <v>0.03153703587</v>
      </c>
    </row>
    <row r="439">
      <c r="A439" s="8">
        <v>0.0</v>
      </c>
      <c r="B439" s="8">
        <v>1.0</v>
      </c>
      <c r="C439" s="8" t="s">
        <v>23</v>
      </c>
      <c r="D439" s="8">
        <v>50.0</v>
      </c>
      <c r="E439" s="8">
        <v>55.9</v>
      </c>
      <c r="F439" s="8" t="s">
        <v>24</v>
      </c>
      <c r="G439" s="8">
        <v>1.0</v>
      </c>
      <c r="H439" s="8">
        <v>0.0</v>
      </c>
      <c r="I439" s="8">
        <f t="shared" si="523"/>
        <v>0.625</v>
      </c>
      <c r="J439" s="8">
        <f t="shared" si="524"/>
        <v>1.755112266</v>
      </c>
      <c r="K439" s="9">
        <f t="shared" si="525"/>
        <v>1</v>
      </c>
      <c r="L439" s="9">
        <f t="shared" si="526"/>
        <v>0</v>
      </c>
      <c r="M439" s="9">
        <f t="shared" si="527"/>
        <v>1</v>
      </c>
      <c r="N439" s="9">
        <f t="shared" si="528"/>
        <v>0</v>
      </c>
      <c r="O439" s="9">
        <f t="shared" si="529"/>
        <v>1</v>
      </c>
      <c r="P439" s="8">
        <v>1.0</v>
      </c>
      <c r="AC439" s="11">
        <f t="shared" si="530"/>
        <v>0.3052126485</v>
      </c>
      <c r="AD439" s="11">
        <f t="shared" si="531"/>
        <v>0.0931547608</v>
      </c>
    </row>
    <row r="440">
      <c r="A440" s="12">
        <v>1.0</v>
      </c>
      <c r="B440" s="12">
        <v>1.0</v>
      </c>
      <c r="C440" s="12" t="s">
        <v>25</v>
      </c>
      <c r="D440" s="12">
        <v>14.0</v>
      </c>
      <c r="E440" s="12">
        <v>120.0</v>
      </c>
      <c r="F440" s="12" t="s">
        <v>24</v>
      </c>
      <c r="G440" s="12">
        <v>1.0</v>
      </c>
      <c r="H440" s="12">
        <v>2.0</v>
      </c>
      <c r="I440" s="12">
        <f t="shared" si="523"/>
        <v>0.175</v>
      </c>
      <c r="J440" s="12">
        <f t="shared" si="524"/>
        <v>2.08278537</v>
      </c>
      <c r="K440" s="13">
        <f t="shared" si="525"/>
        <v>1</v>
      </c>
      <c r="L440" s="13">
        <f t="shared" si="526"/>
        <v>0</v>
      </c>
      <c r="M440" s="13">
        <f t="shared" si="527"/>
        <v>1</v>
      </c>
      <c r="N440" s="13">
        <f t="shared" si="528"/>
        <v>0</v>
      </c>
      <c r="O440" s="13">
        <f t="shared" si="529"/>
        <v>0</v>
      </c>
      <c r="P440" s="12">
        <v>1.0</v>
      </c>
      <c r="AC440" s="11">
        <f t="shared" si="530"/>
        <v>1.006849408</v>
      </c>
      <c r="AD440" s="11">
        <f t="shared" si="531"/>
        <v>0.00004691438556</v>
      </c>
    </row>
    <row r="441">
      <c r="A441" s="8">
        <v>0.0</v>
      </c>
      <c r="B441" s="8">
        <v>3.0</v>
      </c>
      <c r="C441" s="8" t="s">
        <v>25</v>
      </c>
      <c r="D441" s="8">
        <v>21.0</v>
      </c>
      <c r="E441" s="8">
        <v>34.375</v>
      </c>
      <c r="F441" s="8" t="s">
        <v>24</v>
      </c>
      <c r="G441" s="8">
        <v>2.0</v>
      </c>
      <c r="H441" s="8">
        <v>2.0</v>
      </c>
      <c r="I441" s="8">
        <f t="shared" si="523"/>
        <v>0.2625</v>
      </c>
      <c r="J441" s="8">
        <f t="shared" si="524"/>
        <v>1.548696449</v>
      </c>
      <c r="K441" s="9">
        <f t="shared" si="525"/>
        <v>0</v>
      </c>
      <c r="L441" s="9">
        <f t="shared" si="526"/>
        <v>0</v>
      </c>
      <c r="M441" s="9">
        <f t="shared" si="527"/>
        <v>1</v>
      </c>
      <c r="N441" s="9">
        <f t="shared" si="528"/>
        <v>0</v>
      </c>
      <c r="O441" s="9">
        <f t="shared" si="529"/>
        <v>0</v>
      </c>
      <c r="P441" s="8">
        <v>1.0</v>
      </c>
      <c r="AC441" s="11">
        <f t="shared" si="530"/>
        <v>0.5284635842</v>
      </c>
      <c r="AD441" s="11">
        <f t="shared" si="531"/>
        <v>0.2792737598</v>
      </c>
    </row>
    <row r="442">
      <c r="A442" s="12">
        <v>1.0</v>
      </c>
      <c r="B442" s="12">
        <v>2.0</v>
      </c>
      <c r="C442" s="12" t="s">
        <v>25</v>
      </c>
      <c r="D442" s="12">
        <v>24.0</v>
      </c>
      <c r="E442" s="12">
        <v>18.75</v>
      </c>
      <c r="F442" s="12" t="s">
        <v>24</v>
      </c>
      <c r="G442" s="12">
        <v>2.0</v>
      </c>
      <c r="H442" s="12">
        <v>3.0</v>
      </c>
      <c r="I442" s="12">
        <f t="shared" si="523"/>
        <v>0.3</v>
      </c>
      <c r="J442" s="12">
        <f t="shared" si="524"/>
        <v>1.2955671</v>
      </c>
      <c r="K442" s="13">
        <f t="shared" si="525"/>
        <v>0</v>
      </c>
      <c r="L442" s="13">
        <f t="shared" si="526"/>
        <v>1</v>
      </c>
      <c r="M442" s="13">
        <f t="shared" si="527"/>
        <v>1</v>
      </c>
      <c r="N442" s="13">
        <f t="shared" si="528"/>
        <v>0</v>
      </c>
      <c r="O442" s="13">
        <f t="shared" si="529"/>
        <v>0</v>
      </c>
      <c r="P442" s="12">
        <v>1.0</v>
      </c>
      <c r="AC442" s="11">
        <f t="shared" si="530"/>
        <v>0.6658371722</v>
      </c>
      <c r="AD442" s="11">
        <f t="shared" si="531"/>
        <v>0.1116647955</v>
      </c>
    </row>
    <row r="443">
      <c r="A443" s="8">
        <v>0.0</v>
      </c>
      <c r="B443" s="8">
        <v>1.0</v>
      </c>
      <c r="C443" s="8" t="s">
        <v>23</v>
      </c>
      <c r="D443" s="8">
        <v>64.0</v>
      </c>
      <c r="E443" s="8">
        <v>263.0</v>
      </c>
      <c r="F443" s="8" t="s">
        <v>24</v>
      </c>
      <c r="G443" s="8">
        <v>1.0</v>
      </c>
      <c r="H443" s="8">
        <v>4.0</v>
      </c>
      <c r="I443" s="8">
        <f t="shared" si="523"/>
        <v>0.8</v>
      </c>
      <c r="J443" s="8">
        <f t="shared" si="524"/>
        <v>2.421603927</v>
      </c>
      <c r="K443" s="9">
        <f t="shared" si="525"/>
        <v>1</v>
      </c>
      <c r="L443" s="9">
        <f t="shared" si="526"/>
        <v>0</v>
      </c>
      <c r="M443" s="9">
        <f t="shared" si="527"/>
        <v>1</v>
      </c>
      <c r="N443" s="9">
        <f t="shared" si="528"/>
        <v>0</v>
      </c>
      <c r="O443" s="9">
        <f t="shared" si="529"/>
        <v>1</v>
      </c>
      <c r="P443" s="8">
        <v>1.0</v>
      </c>
      <c r="AC443" s="11">
        <f t="shared" si="530"/>
        <v>0.1923732511</v>
      </c>
      <c r="AD443" s="11">
        <f t="shared" si="531"/>
        <v>0.03700746773</v>
      </c>
    </row>
    <row r="444">
      <c r="A444" s="12">
        <v>0.0</v>
      </c>
      <c r="B444" s="12">
        <v>2.0</v>
      </c>
      <c r="C444" s="12" t="s">
        <v>23</v>
      </c>
      <c r="D444" s="12">
        <v>31.0</v>
      </c>
      <c r="E444" s="12">
        <v>10.5</v>
      </c>
      <c r="F444" s="12" t="s">
        <v>24</v>
      </c>
      <c r="G444" s="12">
        <v>0.0</v>
      </c>
      <c r="H444" s="12">
        <v>0.0</v>
      </c>
      <c r="I444" s="12">
        <f t="shared" si="523"/>
        <v>0.3875</v>
      </c>
      <c r="J444" s="12">
        <f t="shared" si="524"/>
        <v>1.06069784</v>
      </c>
      <c r="K444" s="13">
        <f t="shared" si="525"/>
        <v>0</v>
      </c>
      <c r="L444" s="13">
        <f t="shared" si="526"/>
        <v>1</v>
      </c>
      <c r="M444" s="13">
        <f t="shared" si="527"/>
        <v>1</v>
      </c>
      <c r="N444" s="13">
        <f t="shared" si="528"/>
        <v>0</v>
      </c>
      <c r="O444" s="13">
        <f t="shared" si="529"/>
        <v>1</v>
      </c>
      <c r="P444" s="12">
        <v>1.0</v>
      </c>
      <c r="AC444" s="11">
        <f t="shared" si="530"/>
        <v>0.2781613345</v>
      </c>
      <c r="AD444" s="11">
        <f t="shared" si="531"/>
        <v>0.07737372801</v>
      </c>
    </row>
    <row r="445">
      <c r="A445" s="8">
        <v>1.0</v>
      </c>
      <c r="B445" s="8">
        <v>2.0</v>
      </c>
      <c r="C445" s="8" t="s">
        <v>25</v>
      </c>
      <c r="D445" s="8">
        <v>45.0</v>
      </c>
      <c r="E445" s="8">
        <v>26.25</v>
      </c>
      <c r="F445" s="8" t="s">
        <v>24</v>
      </c>
      <c r="G445" s="8">
        <v>1.0</v>
      </c>
      <c r="H445" s="8">
        <v>1.0</v>
      </c>
      <c r="I445" s="8">
        <f t="shared" si="523"/>
        <v>0.5625</v>
      </c>
      <c r="J445" s="8">
        <f t="shared" si="524"/>
        <v>1.435366507</v>
      </c>
      <c r="K445" s="9">
        <f t="shared" si="525"/>
        <v>0</v>
      </c>
      <c r="L445" s="9">
        <f t="shared" si="526"/>
        <v>1</v>
      </c>
      <c r="M445" s="9">
        <f t="shared" si="527"/>
        <v>1</v>
      </c>
      <c r="N445" s="9">
        <f t="shared" si="528"/>
        <v>0</v>
      </c>
      <c r="O445" s="9">
        <f t="shared" si="529"/>
        <v>0</v>
      </c>
      <c r="P445" s="8">
        <v>1.0</v>
      </c>
      <c r="AC445" s="11">
        <f t="shared" si="530"/>
        <v>0.6210063429</v>
      </c>
      <c r="AD445" s="11">
        <f t="shared" si="531"/>
        <v>0.1436361921</v>
      </c>
    </row>
    <row r="446">
      <c r="A446" s="12">
        <v>0.0</v>
      </c>
      <c r="B446" s="12">
        <v>3.0</v>
      </c>
      <c r="C446" s="12" t="s">
        <v>23</v>
      </c>
      <c r="D446" s="12">
        <v>20.0</v>
      </c>
      <c r="E446" s="12">
        <v>9.5</v>
      </c>
      <c r="F446" s="12" t="s">
        <v>24</v>
      </c>
      <c r="G446" s="12">
        <v>0.0</v>
      </c>
      <c r="H446" s="12">
        <v>0.0</v>
      </c>
      <c r="I446" s="12">
        <f t="shared" si="523"/>
        <v>0.25</v>
      </c>
      <c r="J446" s="12">
        <f t="shared" si="524"/>
        <v>1.021189299</v>
      </c>
      <c r="K446" s="13">
        <f t="shared" si="525"/>
        <v>0</v>
      </c>
      <c r="L446" s="13">
        <f t="shared" si="526"/>
        <v>0</v>
      </c>
      <c r="M446" s="13">
        <f t="shared" si="527"/>
        <v>1</v>
      </c>
      <c r="N446" s="13">
        <f t="shared" si="528"/>
        <v>0</v>
      </c>
      <c r="O446" s="13">
        <f t="shared" si="529"/>
        <v>1</v>
      </c>
      <c r="P446" s="12">
        <v>1.0</v>
      </c>
      <c r="AC446" s="11">
        <f t="shared" si="530"/>
        <v>0.1638102959</v>
      </c>
      <c r="AD446" s="11">
        <f t="shared" si="531"/>
        <v>0.02683381305</v>
      </c>
    </row>
    <row r="447">
      <c r="A447" s="8">
        <v>0.0</v>
      </c>
      <c r="B447" s="8">
        <v>3.0</v>
      </c>
      <c r="C447" s="8" t="s">
        <v>23</v>
      </c>
      <c r="D447" s="8">
        <v>25.0</v>
      </c>
      <c r="E447" s="8">
        <v>7.775</v>
      </c>
      <c r="F447" s="8" t="s">
        <v>24</v>
      </c>
      <c r="G447" s="8">
        <v>1.0</v>
      </c>
      <c r="H447" s="8">
        <v>0.0</v>
      </c>
      <c r="I447" s="8">
        <f t="shared" si="523"/>
        <v>0.3125</v>
      </c>
      <c r="J447" s="8">
        <f t="shared" si="524"/>
        <v>0.9432471251</v>
      </c>
      <c r="K447" s="9">
        <f t="shared" si="525"/>
        <v>0</v>
      </c>
      <c r="L447" s="9">
        <f t="shared" si="526"/>
        <v>0</v>
      </c>
      <c r="M447" s="9">
        <f t="shared" si="527"/>
        <v>1</v>
      </c>
      <c r="N447" s="9">
        <f t="shared" si="528"/>
        <v>0</v>
      </c>
      <c r="O447" s="9">
        <f t="shared" si="529"/>
        <v>1</v>
      </c>
      <c r="P447" s="8">
        <v>1.0</v>
      </c>
      <c r="AC447" s="11">
        <f t="shared" si="530"/>
        <v>0.07306956837</v>
      </c>
      <c r="AD447" s="11">
        <f t="shared" si="531"/>
        <v>0.005339161821</v>
      </c>
    </row>
    <row r="448">
      <c r="A448" s="12">
        <v>1.0</v>
      </c>
      <c r="B448" s="12">
        <v>2.0</v>
      </c>
      <c r="C448" s="12" t="s">
        <v>25</v>
      </c>
      <c r="D448" s="12">
        <v>28.0</v>
      </c>
      <c r="E448" s="12">
        <v>13.0</v>
      </c>
      <c r="F448" s="12" t="s">
        <v>24</v>
      </c>
      <c r="G448" s="12">
        <v>0.0</v>
      </c>
      <c r="H448" s="12">
        <v>0.0</v>
      </c>
      <c r="I448" s="12">
        <f t="shared" si="523"/>
        <v>0.35</v>
      </c>
      <c r="J448" s="12">
        <f t="shared" si="524"/>
        <v>1.146128036</v>
      </c>
      <c r="K448" s="13">
        <f t="shared" si="525"/>
        <v>0</v>
      </c>
      <c r="L448" s="13">
        <f t="shared" si="526"/>
        <v>1</v>
      </c>
      <c r="M448" s="13">
        <f t="shared" si="527"/>
        <v>1</v>
      </c>
      <c r="N448" s="13">
        <f t="shared" si="528"/>
        <v>0</v>
      </c>
      <c r="O448" s="13">
        <f t="shared" si="529"/>
        <v>0</v>
      </c>
      <c r="P448" s="12">
        <v>1.0</v>
      </c>
      <c r="AC448" s="11">
        <f t="shared" si="530"/>
        <v>0.7845942001</v>
      </c>
      <c r="AD448" s="11">
        <f t="shared" si="531"/>
        <v>0.04639965862</v>
      </c>
    </row>
    <row r="449" hidden="1">
      <c r="A449" s="8">
        <v>1.0</v>
      </c>
      <c r="B449" s="8">
        <v>3.0</v>
      </c>
      <c r="C449" s="8" t="s">
        <v>23</v>
      </c>
      <c r="D449" s="9"/>
      <c r="E449" s="8">
        <v>8.1125</v>
      </c>
      <c r="F449" s="8" t="s">
        <v>24</v>
      </c>
      <c r="G449" s="8">
        <v>0.0</v>
      </c>
      <c r="H449" s="8">
        <v>0.0</v>
      </c>
      <c r="I449" s="8"/>
      <c r="J449" s="8"/>
      <c r="K449" s="9"/>
      <c r="L449" s="9"/>
      <c r="M449" s="9"/>
      <c r="N449" s="9"/>
      <c r="O449" s="9"/>
      <c r="P449" s="9"/>
    </row>
    <row r="450">
      <c r="A450" s="12">
        <v>1.0</v>
      </c>
      <c r="B450" s="12">
        <v>1.0</v>
      </c>
      <c r="C450" s="12" t="s">
        <v>23</v>
      </c>
      <c r="D450" s="12">
        <v>4.0</v>
      </c>
      <c r="E450" s="12">
        <v>81.8583</v>
      </c>
      <c r="F450" s="12" t="s">
        <v>24</v>
      </c>
      <c r="G450" s="12">
        <v>0.0</v>
      </c>
      <c r="H450" s="12">
        <v>2.0</v>
      </c>
      <c r="I450" s="12">
        <f t="shared" ref="I450:I455" si="532">D450:D1003/$D$1</f>
        <v>0.05</v>
      </c>
      <c r="J450" s="12">
        <f t="shared" ref="J450:J455" si="533">LOG10(E450:E1003 +1)</f>
        <v>1.918336019</v>
      </c>
      <c r="K450" s="13">
        <f t="shared" ref="K450:K455" si="534">IF(B450=1, 1, 0)</f>
        <v>1</v>
      </c>
      <c r="L450" s="13">
        <f t="shared" ref="L450:L455" si="535">IF(B450=2, 1, 0)</f>
        <v>0</v>
      </c>
      <c r="M450" s="13">
        <f t="shared" ref="M450:M455" si="536">IF(F450="S", 1, 0)</f>
        <v>1</v>
      </c>
      <c r="N450" s="13">
        <f t="shared" ref="N450:N455" si="537">IF(F450="C", 1,0)</f>
        <v>0</v>
      </c>
      <c r="O450" s="13">
        <f t="shared" ref="O450:O455" si="538">IF(C450="male", 1,0)</f>
        <v>1</v>
      </c>
      <c r="P450" s="12">
        <v>1.0</v>
      </c>
      <c r="AC450" s="11">
        <f t="shared" ref="AC450:AC455" si="539">SUMPRODUCT(G450:P450, $R$5:$AA$5)</f>
        <v>0.6347187209</v>
      </c>
      <c r="AD450" s="11">
        <f t="shared" ref="AD450:AD455" si="540">(AC450-A450)^2</f>
        <v>0.1334304129</v>
      </c>
    </row>
    <row r="451">
      <c r="A451" s="8">
        <v>1.0</v>
      </c>
      <c r="B451" s="8">
        <v>2.0</v>
      </c>
      <c r="C451" s="8" t="s">
        <v>25</v>
      </c>
      <c r="D451" s="8">
        <v>13.0</v>
      </c>
      <c r="E451" s="8">
        <v>19.5</v>
      </c>
      <c r="F451" s="8" t="s">
        <v>24</v>
      </c>
      <c r="G451" s="8">
        <v>0.0</v>
      </c>
      <c r="H451" s="8">
        <v>1.0</v>
      </c>
      <c r="I451" s="8">
        <f t="shared" si="532"/>
        <v>0.1625</v>
      </c>
      <c r="J451" s="8">
        <f t="shared" si="533"/>
        <v>1.311753861</v>
      </c>
      <c r="K451" s="9">
        <f t="shared" si="534"/>
        <v>0</v>
      </c>
      <c r="L451" s="9">
        <f t="shared" si="535"/>
        <v>1</v>
      </c>
      <c r="M451" s="9">
        <f t="shared" si="536"/>
        <v>1</v>
      </c>
      <c r="N451" s="9">
        <f t="shared" si="537"/>
        <v>0</v>
      </c>
      <c r="O451" s="9">
        <f t="shared" si="538"/>
        <v>0</v>
      </c>
      <c r="P451" s="8">
        <v>1.0</v>
      </c>
      <c r="AC451" s="11">
        <f t="shared" si="539"/>
        <v>0.8747630949</v>
      </c>
      <c r="AD451" s="11">
        <f t="shared" si="540"/>
        <v>0.0156842824</v>
      </c>
    </row>
    <row r="452">
      <c r="A452" s="12">
        <v>1.0</v>
      </c>
      <c r="B452" s="12">
        <v>1.0</v>
      </c>
      <c r="C452" s="12" t="s">
        <v>23</v>
      </c>
      <c r="D452" s="12">
        <v>34.0</v>
      </c>
      <c r="E452" s="12">
        <v>26.55</v>
      </c>
      <c r="F452" s="12" t="s">
        <v>24</v>
      </c>
      <c r="G452" s="12">
        <v>0.0</v>
      </c>
      <c r="H452" s="12">
        <v>0.0</v>
      </c>
      <c r="I452" s="12">
        <f t="shared" si="532"/>
        <v>0.425</v>
      </c>
      <c r="J452" s="12">
        <f t="shared" si="533"/>
        <v>1.440121603</v>
      </c>
      <c r="K452" s="13">
        <f t="shared" si="534"/>
        <v>1</v>
      </c>
      <c r="L452" s="13">
        <f t="shared" si="535"/>
        <v>0</v>
      </c>
      <c r="M452" s="13">
        <f t="shared" si="536"/>
        <v>1</v>
      </c>
      <c r="N452" s="13">
        <f t="shared" si="537"/>
        <v>0</v>
      </c>
      <c r="O452" s="13">
        <f t="shared" si="538"/>
        <v>1</v>
      </c>
      <c r="P452" s="12">
        <v>1.0</v>
      </c>
      <c r="AC452" s="11">
        <f t="shared" si="539"/>
        <v>0.4472178937</v>
      </c>
      <c r="AD452" s="11">
        <f t="shared" si="540"/>
        <v>0.3055680571</v>
      </c>
    </row>
    <row r="453">
      <c r="A453" s="8">
        <v>1.0</v>
      </c>
      <c r="B453" s="8">
        <v>3.0</v>
      </c>
      <c r="C453" s="8" t="s">
        <v>25</v>
      </c>
      <c r="D453" s="8">
        <v>5.0</v>
      </c>
      <c r="E453" s="8">
        <v>19.2583</v>
      </c>
      <c r="F453" s="8" t="s">
        <v>26</v>
      </c>
      <c r="G453" s="8">
        <v>2.0</v>
      </c>
      <c r="H453" s="8">
        <v>1.0</v>
      </c>
      <c r="I453" s="8">
        <f t="shared" si="532"/>
        <v>0.0625</v>
      </c>
      <c r="J453" s="8">
        <f t="shared" si="533"/>
        <v>1.306602998</v>
      </c>
      <c r="K453" s="9">
        <f t="shared" si="534"/>
        <v>0</v>
      </c>
      <c r="L453" s="9">
        <f t="shared" si="535"/>
        <v>0</v>
      </c>
      <c r="M453" s="9">
        <f t="shared" si="536"/>
        <v>0</v>
      </c>
      <c r="N453" s="9">
        <f t="shared" si="537"/>
        <v>1</v>
      </c>
      <c r="O453" s="9">
        <f t="shared" si="538"/>
        <v>0</v>
      </c>
      <c r="P453" s="8">
        <v>1.0</v>
      </c>
      <c r="AC453" s="11">
        <f t="shared" si="539"/>
        <v>0.6991092501</v>
      </c>
      <c r="AD453" s="11">
        <f t="shared" si="540"/>
        <v>0.09053524338</v>
      </c>
    </row>
    <row r="454">
      <c r="A454" s="12">
        <v>1.0</v>
      </c>
      <c r="B454" s="12">
        <v>1.0</v>
      </c>
      <c r="C454" s="12" t="s">
        <v>23</v>
      </c>
      <c r="D454" s="12">
        <v>52.0</v>
      </c>
      <c r="E454" s="12">
        <v>30.5</v>
      </c>
      <c r="F454" s="12" t="s">
        <v>24</v>
      </c>
      <c r="G454" s="12">
        <v>0.0</v>
      </c>
      <c r="H454" s="12">
        <v>0.0</v>
      </c>
      <c r="I454" s="12">
        <f t="shared" si="532"/>
        <v>0.65</v>
      </c>
      <c r="J454" s="12">
        <f t="shared" si="533"/>
        <v>1.498310554</v>
      </c>
      <c r="K454" s="13">
        <f t="shared" si="534"/>
        <v>1</v>
      </c>
      <c r="L454" s="13">
        <f t="shared" si="535"/>
        <v>0</v>
      </c>
      <c r="M454" s="13">
        <f t="shared" si="536"/>
        <v>1</v>
      </c>
      <c r="N454" s="13">
        <f t="shared" si="537"/>
        <v>0</v>
      </c>
      <c r="O454" s="13">
        <f t="shared" si="538"/>
        <v>1</v>
      </c>
      <c r="P454" s="12">
        <v>1.0</v>
      </c>
      <c r="AC454" s="11">
        <f t="shared" si="539"/>
        <v>0.334827448</v>
      </c>
      <c r="AD454" s="11">
        <f t="shared" si="540"/>
        <v>0.4424545239</v>
      </c>
    </row>
    <row r="455">
      <c r="A455" s="8">
        <v>0.0</v>
      </c>
      <c r="B455" s="8">
        <v>2.0</v>
      </c>
      <c r="C455" s="8" t="s">
        <v>23</v>
      </c>
      <c r="D455" s="8">
        <v>36.0</v>
      </c>
      <c r="E455" s="8">
        <v>27.75</v>
      </c>
      <c r="F455" s="8" t="s">
        <v>24</v>
      </c>
      <c r="G455" s="8">
        <v>1.0</v>
      </c>
      <c r="H455" s="8">
        <v>2.0</v>
      </c>
      <c r="I455" s="8">
        <f t="shared" si="532"/>
        <v>0.45</v>
      </c>
      <c r="J455" s="8">
        <f t="shared" si="533"/>
        <v>1.458637849</v>
      </c>
      <c r="K455" s="9">
        <f t="shared" si="534"/>
        <v>0</v>
      </c>
      <c r="L455" s="9">
        <f t="shared" si="535"/>
        <v>1</v>
      </c>
      <c r="M455" s="9">
        <f t="shared" si="536"/>
        <v>1</v>
      </c>
      <c r="N455" s="9">
        <f t="shared" si="537"/>
        <v>0</v>
      </c>
      <c r="O455" s="9">
        <f t="shared" si="538"/>
        <v>1</v>
      </c>
      <c r="P455" s="8">
        <v>1.0</v>
      </c>
      <c r="AC455" s="11">
        <f t="shared" si="539"/>
        <v>0.1827634203</v>
      </c>
      <c r="AD455" s="11">
        <f t="shared" si="540"/>
        <v>0.0334024678</v>
      </c>
    </row>
    <row r="456" hidden="1">
      <c r="A456" s="12">
        <v>0.0</v>
      </c>
      <c r="B456" s="12">
        <v>3.0</v>
      </c>
      <c r="C456" s="12" t="s">
        <v>23</v>
      </c>
      <c r="D456" s="13"/>
      <c r="E456" s="12">
        <v>19.9667</v>
      </c>
      <c r="F456" s="12" t="s">
        <v>24</v>
      </c>
      <c r="G456" s="12">
        <v>1.0</v>
      </c>
      <c r="H456" s="12">
        <v>0.0</v>
      </c>
      <c r="I456" s="12"/>
      <c r="J456" s="12"/>
      <c r="K456" s="13"/>
      <c r="L456" s="13"/>
      <c r="M456" s="13"/>
      <c r="N456" s="13"/>
      <c r="O456" s="13"/>
      <c r="P456" s="13"/>
    </row>
    <row r="457">
      <c r="A457" s="8">
        <v>0.0</v>
      </c>
      <c r="B457" s="8">
        <v>1.0</v>
      </c>
      <c r="C457" s="8" t="s">
        <v>23</v>
      </c>
      <c r="D457" s="8">
        <v>30.0</v>
      </c>
      <c r="E457" s="8">
        <v>27.75</v>
      </c>
      <c r="F457" s="8" t="s">
        <v>26</v>
      </c>
      <c r="G457" s="8">
        <v>0.0</v>
      </c>
      <c r="H457" s="8">
        <v>0.0</v>
      </c>
      <c r="I457" s="8">
        <f t="shared" ref="I457:I458" si="541">D457:D1003/$D$1</f>
        <v>0.375</v>
      </c>
      <c r="J457" s="8">
        <f t="shared" ref="J457:J458" si="542">LOG10(E457:E1003 +1)</f>
        <v>1.458637849</v>
      </c>
      <c r="K457" s="9">
        <f t="shared" ref="K457:K458" si="543">IF(B457=1, 1, 0)</f>
        <v>1</v>
      </c>
      <c r="L457" s="9">
        <f t="shared" ref="L457:L458" si="544">IF(B457=2, 1, 0)</f>
        <v>0</v>
      </c>
      <c r="M457" s="9">
        <f t="shared" ref="M457:M458" si="545">IF(F457="S", 1, 0)</f>
        <v>0</v>
      </c>
      <c r="N457" s="9">
        <f t="shared" ref="N457:N458" si="546">IF(F457="C", 1,0)</f>
        <v>1</v>
      </c>
      <c r="O457" s="9">
        <f t="shared" ref="O457:O458" si="547">IF(C457="male", 1,0)</f>
        <v>1</v>
      </c>
      <c r="P457" s="8">
        <v>1.0</v>
      </c>
      <c r="AC457" s="11">
        <f t="shared" ref="AC457:AC458" si="548">SUMPRODUCT(G457:P457, $R$5:$AA$5)</f>
        <v>0.5398221094</v>
      </c>
      <c r="AD457" s="11">
        <f t="shared" ref="AD457:AD458" si="549">(AC457-A457)^2</f>
        <v>0.2914079098</v>
      </c>
    </row>
    <row r="458">
      <c r="A458" s="12">
        <v>1.0</v>
      </c>
      <c r="B458" s="12">
        <v>1.0</v>
      </c>
      <c r="C458" s="12" t="s">
        <v>23</v>
      </c>
      <c r="D458" s="12">
        <v>49.0</v>
      </c>
      <c r="E458" s="12">
        <v>89.1042</v>
      </c>
      <c r="F458" s="12" t="s">
        <v>26</v>
      </c>
      <c r="G458" s="12">
        <v>1.0</v>
      </c>
      <c r="H458" s="12">
        <v>0.0</v>
      </c>
      <c r="I458" s="12">
        <f t="shared" si="541"/>
        <v>0.6125</v>
      </c>
      <c r="J458" s="12">
        <f t="shared" si="542"/>
        <v>1.954745035</v>
      </c>
      <c r="K458" s="13">
        <f t="shared" si="543"/>
        <v>1</v>
      </c>
      <c r="L458" s="13">
        <f t="shared" si="544"/>
        <v>0</v>
      </c>
      <c r="M458" s="13">
        <f t="shared" si="545"/>
        <v>0</v>
      </c>
      <c r="N458" s="13">
        <f t="shared" si="546"/>
        <v>1</v>
      </c>
      <c r="O458" s="13">
        <f t="shared" si="547"/>
        <v>1</v>
      </c>
      <c r="P458" s="12">
        <v>1.0</v>
      </c>
      <c r="AC458" s="11">
        <f t="shared" si="548"/>
        <v>0.3874401389</v>
      </c>
      <c r="AD458" s="11">
        <f t="shared" si="549"/>
        <v>0.3752295835</v>
      </c>
    </row>
    <row r="459" hidden="1">
      <c r="A459" s="8">
        <v>0.0</v>
      </c>
      <c r="B459" s="8">
        <v>3.0</v>
      </c>
      <c r="C459" s="8" t="s">
        <v>23</v>
      </c>
      <c r="D459" s="9"/>
      <c r="E459" s="8">
        <v>8.05</v>
      </c>
      <c r="F459" s="8" t="s">
        <v>24</v>
      </c>
      <c r="G459" s="8">
        <v>0.0</v>
      </c>
      <c r="H459" s="8">
        <v>0.0</v>
      </c>
      <c r="I459" s="8"/>
      <c r="J459" s="8"/>
      <c r="K459" s="9"/>
      <c r="L459" s="9"/>
      <c r="M459" s="9"/>
      <c r="N459" s="9"/>
      <c r="O459" s="9"/>
      <c r="P459" s="9"/>
    </row>
    <row r="460">
      <c r="A460" s="12">
        <v>1.0</v>
      </c>
      <c r="B460" s="12">
        <v>3.0</v>
      </c>
      <c r="C460" s="12" t="s">
        <v>23</v>
      </c>
      <c r="D460" s="12">
        <v>29.0</v>
      </c>
      <c r="E460" s="12">
        <v>7.8958</v>
      </c>
      <c r="F460" s="12" t="s">
        <v>26</v>
      </c>
      <c r="G460" s="12">
        <v>0.0</v>
      </c>
      <c r="H460" s="12">
        <v>0.0</v>
      </c>
      <c r="I460" s="12">
        <f t="shared" ref="I460:I461" si="550">D460:D1003/$D$1</f>
        <v>0.3625</v>
      </c>
      <c r="J460" s="12">
        <f t="shared" ref="J460:J461" si="551">LOG10(E460:E1003 +1)</f>
        <v>0.9491850103</v>
      </c>
      <c r="K460" s="13">
        <f t="shared" ref="K460:K461" si="552">IF(B460=1, 1, 0)</f>
        <v>0</v>
      </c>
      <c r="L460" s="13">
        <f t="shared" ref="L460:L461" si="553">IF(B460=2, 1, 0)</f>
        <v>0</v>
      </c>
      <c r="M460" s="13">
        <f t="shared" ref="M460:M461" si="554">IF(F460="S", 1, 0)</f>
        <v>0</v>
      </c>
      <c r="N460" s="13">
        <f t="shared" ref="N460:N461" si="555">IF(F460="C", 1,0)</f>
        <v>1</v>
      </c>
      <c r="O460" s="13">
        <f t="shared" ref="O460:O461" si="556">IF(C460="male", 1,0)</f>
        <v>1</v>
      </c>
      <c r="P460" s="12">
        <v>1.0</v>
      </c>
      <c r="AC460" s="11">
        <f t="shared" ref="AC460:AC461" si="557">SUMPRODUCT(G460:P460, $R$5:$AA$5)</f>
        <v>0.1687832823</v>
      </c>
      <c r="AD460" s="11">
        <f t="shared" ref="AD460:AD461" si="558">(AC460-A460)^2</f>
        <v>0.6909212318</v>
      </c>
    </row>
    <row r="461">
      <c r="A461" s="8">
        <v>0.0</v>
      </c>
      <c r="B461" s="8">
        <v>1.0</v>
      </c>
      <c r="C461" s="8" t="s">
        <v>23</v>
      </c>
      <c r="D461" s="8">
        <v>65.0</v>
      </c>
      <c r="E461" s="8">
        <v>26.55</v>
      </c>
      <c r="F461" s="8" t="s">
        <v>24</v>
      </c>
      <c r="G461" s="8">
        <v>0.0</v>
      </c>
      <c r="H461" s="8">
        <v>0.0</v>
      </c>
      <c r="I461" s="8">
        <f t="shared" si="550"/>
        <v>0.8125</v>
      </c>
      <c r="J461" s="8">
        <f t="shared" si="551"/>
        <v>1.440121603</v>
      </c>
      <c r="K461" s="9">
        <f t="shared" si="552"/>
        <v>1</v>
      </c>
      <c r="L461" s="9">
        <f t="shared" si="553"/>
        <v>0</v>
      </c>
      <c r="M461" s="9">
        <f t="shared" si="554"/>
        <v>1</v>
      </c>
      <c r="N461" s="9">
        <f t="shared" si="555"/>
        <v>0</v>
      </c>
      <c r="O461" s="9">
        <f t="shared" si="556"/>
        <v>1</v>
      </c>
      <c r="P461" s="8">
        <v>1.0</v>
      </c>
      <c r="AC461" s="11">
        <f t="shared" si="557"/>
        <v>0.248772076</v>
      </c>
      <c r="AD461" s="11">
        <f t="shared" si="558"/>
        <v>0.06188754582</v>
      </c>
    </row>
    <row r="462" hidden="1">
      <c r="A462" s="12">
        <v>1.0</v>
      </c>
      <c r="B462" s="12">
        <v>1.0</v>
      </c>
      <c r="C462" s="12" t="s">
        <v>25</v>
      </c>
      <c r="D462" s="13"/>
      <c r="E462" s="12">
        <v>51.8625</v>
      </c>
      <c r="F462" s="12" t="s">
        <v>24</v>
      </c>
      <c r="G462" s="12">
        <v>1.0</v>
      </c>
      <c r="H462" s="12">
        <v>0.0</v>
      </c>
      <c r="I462" s="12"/>
      <c r="J462" s="12"/>
      <c r="K462" s="13"/>
      <c r="L462" s="13"/>
      <c r="M462" s="13"/>
      <c r="N462" s="13"/>
      <c r="O462" s="13"/>
      <c r="P462" s="13"/>
    </row>
    <row r="463">
      <c r="A463" s="8">
        <v>1.0</v>
      </c>
      <c r="B463" s="8">
        <v>2.0</v>
      </c>
      <c r="C463" s="8" t="s">
        <v>25</v>
      </c>
      <c r="D463" s="8">
        <v>50.0</v>
      </c>
      <c r="E463" s="8">
        <v>10.5</v>
      </c>
      <c r="F463" s="8" t="s">
        <v>24</v>
      </c>
      <c r="G463" s="8">
        <v>0.0</v>
      </c>
      <c r="H463" s="8">
        <v>0.0</v>
      </c>
      <c r="I463" s="8">
        <f>D463:D1003/$D$1</f>
        <v>0.625</v>
      </c>
      <c r="J463" s="8">
        <f>LOG10(E463:E1003 +1)</f>
        <v>1.06069784</v>
      </c>
      <c r="K463" s="9">
        <f>IF(B463=1, 1, 0)</f>
        <v>0</v>
      </c>
      <c r="L463" s="9">
        <f>IF(B463=2, 1, 0)</f>
        <v>1</v>
      </c>
      <c r="M463" s="9">
        <f>IF(F463="S", 1, 0)</f>
        <v>1</v>
      </c>
      <c r="N463" s="9">
        <f>IF(F463="C", 1,0)</f>
        <v>0</v>
      </c>
      <c r="O463" s="9">
        <f>IF(C463="male", 1,0)</f>
        <v>0</v>
      </c>
      <c r="P463" s="8">
        <v>1.0</v>
      </c>
      <c r="AC463" s="11">
        <f>SUMPRODUCT(G463:P463, $R$5:$AA$5)</f>
        <v>0.6395977745</v>
      </c>
      <c r="AD463" s="11">
        <f>(AC463-A463)^2</f>
        <v>0.1298897641</v>
      </c>
    </row>
    <row r="464" hidden="1">
      <c r="A464" s="12">
        <v>0.0</v>
      </c>
      <c r="B464" s="12">
        <v>3.0</v>
      </c>
      <c r="C464" s="12" t="s">
        <v>23</v>
      </c>
      <c r="D464" s="13"/>
      <c r="E464" s="12">
        <v>7.75</v>
      </c>
      <c r="F464" s="12" t="s">
        <v>28</v>
      </c>
      <c r="G464" s="12">
        <v>0.0</v>
      </c>
      <c r="H464" s="12">
        <v>0.0</v>
      </c>
      <c r="I464" s="12"/>
      <c r="J464" s="12"/>
      <c r="K464" s="13"/>
      <c r="L464" s="13"/>
      <c r="M464" s="13"/>
      <c r="N464" s="13"/>
      <c r="O464" s="13"/>
      <c r="P464" s="13"/>
    </row>
    <row r="465">
      <c r="A465" s="8">
        <v>1.0</v>
      </c>
      <c r="B465" s="8">
        <v>1.0</v>
      </c>
      <c r="C465" s="8" t="s">
        <v>23</v>
      </c>
      <c r="D465" s="8">
        <v>48.0</v>
      </c>
      <c r="E465" s="8">
        <v>26.55</v>
      </c>
      <c r="F465" s="8" t="s">
        <v>24</v>
      </c>
      <c r="G465" s="8">
        <v>0.0</v>
      </c>
      <c r="H465" s="8">
        <v>0.0</v>
      </c>
      <c r="I465" s="8">
        <f t="shared" ref="I465:I468" si="559">D465:D1003/$D$1</f>
        <v>0.6</v>
      </c>
      <c r="J465" s="8">
        <f t="shared" ref="J465:J468" si="560">LOG10(E465:E1003 +1)</f>
        <v>1.440121603</v>
      </c>
      <c r="K465" s="9">
        <f t="shared" ref="K465:K468" si="561">IF(B465=1, 1, 0)</f>
        <v>1</v>
      </c>
      <c r="L465" s="9">
        <f t="shared" ref="L465:L468" si="562">IF(B465=2, 1, 0)</f>
        <v>0</v>
      </c>
      <c r="M465" s="9">
        <f t="shared" ref="M465:M468" si="563">IF(F465="S", 1, 0)</f>
        <v>1</v>
      </c>
      <c r="N465" s="9">
        <f t="shared" ref="N465:N468" si="564">IF(F465="C", 1,0)</f>
        <v>0</v>
      </c>
      <c r="O465" s="9">
        <f t="shared" ref="O465:O468" si="565">IF(C465="male", 1,0)</f>
        <v>1</v>
      </c>
      <c r="P465" s="8">
        <v>1.0</v>
      </c>
      <c r="AC465" s="11">
        <f t="shared" ref="AC465:AC468" si="566">SUMPRODUCT(G465:P465, $R$5:$AA$5)</f>
        <v>0.3575972019</v>
      </c>
      <c r="AD465" s="11">
        <f t="shared" ref="AD465:AD468" si="567">(AC465-A465)^2</f>
        <v>0.4126813551</v>
      </c>
    </row>
    <row r="466">
      <c r="A466" s="12">
        <v>0.0</v>
      </c>
      <c r="B466" s="12">
        <v>3.0</v>
      </c>
      <c r="C466" s="12" t="s">
        <v>23</v>
      </c>
      <c r="D466" s="12">
        <v>34.0</v>
      </c>
      <c r="E466" s="12">
        <v>8.05</v>
      </c>
      <c r="F466" s="12" t="s">
        <v>24</v>
      </c>
      <c r="G466" s="12">
        <v>0.0</v>
      </c>
      <c r="H466" s="12">
        <v>0.0</v>
      </c>
      <c r="I466" s="12">
        <f t="shared" si="559"/>
        <v>0.425</v>
      </c>
      <c r="J466" s="12">
        <f t="shared" si="560"/>
        <v>0.9566485792</v>
      </c>
      <c r="K466" s="13">
        <f t="shared" si="561"/>
        <v>0</v>
      </c>
      <c r="L466" s="13">
        <f t="shared" si="562"/>
        <v>0</v>
      </c>
      <c r="M466" s="13">
        <f t="shared" si="563"/>
        <v>1</v>
      </c>
      <c r="N466" s="13">
        <f t="shared" si="564"/>
        <v>0</v>
      </c>
      <c r="O466" s="13">
        <f t="shared" si="565"/>
        <v>1</v>
      </c>
      <c r="P466" s="12">
        <v>1.0</v>
      </c>
      <c r="AC466" s="11">
        <f t="shared" si="566"/>
        <v>0.07104385757</v>
      </c>
      <c r="AD466" s="11">
        <f t="shared" si="567"/>
        <v>0.005047229698</v>
      </c>
    </row>
    <row r="467">
      <c r="A467" s="8">
        <v>0.0</v>
      </c>
      <c r="B467" s="8">
        <v>1.0</v>
      </c>
      <c r="C467" s="8" t="s">
        <v>23</v>
      </c>
      <c r="D467" s="8">
        <v>47.0</v>
      </c>
      <c r="E467" s="8">
        <v>38.5</v>
      </c>
      <c r="F467" s="8" t="s">
        <v>24</v>
      </c>
      <c r="G467" s="8">
        <v>0.0</v>
      </c>
      <c r="H467" s="8">
        <v>0.0</v>
      </c>
      <c r="I467" s="8">
        <f t="shared" si="559"/>
        <v>0.5875</v>
      </c>
      <c r="J467" s="8">
        <f t="shared" si="560"/>
        <v>1.596597096</v>
      </c>
      <c r="K467" s="9">
        <f t="shared" si="561"/>
        <v>1</v>
      </c>
      <c r="L467" s="9">
        <f t="shared" si="562"/>
        <v>0</v>
      </c>
      <c r="M467" s="9">
        <f t="shared" si="563"/>
        <v>1</v>
      </c>
      <c r="N467" s="9">
        <f t="shared" si="564"/>
        <v>0</v>
      </c>
      <c r="O467" s="9">
        <f t="shared" si="565"/>
        <v>1</v>
      </c>
      <c r="P467" s="8">
        <v>1.0</v>
      </c>
      <c r="AC467" s="11">
        <f t="shared" si="566"/>
        <v>0.3716253725</v>
      </c>
      <c r="AD467" s="11">
        <f t="shared" si="567"/>
        <v>0.1381054175</v>
      </c>
    </row>
    <row r="468">
      <c r="A468" s="12">
        <v>0.0</v>
      </c>
      <c r="B468" s="12">
        <v>2.0</v>
      </c>
      <c r="C468" s="12" t="s">
        <v>23</v>
      </c>
      <c r="D468" s="12">
        <v>48.0</v>
      </c>
      <c r="E468" s="12">
        <v>13.0</v>
      </c>
      <c r="F468" s="12" t="s">
        <v>24</v>
      </c>
      <c r="G468" s="12">
        <v>0.0</v>
      </c>
      <c r="H468" s="12">
        <v>0.0</v>
      </c>
      <c r="I468" s="12">
        <f t="shared" si="559"/>
        <v>0.6</v>
      </c>
      <c r="J468" s="12">
        <f t="shared" si="560"/>
        <v>1.146128036</v>
      </c>
      <c r="K468" s="13">
        <f t="shared" si="561"/>
        <v>0</v>
      </c>
      <c r="L468" s="13">
        <f t="shared" si="562"/>
        <v>1</v>
      </c>
      <c r="M468" s="13">
        <f t="shared" si="563"/>
        <v>1</v>
      </c>
      <c r="N468" s="13">
        <f t="shared" si="564"/>
        <v>0</v>
      </c>
      <c r="O468" s="13">
        <f t="shared" si="565"/>
        <v>1</v>
      </c>
      <c r="P468" s="12">
        <v>1.0</v>
      </c>
      <c r="AC468" s="11">
        <f t="shared" si="566"/>
        <v>0.1735001185</v>
      </c>
      <c r="AD468" s="11">
        <f t="shared" si="567"/>
        <v>0.03010229113</v>
      </c>
    </row>
    <row r="469" hidden="1">
      <c r="A469" s="8">
        <v>0.0</v>
      </c>
      <c r="B469" s="8">
        <v>3.0</v>
      </c>
      <c r="C469" s="8" t="s">
        <v>23</v>
      </c>
      <c r="D469" s="9"/>
      <c r="E469" s="8">
        <v>8.05</v>
      </c>
      <c r="F469" s="8" t="s">
        <v>24</v>
      </c>
      <c r="G469" s="8">
        <v>0.0</v>
      </c>
      <c r="H469" s="8">
        <v>0.0</v>
      </c>
      <c r="I469" s="8"/>
      <c r="J469" s="8"/>
      <c r="K469" s="9"/>
      <c r="L469" s="9"/>
      <c r="M469" s="9"/>
      <c r="N469" s="9"/>
      <c r="O469" s="9"/>
      <c r="P469" s="9"/>
    </row>
    <row r="470">
      <c r="A470" s="12">
        <v>0.0</v>
      </c>
      <c r="B470" s="12">
        <v>3.0</v>
      </c>
      <c r="C470" s="12" t="s">
        <v>23</v>
      </c>
      <c r="D470" s="12">
        <v>38.0</v>
      </c>
      <c r="E470" s="12">
        <v>7.05</v>
      </c>
      <c r="F470" s="12" t="s">
        <v>24</v>
      </c>
      <c r="G470" s="12">
        <v>0.0</v>
      </c>
      <c r="H470" s="12">
        <v>0.0</v>
      </c>
      <c r="I470" s="12">
        <f>D470:D1003/$D$1</f>
        <v>0.475</v>
      </c>
      <c r="J470" s="12">
        <f>LOG10(E470:E1003 +1)</f>
        <v>0.9057958804</v>
      </c>
      <c r="K470" s="13">
        <f>IF(B470=1, 1, 0)</f>
        <v>0</v>
      </c>
      <c r="L470" s="13">
        <f>IF(B470=2, 1, 0)</f>
        <v>0</v>
      </c>
      <c r="M470" s="13">
        <f>IF(F470="S", 1, 0)</f>
        <v>1</v>
      </c>
      <c r="N470" s="13">
        <f>IF(F470="C", 1,0)</f>
        <v>0</v>
      </c>
      <c r="O470" s="13">
        <f>IF(C470="male", 1,0)</f>
        <v>1</v>
      </c>
      <c r="P470" s="12">
        <v>1.0</v>
      </c>
      <c r="AC470" s="11">
        <f>SUMPRODUCT(G470:P470, $R$5:$AA$5)</f>
        <v>0.04295936</v>
      </c>
      <c r="AD470" s="11">
        <f>(AC470-A470)^2</f>
        <v>0.001845506611</v>
      </c>
    </row>
    <row r="471" hidden="1">
      <c r="A471" s="8">
        <v>0.0</v>
      </c>
      <c r="B471" s="8">
        <v>2.0</v>
      </c>
      <c r="C471" s="8" t="s">
        <v>23</v>
      </c>
      <c r="D471" s="9"/>
      <c r="E471" s="8">
        <v>0.0</v>
      </c>
      <c r="F471" s="8" t="s">
        <v>24</v>
      </c>
      <c r="G471" s="8">
        <v>0.0</v>
      </c>
      <c r="H471" s="8">
        <v>0.0</v>
      </c>
      <c r="I471" s="8"/>
      <c r="J471" s="8"/>
      <c r="K471" s="9"/>
      <c r="L471" s="9"/>
      <c r="M471" s="9"/>
      <c r="N471" s="9"/>
      <c r="O471" s="9"/>
      <c r="P471" s="9"/>
    </row>
    <row r="472">
      <c r="A472" s="12">
        <v>0.0</v>
      </c>
      <c r="B472" s="12">
        <v>1.0</v>
      </c>
      <c r="C472" s="12" t="s">
        <v>23</v>
      </c>
      <c r="D472" s="12">
        <v>56.0</v>
      </c>
      <c r="E472" s="12">
        <v>26.55</v>
      </c>
      <c r="F472" s="12" t="s">
        <v>24</v>
      </c>
      <c r="G472" s="12">
        <v>0.0</v>
      </c>
      <c r="H472" s="12">
        <v>0.0</v>
      </c>
      <c r="I472" s="12">
        <f>D472:D1003/$D$1</f>
        <v>0.7</v>
      </c>
      <c r="J472" s="12">
        <f>LOG10(E472:E1003 +1)</f>
        <v>1.440121603</v>
      </c>
      <c r="K472" s="13">
        <f>IF(B472=1, 1, 0)</f>
        <v>1</v>
      </c>
      <c r="L472" s="13">
        <f>IF(B472=2, 1, 0)</f>
        <v>0</v>
      </c>
      <c r="M472" s="13">
        <f>IF(F472="S", 1, 0)</f>
        <v>1</v>
      </c>
      <c r="N472" s="13">
        <f>IF(F472="C", 1,0)</f>
        <v>0</v>
      </c>
      <c r="O472" s="13">
        <f>IF(C472="male", 1,0)</f>
        <v>1</v>
      </c>
      <c r="P472" s="12">
        <v>1.0</v>
      </c>
      <c r="AC472" s="11">
        <f>SUMPRODUCT(G472:P472, $R$5:$AA$5)</f>
        <v>0.3063853779</v>
      </c>
      <c r="AD472" s="11">
        <f>(AC472-A472)^2</f>
        <v>0.09387199982</v>
      </c>
    </row>
    <row r="473" hidden="1">
      <c r="A473" s="8">
        <v>0.0</v>
      </c>
      <c r="B473" s="8">
        <v>3.0</v>
      </c>
      <c r="C473" s="8" t="s">
        <v>23</v>
      </c>
      <c r="D473" s="9"/>
      <c r="E473" s="8">
        <v>7.725</v>
      </c>
      <c r="F473" s="8" t="s">
        <v>28</v>
      </c>
      <c r="G473" s="8">
        <v>0.0</v>
      </c>
      <c r="H473" s="8">
        <v>0.0</v>
      </c>
      <c r="I473" s="8"/>
      <c r="J473" s="8"/>
      <c r="K473" s="9"/>
      <c r="L473" s="9"/>
      <c r="M473" s="9"/>
      <c r="N473" s="9"/>
      <c r="O473" s="9"/>
      <c r="P473" s="9"/>
    </row>
    <row r="474">
      <c r="A474" s="12">
        <v>1.0</v>
      </c>
      <c r="B474" s="12">
        <v>3.0</v>
      </c>
      <c r="C474" s="12" t="s">
        <v>25</v>
      </c>
      <c r="D474" s="12">
        <v>0.75</v>
      </c>
      <c r="E474" s="12">
        <v>19.2583</v>
      </c>
      <c r="F474" s="12" t="s">
        <v>26</v>
      </c>
      <c r="G474" s="12">
        <v>2.0</v>
      </c>
      <c r="H474" s="12">
        <v>1.0</v>
      </c>
      <c r="I474" s="12">
        <f>D474:D1003/$D$1</f>
        <v>0.009375</v>
      </c>
      <c r="J474" s="12">
        <f>LOG10(E474:E1003 +1)</f>
        <v>1.306602998</v>
      </c>
      <c r="K474" s="13">
        <f>IF(B474=1, 1, 0)</f>
        <v>0</v>
      </c>
      <c r="L474" s="13">
        <f>IF(B474=2, 1, 0)</f>
        <v>0</v>
      </c>
      <c r="M474" s="13">
        <f>IF(F474="S", 1, 0)</f>
        <v>0</v>
      </c>
      <c r="N474" s="13">
        <f>IF(F474="C", 1,0)</f>
        <v>1</v>
      </c>
      <c r="O474" s="13">
        <f>IF(C474="male", 1,0)</f>
        <v>0</v>
      </c>
      <c r="P474" s="12">
        <v>1.0</v>
      </c>
      <c r="AC474" s="11">
        <f>SUMPRODUCT(G474:P474, $R$5:$AA$5)</f>
        <v>0.7263155315</v>
      </c>
      <c r="AD474" s="11">
        <f>(AC474-A474)^2</f>
        <v>0.07490318828</v>
      </c>
    </row>
    <row r="475" hidden="1">
      <c r="A475" s="8">
        <v>0.0</v>
      </c>
      <c r="B475" s="8">
        <v>3.0</v>
      </c>
      <c r="C475" s="8" t="s">
        <v>23</v>
      </c>
      <c r="D475" s="9"/>
      <c r="E475" s="8">
        <v>7.25</v>
      </c>
      <c r="F475" s="8" t="s">
        <v>24</v>
      </c>
      <c r="G475" s="8">
        <v>0.0</v>
      </c>
      <c r="H475" s="8">
        <v>0.0</v>
      </c>
      <c r="I475" s="8"/>
      <c r="J475" s="8"/>
      <c r="K475" s="9"/>
      <c r="L475" s="9"/>
      <c r="M475" s="9"/>
      <c r="N475" s="9"/>
      <c r="O475" s="9"/>
      <c r="P475" s="9"/>
    </row>
    <row r="476">
      <c r="A476" s="12">
        <v>0.0</v>
      </c>
      <c r="B476" s="12">
        <v>3.0</v>
      </c>
      <c r="C476" s="12" t="s">
        <v>23</v>
      </c>
      <c r="D476" s="12">
        <v>38.0</v>
      </c>
      <c r="E476" s="12">
        <v>8.6625</v>
      </c>
      <c r="F476" s="12" t="s">
        <v>24</v>
      </c>
      <c r="G476" s="12">
        <v>0.0</v>
      </c>
      <c r="H476" s="12">
        <v>0.0</v>
      </c>
      <c r="I476" s="12">
        <f t="shared" ref="I476:I479" si="568">D476:D1003/$D$1</f>
        <v>0.475</v>
      </c>
      <c r="J476" s="12">
        <f t="shared" ref="J476:J479" si="569">LOG10(E476:E1003 +1)</f>
        <v>0.9850895069</v>
      </c>
      <c r="K476" s="13">
        <f t="shared" ref="K476:K479" si="570">IF(B476=1, 1, 0)</f>
        <v>0</v>
      </c>
      <c r="L476" s="13">
        <f t="shared" ref="L476:L479" si="571">IF(B476=2, 1, 0)</f>
        <v>0</v>
      </c>
      <c r="M476" s="13">
        <f t="shared" ref="M476:M479" si="572">IF(F476="S", 1, 0)</f>
        <v>1</v>
      </c>
      <c r="N476" s="13">
        <f t="shared" ref="N476:N479" si="573">IF(F476="C", 1,0)</f>
        <v>0</v>
      </c>
      <c r="O476" s="13">
        <f t="shared" ref="O476:O479" si="574">IF(C476="male", 1,0)</f>
        <v>1</v>
      </c>
      <c r="P476" s="12">
        <v>1.0</v>
      </c>
      <c r="AC476" s="11">
        <f t="shared" ref="AC476:AC479" si="575">SUMPRODUCT(G476:P476, $R$5:$AA$5)</f>
        <v>0.04682417045</v>
      </c>
      <c r="AD476" s="11">
        <f t="shared" ref="AD476:AD479" si="576">(AC476-A476)^2</f>
        <v>0.002192502939</v>
      </c>
    </row>
    <row r="477">
      <c r="A477" s="8">
        <v>1.0</v>
      </c>
      <c r="B477" s="8">
        <v>2.0</v>
      </c>
      <c r="C477" s="8" t="s">
        <v>25</v>
      </c>
      <c r="D477" s="8">
        <v>33.0</v>
      </c>
      <c r="E477" s="8">
        <v>27.75</v>
      </c>
      <c r="F477" s="8" t="s">
        <v>24</v>
      </c>
      <c r="G477" s="8">
        <v>1.0</v>
      </c>
      <c r="H477" s="8">
        <v>2.0</v>
      </c>
      <c r="I477" s="8">
        <f t="shared" si="568"/>
        <v>0.4125</v>
      </c>
      <c r="J477" s="8">
        <f t="shared" si="569"/>
        <v>1.458637849</v>
      </c>
      <c r="K477" s="9">
        <f t="shared" si="570"/>
        <v>0</v>
      </c>
      <c r="L477" s="9">
        <f t="shared" si="571"/>
        <v>1</v>
      </c>
      <c r="M477" s="9">
        <f t="shared" si="572"/>
        <v>1</v>
      </c>
      <c r="N477" s="9">
        <f t="shared" si="573"/>
        <v>0</v>
      </c>
      <c r="O477" s="9">
        <f t="shared" si="574"/>
        <v>0</v>
      </c>
      <c r="P477" s="8">
        <v>1.0</v>
      </c>
      <c r="AC477" s="11">
        <f t="shared" si="575"/>
        <v>0.6850323761</v>
      </c>
      <c r="AD477" s="11">
        <f t="shared" si="576"/>
        <v>0.09920460412</v>
      </c>
    </row>
    <row r="478">
      <c r="A478" s="12">
        <v>1.0</v>
      </c>
      <c r="B478" s="12">
        <v>2.0</v>
      </c>
      <c r="C478" s="12" t="s">
        <v>25</v>
      </c>
      <c r="D478" s="12">
        <v>23.0</v>
      </c>
      <c r="E478" s="12">
        <v>13.7917</v>
      </c>
      <c r="F478" s="12" t="s">
        <v>26</v>
      </c>
      <c r="G478" s="12">
        <v>0.0</v>
      </c>
      <c r="H478" s="12">
        <v>0.0</v>
      </c>
      <c r="I478" s="12">
        <f t="shared" si="568"/>
        <v>0.2875</v>
      </c>
      <c r="J478" s="12">
        <f t="shared" si="569"/>
        <v>1.17001809</v>
      </c>
      <c r="K478" s="13">
        <f t="shared" si="570"/>
        <v>0</v>
      </c>
      <c r="L478" s="13">
        <f t="shared" si="571"/>
        <v>1</v>
      </c>
      <c r="M478" s="13">
        <f t="shared" si="572"/>
        <v>0</v>
      </c>
      <c r="N478" s="13">
        <f t="shared" si="573"/>
        <v>1</v>
      </c>
      <c r="O478" s="13">
        <f t="shared" si="574"/>
        <v>0</v>
      </c>
      <c r="P478" s="12">
        <v>1.0</v>
      </c>
      <c r="AC478" s="11">
        <f t="shared" si="575"/>
        <v>0.8838618159</v>
      </c>
      <c r="AD478" s="11">
        <f t="shared" si="576"/>
        <v>0.01348807781</v>
      </c>
    </row>
    <row r="479">
      <c r="A479" s="8">
        <v>0.0</v>
      </c>
      <c r="B479" s="8">
        <v>3.0</v>
      </c>
      <c r="C479" s="8" t="s">
        <v>25</v>
      </c>
      <c r="D479" s="8">
        <v>22.0</v>
      </c>
      <c r="E479" s="8">
        <v>9.8375</v>
      </c>
      <c r="F479" s="8" t="s">
        <v>24</v>
      </c>
      <c r="G479" s="8">
        <v>0.0</v>
      </c>
      <c r="H479" s="8">
        <v>0.0</v>
      </c>
      <c r="I479" s="8">
        <f t="shared" si="568"/>
        <v>0.275</v>
      </c>
      <c r="J479" s="8">
        <f t="shared" si="569"/>
        <v>1.03492911</v>
      </c>
      <c r="K479" s="9">
        <f t="shared" si="570"/>
        <v>0</v>
      </c>
      <c r="L479" s="9">
        <f t="shared" si="571"/>
        <v>0</v>
      </c>
      <c r="M479" s="9">
        <f t="shared" si="572"/>
        <v>1</v>
      </c>
      <c r="N479" s="9">
        <f t="shared" si="573"/>
        <v>0</v>
      </c>
      <c r="O479" s="9">
        <f t="shared" si="574"/>
        <v>0</v>
      </c>
      <c r="P479" s="8">
        <v>1.0</v>
      </c>
      <c r="AC479" s="11">
        <f t="shared" si="575"/>
        <v>0.6347415469</v>
      </c>
      <c r="AD479" s="11">
        <f t="shared" si="576"/>
        <v>0.4028968314</v>
      </c>
    </row>
    <row r="480" hidden="1">
      <c r="A480" s="12">
        <v>0.0</v>
      </c>
      <c r="B480" s="12">
        <v>1.0</v>
      </c>
      <c r="C480" s="12" t="s">
        <v>23</v>
      </c>
      <c r="D480" s="13"/>
      <c r="E480" s="12">
        <v>52.0</v>
      </c>
      <c r="F480" s="12" t="s">
        <v>24</v>
      </c>
      <c r="G480" s="12">
        <v>0.0</v>
      </c>
      <c r="H480" s="12">
        <v>0.0</v>
      </c>
      <c r="I480" s="12"/>
      <c r="J480" s="12"/>
      <c r="K480" s="13"/>
      <c r="L480" s="13"/>
      <c r="M480" s="13"/>
      <c r="N480" s="13"/>
      <c r="O480" s="13"/>
      <c r="P480" s="13"/>
    </row>
    <row r="481">
      <c r="A481" s="8">
        <v>0.0</v>
      </c>
      <c r="B481" s="8">
        <v>2.0</v>
      </c>
      <c r="C481" s="8" t="s">
        <v>23</v>
      </c>
      <c r="D481" s="8">
        <v>34.0</v>
      </c>
      <c r="E481" s="8">
        <v>21.0</v>
      </c>
      <c r="F481" s="8" t="s">
        <v>24</v>
      </c>
      <c r="G481" s="8">
        <v>1.0</v>
      </c>
      <c r="H481" s="8">
        <v>0.0</v>
      </c>
      <c r="I481" s="8">
        <f t="shared" ref="I481:I485" si="577">D481:D1003/$D$1</f>
        <v>0.425</v>
      </c>
      <c r="J481" s="8">
        <f t="shared" ref="J481:J485" si="578">LOG10(E481:E1003 +1)</f>
        <v>1.342422681</v>
      </c>
      <c r="K481" s="9">
        <f t="shared" ref="K481:K485" si="579">IF(B481=1, 1, 0)</f>
        <v>0</v>
      </c>
      <c r="L481" s="9">
        <f t="shared" ref="L481:L485" si="580">IF(B481=2, 1, 0)</f>
        <v>1</v>
      </c>
      <c r="M481" s="9">
        <f t="shared" ref="M481:M485" si="581">IF(F481="S", 1, 0)</f>
        <v>1</v>
      </c>
      <c r="N481" s="9">
        <f t="shared" ref="N481:N485" si="582">IF(F481="C", 1,0)</f>
        <v>0</v>
      </c>
      <c r="O481" s="9">
        <f t="shared" ref="O481:O485" si="583">IF(C481="male", 1,0)</f>
        <v>1</v>
      </c>
      <c r="P481" s="8">
        <v>1.0</v>
      </c>
      <c r="AC481" s="11">
        <f t="shared" ref="AC481:AC485" si="584">SUMPRODUCT(G481:P481, $R$5:$AA$5)</f>
        <v>0.2177539106</v>
      </c>
      <c r="AD481" s="11">
        <f t="shared" ref="AD481:AD485" si="585">(AC481-A481)^2</f>
        <v>0.04741676556</v>
      </c>
    </row>
    <row r="482">
      <c r="A482" s="12">
        <v>0.0</v>
      </c>
      <c r="B482" s="12">
        <v>3.0</v>
      </c>
      <c r="C482" s="12" t="s">
        <v>23</v>
      </c>
      <c r="D482" s="12">
        <v>29.0</v>
      </c>
      <c r="E482" s="12">
        <v>7.0458</v>
      </c>
      <c r="F482" s="12" t="s">
        <v>24</v>
      </c>
      <c r="G482" s="12">
        <v>1.0</v>
      </c>
      <c r="H482" s="12">
        <v>0.0</v>
      </c>
      <c r="I482" s="12">
        <f t="shared" si="577"/>
        <v>0.3625</v>
      </c>
      <c r="J482" s="12">
        <f t="shared" si="578"/>
        <v>0.9055692328</v>
      </c>
      <c r="K482" s="13">
        <f t="shared" si="579"/>
        <v>0</v>
      </c>
      <c r="L482" s="13">
        <f t="shared" si="580"/>
        <v>0</v>
      </c>
      <c r="M482" s="13">
        <f t="shared" si="581"/>
        <v>1</v>
      </c>
      <c r="N482" s="13">
        <f t="shared" si="582"/>
        <v>0</v>
      </c>
      <c r="O482" s="13">
        <f t="shared" si="583"/>
        <v>1</v>
      </c>
      <c r="P482" s="12">
        <v>1.0</v>
      </c>
      <c r="AC482" s="11">
        <f t="shared" si="584"/>
        <v>0.04562721736</v>
      </c>
      <c r="AD482" s="11">
        <f t="shared" si="585"/>
        <v>0.002081842964</v>
      </c>
    </row>
    <row r="483">
      <c r="A483" s="8">
        <v>0.0</v>
      </c>
      <c r="B483" s="8">
        <v>3.0</v>
      </c>
      <c r="C483" s="8" t="s">
        <v>23</v>
      </c>
      <c r="D483" s="8">
        <v>22.0</v>
      </c>
      <c r="E483" s="8">
        <v>7.5208</v>
      </c>
      <c r="F483" s="8" t="s">
        <v>24</v>
      </c>
      <c r="G483" s="8">
        <v>0.0</v>
      </c>
      <c r="H483" s="8">
        <v>0.0</v>
      </c>
      <c r="I483" s="8">
        <f t="shared" si="577"/>
        <v>0.275</v>
      </c>
      <c r="J483" s="8">
        <f t="shared" si="578"/>
        <v>0.9304803717</v>
      </c>
      <c r="K483" s="9">
        <f t="shared" si="579"/>
        <v>0</v>
      </c>
      <c r="L483" s="9">
        <f t="shared" si="580"/>
        <v>0</v>
      </c>
      <c r="M483" s="9">
        <f t="shared" si="581"/>
        <v>1</v>
      </c>
      <c r="N483" s="9">
        <f t="shared" si="582"/>
        <v>0</v>
      </c>
      <c r="O483" s="9">
        <f t="shared" si="583"/>
        <v>1</v>
      </c>
      <c r="P483" s="8">
        <v>1.0</v>
      </c>
      <c r="AC483" s="11">
        <f t="shared" si="584"/>
        <v>0.1465861421</v>
      </c>
      <c r="AD483" s="11">
        <f t="shared" si="585"/>
        <v>0.02148749705</v>
      </c>
    </row>
    <row r="484">
      <c r="A484" s="12">
        <v>1.0</v>
      </c>
      <c r="B484" s="12">
        <v>3.0</v>
      </c>
      <c r="C484" s="12" t="s">
        <v>25</v>
      </c>
      <c r="D484" s="12">
        <v>2.0</v>
      </c>
      <c r="E484" s="12">
        <v>12.2875</v>
      </c>
      <c r="F484" s="12" t="s">
        <v>24</v>
      </c>
      <c r="G484" s="12">
        <v>0.0</v>
      </c>
      <c r="H484" s="12">
        <v>1.0</v>
      </c>
      <c r="I484" s="12">
        <f t="shared" si="577"/>
        <v>0.025</v>
      </c>
      <c r="J484" s="12">
        <f t="shared" si="578"/>
        <v>1.123443278</v>
      </c>
      <c r="K484" s="13">
        <f t="shared" si="579"/>
        <v>0</v>
      </c>
      <c r="L484" s="13">
        <f t="shared" si="580"/>
        <v>0</v>
      </c>
      <c r="M484" s="13">
        <f t="shared" si="581"/>
        <v>1</v>
      </c>
      <c r="N484" s="13">
        <f t="shared" si="582"/>
        <v>0</v>
      </c>
      <c r="O484" s="13">
        <f t="shared" si="583"/>
        <v>0</v>
      </c>
      <c r="P484" s="12">
        <v>1.0</v>
      </c>
      <c r="AC484" s="11">
        <f t="shared" si="584"/>
        <v>0.7531593714</v>
      </c>
      <c r="AD484" s="11">
        <f t="shared" si="585"/>
        <v>0.06093029592</v>
      </c>
    </row>
    <row r="485">
      <c r="A485" s="8">
        <v>0.0</v>
      </c>
      <c r="B485" s="8">
        <v>3.0</v>
      </c>
      <c r="C485" s="8" t="s">
        <v>23</v>
      </c>
      <c r="D485" s="8">
        <v>9.0</v>
      </c>
      <c r="E485" s="8">
        <v>46.9</v>
      </c>
      <c r="F485" s="8" t="s">
        <v>24</v>
      </c>
      <c r="G485" s="8">
        <v>5.0</v>
      </c>
      <c r="H485" s="8">
        <v>2.0</v>
      </c>
      <c r="I485" s="8">
        <f t="shared" si="577"/>
        <v>0.1125</v>
      </c>
      <c r="J485" s="8">
        <f t="shared" si="578"/>
        <v>1.680335513</v>
      </c>
      <c r="K485" s="9">
        <f t="shared" si="579"/>
        <v>0</v>
      </c>
      <c r="L485" s="9">
        <f t="shared" si="580"/>
        <v>0</v>
      </c>
      <c r="M485" s="9">
        <f t="shared" si="581"/>
        <v>1</v>
      </c>
      <c r="N485" s="9">
        <f t="shared" si="582"/>
        <v>0</v>
      </c>
      <c r="O485" s="9">
        <f t="shared" si="583"/>
        <v>1</v>
      </c>
      <c r="P485" s="8">
        <v>1.0</v>
      </c>
      <c r="AC485" s="11">
        <f t="shared" si="584"/>
        <v>-0.03617024167</v>
      </c>
      <c r="AD485" s="11">
        <f t="shared" si="585"/>
        <v>0.001308286383</v>
      </c>
    </row>
    <row r="486" hidden="1">
      <c r="A486" s="12">
        <v>0.0</v>
      </c>
      <c r="B486" s="12">
        <v>2.0</v>
      </c>
      <c r="C486" s="12" t="s">
        <v>23</v>
      </c>
      <c r="D486" s="13"/>
      <c r="E486" s="12">
        <v>0.0</v>
      </c>
      <c r="F486" s="12" t="s">
        <v>24</v>
      </c>
      <c r="G486" s="12">
        <v>0.0</v>
      </c>
      <c r="H486" s="12">
        <v>0.0</v>
      </c>
      <c r="I486" s="12"/>
      <c r="J486" s="12"/>
      <c r="K486" s="13"/>
      <c r="L486" s="13"/>
      <c r="M486" s="13"/>
      <c r="N486" s="13"/>
      <c r="O486" s="13"/>
      <c r="P486" s="13"/>
    </row>
    <row r="487">
      <c r="A487" s="8">
        <v>0.0</v>
      </c>
      <c r="B487" s="8">
        <v>3.0</v>
      </c>
      <c r="C487" s="8" t="s">
        <v>23</v>
      </c>
      <c r="D487" s="8">
        <v>50.0</v>
      </c>
      <c r="E487" s="8">
        <v>8.05</v>
      </c>
      <c r="F487" s="8" t="s">
        <v>24</v>
      </c>
      <c r="G487" s="8">
        <v>0.0</v>
      </c>
      <c r="H487" s="8">
        <v>0.0</v>
      </c>
      <c r="I487" s="8">
        <f t="shared" ref="I487:I489" si="586">D487:D1003/$D$1</f>
        <v>0.625</v>
      </c>
      <c r="J487" s="8">
        <f t="shared" ref="J487:J489" si="587">LOG10(E487:E1003 +1)</f>
        <v>0.9566485792</v>
      </c>
      <c r="K487" s="9">
        <f t="shared" ref="K487:K489" si="588">IF(B487=1, 1, 0)</f>
        <v>0</v>
      </c>
      <c r="L487" s="9">
        <f t="shared" ref="L487:L489" si="589">IF(B487=2, 1, 0)</f>
        <v>0</v>
      </c>
      <c r="M487" s="9">
        <f t="shared" ref="M487:M489" si="590">IF(F487="S", 1, 0)</f>
        <v>1</v>
      </c>
      <c r="N487" s="9">
        <f t="shared" ref="N487:N489" si="591">IF(F487="C", 1,0)</f>
        <v>0</v>
      </c>
      <c r="O487" s="9">
        <f t="shared" ref="O487:O489" si="592">IF(C487="male", 1,0)</f>
        <v>1</v>
      </c>
      <c r="P487" s="8">
        <v>1.0</v>
      </c>
      <c r="AC487" s="11">
        <f t="shared" ref="AC487:AC489" si="593">SUMPRODUCT(G487:P487, $R$5:$AA$5)</f>
        <v>-0.03137979025</v>
      </c>
      <c r="AD487" s="11">
        <f t="shared" ref="AD487:AD489" si="594">(AC487-A487)^2</f>
        <v>0.0009846912362</v>
      </c>
    </row>
    <row r="488">
      <c r="A488" s="12">
        <v>1.0</v>
      </c>
      <c r="B488" s="12">
        <v>3.0</v>
      </c>
      <c r="C488" s="12" t="s">
        <v>25</v>
      </c>
      <c r="D488" s="12">
        <v>63.0</v>
      </c>
      <c r="E488" s="12">
        <v>9.5875</v>
      </c>
      <c r="F488" s="12" t="s">
        <v>24</v>
      </c>
      <c r="G488" s="12">
        <v>0.0</v>
      </c>
      <c r="H488" s="12">
        <v>0.0</v>
      </c>
      <c r="I488" s="12">
        <f t="shared" si="586"/>
        <v>0.7875</v>
      </c>
      <c r="J488" s="12">
        <f t="shared" si="587"/>
        <v>1.024793423</v>
      </c>
      <c r="K488" s="13">
        <f t="shared" si="588"/>
        <v>0</v>
      </c>
      <c r="L488" s="13">
        <f t="shared" si="589"/>
        <v>0</v>
      </c>
      <c r="M488" s="13">
        <f t="shared" si="590"/>
        <v>1</v>
      </c>
      <c r="N488" s="13">
        <f t="shared" si="591"/>
        <v>0</v>
      </c>
      <c r="O488" s="13">
        <f t="shared" si="592"/>
        <v>0</v>
      </c>
      <c r="P488" s="12">
        <v>1.0</v>
      </c>
      <c r="AC488" s="11">
        <f t="shared" si="593"/>
        <v>0.371786931</v>
      </c>
      <c r="AD488" s="11">
        <f t="shared" si="594"/>
        <v>0.3946516601</v>
      </c>
    </row>
    <row r="489">
      <c r="A489" s="8">
        <v>1.0</v>
      </c>
      <c r="B489" s="8">
        <v>1.0</v>
      </c>
      <c r="C489" s="8" t="s">
        <v>23</v>
      </c>
      <c r="D489" s="8">
        <v>25.0</v>
      </c>
      <c r="E489" s="8">
        <v>91.0792</v>
      </c>
      <c r="F489" s="8" t="s">
        <v>26</v>
      </c>
      <c r="G489" s="8">
        <v>1.0</v>
      </c>
      <c r="H489" s="8">
        <v>0.0</v>
      </c>
      <c r="I489" s="8">
        <f t="shared" si="586"/>
        <v>0.3125</v>
      </c>
      <c r="J489" s="8">
        <f t="shared" si="587"/>
        <v>1.964161537</v>
      </c>
      <c r="K489" s="9">
        <f t="shared" si="588"/>
        <v>1</v>
      </c>
      <c r="L489" s="9">
        <f t="shared" si="589"/>
        <v>0</v>
      </c>
      <c r="M489" s="9">
        <f t="shared" si="590"/>
        <v>0</v>
      </c>
      <c r="N489" s="9">
        <f t="shared" si="591"/>
        <v>1</v>
      </c>
      <c r="O489" s="9">
        <f t="shared" si="592"/>
        <v>1</v>
      </c>
      <c r="P489" s="8">
        <v>1.0</v>
      </c>
      <c r="AC489" s="11">
        <f t="shared" si="593"/>
        <v>0.5415345755</v>
      </c>
      <c r="AD489" s="11">
        <f t="shared" si="594"/>
        <v>0.2101905454</v>
      </c>
    </row>
    <row r="490" hidden="1">
      <c r="A490" s="12">
        <v>0.0</v>
      </c>
      <c r="B490" s="12">
        <v>3.0</v>
      </c>
      <c r="C490" s="12" t="s">
        <v>25</v>
      </c>
      <c r="D490" s="13"/>
      <c r="E490" s="12">
        <v>25.4667</v>
      </c>
      <c r="F490" s="12" t="s">
        <v>24</v>
      </c>
      <c r="G490" s="12">
        <v>3.0</v>
      </c>
      <c r="H490" s="12">
        <v>1.0</v>
      </c>
      <c r="I490" s="12"/>
      <c r="J490" s="12"/>
      <c r="K490" s="13"/>
      <c r="L490" s="13"/>
      <c r="M490" s="13"/>
      <c r="N490" s="13"/>
      <c r="O490" s="13"/>
      <c r="P490" s="13"/>
    </row>
    <row r="491">
      <c r="A491" s="8">
        <v>1.0</v>
      </c>
      <c r="B491" s="8">
        <v>1.0</v>
      </c>
      <c r="C491" s="8" t="s">
        <v>25</v>
      </c>
      <c r="D491" s="8">
        <v>35.0</v>
      </c>
      <c r="E491" s="8">
        <v>90.0</v>
      </c>
      <c r="F491" s="8" t="s">
        <v>24</v>
      </c>
      <c r="G491" s="8">
        <v>1.0</v>
      </c>
      <c r="H491" s="8">
        <v>0.0</v>
      </c>
      <c r="I491" s="8">
        <f t="shared" ref="I491:I494" si="595">D491:D1003/$D$1</f>
        <v>0.4375</v>
      </c>
      <c r="J491" s="8">
        <f t="shared" ref="J491:J494" si="596">LOG10(E491:E1003 +1)</f>
        <v>1.959041392</v>
      </c>
      <c r="K491" s="9">
        <f t="shared" ref="K491:K494" si="597">IF(B491=1, 1, 0)</f>
        <v>1</v>
      </c>
      <c r="L491" s="9">
        <f t="shared" ref="L491:L494" si="598">IF(B491=2, 1, 0)</f>
        <v>0</v>
      </c>
      <c r="M491" s="9">
        <f t="shared" ref="M491:M494" si="599">IF(F491="S", 1, 0)</f>
        <v>1</v>
      </c>
      <c r="N491" s="9">
        <f t="shared" ref="N491:N494" si="600">IF(F491="C", 1,0)</f>
        <v>0</v>
      </c>
      <c r="O491" s="9">
        <f t="shared" ref="O491:O494" si="601">IF(C491="male", 1,0)</f>
        <v>0</v>
      </c>
      <c r="P491" s="8">
        <v>1.0</v>
      </c>
      <c r="AC491" s="11">
        <f t="shared" ref="AC491:AC494" si="602">SUMPRODUCT(G491:P491, $R$5:$AA$5)</f>
        <v>0.8942389463</v>
      </c>
      <c r="AD491" s="11">
        <f t="shared" ref="AD491:AD494" si="603">(AC491-A491)^2</f>
        <v>0.01118540048</v>
      </c>
    </row>
    <row r="492">
      <c r="A492" s="12">
        <v>0.0</v>
      </c>
      <c r="B492" s="12">
        <v>1.0</v>
      </c>
      <c r="C492" s="12" t="s">
        <v>23</v>
      </c>
      <c r="D492" s="12">
        <v>58.0</v>
      </c>
      <c r="E492" s="12">
        <v>29.7</v>
      </c>
      <c r="F492" s="12" t="s">
        <v>26</v>
      </c>
      <c r="G492" s="12">
        <v>0.0</v>
      </c>
      <c r="H492" s="12">
        <v>0.0</v>
      </c>
      <c r="I492" s="12">
        <f t="shared" si="595"/>
        <v>0.725</v>
      </c>
      <c r="J492" s="12">
        <f t="shared" si="596"/>
        <v>1.487138375</v>
      </c>
      <c r="K492" s="13">
        <f t="shared" si="597"/>
        <v>1</v>
      </c>
      <c r="L492" s="13">
        <f t="shared" si="598"/>
        <v>0</v>
      </c>
      <c r="M492" s="13">
        <f t="shared" si="599"/>
        <v>0</v>
      </c>
      <c r="N492" s="13">
        <f t="shared" si="600"/>
        <v>1</v>
      </c>
      <c r="O492" s="13">
        <f t="shared" si="601"/>
        <v>1</v>
      </c>
      <c r="P492" s="12">
        <v>1.0</v>
      </c>
      <c r="AC492" s="11">
        <f t="shared" si="602"/>
        <v>0.3619698554</v>
      </c>
      <c r="AD492" s="11">
        <f t="shared" si="603"/>
        <v>0.1310221762</v>
      </c>
    </row>
    <row r="493">
      <c r="A493" s="8">
        <v>0.0</v>
      </c>
      <c r="B493" s="8">
        <v>3.0</v>
      </c>
      <c r="C493" s="8" t="s">
        <v>23</v>
      </c>
      <c r="D493" s="8">
        <v>30.0</v>
      </c>
      <c r="E493" s="8">
        <v>8.05</v>
      </c>
      <c r="F493" s="8" t="s">
        <v>24</v>
      </c>
      <c r="G493" s="8">
        <v>0.0</v>
      </c>
      <c r="H493" s="8">
        <v>0.0</v>
      </c>
      <c r="I493" s="8">
        <f t="shared" si="595"/>
        <v>0.375</v>
      </c>
      <c r="J493" s="8">
        <f t="shared" si="596"/>
        <v>0.9566485792</v>
      </c>
      <c r="K493" s="9">
        <f t="shared" si="597"/>
        <v>0</v>
      </c>
      <c r="L493" s="9">
        <f t="shared" si="598"/>
        <v>0</v>
      </c>
      <c r="M493" s="9">
        <f t="shared" si="599"/>
        <v>1</v>
      </c>
      <c r="N493" s="9">
        <f t="shared" si="600"/>
        <v>0</v>
      </c>
      <c r="O493" s="9">
        <f t="shared" si="601"/>
        <v>1</v>
      </c>
      <c r="P493" s="8">
        <v>1.0</v>
      </c>
      <c r="AC493" s="11">
        <f t="shared" si="602"/>
        <v>0.09664976952</v>
      </c>
      <c r="AD493" s="11">
        <f t="shared" si="603"/>
        <v>0.009341177949</v>
      </c>
    </row>
    <row r="494">
      <c r="A494" s="12">
        <v>1.0</v>
      </c>
      <c r="B494" s="12">
        <v>3.0</v>
      </c>
      <c r="C494" s="12" t="s">
        <v>23</v>
      </c>
      <c r="D494" s="12">
        <v>9.0</v>
      </c>
      <c r="E494" s="12">
        <v>15.9</v>
      </c>
      <c r="F494" s="12" t="s">
        <v>24</v>
      </c>
      <c r="G494" s="12">
        <v>1.0</v>
      </c>
      <c r="H494" s="12">
        <v>1.0</v>
      </c>
      <c r="I494" s="12">
        <f t="shared" si="595"/>
        <v>0.1125</v>
      </c>
      <c r="J494" s="12">
        <f t="shared" si="596"/>
        <v>1.227886705</v>
      </c>
      <c r="K494" s="13">
        <f t="shared" si="597"/>
        <v>0</v>
      </c>
      <c r="L494" s="13">
        <f t="shared" si="598"/>
        <v>0</v>
      </c>
      <c r="M494" s="13">
        <f t="shared" si="599"/>
        <v>1</v>
      </c>
      <c r="N494" s="13">
        <f t="shared" si="600"/>
        <v>0</v>
      </c>
      <c r="O494" s="13">
        <f t="shared" si="601"/>
        <v>1</v>
      </c>
      <c r="P494" s="12">
        <v>1.0</v>
      </c>
      <c r="AC494" s="11">
        <f t="shared" si="602"/>
        <v>0.1754407302</v>
      </c>
      <c r="AD494" s="11">
        <f t="shared" si="603"/>
        <v>0.6798979894</v>
      </c>
    </row>
    <row r="495" hidden="1">
      <c r="A495" s="8">
        <v>0.0</v>
      </c>
      <c r="B495" s="8">
        <v>3.0</v>
      </c>
      <c r="C495" s="8" t="s">
        <v>23</v>
      </c>
      <c r="D495" s="9"/>
      <c r="E495" s="8">
        <v>19.9667</v>
      </c>
      <c r="F495" s="8" t="s">
        <v>24</v>
      </c>
      <c r="G495" s="8">
        <v>1.0</v>
      </c>
      <c r="H495" s="8">
        <v>0.0</v>
      </c>
      <c r="I495" s="8"/>
      <c r="J495" s="8"/>
      <c r="K495" s="9"/>
      <c r="L495" s="9"/>
      <c r="M495" s="9"/>
      <c r="N495" s="9"/>
      <c r="O495" s="9"/>
      <c r="P495" s="9"/>
    </row>
    <row r="496">
      <c r="A496" s="12">
        <v>0.0</v>
      </c>
      <c r="B496" s="12">
        <v>3.0</v>
      </c>
      <c r="C496" s="12" t="s">
        <v>23</v>
      </c>
      <c r="D496" s="12">
        <v>21.0</v>
      </c>
      <c r="E496" s="12">
        <v>7.25</v>
      </c>
      <c r="F496" s="12" t="s">
        <v>24</v>
      </c>
      <c r="G496" s="12">
        <v>0.0</v>
      </c>
      <c r="H496" s="12">
        <v>0.0</v>
      </c>
      <c r="I496" s="12">
        <f t="shared" ref="I496:I499" si="604">D496:D1003/$D$1</f>
        <v>0.2625</v>
      </c>
      <c r="J496" s="12">
        <f t="shared" ref="J496:J499" si="605">LOG10(E496:E1003 +1)</f>
        <v>0.9164539485</v>
      </c>
      <c r="K496" s="13">
        <f t="shared" ref="K496:K499" si="606">IF(B496=1, 1, 0)</f>
        <v>0</v>
      </c>
      <c r="L496" s="13">
        <f t="shared" ref="L496:L499" si="607">IF(B496=2, 1, 0)</f>
        <v>0</v>
      </c>
      <c r="M496" s="13">
        <f t="shared" ref="M496:M499" si="608">IF(F496="S", 1, 0)</f>
        <v>1</v>
      </c>
      <c r="N496" s="13">
        <f t="shared" ref="N496:N499" si="609">IF(F496="C", 1,0)</f>
        <v>0</v>
      </c>
      <c r="O496" s="13">
        <f t="shared" ref="O496:O499" si="610">IF(C496="male", 1,0)</f>
        <v>1</v>
      </c>
      <c r="P496" s="12">
        <v>1.0</v>
      </c>
      <c r="AC496" s="11">
        <f t="shared" ref="AC496:AC499" si="611">SUMPRODUCT(G496:P496, $R$5:$AA$5)</f>
        <v>0.1523039653</v>
      </c>
      <c r="AD496" s="11">
        <f t="shared" ref="AD496:AD499" si="612">(AC496-A496)^2</f>
        <v>0.02319649785</v>
      </c>
    </row>
    <row r="497">
      <c r="A497" s="8">
        <v>0.0</v>
      </c>
      <c r="B497" s="8">
        <v>1.0</v>
      </c>
      <c r="C497" s="8" t="s">
        <v>23</v>
      </c>
      <c r="D497" s="8">
        <v>55.0</v>
      </c>
      <c r="E497" s="8">
        <v>30.5</v>
      </c>
      <c r="F497" s="8" t="s">
        <v>24</v>
      </c>
      <c r="G497" s="8">
        <v>0.0</v>
      </c>
      <c r="H497" s="8">
        <v>0.0</v>
      </c>
      <c r="I497" s="8">
        <f t="shared" si="604"/>
        <v>0.6875</v>
      </c>
      <c r="J497" s="8">
        <f t="shared" si="605"/>
        <v>1.498310554</v>
      </c>
      <c r="K497" s="9">
        <f t="shared" si="606"/>
        <v>1</v>
      </c>
      <c r="L497" s="9">
        <f t="shared" si="607"/>
        <v>0</v>
      </c>
      <c r="M497" s="9">
        <f t="shared" si="608"/>
        <v>1</v>
      </c>
      <c r="N497" s="9">
        <f t="shared" si="609"/>
        <v>0</v>
      </c>
      <c r="O497" s="9">
        <f t="shared" si="610"/>
        <v>1</v>
      </c>
      <c r="P497" s="8">
        <v>1.0</v>
      </c>
      <c r="AC497" s="11">
        <f t="shared" si="611"/>
        <v>0.3156230141</v>
      </c>
      <c r="AD497" s="11">
        <f t="shared" si="612"/>
        <v>0.09961788701</v>
      </c>
    </row>
    <row r="498">
      <c r="A498" s="12">
        <v>0.0</v>
      </c>
      <c r="B498" s="12">
        <v>1.0</v>
      </c>
      <c r="C498" s="12" t="s">
        <v>23</v>
      </c>
      <c r="D498" s="12">
        <v>71.0</v>
      </c>
      <c r="E498" s="12">
        <v>49.5042</v>
      </c>
      <c r="F498" s="12" t="s">
        <v>26</v>
      </c>
      <c r="G498" s="12">
        <v>0.0</v>
      </c>
      <c r="H498" s="12">
        <v>0.0</v>
      </c>
      <c r="I498" s="12">
        <f t="shared" si="604"/>
        <v>0.8875</v>
      </c>
      <c r="J498" s="12">
        <f t="shared" si="605"/>
        <v>1.703327496</v>
      </c>
      <c r="K498" s="13">
        <f t="shared" si="606"/>
        <v>1</v>
      </c>
      <c r="L498" s="13">
        <f t="shared" si="607"/>
        <v>0</v>
      </c>
      <c r="M498" s="13">
        <f t="shared" si="608"/>
        <v>0</v>
      </c>
      <c r="N498" s="13">
        <f t="shared" si="609"/>
        <v>1</v>
      </c>
      <c r="O498" s="13">
        <f t="shared" si="610"/>
        <v>1</v>
      </c>
      <c r="P498" s="12">
        <v>1.0</v>
      </c>
      <c r="AC498" s="11">
        <f t="shared" si="611"/>
        <v>0.2892878059</v>
      </c>
      <c r="AD498" s="11">
        <f t="shared" si="612"/>
        <v>0.08368743464</v>
      </c>
    </row>
    <row r="499">
      <c r="A499" s="8">
        <v>0.0</v>
      </c>
      <c r="B499" s="8">
        <v>3.0</v>
      </c>
      <c r="C499" s="8" t="s">
        <v>23</v>
      </c>
      <c r="D499" s="8">
        <v>21.0</v>
      </c>
      <c r="E499" s="8">
        <v>8.05</v>
      </c>
      <c r="F499" s="8" t="s">
        <v>24</v>
      </c>
      <c r="G499" s="8">
        <v>0.0</v>
      </c>
      <c r="H499" s="8">
        <v>0.0</v>
      </c>
      <c r="I499" s="8">
        <f t="shared" si="604"/>
        <v>0.2625</v>
      </c>
      <c r="J499" s="8">
        <f t="shared" si="605"/>
        <v>0.9566485792</v>
      </c>
      <c r="K499" s="9">
        <f t="shared" si="606"/>
        <v>0</v>
      </c>
      <c r="L499" s="9">
        <f t="shared" si="607"/>
        <v>0</v>
      </c>
      <c r="M499" s="9">
        <f t="shared" si="608"/>
        <v>1</v>
      </c>
      <c r="N499" s="9">
        <f t="shared" si="609"/>
        <v>0</v>
      </c>
      <c r="O499" s="9">
        <f t="shared" si="610"/>
        <v>1</v>
      </c>
      <c r="P499" s="8">
        <v>1.0</v>
      </c>
      <c r="AC499" s="11">
        <f t="shared" si="611"/>
        <v>0.1542630714</v>
      </c>
      <c r="AD499" s="11">
        <f t="shared" si="612"/>
        <v>0.0237970952</v>
      </c>
    </row>
    <row r="500" hidden="1">
      <c r="A500" s="12">
        <v>0.0</v>
      </c>
      <c r="B500" s="12">
        <v>3.0</v>
      </c>
      <c r="C500" s="12" t="s">
        <v>23</v>
      </c>
      <c r="D500" s="13"/>
      <c r="E500" s="12">
        <v>14.4583</v>
      </c>
      <c r="F500" s="12" t="s">
        <v>26</v>
      </c>
      <c r="G500" s="12">
        <v>0.0</v>
      </c>
      <c r="H500" s="12">
        <v>0.0</v>
      </c>
      <c r="I500" s="12"/>
      <c r="J500" s="12"/>
      <c r="K500" s="13"/>
      <c r="L500" s="13"/>
      <c r="M500" s="13"/>
      <c r="N500" s="13"/>
      <c r="O500" s="13"/>
      <c r="P500" s="13"/>
    </row>
    <row r="501">
      <c r="A501" s="8">
        <v>1.0</v>
      </c>
      <c r="B501" s="8">
        <v>1.0</v>
      </c>
      <c r="C501" s="8" t="s">
        <v>25</v>
      </c>
      <c r="D501" s="8">
        <v>54.0</v>
      </c>
      <c r="E501" s="8">
        <v>78.2667</v>
      </c>
      <c r="F501" s="8" t="s">
        <v>26</v>
      </c>
      <c r="G501" s="8">
        <v>1.0</v>
      </c>
      <c r="H501" s="8">
        <v>0.0</v>
      </c>
      <c r="I501" s="8">
        <f>D501:D1003/$D$1</f>
        <v>0.675</v>
      </c>
      <c r="J501" s="8">
        <f>LOG10(E501:E1003 +1)</f>
        <v>1.899090778</v>
      </c>
      <c r="K501" s="9">
        <f>IF(B501=1, 1, 0)</f>
        <v>1</v>
      </c>
      <c r="L501" s="9">
        <f>IF(B501=2, 1, 0)</f>
        <v>0</v>
      </c>
      <c r="M501" s="9">
        <f>IF(F501="S", 1, 0)</f>
        <v>0</v>
      </c>
      <c r="N501" s="9">
        <f>IF(F501="C", 1,0)</f>
        <v>1</v>
      </c>
      <c r="O501" s="9">
        <f>IF(C501="male", 1,0)</f>
        <v>0</v>
      </c>
      <c r="P501" s="8">
        <v>1.0</v>
      </c>
      <c r="AC501" s="11">
        <f>SUMPRODUCT(G501:P501, $R$5:$AA$5)</f>
        <v>0.8357846548</v>
      </c>
      <c r="AD501" s="11">
        <f>(AC501-A501)^2</f>
        <v>0.0269666796</v>
      </c>
    </row>
    <row r="502" hidden="1">
      <c r="A502" s="12">
        <v>0.0</v>
      </c>
      <c r="B502" s="12">
        <v>3.0</v>
      </c>
      <c r="C502" s="12" t="s">
        <v>23</v>
      </c>
      <c r="D502" s="13"/>
      <c r="E502" s="12">
        <v>15.1</v>
      </c>
      <c r="F502" s="12" t="s">
        <v>24</v>
      </c>
      <c r="G502" s="12">
        <v>0.0</v>
      </c>
      <c r="H502" s="12">
        <v>0.0</v>
      </c>
      <c r="I502" s="12"/>
      <c r="J502" s="12"/>
      <c r="K502" s="13"/>
      <c r="L502" s="13"/>
      <c r="M502" s="13"/>
      <c r="N502" s="13"/>
      <c r="O502" s="13"/>
      <c r="P502" s="13"/>
    </row>
    <row r="503">
      <c r="A503" s="8">
        <v>0.0</v>
      </c>
      <c r="B503" s="8">
        <v>1.0</v>
      </c>
      <c r="C503" s="8" t="s">
        <v>25</v>
      </c>
      <c r="D503" s="8">
        <v>25.0</v>
      </c>
      <c r="E503" s="8">
        <v>151.55</v>
      </c>
      <c r="F503" s="8" t="s">
        <v>24</v>
      </c>
      <c r="G503" s="8">
        <v>1.0</v>
      </c>
      <c r="H503" s="8">
        <v>2.0</v>
      </c>
      <c r="I503" s="8">
        <f t="shared" ref="I503:I506" si="613">D503:D1003/$D$1</f>
        <v>0.3125</v>
      </c>
      <c r="J503" s="8">
        <f t="shared" ref="J503:J506" si="614">LOG10(E503:E1003 +1)</f>
        <v>2.183412212</v>
      </c>
      <c r="K503" s="9">
        <f t="shared" ref="K503:K506" si="615">IF(B503=1, 1, 0)</f>
        <v>1</v>
      </c>
      <c r="L503" s="9">
        <f t="shared" ref="L503:L506" si="616">IF(B503=2, 1, 0)</f>
        <v>0</v>
      </c>
      <c r="M503" s="9">
        <f t="shared" ref="M503:M506" si="617">IF(F503="S", 1, 0)</f>
        <v>1</v>
      </c>
      <c r="N503" s="9">
        <f t="shared" ref="N503:N506" si="618">IF(F503="C", 1,0)</f>
        <v>0</v>
      </c>
      <c r="O503" s="9">
        <f t="shared" ref="O503:O506" si="619">IF(C503="male", 1,0)</f>
        <v>0</v>
      </c>
      <c r="P503" s="8">
        <v>1.0</v>
      </c>
      <c r="AC503" s="11">
        <f t="shared" ref="AC503:AC506" si="620">SUMPRODUCT(G503:P503, $R$5:$AA$5)</f>
        <v>0.9413377517</v>
      </c>
      <c r="AD503" s="11">
        <f t="shared" ref="AD503:AD506" si="621">(AC503-A503)^2</f>
        <v>0.8861167627</v>
      </c>
    </row>
    <row r="504">
      <c r="A504" s="12">
        <v>0.0</v>
      </c>
      <c r="B504" s="12">
        <v>3.0</v>
      </c>
      <c r="C504" s="12" t="s">
        <v>23</v>
      </c>
      <c r="D504" s="12">
        <v>24.0</v>
      </c>
      <c r="E504" s="12">
        <v>7.7958</v>
      </c>
      <c r="F504" s="12" t="s">
        <v>24</v>
      </c>
      <c r="G504" s="12">
        <v>0.0</v>
      </c>
      <c r="H504" s="12">
        <v>0.0</v>
      </c>
      <c r="I504" s="12">
        <f t="shared" si="613"/>
        <v>0.3</v>
      </c>
      <c r="J504" s="12">
        <f t="shared" si="614"/>
        <v>0.9442753458</v>
      </c>
      <c r="K504" s="13">
        <f t="shared" si="615"/>
        <v>0</v>
      </c>
      <c r="L504" s="13">
        <f t="shared" si="616"/>
        <v>0</v>
      </c>
      <c r="M504" s="13">
        <f t="shared" si="617"/>
        <v>1</v>
      </c>
      <c r="N504" s="13">
        <f t="shared" si="618"/>
        <v>0</v>
      </c>
      <c r="O504" s="13">
        <f t="shared" si="619"/>
        <v>1</v>
      </c>
      <c r="P504" s="12">
        <v>1.0</v>
      </c>
      <c r="AC504" s="11">
        <f t="shared" si="620"/>
        <v>0.13445556</v>
      </c>
      <c r="AD504" s="11">
        <f t="shared" si="621"/>
        <v>0.0180782976</v>
      </c>
    </row>
    <row r="505">
      <c r="A505" s="8">
        <v>0.0</v>
      </c>
      <c r="B505" s="8">
        <v>3.0</v>
      </c>
      <c r="C505" s="8" t="s">
        <v>23</v>
      </c>
      <c r="D505" s="8">
        <v>17.0</v>
      </c>
      <c r="E505" s="8">
        <v>8.6625</v>
      </c>
      <c r="F505" s="8" t="s">
        <v>24</v>
      </c>
      <c r="G505" s="8">
        <v>0.0</v>
      </c>
      <c r="H505" s="8">
        <v>0.0</v>
      </c>
      <c r="I505" s="8">
        <f t="shared" si="613"/>
        <v>0.2125</v>
      </c>
      <c r="J505" s="8">
        <f t="shared" si="614"/>
        <v>0.9850895069</v>
      </c>
      <c r="K505" s="9">
        <f t="shared" si="615"/>
        <v>0</v>
      </c>
      <c r="L505" s="9">
        <f t="shared" si="616"/>
        <v>0</v>
      </c>
      <c r="M505" s="9">
        <f t="shared" si="617"/>
        <v>1</v>
      </c>
      <c r="N505" s="9">
        <f t="shared" si="618"/>
        <v>0</v>
      </c>
      <c r="O505" s="9">
        <f t="shared" si="619"/>
        <v>1</v>
      </c>
      <c r="P505" s="8">
        <v>1.0</v>
      </c>
      <c r="AC505" s="11">
        <f t="shared" si="620"/>
        <v>0.1812552082</v>
      </c>
      <c r="AD505" s="11">
        <f t="shared" si="621"/>
        <v>0.03285345051</v>
      </c>
    </row>
    <row r="506">
      <c r="A506" s="12">
        <v>0.0</v>
      </c>
      <c r="B506" s="12">
        <v>3.0</v>
      </c>
      <c r="C506" s="12" t="s">
        <v>25</v>
      </c>
      <c r="D506" s="12">
        <v>21.0</v>
      </c>
      <c r="E506" s="12">
        <v>7.75</v>
      </c>
      <c r="F506" s="12" t="s">
        <v>28</v>
      </c>
      <c r="G506" s="12">
        <v>0.0</v>
      </c>
      <c r="H506" s="12">
        <v>0.0</v>
      </c>
      <c r="I506" s="12">
        <f t="shared" si="613"/>
        <v>0.2625</v>
      </c>
      <c r="J506" s="12">
        <f t="shared" si="614"/>
        <v>0.942008053</v>
      </c>
      <c r="K506" s="13">
        <f t="shared" si="615"/>
        <v>0</v>
      </c>
      <c r="L506" s="13">
        <f t="shared" si="616"/>
        <v>0</v>
      </c>
      <c r="M506" s="13">
        <f t="shared" si="617"/>
        <v>0</v>
      </c>
      <c r="N506" s="13">
        <f t="shared" si="618"/>
        <v>0</v>
      </c>
      <c r="O506" s="13">
        <f t="shared" si="619"/>
        <v>0</v>
      </c>
      <c r="P506" s="12">
        <v>1.0</v>
      </c>
      <c r="AC506" s="11">
        <f t="shared" si="620"/>
        <v>0.6058988107</v>
      </c>
      <c r="AD506" s="11">
        <f t="shared" si="621"/>
        <v>0.3671133688</v>
      </c>
    </row>
    <row r="507" hidden="1">
      <c r="A507" s="8">
        <v>0.0</v>
      </c>
      <c r="B507" s="8">
        <v>3.0</v>
      </c>
      <c r="C507" s="8" t="s">
        <v>25</v>
      </c>
      <c r="D507" s="9"/>
      <c r="E507" s="8">
        <v>7.6292</v>
      </c>
      <c r="F507" s="8" t="s">
        <v>28</v>
      </c>
      <c r="G507" s="8">
        <v>0.0</v>
      </c>
      <c r="H507" s="8">
        <v>0.0</v>
      </c>
      <c r="I507" s="8"/>
      <c r="J507" s="8"/>
      <c r="K507" s="9"/>
      <c r="L507" s="9"/>
      <c r="M507" s="9"/>
      <c r="N507" s="9"/>
      <c r="O507" s="9"/>
      <c r="P507" s="9"/>
    </row>
    <row r="508">
      <c r="A508" s="12">
        <v>0.0</v>
      </c>
      <c r="B508" s="12">
        <v>3.0</v>
      </c>
      <c r="C508" s="12" t="s">
        <v>25</v>
      </c>
      <c r="D508" s="12">
        <v>37.0</v>
      </c>
      <c r="E508" s="12">
        <v>9.5875</v>
      </c>
      <c r="F508" s="12" t="s">
        <v>24</v>
      </c>
      <c r="G508" s="12">
        <v>0.0</v>
      </c>
      <c r="H508" s="12">
        <v>0.0</v>
      </c>
      <c r="I508" s="12">
        <f t="shared" ref="I508:I511" si="622">D508:D1003/$D$1</f>
        <v>0.4625</v>
      </c>
      <c r="J508" s="12">
        <f t="shared" ref="J508:J511" si="623">LOG10(E508:E1003 +1)</f>
        <v>1.024793423</v>
      </c>
      <c r="K508" s="13">
        <f t="shared" ref="K508:K511" si="624">IF(B508=1, 1, 0)</f>
        <v>0</v>
      </c>
      <c r="L508" s="13">
        <f t="shared" ref="L508:L511" si="625">IF(B508=2, 1, 0)</f>
        <v>0</v>
      </c>
      <c r="M508" s="13">
        <f t="shared" ref="M508:M511" si="626">IF(F508="S", 1, 0)</f>
        <v>1</v>
      </c>
      <c r="N508" s="13">
        <f t="shared" ref="N508:N511" si="627">IF(F508="C", 1,0)</f>
        <v>0</v>
      </c>
      <c r="O508" s="13">
        <f t="shared" ref="O508:O511" si="628">IF(C508="male", 1,0)</f>
        <v>0</v>
      </c>
      <c r="P508" s="12">
        <v>1.0</v>
      </c>
      <c r="AC508" s="11">
        <f t="shared" ref="AC508:AC511" si="629">SUMPRODUCT(G508:P508, $R$5:$AA$5)</f>
        <v>0.5382253587</v>
      </c>
      <c r="AD508" s="11">
        <f t="shared" ref="AD508:AD511" si="630">(AC508-A508)^2</f>
        <v>0.2896865368</v>
      </c>
    </row>
    <row r="509">
      <c r="A509" s="8">
        <v>1.0</v>
      </c>
      <c r="B509" s="8">
        <v>1.0</v>
      </c>
      <c r="C509" s="8" t="s">
        <v>25</v>
      </c>
      <c r="D509" s="8">
        <v>16.0</v>
      </c>
      <c r="E509" s="8">
        <v>86.5</v>
      </c>
      <c r="F509" s="8" t="s">
        <v>24</v>
      </c>
      <c r="G509" s="8">
        <v>0.0</v>
      </c>
      <c r="H509" s="8">
        <v>0.0</v>
      </c>
      <c r="I509" s="8">
        <f t="shared" si="622"/>
        <v>0.2</v>
      </c>
      <c r="J509" s="8">
        <f t="shared" si="623"/>
        <v>1.942008053</v>
      </c>
      <c r="K509" s="9">
        <f t="shared" si="624"/>
        <v>1</v>
      </c>
      <c r="L509" s="9">
        <f t="shared" si="625"/>
        <v>0</v>
      </c>
      <c r="M509" s="9">
        <f t="shared" si="626"/>
        <v>1</v>
      </c>
      <c r="N509" s="9">
        <f t="shared" si="627"/>
        <v>0</v>
      </c>
      <c r="O509" s="9">
        <f t="shared" si="628"/>
        <v>0</v>
      </c>
      <c r="P509" s="8">
        <v>1.0</v>
      </c>
      <c r="AC509" s="11">
        <f t="shared" si="629"/>
        <v>1.069971212</v>
      </c>
      <c r="AD509" s="11">
        <f t="shared" si="630"/>
        <v>0.004895970556</v>
      </c>
    </row>
    <row r="510">
      <c r="A510" s="12">
        <v>0.0</v>
      </c>
      <c r="B510" s="12">
        <v>1.0</v>
      </c>
      <c r="C510" s="12" t="s">
        <v>23</v>
      </c>
      <c r="D510" s="12">
        <v>18.0</v>
      </c>
      <c r="E510" s="12">
        <v>108.9</v>
      </c>
      <c r="F510" s="12" t="s">
        <v>26</v>
      </c>
      <c r="G510" s="12">
        <v>1.0</v>
      </c>
      <c r="H510" s="12">
        <v>0.0</v>
      </c>
      <c r="I510" s="12">
        <f t="shared" si="622"/>
        <v>0.225</v>
      </c>
      <c r="J510" s="12">
        <f t="shared" si="623"/>
        <v>2.040997692</v>
      </c>
      <c r="K510" s="13">
        <f t="shared" si="624"/>
        <v>1</v>
      </c>
      <c r="L510" s="13">
        <f t="shared" si="625"/>
        <v>0</v>
      </c>
      <c r="M510" s="13">
        <f t="shared" si="626"/>
        <v>0</v>
      </c>
      <c r="N510" s="13">
        <f t="shared" si="627"/>
        <v>1</v>
      </c>
      <c r="O510" s="13">
        <f t="shared" si="628"/>
        <v>1</v>
      </c>
      <c r="P510" s="12">
        <v>1.0</v>
      </c>
      <c r="AC510" s="11">
        <f t="shared" si="629"/>
        <v>0.5900899536</v>
      </c>
      <c r="AD510" s="11">
        <f t="shared" si="630"/>
        <v>0.3482061533</v>
      </c>
    </row>
    <row r="511">
      <c r="A511" s="8">
        <v>1.0</v>
      </c>
      <c r="B511" s="8">
        <v>2.0</v>
      </c>
      <c r="C511" s="8" t="s">
        <v>25</v>
      </c>
      <c r="D511" s="8">
        <v>33.0</v>
      </c>
      <c r="E511" s="8">
        <v>26.0</v>
      </c>
      <c r="F511" s="8" t="s">
        <v>24</v>
      </c>
      <c r="G511" s="8">
        <v>0.0</v>
      </c>
      <c r="H511" s="8">
        <v>2.0</v>
      </c>
      <c r="I511" s="8">
        <f t="shared" si="622"/>
        <v>0.4125</v>
      </c>
      <c r="J511" s="8">
        <f t="shared" si="623"/>
        <v>1.431363764</v>
      </c>
      <c r="K511" s="9">
        <f t="shared" si="624"/>
        <v>0</v>
      </c>
      <c r="L511" s="9">
        <f t="shared" si="625"/>
        <v>1</v>
      </c>
      <c r="M511" s="9">
        <f t="shared" si="626"/>
        <v>1</v>
      </c>
      <c r="N511" s="9">
        <f t="shared" si="627"/>
        <v>0</v>
      </c>
      <c r="O511" s="9">
        <f t="shared" si="628"/>
        <v>0</v>
      </c>
      <c r="P511" s="8">
        <v>1.0</v>
      </c>
      <c r="AC511" s="11">
        <f t="shared" si="629"/>
        <v>0.7386374214</v>
      </c>
      <c r="AD511" s="11">
        <f t="shared" si="630"/>
        <v>0.06831039752</v>
      </c>
    </row>
    <row r="512" hidden="1">
      <c r="A512" s="12">
        <v>1.0</v>
      </c>
      <c r="B512" s="12">
        <v>1.0</v>
      </c>
      <c r="C512" s="12" t="s">
        <v>23</v>
      </c>
      <c r="D512" s="13"/>
      <c r="E512" s="12">
        <v>26.55</v>
      </c>
      <c r="F512" s="12" t="s">
        <v>24</v>
      </c>
      <c r="G512" s="12">
        <v>0.0</v>
      </c>
      <c r="H512" s="12">
        <v>0.0</v>
      </c>
      <c r="I512" s="12"/>
      <c r="J512" s="12"/>
      <c r="K512" s="13"/>
      <c r="L512" s="13"/>
      <c r="M512" s="13"/>
      <c r="N512" s="13"/>
      <c r="O512" s="13"/>
      <c r="P512" s="13"/>
    </row>
    <row r="513">
      <c r="A513" s="8">
        <v>0.0</v>
      </c>
      <c r="B513" s="8">
        <v>3.0</v>
      </c>
      <c r="C513" s="8" t="s">
        <v>23</v>
      </c>
      <c r="D513" s="8">
        <v>28.0</v>
      </c>
      <c r="E513" s="8">
        <v>22.525</v>
      </c>
      <c r="F513" s="8" t="s">
        <v>24</v>
      </c>
      <c r="G513" s="8">
        <v>0.0</v>
      </c>
      <c r="H513" s="8">
        <v>0.0</v>
      </c>
      <c r="I513" s="8">
        <f t="shared" ref="I513:I515" si="631">D513:D1003/$D$1</f>
        <v>0.35</v>
      </c>
      <c r="J513" s="8">
        <f t="shared" ref="J513:J515" si="632">LOG10(E513:E1003 +1)</f>
        <v>1.371529632</v>
      </c>
      <c r="K513" s="9">
        <f t="shared" ref="K513:K515" si="633">IF(B513=1, 1, 0)</f>
        <v>0</v>
      </c>
      <c r="L513" s="9">
        <f t="shared" ref="L513:L515" si="634">IF(B513=2, 1, 0)</f>
        <v>0</v>
      </c>
      <c r="M513" s="9">
        <f t="shared" ref="M513:M515" si="635">IF(F513="S", 1, 0)</f>
        <v>1</v>
      </c>
      <c r="N513" s="9">
        <f t="shared" ref="N513:N515" si="636">IF(F513="C", 1,0)</f>
        <v>0</v>
      </c>
      <c r="O513" s="9">
        <f t="shared" ref="O513:O515" si="637">IF(C513="male", 1,0)</f>
        <v>1</v>
      </c>
      <c r="P513" s="8">
        <v>1.0</v>
      </c>
      <c r="AC513" s="11">
        <f t="shared" ref="AC513:AC515" si="638">SUMPRODUCT(G513:P513, $R$5:$AA$5)</f>
        <v>0.1296742326</v>
      </c>
      <c r="AD513" s="11">
        <f t="shared" ref="AD513:AD515" si="639">(AC513-A513)^2</f>
        <v>0.0168154066</v>
      </c>
    </row>
    <row r="514">
      <c r="A514" s="12">
        <v>1.0</v>
      </c>
      <c r="B514" s="12">
        <v>3.0</v>
      </c>
      <c r="C514" s="12" t="s">
        <v>23</v>
      </c>
      <c r="D514" s="12">
        <v>26.0</v>
      </c>
      <c r="E514" s="12">
        <v>56.4958</v>
      </c>
      <c r="F514" s="12" t="s">
        <v>24</v>
      </c>
      <c r="G514" s="12">
        <v>0.0</v>
      </c>
      <c r="H514" s="12">
        <v>0.0</v>
      </c>
      <c r="I514" s="12">
        <f t="shared" si="631"/>
        <v>0.325</v>
      </c>
      <c r="J514" s="12">
        <f t="shared" si="632"/>
        <v>1.759636121</v>
      </c>
      <c r="K514" s="13">
        <f t="shared" si="633"/>
        <v>0</v>
      </c>
      <c r="L514" s="13">
        <f t="shared" si="634"/>
        <v>0</v>
      </c>
      <c r="M514" s="13">
        <f t="shared" si="635"/>
        <v>1</v>
      </c>
      <c r="N514" s="13">
        <f t="shared" si="636"/>
        <v>0</v>
      </c>
      <c r="O514" s="13">
        <f t="shared" si="637"/>
        <v>1</v>
      </c>
      <c r="P514" s="12">
        <v>1.0</v>
      </c>
      <c r="AC514" s="11">
        <f t="shared" si="638"/>
        <v>0.1613936902</v>
      </c>
      <c r="AD514" s="11">
        <f t="shared" si="639"/>
        <v>0.7032605428</v>
      </c>
    </row>
    <row r="515">
      <c r="A515" s="8">
        <v>1.0</v>
      </c>
      <c r="B515" s="8">
        <v>3.0</v>
      </c>
      <c r="C515" s="8" t="s">
        <v>23</v>
      </c>
      <c r="D515" s="8">
        <v>29.0</v>
      </c>
      <c r="E515" s="8">
        <v>7.75</v>
      </c>
      <c r="F515" s="8" t="s">
        <v>28</v>
      </c>
      <c r="G515" s="8">
        <v>0.0</v>
      </c>
      <c r="H515" s="8">
        <v>0.0</v>
      </c>
      <c r="I515" s="8">
        <f t="shared" si="631"/>
        <v>0.3625</v>
      </c>
      <c r="J515" s="8">
        <f t="shared" si="632"/>
        <v>0.942008053</v>
      </c>
      <c r="K515" s="9">
        <f t="shared" si="633"/>
        <v>0</v>
      </c>
      <c r="L515" s="9">
        <f t="shared" si="634"/>
        <v>0</v>
      </c>
      <c r="M515" s="9">
        <f t="shared" si="635"/>
        <v>0</v>
      </c>
      <c r="N515" s="9">
        <f t="shared" si="636"/>
        <v>0</v>
      </c>
      <c r="O515" s="9">
        <f t="shared" si="637"/>
        <v>1</v>
      </c>
      <c r="P515" s="8">
        <v>1.0</v>
      </c>
      <c r="AC515" s="11">
        <f t="shared" si="638"/>
        <v>0.071622465</v>
      </c>
      <c r="AD515" s="11">
        <f t="shared" si="639"/>
        <v>0.8618848475</v>
      </c>
    </row>
    <row r="516" hidden="1">
      <c r="A516" s="12">
        <v>0.0</v>
      </c>
      <c r="B516" s="12">
        <v>3.0</v>
      </c>
      <c r="C516" s="12" t="s">
        <v>23</v>
      </c>
      <c r="D516" s="13"/>
      <c r="E516" s="12">
        <v>8.05</v>
      </c>
      <c r="F516" s="12" t="s">
        <v>24</v>
      </c>
      <c r="G516" s="12">
        <v>0.0</v>
      </c>
      <c r="H516" s="12">
        <v>0.0</v>
      </c>
      <c r="I516" s="12"/>
      <c r="J516" s="12"/>
      <c r="K516" s="13"/>
      <c r="L516" s="13"/>
      <c r="M516" s="13"/>
      <c r="N516" s="13"/>
      <c r="O516" s="13"/>
      <c r="P516" s="13"/>
    </row>
    <row r="517">
      <c r="A517" s="8">
        <v>1.0</v>
      </c>
      <c r="B517" s="8">
        <v>1.0</v>
      </c>
      <c r="C517" s="8" t="s">
        <v>23</v>
      </c>
      <c r="D517" s="8">
        <v>36.0</v>
      </c>
      <c r="E517" s="8">
        <v>26.2875</v>
      </c>
      <c r="F517" s="8" t="s">
        <v>24</v>
      </c>
      <c r="G517" s="8">
        <v>0.0</v>
      </c>
      <c r="H517" s="8">
        <v>0.0</v>
      </c>
      <c r="I517" s="8">
        <f t="shared" ref="I517:I521" si="640">D517:D1003/$D$1</f>
        <v>0.45</v>
      </c>
      <c r="J517" s="8">
        <f t="shared" ref="J517:J521" si="641">LOG10(E517:E1003 +1)</f>
        <v>1.435963749</v>
      </c>
      <c r="K517" s="9">
        <f t="shared" ref="K517:K521" si="642">IF(B517=1, 1, 0)</f>
        <v>1</v>
      </c>
      <c r="L517" s="9">
        <f t="shared" ref="L517:L521" si="643">IF(B517=2, 1, 0)</f>
        <v>0</v>
      </c>
      <c r="M517" s="9">
        <f t="shared" ref="M517:M521" si="644">IF(F517="S", 1, 0)</f>
        <v>1</v>
      </c>
      <c r="N517" s="9">
        <f t="shared" ref="N517:N521" si="645">IF(F517="C", 1,0)</f>
        <v>0</v>
      </c>
      <c r="O517" s="9">
        <f t="shared" ref="O517:O521" si="646">IF(C517="male", 1,0)</f>
        <v>1</v>
      </c>
      <c r="P517" s="8">
        <v>1.0</v>
      </c>
      <c r="AC517" s="11">
        <f t="shared" ref="AC517:AC521" si="647">SUMPRODUCT(G517:P517, $R$5:$AA$5)</f>
        <v>0.4342122818</v>
      </c>
      <c r="AD517" s="11">
        <f t="shared" ref="AD517:AD521" si="648">(AC517-A517)^2</f>
        <v>0.320115742</v>
      </c>
    </row>
    <row r="518">
      <c r="A518" s="12">
        <v>1.0</v>
      </c>
      <c r="B518" s="12">
        <v>1.0</v>
      </c>
      <c r="C518" s="12" t="s">
        <v>25</v>
      </c>
      <c r="D518" s="12">
        <v>54.0</v>
      </c>
      <c r="E518" s="12">
        <v>59.4</v>
      </c>
      <c r="F518" s="12" t="s">
        <v>26</v>
      </c>
      <c r="G518" s="12">
        <v>1.0</v>
      </c>
      <c r="H518" s="12">
        <v>0.0</v>
      </c>
      <c r="I518" s="12">
        <f t="shared" si="640"/>
        <v>0.675</v>
      </c>
      <c r="J518" s="12">
        <f t="shared" si="641"/>
        <v>1.781036939</v>
      </c>
      <c r="K518" s="13">
        <f t="shared" si="642"/>
        <v>1</v>
      </c>
      <c r="L518" s="13">
        <f t="shared" si="643"/>
        <v>0</v>
      </c>
      <c r="M518" s="13">
        <f t="shared" si="644"/>
        <v>0</v>
      </c>
      <c r="N518" s="13">
        <f t="shared" si="645"/>
        <v>1</v>
      </c>
      <c r="O518" s="13">
        <f t="shared" si="646"/>
        <v>0</v>
      </c>
      <c r="P518" s="12">
        <v>1.0</v>
      </c>
      <c r="AC518" s="11">
        <f t="shared" si="647"/>
        <v>0.8300306524</v>
      </c>
      <c r="AD518" s="11">
        <f t="shared" si="648"/>
        <v>0.02888957911</v>
      </c>
    </row>
    <row r="519">
      <c r="A519" s="8">
        <v>0.0</v>
      </c>
      <c r="B519" s="8">
        <v>3.0</v>
      </c>
      <c r="C519" s="8" t="s">
        <v>23</v>
      </c>
      <c r="D519" s="8">
        <v>24.0</v>
      </c>
      <c r="E519" s="8">
        <v>7.4958</v>
      </c>
      <c r="F519" s="8" t="s">
        <v>24</v>
      </c>
      <c r="G519" s="8">
        <v>0.0</v>
      </c>
      <c r="H519" s="8">
        <v>0.0</v>
      </c>
      <c r="I519" s="8">
        <f t="shared" si="640"/>
        <v>0.3</v>
      </c>
      <c r="J519" s="8">
        <f t="shared" si="641"/>
        <v>0.9292042801</v>
      </c>
      <c r="K519" s="9">
        <f t="shared" si="642"/>
        <v>0</v>
      </c>
      <c r="L519" s="9">
        <f t="shared" si="643"/>
        <v>0</v>
      </c>
      <c r="M519" s="9">
        <f t="shared" si="644"/>
        <v>1</v>
      </c>
      <c r="N519" s="9">
        <f t="shared" si="645"/>
        <v>0</v>
      </c>
      <c r="O519" s="9">
        <f t="shared" si="646"/>
        <v>1</v>
      </c>
      <c r="P519" s="8">
        <v>1.0</v>
      </c>
      <c r="AC519" s="11">
        <f t="shared" si="647"/>
        <v>0.1337209888</v>
      </c>
      <c r="AD519" s="11">
        <f t="shared" si="648"/>
        <v>0.01788130284</v>
      </c>
    </row>
    <row r="520">
      <c r="A520" s="12">
        <v>0.0</v>
      </c>
      <c r="B520" s="12">
        <v>1.0</v>
      </c>
      <c r="C520" s="12" t="s">
        <v>23</v>
      </c>
      <c r="D520" s="12">
        <v>47.0</v>
      </c>
      <c r="E520" s="12">
        <v>34.0208</v>
      </c>
      <c r="F520" s="12" t="s">
        <v>24</v>
      </c>
      <c r="G520" s="12">
        <v>0.0</v>
      </c>
      <c r="H520" s="12">
        <v>0.0</v>
      </c>
      <c r="I520" s="12">
        <f t="shared" si="640"/>
        <v>0.5875</v>
      </c>
      <c r="J520" s="12">
        <f t="shared" si="641"/>
        <v>1.544326063</v>
      </c>
      <c r="K520" s="13">
        <f t="shared" si="642"/>
        <v>1</v>
      </c>
      <c r="L520" s="13">
        <f t="shared" si="643"/>
        <v>0</v>
      </c>
      <c r="M520" s="13">
        <f t="shared" si="644"/>
        <v>1</v>
      </c>
      <c r="N520" s="13">
        <f t="shared" si="645"/>
        <v>0</v>
      </c>
      <c r="O520" s="13">
        <f t="shared" si="646"/>
        <v>1</v>
      </c>
      <c r="P520" s="12">
        <v>1.0</v>
      </c>
      <c r="AC520" s="11">
        <f t="shared" si="647"/>
        <v>0.3690776566</v>
      </c>
      <c r="AD520" s="11">
        <f t="shared" si="648"/>
        <v>0.1362183166</v>
      </c>
    </row>
    <row r="521">
      <c r="A521" s="8">
        <v>1.0</v>
      </c>
      <c r="B521" s="8">
        <v>2.0</v>
      </c>
      <c r="C521" s="8" t="s">
        <v>25</v>
      </c>
      <c r="D521" s="8">
        <v>34.0</v>
      </c>
      <c r="E521" s="8">
        <v>10.5</v>
      </c>
      <c r="F521" s="8" t="s">
        <v>24</v>
      </c>
      <c r="G521" s="8">
        <v>0.0</v>
      </c>
      <c r="H521" s="8">
        <v>0.0</v>
      </c>
      <c r="I521" s="8">
        <f t="shared" si="640"/>
        <v>0.425</v>
      </c>
      <c r="J521" s="8">
        <f t="shared" si="641"/>
        <v>1.06069784</v>
      </c>
      <c r="K521" s="9">
        <f t="shared" si="642"/>
        <v>0</v>
      </c>
      <c r="L521" s="9">
        <f t="shared" si="643"/>
        <v>1</v>
      </c>
      <c r="M521" s="9">
        <f t="shared" si="644"/>
        <v>1</v>
      </c>
      <c r="N521" s="9">
        <f t="shared" si="645"/>
        <v>0</v>
      </c>
      <c r="O521" s="9">
        <f t="shared" si="646"/>
        <v>0</v>
      </c>
      <c r="P521" s="8">
        <v>1.0</v>
      </c>
      <c r="AC521" s="11">
        <f t="shared" si="647"/>
        <v>0.7420214223</v>
      </c>
      <c r="AD521" s="11">
        <f t="shared" si="648"/>
        <v>0.06655294653</v>
      </c>
    </row>
    <row r="522" hidden="1">
      <c r="A522" s="12">
        <v>0.0</v>
      </c>
      <c r="B522" s="12">
        <v>3.0</v>
      </c>
      <c r="C522" s="12" t="s">
        <v>23</v>
      </c>
      <c r="D522" s="13"/>
      <c r="E522" s="12">
        <v>24.15</v>
      </c>
      <c r="F522" s="12" t="s">
        <v>28</v>
      </c>
      <c r="G522" s="12">
        <v>0.0</v>
      </c>
      <c r="H522" s="12">
        <v>0.0</v>
      </c>
      <c r="I522" s="12"/>
      <c r="J522" s="12"/>
      <c r="K522" s="13"/>
      <c r="L522" s="13"/>
      <c r="M522" s="13"/>
      <c r="N522" s="13"/>
      <c r="O522" s="13"/>
      <c r="P522" s="13"/>
    </row>
    <row r="523">
      <c r="A523" s="8">
        <v>1.0</v>
      </c>
      <c r="B523" s="8">
        <v>2.0</v>
      </c>
      <c r="C523" s="8" t="s">
        <v>25</v>
      </c>
      <c r="D523" s="8">
        <v>36.0</v>
      </c>
      <c r="E523" s="8">
        <v>26.0</v>
      </c>
      <c r="F523" s="8" t="s">
        <v>24</v>
      </c>
      <c r="G523" s="8">
        <v>1.0</v>
      </c>
      <c r="H523" s="8">
        <v>0.0</v>
      </c>
      <c r="I523" s="8">
        <f t="shared" ref="I523:I526" si="649">D523:D1003/$D$1</f>
        <v>0.45</v>
      </c>
      <c r="J523" s="8">
        <f t="shared" ref="J523:J526" si="650">LOG10(E523:E1003 +1)</f>
        <v>1.431363764</v>
      </c>
      <c r="K523" s="9">
        <f t="shared" ref="K523:K526" si="651">IF(B523=1, 1, 0)</f>
        <v>0</v>
      </c>
      <c r="L523" s="9">
        <f t="shared" ref="L523:L526" si="652">IF(B523=2, 1, 0)</f>
        <v>1</v>
      </c>
      <c r="M523" s="9">
        <f t="shared" ref="M523:M526" si="653">IF(F523="S", 1, 0)</f>
        <v>1</v>
      </c>
      <c r="N523" s="9">
        <f t="shared" ref="N523:N526" si="654">IF(F523="C", 1,0)</f>
        <v>0</v>
      </c>
      <c r="O523" s="9">
        <f t="shared" ref="O523:O526" si="655">IF(C523="male", 1,0)</f>
        <v>0</v>
      </c>
      <c r="P523" s="8">
        <v>1.0</v>
      </c>
      <c r="AC523" s="11">
        <f t="shared" ref="AC523:AC526" si="656">SUMPRODUCT(G523:P523, $R$5:$AA$5)</f>
        <v>0.6923505086</v>
      </c>
      <c r="AD523" s="11">
        <f t="shared" ref="AD523:AD526" si="657">(AC523-A523)^2</f>
        <v>0.09464820953</v>
      </c>
    </row>
    <row r="524">
      <c r="A524" s="12">
        <v>0.0</v>
      </c>
      <c r="B524" s="12">
        <v>3.0</v>
      </c>
      <c r="C524" s="12" t="s">
        <v>23</v>
      </c>
      <c r="D524" s="12">
        <v>32.0</v>
      </c>
      <c r="E524" s="12">
        <v>7.8958</v>
      </c>
      <c r="F524" s="12" t="s">
        <v>24</v>
      </c>
      <c r="G524" s="12">
        <v>0.0</v>
      </c>
      <c r="H524" s="12">
        <v>0.0</v>
      </c>
      <c r="I524" s="12">
        <f t="shared" si="649"/>
        <v>0.4</v>
      </c>
      <c r="J524" s="12">
        <f t="shared" si="650"/>
        <v>0.9491850103</v>
      </c>
      <c r="K524" s="13">
        <f t="shared" si="651"/>
        <v>0</v>
      </c>
      <c r="L524" s="13">
        <f t="shared" si="652"/>
        <v>0</v>
      </c>
      <c r="M524" s="13">
        <f t="shared" si="653"/>
        <v>1</v>
      </c>
      <c r="N524" s="13">
        <f t="shared" si="654"/>
        <v>0</v>
      </c>
      <c r="O524" s="13">
        <f t="shared" si="655"/>
        <v>1</v>
      </c>
      <c r="P524" s="12">
        <v>1.0</v>
      </c>
      <c r="AC524" s="11">
        <f t="shared" si="656"/>
        <v>0.08348303552</v>
      </c>
      <c r="AD524" s="11">
        <f t="shared" si="657"/>
        <v>0.006969417219</v>
      </c>
    </row>
    <row r="525">
      <c r="A525" s="8">
        <v>1.0</v>
      </c>
      <c r="B525" s="8">
        <v>1.0</v>
      </c>
      <c r="C525" s="8" t="s">
        <v>25</v>
      </c>
      <c r="D525" s="8">
        <v>30.0</v>
      </c>
      <c r="E525" s="8">
        <v>93.5</v>
      </c>
      <c r="F525" s="8" t="s">
        <v>24</v>
      </c>
      <c r="G525" s="8">
        <v>0.0</v>
      </c>
      <c r="H525" s="8">
        <v>0.0</v>
      </c>
      <c r="I525" s="8">
        <f t="shared" si="649"/>
        <v>0.375</v>
      </c>
      <c r="J525" s="8">
        <f t="shared" si="650"/>
        <v>1.975431809</v>
      </c>
      <c r="K525" s="9">
        <f t="shared" si="651"/>
        <v>1</v>
      </c>
      <c r="L525" s="9">
        <f t="shared" si="652"/>
        <v>0</v>
      </c>
      <c r="M525" s="9">
        <f t="shared" si="653"/>
        <v>1</v>
      </c>
      <c r="N525" s="9">
        <f t="shared" si="654"/>
        <v>0</v>
      </c>
      <c r="O525" s="9">
        <f t="shared" si="655"/>
        <v>0</v>
      </c>
      <c r="P525" s="8">
        <v>1.0</v>
      </c>
      <c r="AC525" s="11">
        <f t="shared" si="656"/>
        <v>0.9819796108</v>
      </c>
      <c r="AD525" s="11">
        <f t="shared" si="657"/>
        <v>0.0003247344263</v>
      </c>
    </row>
    <row r="526">
      <c r="A526" s="12">
        <v>0.0</v>
      </c>
      <c r="B526" s="12">
        <v>3.0</v>
      </c>
      <c r="C526" s="12" t="s">
        <v>23</v>
      </c>
      <c r="D526" s="12">
        <v>22.0</v>
      </c>
      <c r="E526" s="12">
        <v>7.8958</v>
      </c>
      <c r="F526" s="12" t="s">
        <v>24</v>
      </c>
      <c r="G526" s="12">
        <v>0.0</v>
      </c>
      <c r="H526" s="12">
        <v>0.0</v>
      </c>
      <c r="I526" s="12">
        <f t="shared" si="649"/>
        <v>0.275</v>
      </c>
      <c r="J526" s="12">
        <f t="shared" si="650"/>
        <v>0.9491850103</v>
      </c>
      <c r="K526" s="13">
        <f t="shared" si="651"/>
        <v>0</v>
      </c>
      <c r="L526" s="13">
        <f t="shared" si="652"/>
        <v>0</v>
      </c>
      <c r="M526" s="13">
        <f t="shared" si="653"/>
        <v>1</v>
      </c>
      <c r="N526" s="13">
        <f t="shared" si="654"/>
        <v>0</v>
      </c>
      <c r="O526" s="13">
        <f t="shared" si="655"/>
        <v>1</v>
      </c>
      <c r="P526" s="12">
        <v>1.0</v>
      </c>
      <c r="AC526" s="11">
        <f t="shared" si="656"/>
        <v>0.1474978154</v>
      </c>
      <c r="AD526" s="11">
        <f t="shared" si="657"/>
        <v>0.02175560555</v>
      </c>
    </row>
    <row r="527" hidden="1">
      <c r="A527" s="8">
        <v>0.0</v>
      </c>
      <c r="B527" s="8">
        <v>3.0</v>
      </c>
      <c r="C527" s="8" t="s">
        <v>23</v>
      </c>
      <c r="D527" s="9"/>
      <c r="E527" s="8">
        <v>7.225</v>
      </c>
      <c r="F527" s="8" t="s">
        <v>26</v>
      </c>
      <c r="G527" s="8">
        <v>0.0</v>
      </c>
      <c r="H527" s="8">
        <v>0.0</v>
      </c>
      <c r="I527" s="8"/>
      <c r="J527" s="8"/>
      <c r="K527" s="9"/>
      <c r="L527" s="9"/>
      <c r="M527" s="9"/>
      <c r="N527" s="9"/>
      <c r="O527" s="9"/>
      <c r="P527" s="9"/>
    </row>
    <row r="528">
      <c r="A528" s="12">
        <v>1.0</v>
      </c>
      <c r="B528" s="12">
        <v>1.0</v>
      </c>
      <c r="C528" s="12" t="s">
        <v>25</v>
      </c>
      <c r="D528" s="12">
        <v>44.0</v>
      </c>
      <c r="E528" s="12">
        <v>57.9792</v>
      </c>
      <c r="F528" s="12" t="s">
        <v>26</v>
      </c>
      <c r="G528" s="12">
        <v>0.0</v>
      </c>
      <c r="H528" s="12">
        <v>1.0</v>
      </c>
      <c r="I528" s="12">
        <f>D528:D1003/$D$1</f>
        <v>0.55</v>
      </c>
      <c r="J528" s="12">
        <f>LOG10(E528:E1003 +1)</f>
        <v>1.770698877</v>
      </c>
      <c r="K528" s="13">
        <f>IF(B528=1, 1, 0)</f>
        <v>1</v>
      </c>
      <c r="L528" s="13">
        <f>IF(B528=2, 1, 0)</f>
        <v>0</v>
      </c>
      <c r="M528" s="13">
        <f>IF(F528="S", 1, 0)</f>
        <v>0</v>
      </c>
      <c r="N528" s="13">
        <f>IF(F528="C", 1,0)</f>
        <v>1</v>
      </c>
      <c r="O528" s="13">
        <f>IF(C528="male", 1,0)</f>
        <v>0</v>
      </c>
      <c r="P528" s="12">
        <v>1.0</v>
      </c>
      <c r="AC528" s="11">
        <f>SUMPRODUCT(G528:P528, $R$5:$AA$5)</f>
        <v>0.9345499883</v>
      </c>
      <c r="AD528" s="11">
        <f>(AC528-A528)^2</f>
        <v>0.004283704031</v>
      </c>
    </row>
    <row r="529" hidden="1">
      <c r="A529" s="8">
        <v>0.0</v>
      </c>
      <c r="B529" s="8">
        <v>3.0</v>
      </c>
      <c r="C529" s="8" t="s">
        <v>23</v>
      </c>
      <c r="D529" s="9"/>
      <c r="E529" s="8">
        <v>7.2292</v>
      </c>
      <c r="F529" s="8" t="s">
        <v>26</v>
      </c>
      <c r="G529" s="8">
        <v>0.0</v>
      </c>
      <c r="H529" s="8">
        <v>0.0</v>
      </c>
      <c r="I529" s="8"/>
      <c r="J529" s="8"/>
      <c r="K529" s="9"/>
      <c r="L529" s="9"/>
      <c r="M529" s="9"/>
      <c r="N529" s="9"/>
      <c r="O529" s="9"/>
      <c r="P529" s="9"/>
    </row>
    <row r="530">
      <c r="A530" s="12">
        <v>0.0</v>
      </c>
      <c r="B530" s="12">
        <v>3.0</v>
      </c>
      <c r="C530" s="12" t="s">
        <v>23</v>
      </c>
      <c r="D530" s="12">
        <v>40.5</v>
      </c>
      <c r="E530" s="12">
        <v>7.75</v>
      </c>
      <c r="F530" s="12" t="s">
        <v>28</v>
      </c>
      <c r="G530" s="12">
        <v>0.0</v>
      </c>
      <c r="H530" s="12">
        <v>0.0</v>
      </c>
      <c r="I530" s="12">
        <f t="shared" ref="I530:I531" si="658">D530:D1003/$D$1</f>
        <v>0.50625</v>
      </c>
      <c r="J530" s="12">
        <f t="shared" ref="J530:J531" si="659">LOG10(E530:E1003 +1)</f>
        <v>0.942008053</v>
      </c>
      <c r="K530" s="13">
        <f t="shared" ref="K530:K531" si="660">IF(B530=1, 1, 0)</f>
        <v>0</v>
      </c>
      <c r="L530" s="13">
        <f t="shared" ref="L530:L531" si="661">IF(B530=2, 1, 0)</f>
        <v>0</v>
      </c>
      <c r="M530" s="13">
        <f t="shared" ref="M530:M531" si="662">IF(F530="S", 1, 0)</f>
        <v>0</v>
      </c>
      <c r="N530" s="13">
        <f t="shared" ref="N530:N531" si="663">IF(F530="C", 1,0)</f>
        <v>0</v>
      </c>
      <c r="O530" s="13">
        <f t="shared" ref="O530:O531" si="664">IF(C530="male", 1,0)</f>
        <v>1</v>
      </c>
      <c r="P530" s="12">
        <v>1.0</v>
      </c>
      <c r="AC530" s="11">
        <f t="shared" ref="AC530:AC531" si="665">SUMPRODUCT(G530:P530, $R$5:$AA$5)</f>
        <v>-0.001994531872</v>
      </c>
      <c r="AD530" s="11">
        <f t="shared" ref="AD530:AD531" si="666">(AC530-A530)^2</f>
        <v>0.000003978157387</v>
      </c>
    </row>
    <row r="531">
      <c r="A531" s="8">
        <v>1.0</v>
      </c>
      <c r="B531" s="8">
        <v>2.0</v>
      </c>
      <c r="C531" s="8" t="s">
        <v>25</v>
      </c>
      <c r="D531" s="8">
        <v>50.0</v>
      </c>
      <c r="E531" s="8">
        <v>10.5</v>
      </c>
      <c r="F531" s="8" t="s">
        <v>24</v>
      </c>
      <c r="G531" s="8">
        <v>0.0</v>
      </c>
      <c r="H531" s="8">
        <v>0.0</v>
      </c>
      <c r="I531" s="8">
        <f t="shared" si="658"/>
        <v>0.625</v>
      </c>
      <c r="J531" s="8">
        <f t="shared" si="659"/>
        <v>1.06069784</v>
      </c>
      <c r="K531" s="9">
        <f t="shared" si="660"/>
        <v>0</v>
      </c>
      <c r="L531" s="9">
        <f t="shared" si="661"/>
        <v>1</v>
      </c>
      <c r="M531" s="9">
        <f t="shared" si="662"/>
        <v>1</v>
      </c>
      <c r="N531" s="9">
        <f t="shared" si="663"/>
        <v>0</v>
      </c>
      <c r="O531" s="9">
        <f t="shared" si="664"/>
        <v>0</v>
      </c>
      <c r="P531" s="8">
        <v>1.0</v>
      </c>
      <c r="AC531" s="11">
        <f t="shared" si="665"/>
        <v>0.6395977745</v>
      </c>
      <c r="AD531" s="11">
        <f t="shared" si="666"/>
        <v>0.1298897641</v>
      </c>
    </row>
    <row r="532" hidden="1">
      <c r="A532" s="12">
        <v>0.0</v>
      </c>
      <c r="B532" s="12">
        <v>1.0</v>
      </c>
      <c r="C532" s="12" t="s">
        <v>23</v>
      </c>
      <c r="D532" s="13"/>
      <c r="E532" s="12">
        <v>221.7792</v>
      </c>
      <c r="F532" s="12" t="s">
        <v>24</v>
      </c>
      <c r="G532" s="12">
        <v>0.0</v>
      </c>
      <c r="H532" s="12">
        <v>0.0</v>
      </c>
      <c r="I532" s="12"/>
      <c r="J532" s="12"/>
      <c r="K532" s="13"/>
      <c r="L532" s="13"/>
      <c r="M532" s="13"/>
      <c r="N532" s="13"/>
      <c r="O532" s="13"/>
      <c r="P532" s="13"/>
    </row>
    <row r="533">
      <c r="A533" s="8">
        <v>0.0</v>
      </c>
      <c r="B533" s="8">
        <v>3.0</v>
      </c>
      <c r="C533" s="8" t="s">
        <v>23</v>
      </c>
      <c r="D533" s="8">
        <v>39.0</v>
      </c>
      <c r="E533" s="8">
        <v>7.925</v>
      </c>
      <c r="F533" s="8" t="s">
        <v>24</v>
      </c>
      <c r="G533" s="8">
        <v>0.0</v>
      </c>
      <c r="H533" s="8">
        <v>0.0</v>
      </c>
      <c r="I533" s="8">
        <f t="shared" ref="I533:I535" si="667">D533:D1003/$D$1</f>
        <v>0.4875</v>
      </c>
      <c r="J533" s="8">
        <f t="shared" ref="J533:J535" si="668">LOG10(E533:E1003 +1)</f>
        <v>0.9506082248</v>
      </c>
      <c r="K533" s="9">
        <f t="shared" ref="K533:K535" si="669">IF(B533=1, 1, 0)</f>
        <v>0</v>
      </c>
      <c r="L533" s="9">
        <f t="shared" ref="L533:L535" si="670">IF(B533=2, 1, 0)</f>
        <v>0</v>
      </c>
      <c r="M533" s="9">
        <f t="shared" ref="M533:M535" si="671">IF(F533="S", 1, 0)</f>
        <v>1</v>
      </c>
      <c r="N533" s="9">
        <f t="shared" ref="N533:N535" si="672">IF(F533="C", 1,0)</f>
        <v>0</v>
      </c>
      <c r="O533" s="9">
        <f t="shared" ref="O533:O535" si="673">IF(C533="male", 1,0)</f>
        <v>1</v>
      </c>
      <c r="P533" s="8">
        <v>1.0</v>
      </c>
      <c r="AC533" s="11">
        <f t="shared" ref="AC533:AC535" si="674">SUMPRODUCT(G533:P533, $R$5:$AA$5)</f>
        <v>0.03874205777</v>
      </c>
      <c r="AD533" s="11">
        <f t="shared" ref="AD533:AD535" si="675">(AC533-A533)^2</f>
        <v>0.00150094704</v>
      </c>
    </row>
    <row r="534">
      <c r="A534" s="12">
        <v>0.0</v>
      </c>
      <c r="B534" s="12">
        <v>2.0</v>
      </c>
      <c r="C534" s="12" t="s">
        <v>23</v>
      </c>
      <c r="D534" s="12">
        <v>23.0</v>
      </c>
      <c r="E534" s="12">
        <v>11.5</v>
      </c>
      <c r="F534" s="12" t="s">
        <v>24</v>
      </c>
      <c r="G534" s="12">
        <v>2.0</v>
      </c>
      <c r="H534" s="12">
        <v>1.0</v>
      </c>
      <c r="I534" s="12">
        <f t="shared" si="667"/>
        <v>0.2875</v>
      </c>
      <c r="J534" s="12">
        <f t="shared" si="668"/>
        <v>1.096910013</v>
      </c>
      <c r="K534" s="13">
        <f t="shared" si="669"/>
        <v>0</v>
      </c>
      <c r="L534" s="13">
        <f t="shared" si="670"/>
        <v>1</v>
      </c>
      <c r="M534" s="13">
        <f t="shared" si="671"/>
        <v>1</v>
      </c>
      <c r="N534" s="13">
        <f t="shared" si="672"/>
        <v>0</v>
      </c>
      <c r="O534" s="13">
        <f t="shared" si="673"/>
        <v>1</v>
      </c>
      <c r="P534" s="12">
        <v>1.0</v>
      </c>
      <c r="AC534" s="11">
        <f t="shared" si="674"/>
        <v>0.2073434029</v>
      </c>
      <c r="AD534" s="11">
        <f t="shared" si="675"/>
        <v>0.04299128672</v>
      </c>
    </row>
    <row r="535">
      <c r="A535" s="8">
        <v>1.0</v>
      </c>
      <c r="B535" s="8">
        <v>2.0</v>
      </c>
      <c r="C535" s="8" t="s">
        <v>25</v>
      </c>
      <c r="D535" s="8">
        <v>2.0</v>
      </c>
      <c r="E535" s="8">
        <v>26.0</v>
      </c>
      <c r="F535" s="8" t="s">
        <v>24</v>
      </c>
      <c r="G535" s="8">
        <v>1.0</v>
      </c>
      <c r="H535" s="8">
        <v>1.0</v>
      </c>
      <c r="I535" s="8">
        <f t="shared" si="667"/>
        <v>0.025</v>
      </c>
      <c r="J535" s="8">
        <f t="shared" si="668"/>
        <v>1.431363764</v>
      </c>
      <c r="K535" s="9">
        <f t="shared" si="669"/>
        <v>0</v>
      </c>
      <c r="L535" s="9">
        <f t="shared" si="670"/>
        <v>1</v>
      </c>
      <c r="M535" s="9">
        <f t="shared" si="671"/>
        <v>1</v>
      </c>
      <c r="N535" s="9">
        <f t="shared" si="672"/>
        <v>0</v>
      </c>
      <c r="O535" s="9">
        <f t="shared" si="673"/>
        <v>0</v>
      </c>
      <c r="P535" s="8">
        <v>1.0</v>
      </c>
      <c r="AC535" s="11">
        <f t="shared" si="674"/>
        <v>0.8960748008</v>
      </c>
      <c r="AD535" s="11">
        <f t="shared" si="675"/>
        <v>0.01080044702</v>
      </c>
    </row>
    <row r="536" hidden="1">
      <c r="A536" s="12">
        <v>0.0</v>
      </c>
      <c r="B536" s="12">
        <v>3.0</v>
      </c>
      <c r="C536" s="12" t="s">
        <v>23</v>
      </c>
      <c r="D536" s="13"/>
      <c r="E536" s="12">
        <v>7.2292</v>
      </c>
      <c r="F536" s="12" t="s">
        <v>26</v>
      </c>
      <c r="G536" s="12">
        <v>0.0</v>
      </c>
      <c r="H536" s="12">
        <v>0.0</v>
      </c>
      <c r="I536" s="12"/>
      <c r="J536" s="12"/>
      <c r="K536" s="13"/>
      <c r="L536" s="13"/>
      <c r="M536" s="13"/>
      <c r="N536" s="13"/>
      <c r="O536" s="13"/>
      <c r="P536" s="13"/>
    </row>
    <row r="537">
      <c r="A537" s="8">
        <v>0.0</v>
      </c>
      <c r="B537" s="8">
        <v>3.0</v>
      </c>
      <c r="C537" s="8" t="s">
        <v>23</v>
      </c>
      <c r="D537" s="8">
        <v>17.0</v>
      </c>
      <c r="E537" s="8">
        <v>7.2292</v>
      </c>
      <c r="F537" s="8" t="s">
        <v>26</v>
      </c>
      <c r="G537" s="8">
        <v>1.0</v>
      </c>
      <c r="H537" s="8">
        <v>1.0</v>
      </c>
      <c r="I537" s="8">
        <f>D537:D1003/$D$1</f>
        <v>0.2125</v>
      </c>
      <c r="J537" s="8">
        <f>LOG10(E537:E1003 +1)</f>
        <v>0.9153576174</v>
      </c>
      <c r="K537" s="9">
        <f>IF(B537=1, 1, 0)</f>
        <v>0</v>
      </c>
      <c r="L537" s="9">
        <f>IF(B537=2, 1, 0)</f>
        <v>0</v>
      </c>
      <c r="M537" s="9">
        <f>IF(F537="S", 1, 0)</f>
        <v>0</v>
      </c>
      <c r="N537" s="9">
        <f>IF(F537="C", 1,0)</f>
        <v>1</v>
      </c>
      <c r="O537" s="9">
        <f>IF(C537="male", 1,0)</f>
        <v>1</v>
      </c>
      <c r="P537" s="8">
        <v>1.0</v>
      </c>
      <c r="AC537" s="11">
        <f>SUMPRODUCT(G537:P537, $R$5:$AA$5)</f>
        <v>0.1750918973</v>
      </c>
      <c r="AD537" s="11">
        <f>(AC537-A537)^2</f>
        <v>0.03065717249</v>
      </c>
    </row>
    <row r="538" hidden="1">
      <c r="A538" s="12">
        <v>1.0</v>
      </c>
      <c r="B538" s="12">
        <v>3.0</v>
      </c>
      <c r="C538" s="12" t="s">
        <v>25</v>
      </c>
      <c r="D538" s="13"/>
      <c r="E538" s="12">
        <v>22.3583</v>
      </c>
      <c r="F538" s="12" t="s">
        <v>26</v>
      </c>
      <c r="G538" s="12">
        <v>0.0</v>
      </c>
      <c r="H538" s="12">
        <v>2.0</v>
      </c>
      <c r="I538" s="12"/>
      <c r="J538" s="12"/>
      <c r="K538" s="13"/>
      <c r="L538" s="13"/>
      <c r="M538" s="13"/>
      <c r="N538" s="13"/>
      <c r="O538" s="13"/>
      <c r="P538" s="13"/>
    </row>
    <row r="539">
      <c r="A539" s="8">
        <v>0.0</v>
      </c>
      <c r="B539" s="8">
        <v>3.0</v>
      </c>
      <c r="C539" s="8" t="s">
        <v>25</v>
      </c>
      <c r="D539" s="8">
        <v>30.0</v>
      </c>
      <c r="E539" s="8">
        <v>8.6625</v>
      </c>
      <c r="F539" s="8" t="s">
        <v>24</v>
      </c>
      <c r="G539" s="8">
        <v>0.0</v>
      </c>
      <c r="H539" s="8">
        <v>0.0</v>
      </c>
      <c r="I539" s="8">
        <f t="shared" ref="I539:I542" si="676">D539:D1003/$D$1</f>
        <v>0.375</v>
      </c>
      <c r="J539" s="8">
        <f t="shared" ref="J539:J542" si="677">LOG10(E539:E1003 +1)</f>
        <v>0.9850895069</v>
      </c>
      <c r="K539" s="9">
        <f t="shared" ref="K539:K542" si="678">IF(B539=1, 1, 0)</f>
        <v>0</v>
      </c>
      <c r="L539" s="9">
        <f t="shared" ref="L539:L542" si="679">IF(B539=2, 1, 0)</f>
        <v>0</v>
      </c>
      <c r="M539" s="9">
        <f t="shared" ref="M539:M542" si="680">IF(F539="S", 1, 0)</f>
        <v>1</v>
      </c>
      <c r="N539" s="9">
        <f t="shared" ref="N539:N542" si="681">IF(F539="C", 1,0)</f>
        <v>0</v>
      </c>
      <c r="O539" s="9">
        <f t="shared" ref="O539:O542" si="682">IF(C539="male", 1,0)</f>
        <v>0</v>
      </c>
      <c r="P539" s="8">
        <v>1.0</v>
      </c>
      <c r="AC539" s="11">
        <f t="shared" ref="AC539:AC542" si="683">SUMPRODUCT(G539:P539, $R$5:$AA$5)</f>
        <v>0.5811005162</v>
      </c>
      <c r="AD539" s="11">
        <f t="shared" ref="AD539:AD542" si="684">(AC539-A539)^2</f>
        <v>0.3376778099</v>
      </c>
    </row>
    <row r="540">
      <c r="A540" s="12">
        <v>1.0</v>
      </c>
      <c r="B540" s="12">
        <v>2.0</v>
      </c>
      <c r="C540" s="12" t="s">
        <v>25</v>
      </c>
      <c r="D540" s="12">
        <v>7.0</v>
      </c>
      <c r="E540" s="12">
        <v>26.25</v>
      </c>
      <c r="F540" s="12" t="s">
        <v>24</v>
      </c>
      <c r="G540" s="12">
        <v>0.0</v>
      </c>
      <c r="H540" s="12">
        <v>2.0</v>
      </c>
      <c r="I540" s="12">
        <f t="shared" si="676"/>
        <v>0.0875</v>
      </c>
      <c r="J540" s="12">
        <f t="shared" si="677"/>
        <v>1.435366507</v>
      </c>
      <c r="K540" s="13">
        <f t="shared" si="678"/>
        <v>0</v>
      </c>
      <c r="L540" s="13">
        <f t="shared" si="679"/>
        <v>1</v>
      </c>
      <c r="M540" s="13">
        <f t="shared" si="680"/>
        <v>1</v>
      </c>
      <c r="N540" s="13">
        <f t="shared" si="681"/>
        <v>0</v>
      </c>
      <c r="O540" s="13">
        <f t="shared" si="682"/>
        <v>0</v>
      </c>
      <c r="P540" s="12">
        <v>1.0</v>
      </c>
      <c r="AC540" s="11">
        <f t="shared" si="683"/>
        <v>0.9052709447</v>
      </c>
      <c r="AD540" s="11">
        <f t="shared" si="684"/>
        <v>0.008973593918</v>
      </c>
    </row>
    <row r="541">
      <c r="A541" s="8">
        <v>0.0</v>
      </c>
      <c r="B541" s="8">
        <v>1.0</v>
      </c>
      <c r="C541" s="8" t="s">
        <v>23</v>
      </c>
      <c r="D541" s="8">
        <v>45.0</v>
      </c>
      <c r="E541" s="8">
        <v>26.55</v>
      </c>
      <c r="F541" s="8" t="s">
        <v>24</v>
      </c>
      <c r="G541" s="8">
        <v>0.0</v>
      </c>
      <c r="H541" s="8">
        <v>0.0</v>
      </c>
      <c r="I541" s="8">
        <f t="shared" si="676"/>
        <v>0.5625</v>
      </c>
      <c r="J541" s="8">
        <f t="shared" si="677"/>
        <v>1.440121603</v>
      </c>
      <c r="K541" s="9">
        <f t="shared" si="678"/>
        <v>1</v>
      </c>
      <c r="L541" s="9">
        <f t="shared" si="679"/>
        <v>0</v>
      </c>
      <c r="M541" s="9">
        <f t="shared" si="680"/>
        <v>1</v>
      </c>
      <c r="N541" s="9">
        <f t="shared" si="681"/>
        <v>0</v>
      </c>
      <c r="O541" s="9">
        <f t="shared" si="682"/>
        <v>1</v>
      </c>
      <c r="P541" s="8">
        <v>1.0</v>
      </c>
      <c r="AC541" s="11">
        <f t="shared" si="683"/>
        <v>0.3768016358</v>
      </c>
      <c r="AD541" s="11">
        <f t="shared" si="684"/>
        <v>0.1419794728</v>
      </c>
    </row>
    <row r="542">
      <c r="A542" s="12">
        <v>1.0</v>
      </c>
      <c r="B542" s="12">
        <v>1.0</v>
      </c>
      <c r="C542" s="12" t="s">
        <v>25</v>
      </c>
      <c r="D542" s="12">
        <v>30.0</v>
      </c>
      <c r="E542" s="12">
        <v>106.425</v>
      </c>
      <c r="F542" s="12" t="s">
        <v>26</v>
      </c>
      <c r="G542" s="12">
        <v>0.0</v>
      </c>
      <c r="H542" s="12">
        <v>0.0</v>
      </c>
      <c r="I542" s="12">
        <f t="shared" si="676"/>
        <v>0.375</v>
      </c>
      <c r="J542" s="12">
        <f t="shared" si="677"/>
        <v>2.031105362</v>
      </c>
      <c r="K542" s="13">
        <f t="shared" si="678"/>
        <v>1</v>
      </c>
      <c r="L542" s="13">
        <f t="shared" si="679"/>
        <v>0</v>
      </c>
      <c r="M542" s="13">
        <f t="shared" si="680"/>
        <v>0</v>
      </c>
      <c r="N542" s="13">
        <f t="shared" si="681"/>
        <v>1</v>
      </c>
      <c r="O542" s="13">
        <f t="shared" si="682"/>
        <v>0</v>
      </c>
      <c r="P542" s="12">
        <v>1.0</v>
      </c>
      <c r="AC542" s="11">
        <f t="shared" si="683"/>
        <v>1.05078898</v>
      </c>
      <c r="AD542" s="11">
        <f t="shared" si="684"/>
        <v>0.002579520496</v>
      </c>
    </row>
    <row r="543" hidden="1">
      <c r="A543" s="8">
        <v>0.0</v>
      </c>
      <c r="B543" s="8">
        <v>3.0</v>
      </c>
      <c r="C543" s="8" t="s">
        <v>23</v>
      </c>
      <c r="D543" s="9"/>
      <c r="E543" s="8">
        <v>14.5</v>
      </c>
      <c r="F543" s="8" t="s">
        <v>24</v>
      </c>
      <c r="G543" s="8">
        <v>0.0</v>
      </c>
      <c r="H543" s="8">
        <v>0.0</v>
      </c>
      <c r="I543" s="8"/>
      <c r="J543" s="8"/>
      <c r="K543" s="9"/>
      <c r="L543" s="9"/>
      <c r="M543" s="9"/>
      <c r="N543" s="9"/>
      <c r="O543" s="9"/>
      <c r="P543" s="9"/>
    </row>
    <row r="544">
      <c r="A544" s="12">
        <v>1.0</v>
      </c>
      <c r="B544" s="12">
        <v>1.0</v>
      </c>
      <c r="C544" s="12" t="s">
        <v>25</v>
      </c>
      <c r="D544" s="12">
        <v>22.0</v>
      </c>
      <c r="E544" s="12">
        <v>49.5</v>
      </c>
      <c r="F544" s="12" t="s">
        <v>26</v>
      </c>
      <c r="G544" s="12">
        <v>0.0</v>
      </c>
      <c r="H544" s="12">
        <v>2.0</v>
      </c>
      <c r="I544" s="12">
        <f t="shared" ref="I544:I551" si="685">D544:D1003/$D$1</f>
        <v>0.275</v>
      </c>
      <c r="J544" s="12">
        <f t="shared" ref="J544:J551" si="686">LOG10(E544:E1003 +1)</f>
        <v>1.703291378</v>
      </c>
      <c r="K544" s="13">
        <f t="shared" ref="K544:K551" si="687">IF(B544=1, 1, 0)</f>
        <v>1</v>
      </c>
      <c r="L544" s="13">
        <f t="shared" ref="L544:L551" si="688">IF(B544=2, 1, 0)</f>
        <v>0</v>
      </c>
      <c r="M544" s="13">
        <f t="shared" ref="M544:M551" si="689">IF(F544="S", 1, 0)</f>
        <v>0</v>
      </c>
      <c r="N544" s="13">
        <f t="shared" ref="N544:N551" si="690">IF(F544="C", 1,0)</f>
        <v>1</v>
      </c>
      <c r="O544" s="13">
        <f t="shared" ref="O544:O551" si="691">IF(C544="male", 1,0)</f>
        <v>0</v>
      </c>
      <c r="P544" s="12">
        <v>1.0</v>
      </c>
      <c r="AC544" s="11">
        <f t="shared" ref="AC544:AC551" si="692">SUMPRODUCT(G544:P544, $R$5:$AA$5)</f>
        <v>1.05817107</v>
      </c>
      <c r="AD544" s="11">
        <f t="shared" ref="AD544:AD551" si="693">(AC544-A544)^2</f>
        <v>0.003383873369</v>
      </c>
    </row>
    <row r="545">
      <c r="A545" s="8">
        <v>1.0</v>
      </c>
      <c r="B545" s="8">
        <v>1.0</v>
      </c>
      <c r="C545" s="8" t="s">
        <v>25</v>
      </c>
      <c r="D545" s="8">
        <v>36.0</v>
      </c>
      <c r="E545" s="8">
        <v>71.0</v>
      </c>
      <c r="F545" s="8" t="s">
        <v>24</v>
      </c>
      <c r="G545" s="8">
        <v>0.0</v>
      </c>
      <c r="H545" s="8">
        <v>2.0</v>
      </c>
      <c r="I545" s="8">
        <f t="shared" si="685"/>
        <v>0.45</v>
      </c>
      <c r="J545" s="8">
        <f t="shared" si="686"/>
        <v>1.857332496</v>
      </c>
      <c r="K545" s="9">
        <f t="shared" si="687"/>
        <v>1</v>
      </c>
      <c r="L545" s="9">
        <f t="shared" si="688"/>
        <v>0</v>
      </c>
      <c r="M545" s="9">
        <f t="shared" si="689"/>
        <v>1</v>
      </c>
      <c r="N545" s="9">
        <f t="shared" si="690"/>
        <v>0</v>
      </c>
      <c r="O545" s="9">
        <f t="shared" si="691"/>
        <v>0</v>
      </c>
      <c r="P545" s="8">
        <v>1.0</v>
      </c>
      <c r="AC545" s="11">
        <f t="shared" si="692"/>
        <v>0.9099626053</v>
      </c>
      <c r="AD545" s="11">
        <f t="shared" si="693"/>
        <v>0.008106732443</v>
      </c>
    </row>
    <row r="546">
      <c r="A546" s="12">
        <v>0.0</v>
      </c>
      <c r="B546" s="12">
        <v>3.0</v>
      </c>
      <c r="C546" s="12" t="s">
        <v>25</v>
      </c>
      <c r="D546" s="12">
        <v>9.0</v>
      </c>
      <c r="E546" s="12">
        <v>31.275</v>
      </c>
      <c r="F546" s="12" t="s">
        <v>24</v>
      </c>
      <c r="G546" s="12">
        <v>4.0</v>
      </c>
      <c r="H546" s="12">
        <v>2.0</v>
      </c>
      <c r="I546" s="12">
        <f t="shared" si="685"/>
        <v>0.1125</v>
      </c>
      <c r="J546" s="12">
        <f t="shared" si="686"/>
        <v>1.508866251</v>
      </c>
      <c r="K546" s="13">
        <f t="shared" si="687"/>
        <v>0</v>
      </c>
      <c r="L546" s="13">
        <f t="shared" si="688"/>
        <v>0</v>
      </c>
      <c r="M546" s="13">
        <f t="shared" si="689"/>
        <v>1</v>
      </c>
      <c r="N546" s="13">
        <f t="shared" si="690"/>
        <v>0</v>
      </c>
      <c r="O546" s="13">
        <f t="shared" si="691"/>
        <v>0</v>
      </c>
      <c r="P546" s="12">
        <v>1.0</v>
      </c>
      <c r="AC546" s="11">
        <f t="shared" si="692"/>
        <v>0.4934711813</v>
      </c>
      <c r="AD546" s="11">
        <f t="shared" si="693"/>
        <v>0.2435138068</v>
      </c>
    </row>
    <row r="547">
      <c r="A547" s="8">
        <v>0.0</v>
      </c>
      <c r="B547" s="8">
        <v>3.0</v>
      </c>
      <c r="C547" s="8" t="s">
        <v>25</v>
      </c>
      <c r="D547" s="8">
        <v>11.0</v>
      </c>
      <c r="E547" s="8">
        <v>31.275</v>
      </c>
      <c r="F547" s="8" t="s">
        <v>24</v>
      </c>
      <c r="G547" s="8">
        <v>4.0</v>
      </c>
      <c r="H547" s="8">
        <v>2.0</v>
      </c>
      <c r="I547" s="8">
        <f t="shared" si="685"/>
        <v>0.1375</v>
      </c>
      <c r="J547" s="8">
        <f t="shared" si="686"/>
        <v>1.508866251</v>
      </c>
      <c r="K547" s="9">
        <f t="shared" si="687"/>
        <v>0</v>
      </c>
      <c r="L547" s="9">
        <f t="shared" si="688"/>
        <v>0</v>
      </c>
      <c r="M547" s="9">
        <f t="shared" si="689"/>
        <v>1</v>
      </c>
      <c r="N547" s="9">
        <f t="shared" si="690"/>
        <v>0</v>
      </c>
      <c r="O547" s="9">
        <f t="shared" si="691"/>
        <v>0</v>
      </c>
      <c r="P547" s="8">
        <v>1.0</v>
      </c>
      <c r="AC547" s="11">
        <f t="shared" si="692"/>
        <v>0.4806682254</v>
      </c>
      <c r="AD547" s="11">
        <f t="shared" si="693"/>
        <v>0.2310419429</v>
      </c>
    </row>
    <row r="548">
      <c r="A548" s="12">
        <v>1.0</v>
      </c>
      <c r="B548" s="12">
        <v>2.0</v>
      </c>
      <c r="C548" s="12" t="s">
        <v>23</v>
      </c>
      <c r="D548" s="12">
        <v>32.0</v>
      </c>
      <c r="E548" s="12">
        <v>26.0</v>
      </c>
      <c r="F548" s="12" t="s">
        <v>24</v>
      </c>
      <c r="G548" s="12">
        <v>1.0</v>
      </c>
      <c r="H548" s="12">
        <v>0.0</v>
      </c>
      <c r="I548" s="12">
        <f t="shared" si="685"/>
        <v>0.4</v>
      </c>
      <c r="J548" s="12">
        <f t="shared" si="686"/>
        <v>1.431363764</v>
      </c>
      <c r="K548" s="13">
        <f t="shared" si="687"/>
        <v>0</v>
      </c>
      <c r="L548" s="13">
        <f t="shared" si="688"/>
        <v>1</v>
      </c>
      <c r="M548" s="13">
        <f t="shared" si="689"/>
        <v>1</v>
      </c>
      <c r="N548" s="13">
        <f t="shared" si="690"/>
        <v>0</v>
      </c>
      <c r="O548" s="13">
        <f t="shared" si="691"/>
        <v>1</v>
      </c>
      <c r="P548" s="12">
        <v>1.0</v>
      </c>
      <c r="AC548" s="11">
        <f t="shared" si="692"/>
        <v>0.2348918988</v>
      </c>
      <c r="AD548" s="11">
        <f t="shared" si="693"/>
        <v>0.5853904065</v>
      </c>
    </row>
    <row r="549">
      <c r="A549" s="8">
        <v>0.0</v>
      </c>
      <c r="B549" s="8">
        <v>1.0</v>
      </c>
      <c r="C549" s="8" t="s">
        <v>23</v>
      </c>
      <c r="D549" s="8">
        <v>50.0</v>
      </c>
      <c r="E549" s="8">
        <v>106.425</v>
      </c>
      <c r="F549" s="8" t="s">
        <v>26</v>
      </c>
      <c r="G549" s="8">
        <v>1.0</v>
      </c>
      <c r="H549" s="8">
        <v>0.0</v>
      </c>
      <c r="I549" s="8">
        <f t="shared" si="685"/>
        <v>0.625</v>
      </c>
      <c r="J549" s="8">
        <f t="shared" si="686"/>
        <v>2.031105362</v>
      </c>
      <c r="K549" s="9">
        <f t="shared" si="687"/>
        <v>1</v>
      </c>
      <c r="L549" s="9">
        <f t="shared" si="688"/>
        <v>0</v>
      </c>
      <c r="M549" s="9">
        <f t="shared" si="689"/>
        <v>0</v>
      </c>
      <c r="N549" s="9">
        <f t="shared" si="690"/>
        <v>1</v>
      </c>
      <c r="O549" s="9">
        <f t="shared" si="691"/>
        <v>1</v>
      </c>
      <c r="P549" s="8">
        <v>1.0</v>
      </c>
      <c r="AC549" s="11">
        <f t="shared" si="692"/>
        <v>0.3847605009</v>
      </c>
      <c r="AD549" s="11">
        <f t="shared" si="693"/>
        <v>0.148040643</v>
      </c>
    </row>
    <row r="550">
      <c r="A550" s="12">
        <v>0.0</v>
      </c>
      <c r="B550" s="12">
        <v>1.0</v>
      </c>
      <c r="C550" s="12" t="s">
        <v>23</v>
      </c>
      <c r="D550" s="12">
        <v>64.0</v>
      </c>
      <c r="E550" s="12">
        <v>26.0</v>
      </c>
      <c r="F550" s="12" t="s">
        <v>24</v>
      </c>
      <c r="G550" s="12">
        <v>0.0</v>
      </c>
      <c r="H550" s="12">
        <v>0.0</v>
      </c>
      <c r="I550" s="12">
        <f t="shared" si="685"/>
        <v>0.8</v>
      </c>
      <c r="J550" s="12">
        <f t="shared" si="686"/>
        <v>1.431363764</v>
      </c>
      <c r="K550" s="13">
        <f t="shared" si="687"/>
        <v>1</v>
      </c>
      <c r="L550" s="13">
        <f t="shared" si="688"/>
        <v>0</v>
      </c>
      <c r="M550" s="13">
        <f t="shared" si="689"/>
        <v>1</v>
      </c>
      <c r="N550" s="13">
        <f t="shared" si="690"/>
        <v>0</v>
      </c>
      <c r="O550" s="13">
        <f t="shared" si="691"/>
        <v>1</v>
      </c>
      <c r="P550" s="12">
        <v>1.0</v>
      </c>
      <c r="AC550" s="11">
        <f t="shared" si="692"/>
        <v>0.2547466926</v>
      </c>
      <c r="AD550" s="11">
        <f t="shared" si="693"/>
        <v>0.06489587741</v>
      </c>
    </row>
    <row r="551">
      <c r="A551" s="8">
        <v>1.0</v>
      </c>
      <c r="B551" s="8">
        <v>2.0</v>
      </c>
      <c r="C551" s="8" t="s">
        <v>25</v>
      </c>
      <c r="D551" s="8">
        <v>19.0</v>
      </c>
      <c r="E551" s="8">
        <v>26.0</v>
      </c>
      <c r="F551" s="8" t="s">
        <v>24</v>
      </c>
      <c r="G551" s="8">
        <v>1.0</v>
      </c>
      <c r="H551" s="8">
        <v>0.0</v>
      </c>
      <c r="I551" s="8">
        <f t="shared" si="685"/>
        <v>0.2375</v>
      </c>
      <c r="J551" s="8">
        <f t="shared" si="686"/>
        <v>1.431363764</v>
      </c>
      <c r="K551" s="9">
        <f t="shared" si="687"/>
        <v>0</v>
      </c>
      <c r="L551" s="9">
        <f t="shared" si="688"/>
        <v>1</v>
      </c>
      <c r="M551" s="9">
        <f t="shared" si="689"/>
        <v>1</v>
      </c>
      <c r="N551" s="9">
        <f t="shared" si="690"/>
        <v>0</v>
      </c>
      <c r="O551" s="9">
        <f t="shared" si="691"/>
        <v>0</v>
      </c>
      <c r="P551" s="8">
        <v>1.0</v>
      </c>
      <c r="AC551" s="11">
        <f t="shared" si="692"/>
        <v>0.8011756345</v>
      </c>
      <c r="AD551" s="11">
        <f t="shared" si="693"/>
        <v>0.03953112834</v>
      </c>
    </row>
    <row r="552" hidden="1">
      <c r="A552" s="12">
        <v>1.0</v>
      </c>
      <c r="B552" s="12">
        <v>2.0</v>
      </c>
      <c r="C552" s="12" t="s">
        <v>23</v>
      </c>
      <c r="D552" s="13"/>
      <c r="E552" s="12">
        <v>13.8625</v>
      </c>
      <c r="F552" s="12" t="s">
        <v>26</v>
      </c>
      <c r="G552" s="12">
        <v>0.0</v>
      </c>
      <c r="H552" s="12">
        <v>0.0</v>
      </c>
      <c r="I552" s="12"/>
      <c r="J552" s="12"/>
      <c r="K552" s="13"/>
      <c r="L552" s="13"/>
      <c r="M552" s="13"/>
      <c r="N552" s="13"/>
      <c r="O552" s="13"/>
      <c r="P552" s="13"/>
    </row>
    <row r="553">
      <c r="A553" s="8">
        <v>0.0</v>
      </c>
      <c r="B553" s="8">
        <v>3.0</v>
      </c>
      <c r="C553" s="8" t="s">
        <v>23</v>
      </c>
      <c r="D553" s="8">
        <v>33.0</v>
      </c>
      <c r="E553" s="8">
        <v>20.525</v>
      </c>
      <c r="F553" s="8" t="s">
        <v>24</v>
      </c>
      <c r="G553" s="8">
        <v>1.0</v>
      </c>
      <c r="H553" s="8">
        <v>1.0</v>
      </c>
      <c r="I553" s="8">
        <f t="shared" ref="I553:I556" si="694">D553:D1003/$D$1</f>
        <v>0.4125</v>
      </c>
      <c r="J553" s="8">
        <f t="shared" ref="J553:J556" si="695">LOG10(E553:E1003 +1)</f>
        <v>1.33294316</v>
      </c>
      <c r="K553" s="9">
        <f t="shared" ref="K553:K556" si="696">IF(B553=1, 1, 0)</f>
        <v>0</v>
      </c>
      <c r="L553" s="9">
        <f t="shared" ref="L553:L556" si="697">IF(B553=2, 1, 0)</f>
        <v>0</v>
      </c>
      <c r="M553" s="9">
        <f t="shared" ref="M553:M556" si="698">IF(F553="S", 1, 0)</f>
        <v>1</v>
      </c>
      <c r="N553" s="9">
        <f t="shared" ref="N553:N556" si="699">IF(F553="C", 1,0)</f>
        <v>0</v>
      </c>
      <c r="O553" s="9">
        <f t="shared" ref="O553:O556" si="700">IF(C553="male", 1,0)</f>
        <v>1</v>
      </c>
      <c r="P553" s="8">
        <v>1.0</v>
      </c>
      <c r="AC553" s="11">
        <f t="shared" ref="AC553:AC556" si="701">SUMPRODUCT(G553:P553, $R$5:$AA$5)</f>
        <v>0.02692576192</v>
      </c>
      <c r="AD553" s="11">
        <f t="shared" ref="AD553:AD556" si="702">(AC553-A553)^2</f>
        <v>0.0007249966551</v>
      </c>
    </row>
    <row r="554">
      <c r="A554" s="12">
        <v>1.0</v>
      </c>
      <c r="B554" s="12">
        <v>2.0</v>
      </c>
      <c r="C554" s="12" t="s">
        <v>23</v>
      </c>
      <c r="D554" s="12">
        <v>8.0</v>
      </c>
      <c r="E554" s="12">
        <v>36.75</v>
      </c>
      <c r="F554" s="12" t="s">
        <v>24</v>
      </c>
      <c r="G554" s="12">
        <v>1.0</v>
      </c>
      <c r="H554" s="12">
        <v>1.0</v>
      </c>
      <c r="I554" s="12">
        <f t="shared" si="694"/>
        <v>0.1</v>
      </c>
      <c r="J554" s="12">
        <f t="shared" si="695"/>
        <v>1.576916956</v>
      </c>
      <c r="K554" s="13">
        <f t="shared" si="696"/>
        <v>0</v>
      </c>
      <c r="L554" s="13">
        <f t="shared" si="697"/>
        <v>1</v>
      </c>
      <c r="M554" s="13">
        <f t="shared" si="698"/>
        <v>1</v>
      </c>
      <c r="N554" s="13">
        <f t="shared" si="699"/>
        <v>0</v>
      </c>
      <c r="O554" s="13">
        <f t="shared" si="700"/>
        <v>1</v>
      </c>
      <c r="P554" s="12">
        <v>1.0</v>
      </c>
      <c r="AC554" s="11">
        <f t="shared" si="701"/>
        <v>0.3816957454</v>
      </c>
      <c r="AD554" s="11">
        <f t="shared" si="702"/>
        <v>0.3823001512</v>
      </c>
    </row>
    <row r="555">
      <c r="A555" s="8">
        <v>1.0</v>
      </c>
      <c r="B555" s="8">
        <v>1.0</v>
      </c>
      <c r="C555" s="8" t="s">
        <v>23</v>
      </c>
      <c r="D555" s="8">
        <v>17.0</v>
      </c>
      <c r="E555" s="8">
        <v>110.8833</v>
      </c>
      <c r="F555" s="8" t="s">
        <v>26</v>
      </c>
      <c r="G555" s="8">
        <v>0.0</v>
      </c>
      <c r="H555" s="8">
        <v>2.0</v>
      </c>
      <c r="I555" s="8">
        <f t="shared" si="694"/>
        <v>0.2125</v>
      </c>
      <c r="J555" s="8">
        <f t="shared" si="695"/>
        <v>2.048765267</v>
      </c>
      <c r="K555" s="9">
        <f t="shared" si="696"/>
        <v>1</v>
      </c>
      <c r="L555" s="9">
        <f t="shared" si="697"/>
        <v>0</v>
      </c>
      <c r="M555" s="9">
        <f t="shared" si="698"/>
        <v>0</v>
      </c>
      <c r="N555" s="9">
        <f t="shared" si="699"/>
        <v>1</v>
      </c>
      <c r="O555" s="9">
        <f t="shared" si="700"/>
        <v>1</v>
      </c>
      <c r="P555" s="8">
        <v>1.0</v>
      </c>
      <c r="AC555" s="11">
        <f t="shared" si="701"/>
        <v>0.6239525057</v>
      </c>
      <c r="AD555" s="11">
        <f t="shared" si="702"/>
        <v>0.141411718</v>
      </c>
    </row>
    <row r="556">
      <c r="A556" s="12">
        <v>0.0</v>
      </c>
      <c r="B556" s="12">
        <v>2.0</v>
      </c>
      <c r="C556" s="12" t="s">
        <v>23</v>
      </c>
      <c r="D556" s="12">
        <v>27.0</v>
      </c>
      <c r="E556" s="12">
        <v>26.0</v>
      </c>
      <c r="F556" s="12" t="s">
        <v>24</v>
      </c>
      <c r="G556" s="12">
        <v>0.0</v>
      </c>
      <c r="H556" s="12">
        <v>0.0</v>
      </c>
      <c r="I556" s="12">
        <f t="shared" si="694"/>
        <v>0.3375</v>
      </c>
      <c r="J556" s="12">
        <f t="shared" si="695"/>
        <v>1.431363764</v>
      </c>
      <c r="K556" s="13">
        <f t="shared" si="696"/>
        <v>0</v>
      </c>
      <c r="L556" s="13">
        <f t="shared" si="697"/>
        <v>1</v>
      </c>
      <c r="M556" s="13">
        <f t="shared" si="698"/>
        <v>1</v>
      </c>
      <c r="N556" s="13">
        <f t="shared" si="699"/>
        <v>0</v>
      </c>
      <c r="O556" s="13">
        <f t="shared" si="700"/>
        <v>1</v>
      </c>
      <c r="P556" s="12">
        <v>1.0</v>
      </c>
      <c r="AC556" s="11">
        <f t="shared" si="701"/>
        <v>0.3218336864</v>
      </c>
      <c r="AD556" s="11">
        <f t="shared" si="702"/>
        <v>0.1035769217</v>
      </c>
    </row>
    <row r="557" hidden="1">
      <c r="A557" s="8">
        <v>0.0</v>
      </c>
      <c r="B557" s="8">
        <v>3.0</v>
      </c>
      <c r="C557" s="8" t="s">
        <v>23</v>
      </c>
      <c r="D557" s="9"/>
      <c r="E557" s="8">
        <v>7.8292</v>
      </c>
      <c r="F557" s="8" t="s">
        <v>28</v>
      </c>
      <c r="G557" s="8">
        <v>0.0</v>
      </c>
      <c r="H557" s="8">
        <v>0.0</v>
      </c>
      <c r="I557" s="8"/>
      <c r="J557" s="8"/>
      <c r="K557" s="9"/>
      <c r="L557" s="9"/>
      <c r="M557" s="9"/>
      <c r="N557" s="9"/>
      <c r="O557" s="9"/>
      <c r="P557" s="9"/>
    </row>
    <row r="558">
      <c r="A558" s="12">
        <v>1.0</v>
      </c>
      <c r="B558" s="12">
        <v>3.0</v>
      </c>
      <c r="C558" s="12" t="s">
        <v>23</v>
      </c>
      <c r="D558" s="12">
        <v>22.0</v>
      </c>
      <c r="E558" s="12">
        <v>7.225</v>
      </c>
      <c r="F558" s="12" t="s">
        <v>26</v>
      </c>
      <c r="G558" s="12">
        <v>0.0</v>
      </c>
      <c r="H558" s="12">
        <v>0.0</v>
      </c>
      <c r="I558" s="12">
        <f t="shared" ref="I558:I561" si="703">D558:D1003/$D$1</f>
        <v>0.275</v>
      </c>
      <c r="J558" s="12">
        <f t="shared" ref="J558:J561" si="704">LOG10(E558:E1003 +1)</f>
        <v>0.9151359066</v>
      </c>
      <c r="K558" s="13">
        <f t="shared" ref="K558:K561" si="705">IF(B558=1, 1, 0)</f>
        <v>0</v>
      </c>
      <c r="L558" s="13">
        <f t="shared" ref="L558:L561" si="706">IF(B558=2, 1, 0)</f>
        <v>0</v>
      </c>
      <c r="M558" s="13">
        <f t="shared" ref="M558:M561" si="707">IF(F558="S", 1, 0)</f>
        <v>0</v>
      </c>
      <c r="N558" s="13">
        <f t="shared" ref="N558:N561" si="708">IF(F558="C", 1,0)</f>
        <v>1</v>
      </c>
      <c r="O558" s="13">
        <f t="shared" ref="O558:O561" si="709">IF(C558="male", 1,0)</f>
        <v>1</v>
      </c>
      <c r="P558" s="12">
        <v>1.0</v>
      </c>
      <c r="AC558" s="11">
        <f t="shared" ref="AC558:AC561" si="710">SUMPRODUCT(G558:P558, $R$5:$AA$5)</f>
        <v>0.2119340581</v>
      </c>
      <c r="AD558" s="11">
        <f t="shared" ref="AD558:AD561" si="711">(AC558-A558)^2</f>
        <v>0.6210479288</v>
      </c>
    </row>
    <row r="559">
      <c r="A559" s="8">
        <v>1.0</v>
      </c>
      <c r="B559" s="8">
        <v>3.0</v>
      </c>
      <c r="C559" s="8" t="s">
        <v>25</v>
      </c>
      <c r="D559" s="8">
        <v>22.0</v>
      </c>
      <c r="E559" s="8">
        <v>7.775</v>
      </c>
      <c r="F559" s="8" t="s">
        <v>24</v>
      </c>
      <c r="G559" s="8">
        <v>0.0</v>
      </c>
      <c r="H559" s="8">
        <v>0.0</v>
      </c>
      <c r="I559" s="8">
        <f t="shared" si="703"/>
        <v>0.275</v>
      </c>
      <c r="J559" s="8">
        <f t="shared" si="704"/>
        <v>0.9432471251</v>
      </c>
      <c r="K559" s="9">
        <f t="shared" si="705"/>
        <v>0</v>
      </c>
      <c r="L559" s="9">
        <f t="shared" si="706"/>
        <v>0</v>
      </c>
      <c r="M559" s="9">
        <f t="shared" si="707"/>
        <v>1</v>
      </c>
      <c r="N559" s="9">
        <f t="shared" si="708"/>
        <v>0</v>
      </c>
      <c r="O559" s="9">
        <f t="shared" si="709"/>
        <v>0</v>
      </c>
      <c r="P559" s="8">
        <v>1.0</v>
      </c>
      <c r="AC559" s="11">
        <f t="shared" si="710"/>
        <v>0.6302729218</v>
      </c>
      <c r="AD559" s="11">
        <f t="shared" si="711"/>
        <v>0.1366981124</v>
      </c>
    </row>
    <row r="560">
      <c r="A560" s="12">
        <v>0.0</v>
      </c>
      <c r="B560" s="12">
        <v>1.0</v>
      </c>
      <c r="C560" s="12" t="s">
        <v>23</v>
      </c>
      <c r="D560" s="12">
        <v>62.0</v>
      </c>
      <c r="E560" s="12">
        <v>26.55</v>
      </c>
      <c r="F560" s="12" t="s">
        <v>24</v>
      </c>
      <c r="G560" s="12">
        <v>0.0</v>
      </c>
      <c r="H560" s="12">
        <v>0.0</v>
      </c>
      <c r="I560" s="12">
        <f t="shared" si="703"/>
        <v>0.775</v>
      </c>
      <c r="J560" s="12">
        <f t="shared" si="704"/>
        <v>1.440121603</v>
      </c>
      <c r="K560" s="13">
        <f t="shared" si="705"/>
        <v>1</v>
      </c>
      <c r="L560" s="13">
        <f t="shared" si="706"/>
        <v>0</v>
      </c>
      <c r="M560" s="13">
        <f t="shared" si="707"/>
        <v>1</v>
      </c>
      <c r="N560" s="13">
        <f t="shared" si="708"/>
        <v>0</v>
      </c>
      <c r="O560" s="13">
        <f t="shared" si="709"/>
        <v>1</v>
      </c>
      <c r="P560" s="12">
        <v>1.0</v>
      </c>
      <c r="AC560" s="11">
        <f t="shared" si="710"/>
        <v>0.26797651</v>
      </c>
      <c r="AD560" s="11">
        <f t="shared" si="711"/>
        <v>0.07181140992</v>
      </c>
    </row>
    <row r="561">
      <c r="A561" s="8">
        <v>1.0</v>
      </c>
      <c r="B561" s="8">
        <v>1.0</v>
      </c>
      <c r="C561" s="8" t="s">
        <v>25</v>
      </c>
      <c r="D561" s="8">
        <v>48.0</v>
      </c>
      <c r="E561" s="8">
        <v>39.6</v>
      </c>
      <c r="F561" s="8" t="s">
        <v>26</v>
      </c>
      <c r="G561" s="8">
        <v>1.0</v>
      </c>
      <c r="H561" s="8">
        <v>0.0</v>
      </c>
      <c r="I561" s="8">
        <f t="shared" si="703"/>
        <v>0.6</v>
      </c>
      <c r="J561" s="8">
        <f t="shared" si="704"/>
        <v>1.608526034</v>
      </c>
      <c r="K561" s="9">
        <f t="shared" si="705"/>
        <v>1</v>
      </c>
      <c r="L561" s="9">
        <f t="shared" si="706"/>
        <v>0</v>
      </c>
      <c r="M561" s="9">
        <f t="shared" si="707"/>
        <v>0</v>
      </c>
      <c r="N561" s="9">
        <f t="shared" si="708"/>
        <v>1</v>
      </c>
      <c r="O561" s="9">
        <f t="shared" si="709"/>
        <v>0</v>
      </c>
      <c r="P561" s="8">
        <v>1.0</v>
      </c>
      <c r="AC561" s="11">
        <f t="shared" si="710"/>
        <v>0.8600312538</v>
      </c>
      <c r="AD561" s="11">
        <f t="shared" si="711"/>
        <v>0.01959124992</v>
      </c>
    </row>
    <row r="562" hidden="1">
      <c r="A562" s="12">
        <v>0.0</v>
      </c>
      <c r="B562" s="12">
        <v>1.0</v>
      </c>
      <c r="C562" s="12" t="s">
        <v>23</v>
      </c>
      <c r="D562" s="13"/>
      <c r="E562" s="12">
        <v>227.525</v>
      </c>
      <c r="F562" s="12" t="s">
        <v>26</v>
      </c>
      <c r="G562" s="12">
        <v>0.0</v>
      </c>
      <c r="H562" s="12">
        <v>0.0</v>
      </c>
      <c r="I562" s="12"/>
      <c r="J562" s="12"/>
      <c r="K562" s="13"/>
      <c r="L562" s="13"/>
      <c r="M562" s="13"/>
      <c r="N562" s="13"/>
      <c r="O562" s="13"/>
      <c r="P562" s="13"/>
    </row>
    <row r="563">
      <c r="A563" s="8">
        <v>1.0</v>
      </c>
      <c r="B563" s="8">
        <v>1.0</v>
      </c>
      <c r="C563" s="8" t="s">
        <v>25</v>
      </c>
      <c r="D563" s="8">
        <v>39.0</v>
      </c>
      <c r="E563" s="8">
        <v>79.65</v>
      </c>
      <c r="F563" s="8" t="s">
        <v>24</v>
      </c>
      <c r="G563" s="8">
        <v>1.0</v>
      </c>
      <c r="H563" s="8">
        <v>1.0</v>
      </c>
      <c r="I563" s="8">
        <f t="shared" ref="I563:I564" si="712">D563:D1003/$D$1</f>
        <v>0.4875</v>
      </c>
      <c r="J563" s="8">
        <f t="shared" ref="J563:J564" si="713">LOG10(E563:E1003 +1)</f>
        <v>1.906604372</v>
      </c>
      <c r="K563" s="9">
        <f t="shared" ref="K563:K564" si="714">IF(B563=1, 1, 0)</f>
        <v>1</v>
      </c>
      <c r="L563" s="9">
        <f t="shared" ref="L563:L564" si="715">IF(B563=2, 1, 0)</f>
        <v>0</v>
      </c>
      <c r="M563" s="9">
        <f t="shared" ref="M563:M564" si="716">IF(F563="S", 1, 0)</f>
        <v>1</v>
      </c>
      <c r="N563" s="9">
        <f t="shared" ref="N563:N564" si="717">IF(F563="C", 1,0)</f>
        <v>0</v>
      </c>
      <c r="O563" s="9">
        <f t="shared" ref="O563:O564" si="718">IF(C563="male", 1,0)</f>
        <v>0</v>
      </c>
      <c r="P563" s="8">
        <v>1.0</v>
      </c>
      <c r="AC563" s="11">
        <f t="shared" ref="AC563:AC564" si="719">SUMPRODUCT(G563:P563, $R$5:$AA$5)</f>
        <v>0.8521512687</v>
      </c>
      <c r="AD563" s="11">
        <f t="shared" ref="AD563:AD564" si="720">(AC563-A563)^2</f>
        <v>0.02185924736</v>
      </c>
    </row>
    <row r="564">
      <c r="A564" s="12">
        <v>1.0</v>
      </c>
      <c r="B564" s="12">
        <v>3.0</v>
      </c>
      <c r="C564" s="12" t="s">
        <v>25</v>
      </c>
      <c r="D564" s="12">
        <v>36.0</v>
      </c>
      <c r="E564" s="12">
        <v>17.4</v>
      </c>
      <c r="F564" s="12" t="s">
        <v>24</v>
      </c>
      <c r="G564" s="12">
        <v>1.0</v>
      </c>
      <c r="H564" s="12">
        <v>0.0</v>
      </c>
      <c r="I564" s="12">
        <f t="shared" si="712"/>
        <v>0.45</v>
      </c>
      <c r="J564" s="12">
        <f t="shared" si="713"/>
        <v>1.264817823</v>
      </c>
      <c r="K564" s="13">
        <f t="shared" si="714"/>
        <v>0</v>
      </c>
      <c r="L564" s="13">
        <f t="shared" si="715"/>
        <v>0</v>
      </c>
      <c r="M564" s="13">
        <f t="shared" si="716"/>
        <v>1</v>
      </c>
      <c r="N564" s="13">
        <f t="shared" si="717"/>
        <v>0</v>
      </c>
      <c r="O564" s="13">
        <f t="shared" si="718"/>
        <v>0</v>
      </c>
      <c r="P564" s="12">
        <v>1.0</v>
      </c>
      <c r="AC564" s="11">
        <f t="shared" si="719"/>
        <v>0.5013913467</v>
      </c>
      <c r="AD564" s="11">
        <f t="shared" si="720"/>
        <v>0.2486105892</v>
      </c>
    </row>
    <row r="565" hidden="1">
      <c r="A565" s="8">
        <v>0.0</v>
      </c>
      <c r="B565" s="8">
        <v>3.0</v>
      </c>
      <c r="C565" s="8" t="s">
        <v>23</v>
      </c>
      <c r="D565" s="9"/>
      <c r="E565" s="8">
        <v>7.75</v>
      </c>
      <c r="F565" s="8" t="s">
        <v>28</v>
      </c>
      <c r="G565" s="8">
        <v>0.0</v>
      </c>
      <c r="H565" s="8">
        <v>0.0</v>
      </c>
      <c r="I565" s="8"/>
      <c r="J565" s="8"/>
      <c r="K565" s="9"/>
      <c r="L565" s="9"/>
      <c r="M565" s="9"/>
      <c r="N565" s="9"/>
      <c r="O565" s="9"/>
      <c r="P565" s="9"/>
    </row>
    <row r="566">
      <c r="A566" s="12">
        <v>0.0</v>
      </c>
      <c r="B566" s="12">
        <v>3.0</v>
      </c>
      <c r="C566" s="12" t="s">
        <v>23</v>
      </c>
      <c r="D566" s="12">
        <v>40.0</v>
      </c>
      <c r="E566" s="12">
        <v>7.8958</v>
      </c>
      <c r="F566" s="12" t="s">
        <v>24</v>
      </c>
      <c r="G566" s="12">
        <v>0.0</v>
      </c>
      <c r="H566" s="12">
        <v>0.0</v>
      </c>
      <c r="I566" s="12">
        <f t="shared" ref="I566:I567" si="721">D566:D1003/$D$1</f>
        <v>0.5</v>
      </c>
      <c r="J566" s="12">
        <f t="shared" ref="J566:J567" si="722">LOG10(E566:E1003 +1)</f>
        <v>0.9491850103</v>
      </c>
      <c r="K566" s="13">
        <f t="shared" ref="K566:K567" si="723">IF(B566=1, 1, 0)</f>
        <v>0</v>
      </c>
      <c r="L566" s="13">
        <f t="shared" ref="L566:L567" si="724">IF(B566=2, 1, 0)</f>
        <v>0</v>
      </c>
      <c r="M566" s="13">
        <f t="shared" ref="M566:M567" si="725">IF(F566="S", 1, 0)</f>
        <v>1</v>
      </c>
      <c r="N566" s="13">
        <f t="shared" ref="N566:N567" si="726">IF(F566="C", 1,0)</f>
        <v>0</v>
      </c>
      <c r="O566" s="13">
        <f t="shared" ref="O566:O567" si="727">IF(C566="male", 1,0)</f>
        <v>1</v>
      </c>
      <c r="P566" s="12">
        <v>1.0</v>
      </c>
      <c r="AC566" s="11">
        <f t="shared" ref="AC566:AC567" si="728">SUMPRODUCT(G566:P566, $R$5:$AA$5)</f>
        <v>0.03227121161</v>
      </c>
      <c r="AD566" s="11">
        <f t="shared" ref="AD566:AD567" si="729">(AC566-A566)^2</f>
        <v>0.001041431099</v>
      </c>
    </row>
    <row r="567">
      <c r="A567" s="8">
        <v>0.0</v>
      </c>
      <c r="B567" s="8">
        <v>2.0</v>
      </c>
      <c r="C567" s="8" t="s">
        <v>23</v>
      </c>
      <c r="D567" s="8">
        <v>28.0</v>
      </c>
      <c r="E567" s="8">
        <v>13.5</v>
      </c>
      <c r="F567" s="8" t="s">
        <v>24</v>
      </c>
      <c r="G567" s="8">
        <v>0.0</v>
      </c>
      <c r="H567" s="8">
        <v>0.0</v>
      </c>
      <c r="I567" s="8">
        <f t="shared" si="721"/>
        <v>0.35</v>
      </c>
      <c r="J567" s="8">
        <f t="shared" si="722"/>
        <v>1.161368002</v>
      </c>
      <c r="K567" s="9">
        <f t="shared" si="723"/>
        <v>0</v>
      </c>
      <c r="L567" s="9">
        <f t="shared" si="724"/>
        <v>1</v>
      </c>
      <c r="M567" s="9">
        <f t="shared" si="725"/>
        <v>1</v>
      </c>
      <c r="N567" s="9">
        <f t="shared" si="726"/>
        <v>0</v>
      </c>
      <c r="O567" s="9">
        <f t="shared" si="727"/>
        <v>1</v>
      </c>
      <c r="P567" s="8">
        <v>1.0</v>
      </c>
      <c r="AC567" s="11">
        <f t="shared" si="728"/>
        <v>0.3022724818</v>
      </c>
      <c r="AD567" s="11">
        <f t="shared" si="729"/>
        <v>0.09136865325</v>
      </c>
    </row>
    <row r="568" hidden="1">
      <c r="A568" s="12">
        <v>0.0</v>
      </c>
      <c r="B568" s="12">
        <v>3.0</v>
      </c>
      <c r="C568" s="12" t="s">
        <v>23</v>
      </c>
      <c r="D568" s="13"/>
      <c r="E568" s="12">
        <v>8.05</v>
      </c>
      <c r="F568" s="12" t="s">
        <v>24</v>
      </c>
      <c r="G568" s="12">
        <v>0.0</v>
      </c>
      <c r="H568" s="12">
        <v>0.0</v>
      </c>
      <c r="I568" s="12"/>
      <c r="J568" s="12"/>
      <c r="K568" s="13"/>
      <c r="L568" s="13"/>
      <c r="M568" s="13"/>
      <c r="N568" s="13"/>
      <c r="O568" s="13"/>
      <c r="P568" s="13"/>
    </row>
    <row r="569" hidden="1">
      <c r="A569" s="8">
        <v>0.0</v>
      </c>
      <c r="B569" s="8">
        <v>3.0</v>
      </c>
      <c r="C569" s="8" t="s">
        <v>25</v>
      </c>
      <c r="D569" s="9"/>
      <c r="E569" s="8">
        <v>8.05</v>
      </c>
      <c r="F569" s="8" t="s">
        <v>24</v>
      </c>
      <c r="G569" s="8">
        <v>0.0</v>
      </c>
      <c r="H569" s="8">
        <v>0.0</v>
      </c>
      <c r="I569" s="8"/>
      <c r="J569" s="8"/>
      <c r="K569" s="9"/>
      <c r="L569" s="9"/>
      <c r="M569" s="9"/>
      <c r="N569" s="9"/>
      <c r="O569" s="9"/>
      <c r="P569" s="9"/>
    </row>
    <row r="570">
      <c r="A570" s="12">
        <v>0.0</v>
      </c>
      <c r="B570" s="12">
        <v>3.0</v>
      </c>
      <c r="C570" s="12" t="s">
        <v>23</v>
      </c>
      <c r="D570" s="12">
        <v>24.0</v>
      </c>
      <c r="E570" s="12">
        <v>24.15</v>
      </c>
      <c r="F570" s="12" t="s">
        <v>24</v>
      </c>
      <c r="G570" s="12">
        <v>2.0</v>
      </c>
      <c r="H570" s="12">
        <v>0.0</v>
      </c>
      <c r="I570" s="12">
        <f t="shared" ref="I570:I572" si="730">D570:D1003/$D$1</f>
        <v>0.3</v>
      </c>
      <c r="J570" s="12">
        <f t="shared" ref="J570:J572" si="731">LOG10(E570:E1003 +1)</f>
        <v>1.400537989</v>
      </c>
      <c r="K570" s="13">
        <f t="shared" ref="K570:K572" si="732">IF(B570=1, 1, 0)</f>
        <v>0</v>
      </c>
      <c r="L570" s="13">
        <f t="shared" ref="L570:L572" si="733">IF(B570=2, 1, 0)</f>
        <v>0</v>
      </c>
      <c r="M570" s="13">
        <f t="shared" ref="M570:M572" si="734">IF(F570="S", 1, 0)</f>
        <v>1</v>
      </c>
      <c r="N570" s="13">
        <f t="shared" ref="N570:N572" si="735">IF(F570="C", 1,0)</f>
        <v>0</v>
      </c>
      <c r="O570" s="13">
        <f t="shared" ref="O570:O572" si="736">IF(C570="male", 1,0)</f>
        <v>1</v>
      </c>
      <c r="P570" s="12">
        <v>1.0</v>
      </c>
      <c r="AC570" s="11">
        <f t="shared" ref="AC570:AC572" si="737">SUMPRODUCT(G570:P570, $R$5:$AA$5)</f>
        <v>0.04682523095</v>
      </c>
      <c r="AD570" s="11">
        <f t="shared" ref="AD570:AD572" si="738">(AC570-A570)^2</f>
        <v>0.002192602253</v>
      </c>
    </row>
    <row r="571">
      <c r="A571" s="8">
        <v>0.0</v>
      </c>
      <c r="B571" s="8">
        <v>3.0</v>
      </c>
      <c r="C571" s="8" t="s">
        <v>23</v>
      </c>
      <c r="D571" s="8">
        <v>19.0</v>
      </c>
      <c r="E571" s="8">
        <v>7.8958</v>
      </c>
      <c r="F571" s="8" t="s">
        <v>24</v>
      </c>
      <c r="G571" s="8">
        <v>0.0</v>
      </c>
      <c r="H571" s="8">
        <v>0.0</v>
      </c>
      <c r="I571" s="8">
        <f t="shared" si="730"/>
        <v>0.2375</v>
      </c>
      <c r="J571" s="8">
        <f t="shared" si="731"/>
        <v>0.9491850103</v>
      </c>
      <c r="K571" s="9">
        <f t="shared" si="732"/>
        <v>0</v>
      </c>
      <c r="L571" s="9">
        <f t="shared" si="733"/>
        <v>0</v>
      </c>
      <c r="M571" s="9">
        <f t="shared" si="734"/>
        <v>1</v>
      </c>
      <c r="N571" s="9">
        <f t="shared" si="735"/>
        <v>0</v>
      </c>
      <c r="O571" s="9">
        <f t="shared" si="736"/>
        <v>1</v>
      </c>
      <c r="P571" s="8">
        <v>1.0</v>
      </c>
      <c r="AC571" s="11">
        <f t="shared" si="737"/>
        <v>0.1667022494</v>
      </c>
      <c r="AD571" s="11">
        <f t="shared" si="738"/>
        <v>0.02778963995</v>
      </c>
    </row>
    <row r="572">
      <c r="A572" s="12">
        <v>0.0</v>
      </c>
      <c r="B572" s="12">
        <v>3.0</v>
      </c>
      <c r="C572" s="12" t="s">
        <v>25</v>
      </c>
      <c r="D572" s="12">
        <v>29.0</v>
      </c>
      <c r="E572" s="12">
        <v>21.075</v>
      </c>
      <c r="F572" s="12" t="s">
        <v>24</v>
      </c>
      <c r="G572" s="12">
        <v>0.0</v>
      </c>
      <c r="H572" s="12">
        <v>4.0</v>
      </c>
      <c r="I572" s="12">
        <f t="shared" si="730"/>
        <v>0.3625</v>
      </c>
      <c r="J572" s="12">
        <f t="shared" si="731"/>
        <v>1.343900712</v>
      </c>
      <c r="K572" s="13">
        <f t="shared" si="732"/>
        <v>0</v>
      </c>
      <c r="L572" s="13">
        <f t="shared" si="733"/>
        <v>0</v>
      </c>
      <c r="M572" s="13">
        <f t="shared" si="734"/>
        <v>1</v>
      </c>
      <c r="N572" s="13">
        <f t="shared" si="735"/>
        <v>0</v>
      </c>
      <c r="O572" s="13">
        <f t="shared" si="736"/>
        <v>0</v>
      </c>
      <c r="P572" s="12">
        <v>1.0</v>
      </c>
      <c r="AC572" s="11">
        <f t="shared" si="737"/>
        <v>0.5492867915</v>
      </c>
      <c r="AD572" s="11">
        <f t="shared" si="738"/>
        <v>0.3017159793</v>
      </c>
    </row>
    <row r="573" hidden="1">
      <c r="A573" s="8">
        <v>0.0</v>
      </c>
      <c r="B573" s="8">
        <v>3.0</v>
      </c>
      <c r="C573" s="8" t="s">
        <v>23</v>
      </c>
      <c r="D573" s="9"/>
      <c r="E573" s="8">
        <v>7.2292</v>
      </c>
      <c r="F573" s="8" t="s">
        <v>26</v>
      </c>
      <c r="G573" s="8">
        <v>0.0</v>
      </c>
      <c r="H573" s="8">
        <v>0.0</v>
      </c>
      <c r="I573" s="8"/>
      <c r="J573" s="8"/>
      <c r="K573" s="9"/>
      <c r="L573" s="9"/>
      <c r="M573" s="9"/>
      <c r="N573" s="9"/>
      <c r="O573" s="9"/>
      <c r="P573" s="9"/>
    </row>
    <row r="574">
      <c r="A574" s="12">
        <v>1.0</v>
      </c>
      <c r="B574" s="12">
        <v>3.0</v>
      </c>
      <c r="C574" s="12" t="s">
        <v>23</v>
      </c>
      <c r="D574" s="12">
        <v>32.0</v>
      </c>
      <c r="E574" s="12">
        <v>7.8542</v>
      </c>
      <c r="F574" s="12" t="s">
        <v>24</v>
      </c>
      <c r="G574" s="12">
        <v>0.0</v>
      </c>
      <c r="H574" s="12">
        <v>0.0</v>
      </c>
      <c r="I574" s="12">
        <f t="shared" ref="I574:I577" si="739">D574:D1003/$D$1</f>
        <v>0.4</v>
      </c>
      <c r="J574" s="12">
        <f t="shared" ref="J574:J577" si="740">LOG10(E574:E1003 +1)</f>
        <v>0.9471493277</v>
      </c>
      <c r="K574" s="13">
        <f t="shared" ref="K574:K577" si="741">IF(B574=1, 1, 0)</f>
        <v>0</v>
      </c>
      <c r="L574" s="13">
        <f t="shared" ref="L574:L577" si="742">IF(B574=2, 1, 0)</f>
        <v>0</v>
      </c>
      <c r="M574" s="13">
        <f t="shared" ref="M574:M577" si="743">IF(F574="S", 1, 0)</f>
        <v>1</v>
      </c>
      <c r="N574" s="13">
        <f t="shared" ref="N574:N577" si="744">IF(F574="C", 1,0)</f>
        <v>0</v>
      </c>
      <c r="O574" s="13">
        <f t="shared" ref="O574:O577" si="745">IF(C574="male", 1,0)</f>
        <v>1</v>
      </c>
      <c r="P574" s="12">
        <v>1.0</v>
      </c>
      <c r="AC574" s="11">
        <f t="shared" ref="AC574:AC577" si="746">SUMPRODUCT(G574:P574, $R$5:$AA$5)</f>
        <v>0.08338381534</v>
      </c>
      <c r="AD574" s="11">
        <f t="shared" ref="AD574:AD577" si="747">(AC574-A574)^2</f>
        <v>0.84018523</v>
      </c>
    </row>
    <row r="575">
      <c r="A575" s="8">
        <v>1.0</v>
      </c>
      <c r="B575" s="8">
        <v>2.0</v>
      </c>
      <c r="C575" s="8" t="s">
        <v>23</v>
      </c>
      <c r="D575" s="8">
        <v>62.0</v>
      </c>
      <c r="E575" s="8">
        <v>10.5</v>
      </c>
      <c r="F575" s="8" t="s">
        <v>24</v>
      </c>
      <c r="G575" s="8">
        <v>0.0</v>
      </c>
      <c r="H575" s="8">
        <v>0.0</v>
      </c>
      <c r="I575" s="8">
        <f t="shared" si="739"/>
        <v>0.775</v>
      </c>
      <c r="J575" s="8">
        <f t="shared" si="740"/>
        <v>1.06069784</v>
      </c>
      <c r="K575" s="9">
        <f t="shared" si="741"/>
        <v>0</v>
      </c>
      <c r="L575" s="9">
        <f t="shared" si="742"/>
        <v>1</v>
      </c>
      <c r="M575" s="9">
        <f t="shared" si="743"/>
        <v>1</v>
      </c>
      <c r="N575" s="9">
        <f t="shared" si="744"/>
        <v>0</v>
      </c>
      <c r="O575" s="9">
        <f t="shared" si="745"/>
        <v>1</v>
      </c>
      <c r="P575" s="8">
        <v>1.0</v>
      </c>
      <c r="AC575" s="11">
        <f t="shared" si="746"/>
        <v>0.07971551685</v>
      </c>
      <c r="AD575" s="11">
        <f t="shared" si="747"/>
        <v>0.8469235299</v>
      </c>
    </row>
    <row r="576">
      <c r="A576" s="12">
        <v>1.0</v>
      </c>
      <c r="B576" s="12">
        <v>1.0</v>
      </c>
      <c r="C576" s="12" t="s">
        <v>25</v>
      </c>
      <c r="D576" s="12">
        <v>53.0</v>
      </c>
      <c r="E576" s="12">
        <v>51.4792</v>
      </c>
      <c r="F576" s="12" t="s">
        <v>24</v>
      </c>
      <c r="G576" s="12">
        <v>2.0</v>
      </c>
      <c r="H576" s="12">
        <v>0.0</v>
      </c>
      <c r="I576" s="12">
        <f t="shared" si="739"/>
        <v>0.6625</v>
      </c>
      <c r="J576" s="12">
        <f t="shared" si="740"/>
        <v>1.719987206</v>
      </c>
      <c r="K576" s="13">
        <f t="shared" si="741"/>
        <v>1</v>
      </c>
      <c r="L576" s="13">
        <f t="shared" si="742"/>
        <v>0</v>
      </c>
      <c r="M576" s="13">
        <f t="shared" si="743"/>
        <v>1</v>
      </c>
      <c r="N576" s="13">
        <f t="shared" si="744"/>
        <v>0</v>
      </c>
      <c r="O576" s="13">
        <f t="shared" si="745"/>
        <v>0</v>
      </c>
      <c r="P576" s="12">
        <v>1.0</v>
      </c>
      <c r="AC576" s="11">
        <f t="shared" si="746"/>
        <v>0.7124263259</v>
      </c>
      <c r="AD576" s="11">
        <f t="shared" si="747"/>
        <v>0.08269861801</v>
      </c>
    </row>
    <row r="577">
      <c r="A577" s="8">
        <v>1.0</v>
      </c>
      <c r="B577" s="8">
        <v>1.0</v>
      </c>
      <c r="C577" s="8" t="s">
        <v>23</v>
      </c>
      <c r="D577" s="8">
        <v>36.0</v>
      </c>
      <c r="E577" s="8">
        <v>26.3875</v>
      </c>
      <c r="F577" s="8" t="s">
        <v>24</v>
      </c>
      <c r="G577" s="8">
        <v>0.0</v>
      </c>
      <c r="H577" s="8">
        <v>0.0</v>
      </c>
      <c r="I577" s="8">
        <f t="shared" si="739"/>
        <v>0.45</v>
      </c>
      <c r="J577" s="8">
        <f t="shared" si="740"/>
        <v>1.437552391</v>
      </c>
      <c r="K577" s="9">
        <f t="shared" si="741"/>
        <v>1</v>
      </c>
      <c r="L577" s="9">
        <f t="shared" si="742"/>
        <v>0</v>
      </c>
      <c r="M577" s="9">
        <f t="shared" si="743"/>
        <v>1</v>
      </c>
      <c r="N577" s="9">
        <f t="shared" si="744"/>
        <v>0</v>
      </c>
      <c r="O577" s="9">
        <f t="shared" si="745"/>
        <v>1</v>
      </c>
      <c r="P577" s="8">
        <v>1.0</v>
      </c>
      <c r="AC577" s="11">
        <f t="shared" si="746"/>
        <v>0.434289713</v>
      </c>
      <c r="AD577" s="11">
        <f t="shared" si="747"/>
        <v>0.3200281288</v>
      </c>
    </row>
    <row r="578" hidden="1">
      <c r="A578" s="12">
        <v>1.0</v>
      </c>
      <c r="B578" s="12">
        <v>3.0</v>
      </c>
      <c r="C578" s="12" t="s">
        <v>25</v>
      </c>
      <c r="D578" s="13"/>
      <c r="E578" s="12">
        <v>7.75</v>
      </c>
      <c r="F578" s="12" t="s">
        <v>28</v>
      </c>
      <c r="G578" s="12">
        <v>0.0</v>
      </c>
      <c r="H578" s="12">
        <v>0.0</v>
      </c>
      <c r="I578" s="12"/>
      <c r="J578" s="12"/>
      <c r="K578" s="13"/>
      <c r="L578" s="13"/>
      <c r="M578" s="13"/>
      <c r="N578" s="13"/>
      <c r="O578" s="13"/>
      <c r="P578" s="13"/>
    </row>
    <row r="579">
      <c r="A579" s="8">
        <v>0.0</v>
      </c>
      <c r="B579" s="8">
        <v>3.0</v>
      </c>
      <c r="C579" s="8" t="s">
        <v>23</v>
      </c>
      <c r="D579" s="8">
        <v>16.0</v>
      </c>
      <c r="E579" s="8">
        <v>8.05</v>
      </c>
      <c r="F579" s="8" t="s">
        <v>24</v>
      </c>
      <c r="G579" s="8">
        <v>0.0</v>
      </c>
      <c r="H579" s="8">
        <v>0.0</v>
      </c>
      <c r="I579" s="8">
        <f t="shared" ref="I579:I582" si="748">D579:D1003/$D$1</f>
        <v>0.2</v>
      </c>
      <c r="J579" s="8">
        <f t="shared" ref="J579:J582" si="749">LOG10(E579:E1003 +1)</f>
        <v>0.9566485792</v>
      </c>
      <c r="K579" s="9">
        <f t="shared" ref="K579:K582" si="750">IF(B579=1, 1, 0)</f>
        <v>0</v>
      </c>
      <c r="L579" s="9">
        <f t="shared" ref="L579:L582" si="751">IF(B579=2, 1, 0)</f>
        <v>0</v>
      </c>
      <c r="M579" s="9">
        <f t="shared" ref="M579:M582" si="752">IF(F579="S", 1, 0)</f>
        <v>1</v>
      </c>
      <c r="N579" s="9">
        <f t="shared" ref="N579:N582" si="753">IF(F579="C", 1,0)</f>
        <v>0</v>
      </c>
      <c r="O579" s="9">
        <f t="shared" ref="O579:O582" si="754">IF(C579="male", 1,0)</f>
        <v>1</v>
      </c>
      <c r="P579" s="8">
        <v>1.0</v>
      </c>
      <c r="AC579" s="11">
        <f t="shared" ref="AC579:AC582" si="755">SUMPRODUCT(G579:P579, $R$5:$AA$5)</f>
        <v>0.1862704614</v>
      </c>
      <c r="AD579" s="11">
        <f t="shared" ref="AD579:AD582" si="756">(AC579-A579)^2</f>
        <v>0.03469668478</v>
      </c>
    </row>
    <row r="580">
      <c r="A580" s="12">
        <v>0.0</v>
      </c>
      <c r="B580" s="12">
        <v>3.0</v>
      </c>
      <c r="C580" s="12" t="s">
        <v>23</v>
      </c>
      <c r="D580" s="12">
        <v>19.0</v>
      </c>
      <c r="E580" s="12">
        <v>14.5</v>
      </c>
      <c r="F580" s="12" t="s">
        <v>24</v>
      </c>
      <c r="G580" s="12">
        <v>0.0</v>
      </c>
      <c r="H580" s="12">
        <v>0.0</v>
      </c>
      <c r="I580" s="12">
        <f t="shared" si="748"/>
        <v>0.2375</v>
      </c>
      <c r="J580" s="12">
        <f t="shared" si="749"/>
        <v>1.190331698</v>
      </c>
      <c r="K580" s="13">
        <f t="shared" si="750"/>
        <v>0</v>
      </c>
      <c r="L580" s="13">
        <f t="shared" si="751"/>
        <v>0</v>
      </c>
      <c r="M580" s="13">
        <f t="shared" si="752"/>
        <v>1</v>
      </c>
      <c r="N580" s="13">
        <f t="shared" si="753"/>
        <v>0</v>
      </c>
      <c r="O580" s="13">
        <f t="shared" si="754"/>
        <v>1</v>
      </c>
      <c r="P580" s="12">
        <v>1.0</v>
      </c>
      <c r="AC580" s="11">
        <f t="shared" si="755"/>
        <v>0.1784558578</v>
      </c>
      <c r="AD580" s="11">
        <f t="shared" si="756"/>
        <v>0.0318464932</v>
      </c>
    </row>
    <row r="581">
      <c r="A581" s="8">
        <v>1.0</v>
      </c>
      <c r="B581" s="8">
        <v>2.0</v>
      </c>
      <c r="C581" s="8" t="s">
        <v>25</v>
      </c>
      <c r="D581" s="8">
        <v>34.0</v>
      </c>
      <c r="E581" s="8">
        <v>13.0</v>
      </c>
      <c r="F581" s="8" t="s">
        <v>24</v>
      </c>
      <c r="G581" s="8">
        <v>0.0</v>
      </c>
      <c r="H581" s="8">
        <v>0.0</v>
      </c>
      <c r="I581" s="8">
        <f t="shared" si="748"/>
        <v>0.425</v>
      </c>
      <c r="J581" s="8">
        <f t="shared" si="749"/>
        <v>1.146128036</v>
      </c>
      <c r="K581" s="9">
        <f t="shared" si="750"/>
        <v>0</v>
      </c>
      <c r="L581" s="9">
        <f t="shared" si="751"/>
        <v>1</v>
      </c>
      <c r="M581" s="9">
        <f t="shared" si="752"/>
        <v>1</v>
      </c>
      <c r="N581" s="9">
        <f t="shared" si="753"/>
        <v>0</v>
      </c>
      <c r="O581" s="9">
        <f t="shared" si="754"/>
        <v>0</v>
      </c>
      <c r="P581" s="8">
        <v>1.0</v>
      </c>
      <c r="AC581" s="11">
        <f t="shared" si="755"/>
        <v>0.7461853322</v>
      </c>
      <c r="AD581" s="11">
        <f t="shared" si="756"/>
        <v>0.0644218856</v>
      </c>
    </row>
    <row r="582">
      <c r="A582" s="12">
        <v>1.0</v>
      </c>
      <c r="B582" s="12">
        <v>1.0</v>
      </c>
      <c r="C582" s="12" t="s">
        <v>25</v>
      </c>
      <c r="D582" s="12">
        <v>39.0</v>
      </c>
      <c r="E582" s="12">
        <v>55.9</v>
      </c>
      <c r="F582" s="12" t="s">
        <v>24</v>
      </c>
      <c r="G582" s="12">
        <v>1.0</v>
      </c>
      <c r="H582" s="12">
        <v>0.0</v>
      </c>
      <c r="I582" s="12">
        <f t="shared" si="748"/>
        <v>0.4875</v>
      </c>
      <c r="J582" s="12">
        <f t="shared" si="749"/>
        <v>1.755112266</v>
      </c>
      <c r="K582" s="13">
        <f t="shared" si="750"/>
        <v>1</v>
      </c>
      <c r="L582" s="13">
        <f t="shared" si="751"/>
        <v>0</v>
      </c>
      <c r="M582" s="13">
        <f t="shared" si="752"/>
        <v>1</v>
      </c>
      <c r="N582" s="13">
        <f t="shared" si="753"/>
        <v>0</v>
      </c>
      <c r="O582" s="13">
        <f t="shared" si="754"/>
        <v>0</v>
      </c>
      <c r="P582" s="12">
        <v>1.0</v>
      </c>
      <c r="AC582" s="11">
        <f t="shared" si="755"/>
        <v>0.8586934282</v>
      </c>
      <c r="AD582" s="11">
        <f t="shared" si="756"/>
        <v>0.01996754724</v>
      </c>
    </row>
    <row r="583" hidden="1">
      <c r="A583" s="8">
        <v>0.0</v>
      </c>
      <c r="B583" s="8">
        <v>3.0</v>
      </c>
      <c r="C583" s="8" t="s">
        <v>25</v>
      </c>
      <c r="D583" s="9"/>
      <c r="E583" s="8">
        <v>14.4583</v>
      </c>
      <c r="F583" s="8" t="s">
        <v>26</v>
      </c>
      <c r="G583" s="8">
        <v>1.0</v>
      </c>
      <c r="H583" s="8">
        <v>0.0</v>
      </c>
      <c r="I583" s="8"/>
      <c r="J583" s="8"/>
      <c r="K583" s="9"/>
      <c r="L583" s="9"/>
      <c r="M583" s="9"/>
      <c r="N583" s="9"/>
      <c r="O583" s="9"/>
      <c r="P583" s="9"/>
    </row>
    <row r="584">
      <c r="A584" s="12">
        <v>1.0</v>
      </c>
      <c r="B584" s="12">
        <v>3.0</v>
      </c>
      <c r="C584" s="12" t="s">
        <v>23</v>
      </c>
      <c r="D584" s="12">
        <v>32.0</v>
      </c>
      <c r="E584" s="12">
        <v>7.925</v>
      </c>
      <c r="F584" s="12" t="s">
        <v>24</v>
      </c>
      <c r="G584" s="12">
        <v>0.0</v>
      </c>
      <c r="H584" s="12">
        <v>0.0</v>
      </c>
      <c r="I584" s="12">
        <f t="shared" ref="I584:I588" si="757">D584:D1003/$D$1</f>
        <v>0.4</v>
      </c>
      <c r="J584" s="12">
        <f t="shared" ref="J584:J588" si="758">LOG10(E584:E1003 +1)</f>
        <v>0.9506082248</v>
      </c>
      <c r="K584" s="13">
        <f t="shared" ref="K584:K588" si="759">IF(B584=1, 1, 0)</f>
        <v>0</v>
      </c>
      <c r="L584" s="13">
        <f t="shared" ref="L584:L588" si="760">IF(B584=2, 1, 0)</f>
        <v>0</v>
      </c>
      <c r="M584" s="13">
        <f t="shared" ref="M584:M588" si="761">IF(F584="S", 1, 0)</f>
        <v>1</v>
      </c>
      <c r="N584" s="13">
        <f t="shared" ref="N584:N588" si="762">IF(F584="C", 1,0)</f>
        <v>0</v>
      </c>
      <c r="O584" s="13">
        <f t="shared" ref="O584:O588" si="763">IF(C584="male", 1,0)</f>
        <v>1</v>
      </c>
      <c r="P584" s="12">
        <v>1.0</v>
      </c>
      <c r="AC584" s="11">
        <f t="shared" ref="AC584:AC588" si="764">SUMPRODUCT(G584:P584, $R$5:$AA$5)</f>
        <v>0.08355240369</v>
      </c>
      <c r="AD584" s="11">
        <f t="shared" ref="AD584:AD588" si="765">(AC584-A584)^2</f>
        <v>0.8398761968</v>
      </c>
    </row>
    <row r="585">
      <c r="A585" s="8">
        <v>1.0</v>
      </c>
      <c r="B585" s="8">
        <v>2.0</v>
      </c>
      <c r="C585" s="8" t="s">
        <v>25</v>
      </c>
      <c r="D585" s="8">
        <v>25.0</v>
      </c>
      <c r="E585" s="8">
        <v>30.0</v>
      </c>
      <c r="F585" s="8" t="s">
        <v>24</v>
      </c>
      <c r="G585" s="8">
        <v>1.0</v>
      </c>
      <c r="H585" s="8">
        <v>1.0</v>
      </c>
      <c r="I585" s="8">
        <f t="shared" si="757"/>
        <v>0.3125</v>
      </c>
      <c r="J585" s="8">
        <f t="shared" si="758"/>
        <v>1.491361694</v>
      </c>
      <c r="K585" s="9">
        <f t="shared" si="759"/>
        <v>0</v>
      </c>
      <c r="L585" s="9">
        <f t="shared" si="760"/>
        <v>1</v>
      </c>
      <c r="M585" s="9">
        <f t="shared" si="761"/>
        <v>1</v>
      </c>
      <c r="N585" s="9">
        <f t="shared" si="762"/>
        <v>0</v>
      </c>
      <c r="O585" s="9">
        <f t="shared" si="763"/>
        <v>0</v>
      </c>
      <c r="P585" s="8">
        <v>1.0</v>
      </c>
      <c r="AC585" s="11">
        <f t="shared" si="764"/>
        <v>0.7517651358</v>
      </c>
      <c r="AD585" s="11">
        <f t="shared" si="765"/>
        <v>0.06162054783</v>
      </c>
    </row>
    <row r="586">
      <c r="A586" s="12">
        <v>1.0</v>
      </c>
      <c r="B586" s="12">
        <v>1.0</v>
      </c>
      <c r="C586" s="12" t="s">
        <v>25</v>
      </c>
      <c r="D586" s="12">
        <v>39.0</v>
      </c>
      <c r="E586" s="12">
        <v>110.8833</v>
      </c>
      <c r="F586" s="12" t="s">
        <v>26</v>
      </c>
      <c r="G586" s="12">
        <v>1.0</v>
      </c>
      <c r="H586" s="12">
        <v>1.0</v>
      </c>
      <c r="I586" s="12">
        <f t="shared" si="757"/>
        <v>0.4875</v>
      </c>
      <c r="J586" s="12">
        <f t="shared" si="758"/>
        <v>2.048765267</v>
      </c>
      <c r="K586" s="13">
        <f t="shared" si="759"/>
        <v>1</v>
      </c>
      <c r="L586" s="13">
        <f t="shared" si="760"/>
        <v>0</v>
      </c>
      <c r="M586" s="13">
        <f t="shared" si="761"/>
        <v>0</v>
      </c>
      <c r="N586" s="13">
        <f t="shared" si="762"/>
        <v>1</v>
      </c>
      <c r="O586" s="13">
        <f t="shared" si="763"/>
        <v>0</v>
      </c>
      <c r="P586" s="12">
        <v>1.0</v>
      </c>
      <c r="AC586" s="11">
        <f t="shared" si="764"/>
        <v>0.9251760736</v>
      </c>
      <c r="AD586" s="11">
        <f t="shared" si="765"/>
        <v>0.005598619963</v>
      </c>
    </row>
    <row r="587">
      <c r="A587" s="8">
        <v>0.0</v>
      </c>
      <c r="B587" s="8">
        <v>2.0</v>
      </c>
      <c r="C587" s="8" t="s">
        <v>23</v>
      </c>
      <c r="D587" s="8">
        <v>54.0</v>
      </c>
      <c r="E587" s="8">
        <v>26.0</v>
      </c>
      <c r="F587" s="8" t="s">
        <v>24</v>
      </c>
      <c r="G587" s="8">
        <v>0.0</v>
      </c>
      <c r="H587" s="8">
        <v>0.0</v>
      </c>
      <c r="I587" s="8">
        <f t="shared" si="757"/>
        <v>0.675</v>
      </c>
      <c r="J587" s="8">
        <f t="shared" si="758"/>
        <v>1.431363764</v>
      </c>
      <c r="K587" s="9">
        <f t="shared" si="759"/>
        <v>0</v>
      </c>
      <c r="L587" s="9">
        <f t="shared" si="760"/>
        <v>1</v>
      </c>
      <c r="M587" s="9">
        <f t="shared" si="761"/>
        <v>1</v>
      </c>
      <c r="N587" s="9">
        <f t="shared" si="762"/>
        <v>0</v>
      </c>
      <c r="O587" s="9">
        <f t="shared" si="763"/>
        <v>1</v>
      </c>
      <c r="P587" s="8">
        <v>1.0</v>
      </c>
      <c r="AC587" s="11">
        <f t="shared" si="764"/>
        <v>0.1489937807</v>
      </c>
      <c r="AD587" s="11">
        <f t="shared" si="765"/>
        <v>0.02219914668</v>
      </c>
    </row>
    <row r="588">
      <c r="A588" s="12">
        <v>0.0</v>
      </c>
      <c r="B588" s="12">
        <v>1.0</v>
      </c>
      <c r="C588" s="12" t="s">
        <v>23</v>
      </c>
      <c r="D588" s="12">
        <v>36.0</v>
      </c>
      <c r="E588" s="12">
        <v>40.125</v>
      </c>
      <c r="F588" s="12" t="s">
        <v>26</v>
      </c>
      <c r="G588" s="12">
        <v>0.0</v>
      </c>
      <c r="H588" s="12">
        <v>0.0</v>
      </c>
      <c r="I588" s="12">
        <f t="shared" si="757"/>
        <v>0.45</v>
      </c>
      <c r="J588" s="12">
        <f t="shared" si="758"/>
        <v>1.614105911</v>
      </c>
      <c r="K588" s="13">
        <f t="shared" si="759"/>
        <v>1</v>
      </c>
      <c r="L588" s="13">
        <f t="shared" si="760"/>
        <v>0</v>
      </c>
      <c r="M588" s="13">
        <f t="shared" si="761"/>
        <v>0</v>
      </c>
      <c r="N588" s="13">
        <f t="shared" si="762"/>
        <v>1</v>
      </c>
      <c r="O588" s="13">
        <f t="shared" si="763"/>
        <v>1</v>
      </c>
      <c r="P588" s="12">
        <v>1.0</v>
      </c>
      <c r="AC588" s="11">
        <f t="shared" si="764"/>
        <v>0.5089908315</v>
      </c>
      <c r="AD588" s="11">
        <f t="shared" si="765"/>
        <v>0.2590716665</v>
      </c>
    </row>
    <row r="589" hidden="1">
      <c r="A589" s="8">
        <v>0.0</v>
      </c>
      <c r="B589" s="8">
        <v>3.0</v>
      </c>
      <c r="C589" s="8" t="s">
        <v>23</v>
      </c>
      <c r="D589" s="9"/>
      <c r="E589" s="8">
        <v>8.7125</v>
      </c>
      <c r="F589" s="8" t="s">
        <v>26</v>
      </c>
      <c r="G589" s="8">
        <v>0.0</v>
      </c>
      <c r="H589" s="8">
        <v>0.0</v>
      </c>
      <c r="I589" s="8"/>
      <c r="J589" s="8"/>
      <c r="K589" s="9"/>
      <c r="L589" s="9"/>
      <c r="M589" s="9"/>
      <c r="N589" s="9"/>
      <c r="O589" s="9"/>
      <c r="P589" s="9"/>
    </row>
    <row r="590">
      <c r="A590" s="12">
        <v>1.0</v>
      </c>
      <c r="B590" s="12">
        <v>1.0</v>
      </c>
      <c r="C590" s="12" t="s">
        <v>25</v>
      </c>
      <c r="D590" s="12">
        <v>18.0</v>
      </c>
      <c r="E590" s="12">
        <v>79.65</v>
      </c>
      <c r="F590" s="12" t="s">
        <v>24</v>
      </c>
      <c r="G590" s="12">
        <v>0.0</v>
      </c>
      <c r="H590" s="12">
        <v>2.0</v>
      </c>
      <c r="I590" s="12">
        <f t="shared" ref="I590:I593" si="766">D590:D1003/$D$1</f>
        <v>0.225</v>
      </c>
      <c r="J590" s="12">
        <f t="shared" ref="J590:J593" si="767">LOG10(E590:E1003 +1)</f>
        <v>1.906604372</v>
      </c>
      <c r="K590" s="13">
        <f t="shared" ref="K590:K593" si="768">IF(B590=1, 1, 0)</f>
        <v>1</v>
      </c>
      <c r="L590" s="13">
        <f t="shared" ref="L590:L593" si="769">IF(B590=2, 1, 0)</f>
        <v>0</v>
      </c>
      <c r="M590" s="13">
        <f t="shared" ref="M590:M593" si="770">IF(F590="S", 1, 0)</f>
        <v>1</v>
      </c>
      <c r="N590" s="13">
        <f t="shared" ref="N590:N593" si="771">IF(F590="C", 1,0)</f>
        <v>0</v>
      </c>
      <c r="O590" s="13">
        <f t="shared" ref="O590:O593" si="772">IF(C590="male", 1,0)</f>
        <v>0</v>
      </c>
      <c r="P590" s="12">
        <v>1.0</v>
      </c>
      <c r="AC590" s="11">
        <f t="shared" ref="AC590:AC593" si="773">SUMPRODUCT(G590:P590, $R$5:$AA$5)</f>
        <v>1.027590745</v>
      </c>
      <c r="AD590" s="11">
        <f t="shared" ref="AD590:AD593" si="774">(AC590-A590)^2</f>
        <v>0.0007612491876</v>
      </c>
    </row>
    <row r="591">
      <c r="A591" s="8">
        <v>0.0</v>
      </c>
      <c r="B591" s="8">
        <v>2.0</v>
      </c>
      <c r="C591" s="8" t="s">
        <v>23</v>
      </c>
      <c r="D591" s="8">
        <v>47.0</v>
      </c>
      <c r="E591" s="8">
        <v>15.0</v>
      </c>
      <c r="F591" s="8" t="s">
        <v>24</v>
      </c>
      <c r="G591" s="8">
        <v>0.0</v>
      </c>
      <c r="H591" s="8">
        <v>0.0</v>
      </c>
      <c r="I591" s="8">
        <f t="shared" si="766"/>
        <v>0.5875</v>
      </c>
      <c r="J591" s="8">
        <f t="shared" si="767"/>
        <v>1.204119983</v>
      </c>
      <c r="K591" s="9">
        <f t="shared" si="768"/>
        <v>0</v>
      </c>
      <c r="L591" s="9">
        <f t="shared" si="769"/>
        <v>1</v>
      </c>
      <c r="M591" s="9">
        <f t="shared" si="770"/>
        <v>1</v>
      </c>
      <c r="N591" s="9">
        <f t="shared" si="771"/>
        <v>0</v>
      </c>
      <c r="O591" s="9">
        <f t="shared" si="772"/>
        <v>1</v>
      </c>
      <c r="P591" s="8">
        <v>1.0</v>
      </c>
      <c r="AC591" s="11">
        <f t="shared" si="773"/>
        <v>0.1827281526</v>
      </c>
      <c r="AD591" s="11">
        <f t="shared" si="774"/>
        <v>0.03338957776</v>
      </c>
    </row>
    <row r="592">
      <c r="A592" s="12">
        <v>1.0</v>
      </c>
      <c r="B592" s="12">
        <v>1.0</v>
      </c>
      <c r="C592" s="12" t="s">
        <v>23</v>
      </c>
      <c r="D592" s="12">
        <v>60.0</v>
      </c>
      <c r="E592" s="12">
        <v>79.2</v>
      </c>
      <c r="F592" s="12" t="s">
        <v>26</v>
      </c>
      <c r="G592" s="12">
        <v>1.0</v>
      </c>
      <c r="H592" s="12">
        <v>1.0</v>
      </c>
      <c r="I592" s="12">
        <f t="shared" si="766"/>
        <v>0.75</v>
      </c>
      <c r="J592" s="12">
        <f t="shared" si="767"/>
        <v>1.904174368</v>
      </c>
      <c r="K592" s="13">
        <f t="shared" si="768"/>
        <v>1</v>
      </c>
      <c r="L592" s="13">
        <f t="shared" si="769"/>
        <v>0</v>
      </c>
      <c r="M592" s="13">
        <f t="shared" si="770"/>
        <v>0</v>
      </c>
      <c r="N592" s="13">
        <f t="shared" si="771"/>
        <v>1</v>
      </c>
      <c r="O592" s="13">
        <f t="shared" si="772"/>
        <v>1</v>
      </c>
      <c r="P592" s="12">
        <v>1.0</v>
      </c>
      <c r="AC592" s="11">
        <f t="shared" si="773"/>
        <v>0.3006330823</v>
      </c>
      <c r="AD592" s="11">
        <f t="shared" si="774"/>
        <v>0.4891140856</v>
      </c>
    </row>
    <row r="593">
      <c r="A593" s="8">
        <v>0.0</v>
      </c>
      <c r="B593" s="8">
        <v>3.0</v>
      </c>
      <c r="C593" s="8" t="s">
        <v>23</v>
      </c>
      <c r="D593" s="8">
        <v>22.0</v>
      </c>
      <c r="E593" s="8">
        <v>8.05</v>
      </c>
      <c r="F593" s="8" t="s">
        <v>24</v>
      </c>
      <c r="G593" s="8">
        <v>0.0</v>
      </c>
      <c r="H593" s="8">
        <v>0.0</v>
      </c>
      <c r="I593" s="8">
        <f t="shared" si="766"/>
        <v>0.275</v>
      </c>
      <c r="J593" s="8">
        <f t="shared" si="767"/>
        <v>0.9566485792</v>
      </c>
      <c r="K593" s="9">
        <f t="shared" si="768"/>
        <v>0</v>
      </c>
      <c r="L593" s="9">
        <f t="shared" si="769"/>
        <v>0</v>
      </c>
      <c r="M593" s="9">
        <f t="shared" si="770"/>
        <v>1</v>
      </c>
      <c r="N593" s="9">
        <f t="shared" si="771"/>
        <v>0</v>
      </c>
      <c r="O593" s="9">
        <f t="shared" si="772"/>
        <v>1</v>
      </c>
      <c r="P593" s="8">
        <v>1.0</v>
      </c>
      <c r="AC593" s="11">
        <f t="shared" si="773"/>
        <v>0.1478615934</v>
      </c>
      <c r="AD593" s="11">
        <f t="shared" si="774"/>
        <v>0.02186305081</v>
      </c>
    </row>
    <row r="594" hidden="1">
      <c r="A594" s="12">
        <v>0.0</v>
      </c>
      <c r="B594" s="12">
        <v>3.0</v>
      </c>
      <c r="C594" s="12" t="s">
        <v>23</v>
      </c>
      <c r="D594" s="13"/>
      <c r="E594" s="12">
        <v>8.05</v>
      </c>
      <c r="F594" s="12" t="s">
        <v>24</v>
      </c>
      <c r="G594" s="12">
        <v>0.0</v>
      </c>
      <c r="H594" s="12">
        <v>0.0</v>
      </c>
      <c r="I594" s="12"/>
      <c r="J594" s="12"/>
      <c r="K594" s="13"/>
      <c r="L594" s="13"/>
      <c r="M594" s="13"/>
      <c r="N594" s="13"/>
      <c r="O594" s="13"/>
      <c r="P594" s="13"/>
    </row>
    <row r="595">
      <c r="A595" s="8">
        <v>0.0</v>
      </c>
      <c r="B595" s="8">
        <v>3.0</v>
      </c>
      <c r="C595" s="8" t="s">
        <v>23</v>
      </c>
      <c r="D595" s="8">
        <v>35.0</v>
      </c>
      <c r="E595" s="8">
        <v>7.125</v>
      </c>
      <c r="F595" s="8" t="s">
        <v>24</v>
      </c>
      <c r="G595" s="8">
        <v>0.0</v>
      </c>
      <c r="H595" s="8">
        <v>0.0</v>
      </c>
      <c r="I595" s="8">
        <f t="shared" ref="I595:I597" si="775">D595:D1003/$D$1</f>
        <v>0.4375</v>
      </c>
      <c r="J595" s="8">
        <f t="shared" ref="J595:J597" si="776">LOG10(E595:E1003 +1)</f>
        <v>0.9098233697</v>
      </c>
      <c r="K595" s="9">
        <f t="shared" ref="K595:K597" si="777">IF(B595=1, 1, 0)</f>
        <v>0</v>
      </c>
      <c r="L595" s="9">
        <f t="shared" ref="L595:L597" si="778">IF(B595=2, 1, 0)</f>
        <v>0</v>
      </c>
      <c r="M595" s="9">
        <f t="shared" ref="M595:M597" si="779">IF(F595="S", 1, 0)</f>
        <v>1</v>
      </c>
      <c r="N595" s="9">
        <f t="shared" ref="N595:N597" si="780">IF(F595="C", 1,0)</f>
        <v>0</v>
      </c>
      <c r="O595" s="9">
        <f t="shared" ref="O595:O597" si="781">IF(C595="male", 1,0)</f>
        <v>1</v>
      </c>
      <c r="P595" s="8">
        <v>1.0</v>
      </c>
      <c r="AC595" s="11">
        <f t="shared" ref="AC595:AC597" si="782">SUMPRODUCT(G595:P595, $R$5:$AA$5)</f>
        <v>0.06236009578</v>
      </c>
      <c r="AD595" s="11">
        <f t="shared" ref="AD595:AD597" si="783">(AC595-A595)^2</f>
        <v>0.003888781545</v>
      </c>
    </row>
    <row r="596">
      <c r="A596" s="12">
        <v>1.0</v>
      </c>
      <c r="B596" s="12">
        <v>1.0</v>
      </c>
      <c r="C596" s="12" t="s">
        <v>25</v>
      </c>
      <c r="D596" s="12">
        <v>52.0</v>
      </c>
      <c r="E596" s="12">
        <v>78.2667</v>
      </c>
      <c r="F596" s="12" t="s">
        <v>26</v>
      </c>
      <c r="G596" s="12">
        <v>1.0</v>
      </c>
      <c r="H596" s="12">
        <v>0.0</v>
      </c>
      <c r="I596" s="12">
        <f t="shared" si="775"/>
        <v>0.65</v>
      </c>
      <c r="J596" s="12">
        <f t="shared" si="776"/>
        <v>1.899090778</v>
      </c>
      <c r="K596" s="13">
        <f t="shared" si="777"/>
        <v>1</v>
      </c>
      <c r="L596" s="13">
        <f t="shared" si="778"/>
        <v>0</v>
      </c>
      <c r="M596" s="13">
        <f t="shared" si="779"/>
        <v>0</v>
      </c>
      <c r="N596" s="13">
        <f t="shared" si="780"/>
        <v>1</v>
      </c>
      <c r="O596" s="13">
        <f t="shared" si="781"/>
        <v>0</v>
      </c>
      <c r="P596" s="12">
        <v>1.0</v>
      </c>
      <c r="AC596" s="11">
        <f t="shared" si="782"/>
        <v>0.8485876108</v>
      </c>
      <c r="AD596" s="11">
        <f t="shared" si="783"/>
        <v>0.02292571161</v>
      </c>
    </row>
    <row r="597">
      <c r="A597" s="8">
        <v>0.0</v>
      </c>
      <c r="B597" s="8">
        <v>3.0</v>
      </c>
      <c r="C597" s="8" t="s">
        <v>23</v>
      </c>
      <c r="D597" s="8">
        <v>47.0</v>
      </c>
      <c r="E597" s="8">
        <v>7.25</v>
      </c>
      <c r="F597" s="8" t="s">
        <v>24</v>
      </c>
      <c r="G597" s="8">
        <v>0.0</v>
      </c>
      <c r="H597" s="8">
        <v>0.0</v>
      </c>
      <c r="I597" s="8">
        <f t="shared" si="775"/>
        <v>0.5875</v>
      </c>
      <c r="J597" s="8">
        <f t="shared" si="776"/>
        <v>0.9164539485</v>
      </c>
      <c r="K597" s="9">
        <f t="shared" si="777"/>
        <v>0</v>
      </c>
      <c r="L597" s="9">
        <f t="shared" si="778"/>
        <v>0</v>
      </c>
      <c r="M597" s="9">
        <f t="shared" si="779"/>
        <v>1</v>
      </c>
      <c r="N597" s="9">
        <f t="shared" si="780"/>
        <v>0</v>
      </c>
      <c r="O597" s="9">
        <f t="shared" si="781"/>
        <v>1</v>
      </c>
      <c r="P597" s="8">
        <v>1.0</v>
      </c>
      <c r="AC597" s="11">
        <f t="shared" si="782"/>
        <v>-0.0141344624</v>
      </c>
      <c r="AD597" s="11">
        <f t="shared" si="783"/>
        <v>0.0001997830274</v>
      </c>
    </row>
    <row r="598" hidden="1">
      <c r="A598" s="12">
        <v>0.0</v>
      </c>
      <c r="B598" s="12">
        <v>3.0</v>
      </c>
      <c r="C598" s="12" t="s">
        <v>25</v>
      </c>
      <c r="D598" s="13"/>
      <c r="E598" s="12">
        <v>7.75</v>
      </c>
      <c r="F598" s="12" t="s">
        <v>28</v>
      </c>
      <c r="G598" s="12">
        <v>0.0</v>
      </c>
      <c r="H598" s="12">
        <v>2.0</v>
      </c>
      <c r="I598" s="12"/>
      <c r="J598" s="12"/>
      <c r="K598" s="13"/>
      <c r="L598" s="13"/>
      <c r="M598" s="13"/>
      <c r="N598" s="13"/>
      <c r="O598" s="13"/>
      <c r="P598" s="13"/>
    </row>
    <row r="599">
      <c r="A599" s="8">
        <v>0.0</v>
      </c>
      <c r="B599" s="8">
        <v>2.0</v>
      </c>
      <c r="C599" s="8" t="s">
        <v>23</v>
      </c>
      <c r="D599" s="8">
        <v>37.0</v>
      </c>
      <c r="E599" s="8">
        <v>26.0</v>
      </c>
      <c r="F599" s="8" t="s">
        <v>24</v>
      </c>
      <c r="G599" s="8">
        <v>1.0</v>
      </c>
      <c r="H599" s="8">
        <v>0.0</v>
      </c>
      <c r="I599" s="8">
        <f t="shared" ref="I599:I600" si="784">D599:D1003/$D$1</f>
        <v>0.4625</v>
      </c>
      <c r="J599" s="8">
        <f t="shared" ref="J599:J600" si="785">LOG10(E599:E1003 +1)</f>
        <v>1.431363764</v>
      </c>
      <c r="K599" s="9">
        <f t="shared" ref="K599:K600" si="786">IF(B599=1, 1, 0)</f>
        <v>0</v>
      </c>
      <c r="L599" s="9">
        <f t="shared" ref="L599:L600" si="787">IF(B599=2, 1, 0)</f>
        <v>1</v>
      </c>
      <c r="M599" s="9">
        <f t="shared" ref="M599:M600" si="788">IF(F599="S", 1, 0)</f>
        <v>1</v>
      </c>
      <c r="N599" s="9">
        <f t="shared" ref="N599:N600" si="789">IF(F599="C", 1,0)</f>
        <v>0</v>
      </c>
      <c r="O599" s="9">
        <f t="shared" ref="O599:O600" si="790">IF(C599="male", 1,0)</f>
        <v>1</v>
      </c>
      <c r="P599" s="8">
        <v>1.0</v>
      </c>
      <c r="AC599" s="11">
        <f t="shared" ref="AC599:AC600" si="791">SUMPRODUCT(G599:P599, $R$5:$AA$5)</f>
        <v>0.2028845089</v>
      </c>
      <c r="AD599" s="11">
        <f t="shared" ref="AD599:AD600" si="792">(AC599-A599)^2</f>
        <v>0.04116212393</v>
      </c>
    </row>
    <row r="600">
      <c r="A600" s="12">
        <v>0.0</v>
      </c>
      <c r="B600" s="12">
        <v>3.0</v>
      </c>
      <c r="C600" s="12" t="s">
        <v>23</v>
      </c>
      <c r="D600" s="12">
        <v>36.0</v>
      </c>
      <c r="E600" s="12">
        <v>24.15</v>
      </c>
      <c r="F600" s="12" t="s">
        <v>24</v>
      </c>
      <c r="G600" s="12">
        <v>1.0</v>
      </c>
      <c r="H600" s="12">
        <v>1.0</v>
      </c>
      <c r="I600" s="12">
        <f t="shared" si="784"/>
        <v>0.45</v>
      </c>
      <c r="J600" s="12">
        <f t="shared" si="785"/>
        <v>1.400537989</v>
      </c>
      <c r="K600" s="13">
        <f t="shared" si="786"/>
        <v>0</v>
      </c>
      <c r="L600" s="13">
        <f t="shared" si="787"/>
        <v>0</v>
      </c>
      <c r="M600" s="13">
        <f t="shared" si="788"/>
        <v>1</v>
      </c>
      <c r="N600" s="13">
        <f t="shared" si="789"/>
        <v>0</v>
      </c>
      <c r="O600" s="13">
        <f t="shared" si="790"/>
        <v>1</v>
      </c>
      <c r="P600" s="12">
        <v>1.0</v>
      </c>
      <c r="AC600" s="11">
        <f t="shared" si="791"/>
        <v>0.01101593327</v>
      </c>
      <c r="AD600" s="11">
        <f t="shared" si="792"/>
        <v>0.0001213507857</v>
      </c>
    </row>
    <row r="601" hidden="1">
      <c r="A601" s="8">
        <v>1.0</v>
      </c>
      <c r="B601" s="8">
        <v>2.0</v>
      </c>
      <c r="C601" s="8" t="s">
        <v>25</v>
      </c>
      <c r="D601" s="9"/>
      <c r="E601" s="8">
        <v>33.0</v>
      </c>
      <c r="F601" s="8" t="s">
        <v>24</v>
      </c>
      <c r="G601" s="8">
        <v>0.0</v>
      </c>
      <c r="H601" s="8">
        <v>0.0</v>
      </c>
      <c r="I601" s="8"/>
      <c r="J601" s="8"/>
      <c r="K601" s="9"/>
      <c r="L601" s="9"/>
      <c r="M601" s="9"/>
      <c r="N601" s="9"/>
      <c r="O601" s="9"/>
      <c r="P601" s="9"/>
    </row>
    <row r="602">
      <c r="A602" s="12">
        <v>0.0</v>
      </c>
      <c r="B602" s="12">
        <v>3.0</v>
      </c>
      <c r="C602" s="12" t="s">
        <v>23</v>
      </c>
      <c r="D602" s="12">
        <v>49.0</v>
      </c>
      <c r="E602" s="12">
        <v>0.0</v>
      </c>
      <c r="F602" s="12" t="s">
        <v>24</v>
      </c>
      <c r="G602" s="12">
        <v>0.0</v>
      </c>
      <c r="H602" s="12">
        <v>0.0</v>
      </c>
      <c r="I602" s="12">
        <f>D602:D1003/$D$1</f>
        <v>0.6125</v>
      </c>
      <c r="J602" s="12">
        <f>LOG10(E602:E1003 +1)</f>
        <v>0</v>
      </c>
      <c r="K602" s="13">
        <f>IF(B602=1, 1, 0)</f>
        <v>0</v>
      </c>
      <c r="L602" s="13">
        <f>IF(B602=2, 1, 0)</f>
        <v>0</v>
      </c>
      <c r="M602" s="13">
        <f>IF(F602="S", 1, 0)</f>
        <v>1</v>
      </c>
      <c r="N602" s="13">
        <f>IF(F602="C", 1,0)</f>
        <v>0</v>
      </c>
      <c r="O602" s="13">
        <f>IF(C602="male", 1,0)</f>
        <v>1</v>
      </c>
      <c r="P602" s="12">
        <v>1.0</v>
      </c>
      <c r="AC602" s="11">
        <f>SUMPRODUCT(G602:P602, $R$5:$AA$5)</f>
        <v>-0.07160583573</v>
      </c>
      <c r="AD602" s="11">
        <f>(AC602-A602)^2</f>
        <v>0.005127395711</v>
      </c>
    </row>
    <row r="603" hidden="1">
      <c r="A603" s="8">
        <v>0.0</v>
      </c>
      <c r="B603" s="8">
        <v>3.0</v>
      </c>
      <c r="C603" s="8" t="s">
        <v>23</v>
      </c>
      <c r="D603" s="9"/>
      <c r="E603" s="8">
        <v>7.225</v>
      </c>
      <c r="F603" s="8" t="s">
        <v>26</v>
      </c>
      <c r="G603" s="8">
        <v>0.0</v>
      </c>
      <c r="H603" s="8">
        <v>0.0</v>
      </c>
      <c r="I603" s="8"/>
      <c r="J603" s="8"/>
      <c r="K603" s="9"/>
      <c r="L603" s="9"/>
      <c r="M603" s="9"/>
      <c r="N603" s="9"/>
      <c r="O603" s="9"/>
      <c r="P603" s="9"/>
    </row>
    <row r="604">
      <c r="A604" s="12">
        <v>1.0</v>
      </c>
      <c r="B604" s="12">
        <v>1.0</v>
      </c>
      <c r="C604" s="12" t="s">
        <v>23</v>
      </c>
      <c r="D604" s="12">
        <v>49.0</v>
      </c>
      <c r="E604" s="12">
        <v>56.9292</v>
      </c>
      <c r="F604" s="12" t="s">
        <v>26</v>
      </c>
      <c r="G604" s="12">
        <v>1.0</v>
      </c>
      <c r="H604" s="12">
        <v>0.0</v>
      </c>
      <c r="I604" s="12">
        <f t="shared" ref="I604:I605" si="793">D604:D1003/$D$1</f>
        <v>0.6125</v>
      </c>
      <c r="J604" s="12">
        <f t="shared" ref="J604:J605" si="794">LOG10(E604:E1003 +1)</f>
        <v>1.762897531</v>
      </c>
      <c r="K604" s="13">
        <f t="shared" ref="K604:K605" si="795">IF(B604=1, 1, 0)</f>
        <v>1</v>
      </c>
      <c r="L604" s="13">
        <f t="shared" ref="L604:L605" si="796">IF(B604=2, 1, 0)</f>
        <v>0</v>
      </c>
      <c r="M604" s="13">
        <f t="shared" ref="M604:M605" si="797">IF(F604="S", 1, 0)</f>
        <v>0</v>
      </c>
      <c r="N604" s="13">
        <f t="shared" ref="N604:N605" si="798">IF(F604="C", 1,0)</f>
        <v>1</v>
      </c>
      <c r="O604" s="13">
        <f t="shared" ref="O604:O605" si="799">IF(C604="male", 1,0)</f>
        <v>1</v>
      </c>
      <c r="P604" s="12">
        <v>1.0</v>
      </c>
      <c r="AC604" s="11">
        <f t="shared" ref="AC604:AC605" si="800">SUMPRODUCT(G604:P604, $R$5:$AA$5)</f>
        <v>0.3780893969</v>
      </c>
      <c r="AD604" s="11">
        <f t="shared" ref="AD604:AD605" si="801">(AC604-A604)^2</f>
        <v>0.3867727982</v>
      </c>
    </row>
    <row r="605">
      <c r="A605" s="8">
        <v>1.0</v>
      </c>
      <c r="B605" s="8">
        <v>2.0</v>
      </c>
      <c r="C605" s="8" t="s">
        <v>25</v>
      </c>
      <c r="D605" s="8">
        <v>24.0</v>
      </c>
      <c r="E605" s="8">
        <v>27.0</v>
      </c>
      <c r="F605" s="8" t="s">
        <v>24</v>
      </c>
      <c r="G605" s="8">
        <v>2.0</v>
      </c>
      <c r="H605" s="8">
        <v>1.0</v>
      </c>
      <c r="I605" s="8">
        <f t="shared" si="793"/>
        <v>0.3</v>
      </c>
      <c r="J605" s="8">
        <f t="shared" si="794"/>
        <v>1.447158031</v>
      </c>
      <c r="K605" s="9">
        <f t="shared" si="795"/>
        <v>0</v>
      </c>
      <c r="L605" s="9">
        <f t="shared" si="796"/>
        <v>1</v>
      </c>
      <c r="M605" s="9">
        <f t="shared" si="797"/>
        <v>1</v>
      </c>
      <c r="N605" s="9">
        <f t="shared" si="798"/>
        <v>0</v>
      </c>
      <c r="O605" s="9">
        <f t="shared" si="799"/>
        <v>0</v>
      </c>
      <c r="P605" s="8">
        <v>1.0</v>
      </c>
      <c r="AC605" s="11">
        <f t="shared" si="800"/>
        <v>0.7010777078</v>
      </c>
      <c r="AD605" s="11">
        <f t="shared" si="801"/>
        <v>0.08935453676</v>
      </c>
    </row>
    <row r="606" hidden="1">
      <c r="A606" s="12">
        <v>0.0</v>
      </c>
      <c r="B606" s="12">
        <v>3.0</v>
      </c>
      <c r="C606" s="12" t="s">
        <v>23</v>
      </c>
      <c r="D606" s="13"/>
      <c r="E606" s="12">
        <v>7.8958</v>
      </c>
      <c r="F606" s="12" t="s">
        <v>24</v>
      </c>
      <c r="G606" s="12">
        <v>0.0</v>
      </c>
      <c r="H606" s="12">
        <v>0.0</v>
      </c>
      <c r="I606" s="12"/>
      <c r="J606" s="12"/>
      <c r="K606" s="13"/>
      <c r="L606" s="13"/>
      <c r="M606" s="13"/>
      <c r="N606" s="13"/>
      <c r="O606" s="13"/>
      <c r="P606" s="13"/>
    </row>
    <row r="607" hidden="1">
      <c r="A607" s="8">
        <v>0.0</v>
      </c>
      <c r="B607" s="8">
        <v>1.0</v>
      </c>
      <c r="C607" s="8" t="s">
        <v>23</v>
      </c>
      <c r="D607" s="9"/>
      <c r="E607" s="8">
        <v>42.4</v>
      </c>
      <c r="F607" s="8" t="s">
        <v>24</v>
      </c>
      <c r="G607" s="8">
        <v>0.0</v>
      </c>
      <c r="H607" s="8">
        <v>0.0</v>
      </c>
      <c r="I607" s="8"/>
      <c r="J607" s="8"/>
      <c r="K607" s="9"/>
      <c r="L607" s="9"/>
      <c r="M607" s="9"/>
      <c r="N607" s="9"/>
      <c r="O607" s="9"/>
      <c r="P607" s="9"/>
    </row>
    <row r="608">
      <c r="A608" s="12">
        <v>0.0</v>
      </c>
      <c r="B608" s="12">
        <v>3.0</v>
      </c>
      <c r="C608" s="12" t="s">
        <v>23</v>
      </c>
      <c r="D608" s="12">
        <v>44.0</v>
      </c>
      <c r="E608" s="12">
        <v>8.05</v>
      </c>
      <c r="F608" s="12" t="s">
        <v>24</v>
      </c>
      <c r="G608" s="12">
        <v>0.0</v>
      </c>
      <c r="H608" s="12">
        <v>0.0</v>
      </c>
      <c r="I608" s="12">
        <f t="shared" ref="I608:I615" si="802">D608:D1003/$D$1</f>
        <v>0.55</v>
      </c>
      <c r="J608" s="12">
        <f t="shared" ref="J608:J615" si="803">LOG10(E608:E1003 +1)</f>
        <v>0.9566485792</v>
      </c>
      <c r="K608" s="13">
        <f t="shared" ref="K608:K615" si="804">IF(B608=1, 1, 0)</f>
        <v>0</v>
      </c>
      <c r="L608" s="13">
        <f t="shared" ref="L608:L615" si="805">IF(B608=2, 1, 0)</f>
        <v>0</v>
      </c>
      <c r="M608" s="13">
        <f t="shared" ref="M608:M615" si="806">IF(F608="S", 1, 0)</f>
        <v>1</v>
      </c>
      <c r="N608" s="13">
        <f t="shared" ref="N608:N615" si="807">IF(F608="C", 1,0)</f>
        <v>0</v>
      </c>
      <c r="O608" s="13">
        <f t="shared" ref="O608:O615" si="808">IF(C608="male", 1,0)</f>
        <v>1</v>
      </c>
      <c r="P608" s="12">
        <v>1.0</v>
      </c>
      <c r="AC608" s="11">
        <f t="shared" ref="AC608:AC615" si="809">SUMPRODUCT(G608:P608, $R$5:$AA$5)</f>
        <v>0.007029077681</v>
      </c>
      <c r="AD608" s="11">
        <f t="shared" ref="AD608:AD615" si="810">(AC608-A608)^2</f>
        <v>0.00004940793304</v>
      </c>
    </row>
    <row r="609">
      <c r="A609" s="8">
        <v>1.0</v>
      </c>
      <c r="B609" s="8">
        <v>1.0</v>
      </c>
      <c r="C609" s="8" t="s">
        <v>23</v>
      </c>
      <c r="D609" s="8">
        <v>35.0</v>
      </c>
      <c r="E609" s="8">
        <v>26.55</v>
      </c>
      <c r="F609" s="8" t="s">
        <v>26</v>
      </c>
      <c r="G609" s="8">
        <v>0.0</v>
      </c>
      <c r="H609" s="8">
        <v>0.0</v>
      </c>
      <c r="I609" s="8">
        <f t="shared" si="802"/>
        <v>0.4375</v>
      </c>
      <c r="J609" s="8">
        <f t="shared" si="803"/>
        <v>1.440121603</v>
      </c>
      <c r="K609" s="9">
        <f t="shared" si="804"/>
        <v>1</v>
      </c>
      <c r="L609" s="9">
        <f t="shared" si="805"/>
        <v>0</v>
      </c>
      <c r="M609" s="9">
        <f t="shared" si="806"/>
        <v>0</v>
      </c>
      <c r="N609" s="9">
        <f t="shared" si="807"/>
        <v>1</v>
      </c>
      <c r="O609" s="9">
        <f t="shared" si="808"/>
        <v>1</v>
      </c>
      <c r="P609" s="8">
        <v>1.0</v>
      </c>
      <c r="AC609" s="11">
        <f t="shared" si="809"/>
        <v>0.5069122285</v>
      </c>
      <c r="AD609" s="11">
        <f t="shared" si="810"/>
        <v>0.2431355504</v>
      </c>
    </row>
    <row r="610">
      <c r="A610" s="12">
        <v>0.0</v>
      </c>
      <c r="B610" s="12">
        <v>3.0</v>
      </c>
      <c r="C610" s="12" t="s">
        <v>23</v>
      </c>
      <c r="D610" s="12">
        <v>36.0</v>
      </c>
      <c r="E610" s="12">
        <v>15.55</v>
      </c>
      <c r="F610" s="12" t="s">
        <v>24</v>
      </c>
      <c r="G610" s="12">
        <v>1.0</v>
      </c>
      <c r="H610" s="12">
        <v>0.0</v>
      </c>
      <c r="I610" s="12">
        <f t="shared" si="802"/>
        <v>0.45</v>
      </c>
      <c r="J610" s="12">
        <f t="shared" si="803"/>
        <v>1.218797998</v>
      </c>
      <c r="K610" s="13">
        <f t="shared" si="804"/>
        <v>0</v>
      </c>
      <c r="L610" s="13">
        <f t="shared" si="805"/>
        <v>0</v>
      </c>
      <c r="M610" s="13">
        <f t="shared" si="806"/>
        <v>1</v>
      </c>
      <c r="N610" s="13">
        <f t="shared" si="807"/>
        <v>0</v>
      </c>
      <c r="O610" s="13">
        <f t="shared" si="808"/>
        <v>1</v>
      </c>
      <c r="P610" s="12">
        <v>1.0</v>
      </c>
      <c r="AC610" s="11">
        <f t="shared" si="809"/>
        <v>0.01608379591</v>
      </c>
      <c r="AD610" s="11">
        <f t="shared" si="810"/>
        <v>0.0002586884909</v>
      </c>
    </row>
    <row r="611">
      <c r="A611" s="8">
        <v>0.0</v>
      </c>
      <c r="B611" s="8">
        <v>3.0</v>
      </c>
      <c r="C611" s="8" t="s">
        <v>23</v>
      </c>
      <c r="D611" s="8">
        <v>30.0</v>
      </c>
      <c r="E611" s="8">
        <v>7.8958</v>
      </c>
      <c r="F611" s="8" t="s">
        <v>24</v>
      </c>
      <c r="G611" s="8">
        <v>0.0</v>
      </c>
      <c r="H611" s="8">
        <v>0.0</v>
      </c>
      <c r="I611" s="8">
        <f t="shared" si="802"/>
        <v>0.375</v>
      </c>
      <c r="J611" s="8">
        <f t="shared" si="803"/>
        <v>0.9491850103</v>
      </c>
      <c r="K611" s="9">
        <f t="shared" si="804"/>
        <v>0</v>
      </c>
      <c r="L611" s="9">
        <f t="shared" si="805"/>
        <v>0</v>
      </c>
      <c r="M611" s="9">
        <f t="shared" si="806"/>
        <v>1</v>
      </c>
      <c r="N611" s="9">
        <f t="shared" si="807"/>
        <v>0</v>
      </c>
      <c r="O611" s="9">
        <f t="shared" si="808"/>
        <v>1</v>
      </c>
      <c r="P611" s="8">
        <v>1.0</v>
      </c>
      <c r="AC611" s="11">
        <f t="shared" si="809"/>
        <v>0.09628599149</v>
      </c>
      <c r="AD611" s="11">
        <f t="shared" si="810"/>
        <v>0.009270992158</v>
      </c>
    </row>
    <row r="612">
      <c r="A612" s="12">
        <v>1.0</v>
      </c>
      <c r="B612" s="12">
        <v>1.0</v>
      </c>
      <c r="C612" s="12" t="s">
        <v>23</v>
      </c>
      <c r="D612" s="12">
        <v>27.0</v>
      </c>
      <c r="E612" s="12">
        <v>30.5</v>
      </c>
      <c r="F612" s="12" t="s">
        <v>24</v>
      </c>
      <c r="G612" s="12">
        <v>0.0</v>
      </c>
      <c r="H612" s="12">
        <v>0.0</v>
      </c>
      <c r="I612" s="12">
        <f t="shared" si="802"/>
        <v>0.3375</v>
      </c>
      <c r="J612" s="12">
        <f t="shared" si="803"/>
        <v>1.498310554</v>
      </c>
      <c r="K612" s="13">
        <f t="shared" si="804"/>
        <v>1</v>
      </c>
      <c r="L612" s="13">
        <f t="shared" si="805"/>
        <v>0</v>
      </c>
      <c r="M612" s="13">
        <f t="shared" si="806"/>
        <v>1</v>
      </c>
      <c r="N612" s="13">
        <f t="shared" si="807"/>
        <v>0</v>
      </c>
      <c r="O612" s="13">
        <f t="shared" si="808"/>
        <v>1</v>
      </c>
      <c r="P612" s="12">
        <v>1.0</v>
      </c>
      <c r="AC612" s="11">
        <f t="shared" si="809"/>
        <v>0.4948643978</v>
      </c>
      <c r="AD612" s="11">
        <f t="shared" si="810"/>
        <v>0.2551619767</v>
      </c>
    </row>
    <row r="613">
      <c r="A613" s="8">
        <v>1.0</v>
      </c>
      <c r="B613" s="8">
        <v>2.0</v>
      </c>
      <c r="C613" s="8" t="s">
        <v>25</v>
      </c>
      <c r="D613" s="8">
        <v>22.0</v>
      </c>
      <c r="E613" s="8">
        <v>41.5792</v>
      </c>
      <c r="F613" s="8" t="s">
        <v>26</v>
      </c>
      <c r="G613" s="8">
        <v>1.0</v>
      </c>
      <c r="H613" s="8">
        <v>2.0</v>
      </c>
      <c r="I613" s="8">
        <f t="shared" si="802"/>
        <v>0.275</v>
      </c>
      <c r="J613" s="8">
        <f t="shared" si="803"/>
        <v>1.629197497</v>
      </c>
      <c r="K613" s="9">
        <f t="shared" si="804"/>
        <v>0</v>
      </c>
      <c r="L613" s="9">
        <f t="shared" si="805"/>
        <v>1</v>
      </c>
      <c r="M613" s="9">
        <f t="shared" si="806"/>
        <v>0</v>
      </c>
      <c r="N613" s="9">
        <f t="shared" si="807"/>
        <v>1</v>
      </c>
      <c r="O613" s="9">
        <f t="shared" si="808"/>
        <v>0</v>
      </c>
      <c r="P613" s="8">
        <v>1.0</v>
      </c>
      <c r="AC613" s="11">
        <f t="shared" si="809"/>
        <v>0.8298576081</v>
      </c>
      <c r="AD613" s="11">
        <f t="shared" si="810"/>
        <v>0.02894843352</v>
      </c>
    </row>
    <row r="614">
      <c r="A614" s="12">
        <v>1.0</v>
      </c>
      <c r="B614" s="12">
        <v>1.0</v>
      </c>
      <c r="C614" s="12" t="s">
        <v>25</v>
      </c>
      <c r="D614" s="12">
        <v>40.0</v>
      </c>
      <c r="E614" s="12">
        <v>153.4625</v>
      </c>
      <c r="F614" s="12" t="s">
        <v>24</v>
      </c>
      <c r="G614" s="12">
        <v>0.0</v>
      </c>
      <c r="H614" s="12">
        <v>0.0</v>
      </c>
      <c r="I614" s="12">
        <f t="shared" si="802"/>
        <v>0.5</v>
      </c>
      <c r="J614" s="12">
        <f t="shared" si="803"/>
        <v>2.18882306</v>
      </c>
      <c r="K614" s="13">
        <f t="shared" si="804"/>
        <v>1</v>
      </c>
      <c r="L614" s="13">
        <f t="shared" si="805"/>
        <v>0</v>
      </c>
      <c r="M614" s="13">
        <f t="shared" si="806"/>
        <v>1</v>
      </c>
      <c r="N614" s="13">
        <f t="shared" si="807"/>
        <v>0</v>
      </c>
      <c r="O614" s="13">
        <f t="shared" si="808"/>
        <v>0</v>
      </c>
      <c r="P614" s="12">
        <v>1.0</v>
      </c>
      <c r="AC614" s="11">
        <f t="shared" si="809"/>
        <v>0.9283656257</v>
      </c>
      <c r="AD614" s="11">
        <f t="shared" si="810"/>
        <v>0.005131483576</v>
      </c>
    </row>
    <row r="615">
      <c r="A615" s="8">
        <v>0.0</v>
      </c>
      <c r="B615" s="8">
        <v>3.0</v>
      </c>
      <c r="C615" s="8" t="s">
        <v>25</v>
      </c>
      <c r="D615" s="8">
        <v>39.0</v>
      </c>
      <c r="E615" s="8">
        <v>31.275</v>
      </c>
      <c r="F615" s="8" t="s">
        <v>24</v>
      </c>
      <c r="G615" s="8">
        <v>1.0</v>
      </c>
      <c r="H615" s="8">
        <v>5.0</v>
      </c>
      <c r="I615" s="8">
        <f t="shared" si="802"/>
        <v>0.4875</v>
      </c>
      <c r="J615" s="8">
        <f t="shared" si="803"/>
        <v>1.508866251</v>
      </c>
      <c r="K615" s="9">
        <f t="shared" si="804"/>
        <v>0</v>
      </c>
      <c r="L615" s="9">
        <f t="shared" si="805"/>
        <v>0</v>
      </c>
      <c r="M615" s="9">
        <f t="shared" si="806"/>
        <v>1</v>
      </c>
      <c r="N615" s="9">
        <f t="shared" si="807"/>
        <v>0</v>
      </c>
      <c r="O615" s="9">
        <f t="shared" si="808"/>
        <v>0</v>
      </c>
      <c r="P615" s="8">
        <v>1.0</v>
      </c>
      <c r="AC615" s="11">
        <f t="shared" si="809"/>
        <v>0.4244521562</v>
      </c>
      <c r="AD615" s="11">
        <f t="shared" si="810"/>
        <v>0.1801596329</v>
      </c>
    </row>
    <row r="616" hidden="1">
      <c r="A616" s="12">
        <v>0.0</v>
      </c>
      <c r="B616" s="12">
        <v>3.0</v>
      </c>
      <c r="C616" s="12" t="s">
        <v>23</v>
      </c>
      <c r="D616" s="13"/>
      <c r="E616" s="12">
        <v>7.05</v>
      </c>
      <c r="F616" s="12" t="s">
        <v>24</v>
      </c>
      <c r="G616" s="12">
        <v>0.0</v>
      </c>
      <c r="H616" s="12">
        <v>0.0</v>
      </c>
      <c r="I616" s="12"/>
      <c r="J616" s="12"/>
      <c r="K616" s="13"/>
      <c r="L616" s="13"/>
      <c r="M616" s="13"/>
      <c r="N616" s="13"/>
      <c r="O616" s="13"/>
      <c r="P616" s="13"/>
    </row>
    <row r="617" hidden="1">
      <c r="A617" s="8">
        <v>1.0</v>
      </c>
      <c r="B617" s="8">
        <v>3.0</v>
      </c>
      <c r="C617" s="8" t="s">
        <v>25</v>
      </c>
      <c r="D617" s="9"/>
      <c r="E617" s="8">
        <v>15.5</v>
      </c>
      <c r="F617" s="8" t="s">
        <v>28</v>
      </c>
      <c r="G617" s="8">
        <v>1.0</v>
      </c>
      <c r="H617" s="8">
        <v>0.0</v>
      </c>
      <c r="I617" s="8"/>
      <c r="J617" s="8"/>
      <c r="K617" s="9"/>
      <c r="L617" s="9"/>
      <c r="M617" s="9"/>
      <c r="N617" s="9"/>
      <c r="O617" s="9"/>
      <c r="P617" s="9"/>
    </row>
    <row r="618" hidden="1">
      <c r="A618" s="12">
        <v>0.0</v>
      </c>
      <c r="B618" s="12">
        <v>3.0</v>
      </c>
      <c r="C618" s="12" t="s">
        <v>23</v>
      </c>
      <c r="D618" s="13"/>
      <c r="E618" s="12">
        <v>7.75</v>
      </c>
      <c r="F618" s="12" t="s">
        <v>28</v>
      </c>
      <c r="G618" s="12">
        <v>0.0</v>
      </c>
      <c r="H618" s="12">
        <v>0.0</v>
      </c>
      <c r="I618" s="12"/>
      <c r="J618" s="12"/>
      <c r="K618" s="13"/>
      <c r="L618" s="13"/>
      <c r="M618" s="13"/>
      <c r="N618" s="13"/>
      <c r="O618" s="13"/>
      <c r="P618" s="13"/>
    </row>
    <row r="619">
      <c r="A619" s="8">
        <v>0.0</v>
      </c>
      <c r="B619" s="8">
        <v>3.0</v>
      </c>
      <c r="C619" s="8" t="s">
        <v>23</v>
      </c>
      <c r="D619" s="8">
        <v>35.0</v>
      </c>
      <c r="E619" s="8">
        <v>8.05</v>
      </c>
      <c r="F619" s="8" t="s">
        <v>24</v>
      </c>
      <c r="G619" s="8">
        <v>0.0</v>
      </c>
      <c r="H619" s="8">
        <v>0.0</v>
      </c>
      <c r="I619" s="8">
        <f t="shared" ref="I619:I633" si="811">D619:D1003/$D$1</f>
        <v>0.4375</v>
      </c>
      <c r="J619" s="8">
        <f t="shared" ref="J619:J633" si="812">LOG10(E619:E1003 +1)</f>
        <v>0.9566485792</v>
      </c>
      <c r="K619" s="9">
        <f t="shared" ref="K619:K633" si="813">IF(B619=1, 1, 0)</f>
        <v>0</v>
      </c>
      <c r="L619" s="9">
        <f t="shared" ref="L619:L633" si="814">IF(B619=2, 1, 0)</f>
        <v>0</v>
      </c>
      <c r="M619" s="9">
        <f t="shared" ref="M619:M633" si="815">IF(F619="S", 1, 0)</f>
        <v>1</v>
      </c>
      <c r="N619" s="9">
        <f t="shared" ref="N619:N633" si="816">IF(F619="C", 1,0)</f>
        <v>0</v>
      </c>
      <c r="O619" s="9">
        <f t="shared" ref="O619:O633" si="817">IF(C619="male", 1,0)</f>
        <v>1</v>
      </c>
      <c r="P619" s="8">
        <v>1.0</v>
      </c>
      <c r="AC619" s="11">
        <f t="shared" ref="AC619:AC633" si="818">SUMPRODUCT(G619:P619, $R$5:$AA$5)</f>
        <v>0.06464237958</v>
      </c>
      <c r="AD619" s="11">
        <f t="shared" ref="AD619:AD633" si="819">(AC619-A619)^2</f>
        <v>0.004178637238</v>
      </c>
    </row>
    <row r="620">
      <c r="A620" s="12">
        <v>1.0</v>
      </c>
      <c r="B620" s="12">
        <v>2.0</v>
      </c>
      <c r="C620" s="12" t="s">
        <v>25</v>
      </c>
      <c r="D620" s="12">
        <v>24.0</v>
      </c>
      <c r="E620" s="12">
        <v>65.0</v>
      </c>
      <c r="F620" s="12" t="s">
        <v>24</v>
      </c>
      <c r="G620" s="12">
        <v>1.0</v>
      </c>
      <c r="H620" s="12">
        <v>2.0</v>
      </c>
      <c r="I620" s="12">
        <f t="shared" si="811"/>
        <v>0.3</v>
      </c>
      <c r="J620" s="12">
        <f t="shared" si="812"/>
        <v>1.819543936</v>
      </c>
      <c r="K620" s="13">
        <f t="shared" si="813"/>
        <v>0</v>
      </c>
      <c r="L620" s="13">
        <f t="shared" si="814"/>
        <v>1</v>
      </c>
      <c r="M620" s="13">
        <f t="shared" si="815"/>
        <v>1</v>
      </c>
      <c r="N620" s="13">
        <f t="shared" si="816"/>
        <v>0</v>
      </c>
      <c r="O620" s="13">
        <f t="shared" si="817"/>
        <v>0</v>
      </c>
      <c r="P620" s="12">
        <v>1.0</v>
      </c>
      <c r="AC620" s="11">
        <f t="shared" si="818"/>
        <v>0.7602364186</v>
      </c>
      <c r="AD620" s="11">
        <f t="shared" si="819"/>
        <v>0.05748657497</v>
      </c>
    </row>
    <row r="621">
      <c r="A621" s="8">
        <v>0.0</v>
      </c>
      <c r="B621" s="8">
        <v>3.0</v>
      </c>
      <c r="C621" s="8" t="s">
        <v>23</v>
      </c>
      <c r="D621" s="8">
        <v>34.0</v>
      </c>
      <c r="E621" s="8">
        <v>14.4</v>
      </c>
      <c r="F621" s="8" t="s">
        <v>24</v>
      </c>
      <c r="G621" s="8">
        <v>1.0</v>
      </c>
      <c r="H621" s="8">
        <v>1.0</v>
      </c>
      <c r="I621" s="8">
        <f t="shared" si="811"/>
        <v>0.425</v>
      </c>
      <c r="J621" s="8">
        <f t="shared" si="812"/>
        <v>1.187520721</v>
      </c>
      <c r="K621" s="9">
        <f t="shared" si="813"/>
        <v>0</v>
      </c>
      <c r="L621" s="9">
        <f t="shared" si="814"/>
        <v>0</v>
      </c>
      <c r="M621" s="9">
        <f t="shared" si="815"/>
        <v>1</v>
      </c>
      <c r="N621" s="9">
        <f t="shared" si="816"/>
        <v>0</v>
      </c>
      <c r="O621" s="9">
        <f t="shared" si="817"/>
        <v>1</v>
      </c>
      <c r="P621" s="8">
        <v>1.0</v>
      </c>
      <c r="AC621" s="11">
        <f t="shared" si="818"/>
        <v>0.01343632254</v>
      </c>
      <c r="AD621" s="11">
        <f t="shared" si="819"/>
        <v>0.0001805347633</v>
      </c>
    </row>
    <row r="622">
      <c r="A622" s="12">
        <v>0.0</v>
      </c>
      <c r="B622" s="12">
        <v>3.0</v>
      </c>
      <c r="C622" s="12" t="s">
        <v>25</v>
      </c>
      <c r="D622" s="12">
        <v>26.0</v>
      </c>
      <c r="E622" s="12">
        <v>16.1</v>
      </c>
      <c r="F622" s="12" t="s">
        <v>24</v>
      </c>
      <c r="G622" s="12">
        <v>1.0</v>
      </c>
      <c r="H622" s="12">
        <v>0.0</v>
      </c>
      <c r="I622" s="12">
        <f t="shared" si="811"/>
        <v>0.325</v>
      </c>
      <c r="J622" s="12">
        <f t="shared" si="812"/>
        <v>1.23299611</v>
      </c>
      <c r="K622" s="13">
        <f t="shared" si="813"/>
        <v>0</v>
      </c>
      <c r="L622" s="13">
        <f t="shared" si="814"/>
        <v>0</v>
      </c>
      <c r="M622" s="13">
        <f t="shared" si="815"/>
        <v>1</v>
      </c>
      <c r="N622" s="13">
        <f t="shared" si="816"/>
        <v>0</v>
      </c>
      <c r="O622" s="13">
        <f t="shared" si="817"/>
        <v>0</v>
      </c>
      <c r="P622" s="12">
        <v>1.0</v>
      </c>
      <c r="AC622" s="11">
        <f t="shared" si="818"/>
        <v>0.5638551206</v>
      </c>
      <c r="AD622" s="11">
        <f t="shared" si="819"/>
        <v>0.317932597</v>
      </c>
    </row>
    <row r="623">
      <c r="A623" s="8">
        <v>1.0</v>
      </c>
      <c r="B623" s="8">
        <v>2.0</v>
      </c>
      <c r="C623" s="8" t="s">
        <v>25</v>
      </c>
      <c r="D623" s="8">
        <v>4.0</v>
      </c>
      <c r="E623" s="8">
        <v>39.0</v>
      </c>
      <c r="F623" s="8" t="s">
        <v>24</v>
      </c>
      <c r="G623" s="8">
        <v>2.0</v>
      </c>
      <c r="H623" s="8">
        <v>1.0</v>
      </c>
      <c r="I623" s="8">
        <f t="shared" si="811"/>
        <v>0.05</v>
      </c>
      <c r="J623" s="8">
        <f t="shared" si="812"/>
        <v>1.602059991</v>
      </c>
      <c r="K623" s="9">
        <f t="shared" si="813"/>
        <v>0</v>
      </c>
      <c r="L623" s="9">
        <f t="shared" si="814"/>
        <v>1</v>
      </c>
      <c r="M623" s="9">
        <f t="shared" si="815"/>
        <v>1</v>
      </c>
      <c r="N623" s="9">
        <f t="shared" si="816"/>
        <v>0</v>
      </c>
      <c r="O623" s="9">
        <f t="shared" si="817"/>
        <v>0</v>
      </c>
      <c r="P623" s="8">
        <v>1.0</v>
      </c>
      <c r="AC623" s="11">
        <f t="shared" si="818"/>
        <v>0.8366572655</v>
      </c>
      <c r="AD623" s="11">
        <f t="shared" si="819"/>
        <v>0.02668084891</v>
      </c>
    </row>
    <row r="624">
      <c r="A624" s="12">
        <v>0.0</v>
      </c>
      <c r="B624" s="12">
        <v>2.0</v>
      </c>
      <c r="C624" s="12" t="s">
        <v>23</v>
      </c>
      <c r="D624" s="12">
        <v>26.0</v>
      </c>
      <c r="E624" s="12">
        <v>10.5</v>
      </c>
      <c r="F624" s="12" t="s">
        <v>24</v>
      </c>
      <c r="G624" s="12">
        <v>0.0</v>
      </c>
      <c r="H624" s="12">
        <v>0.0</v>
      </c>
      <c r="I624" s="12">
        <f t="shared" si="811"/>
        <v>0.325</v>
      </c>
      <c r="J624" s="12">
        <f t="shared" si="812"/>
        <v>1.06069784</v>
      </c>
      <c r="K624" s="13">
        <f t="shared" si="813"/>
        <v>0</v>
      </c>
      <c r="L624" s="13">
        <f t="shared" si="814"/>
        <v>1</v>
      </c>
      <c r="M624" s="13">
        <f t="shared" si="815"/>
        <v>1</v>
      </c>
      <c r="N624" s="13">
        <f t="shared" si="816"/>
        <v>0</v>
      </c>
      <c r="O624" s="13">
        <f t="shared" si="817"/>
        <v>1</v>
      </c>
      <c r="P624" s="12">
        <v>1.0</v>
      </c>
      <c r="AC624" s="11">
        <f t="shared" si="818"/>
        <v>0.3101687244</v>
      </c>
      <c r="AD624" s="11">
        <f t="shared" si="819"/>
        <v>0.09620463763</v>
      </c>
    </row>
    <row r="625">
      <c r="A625" s="8">
        <v>0.0</v>
      </c>
      <c r="B625" s="8">
        <v>3.0</v>
      </c>
      <c r="C625" s="8" t="s">
        <v>23</v>
      </c>
      <c r="D625" s="8">
        <v>27.0</v>
      </c>
      <c r="E625" s="8">
        <v>14.4542</v>
      </c>
      <c r="F625" s="8" t="s">
        <v>26</v>
      </c>
      <c r="G625" s="8">
        <v>1.0</v>
      </c>
      <c r="H625" s="8">
        <v>0.0</v>
      </c>
      <c r="I625" s="8">
        <f t="shared" si="811"/>
        <v>0.3375</v>
      </c>
      <c r="J625" s="8">
        <f t="shared" si="812"/>
        <v>1.189046528</v>
      </c>
      <c r="K625" s="9">
        <f t="shared" si="813"/>
        <v>0</v>
      </c>
      <c r="L625" s="9">
        <f t="shared" si="814"/>
        <v>0</v>
      </c>
      <c r="M625" s="9">
        <f t="shared" si="815"/>
        <v>0</v>
      </c>
      <c r="N625" s="9">
        <f t="shared" si="816"/>
        <v>1</v>
      </c>
      <c r="O625" s="9">
        <f t="shared" si="817"/>
        <v>1</v>
      </c>
      <c r="P625" s="8">
        <v>1.0</v>
      </c>
      <c r="AC625" s="11">
        <f t="shared" si="818"/>
        <v>0.1383428093</v>
      </c>
      <c r="AD625" s="11">
        <f t="shared" si="819"/>
        <v>0.01913873288</v>
      </c>
    </row>
    <row r="626">
      <c r="A626" s="12">
        <v>1.0</v>
      </c>
      <c r="B626" s="12">
        <v>1.0</v>
      </c>
      <c r="C626" s="12" t="s">
        <v>23</v>
      </c>
      <c r="D626" s="12">
        <v>42.0</v>
      </c>
      <c r="E626" s="12">
        <v>52.5542</v>
      </c>
      <c r="F626" s="12" t="s">
        <v>24</v>
      </c>
      <c r="G626" s="12">
        <v>1.0</v>
      </c>
      <c r="H626" s="12">
        <v>0.0</v>
      </c>
      <c r="I626" s="12">
        <f t="shared" si="811"/>
        <v>0.525</v>
      </c>
      <c r="J626" s="12">
        <f t="shared" si="812"/>
        <v>1.728793536</v>
      </c>
      <c r="K626" s="13">
        <f t="shared" si="813"/>
        <v>1</v>
      </c>
      <c r="L626" s="13">
        <f t="shared" si="814"/>
        <v>0</v>
      </c>
      <c r="M626" s="13">
        <f t="shared" si="815"/>
        <v>1</v>
      </c>
      <c r="N626" s="13">
        <f t="shared" si="816"/>
        <v>0</v>
      </c>
      <c r="O626" s="13">
        <f t="shared" si="817"/>
        <v>1</v>
      </c>
      <c r="P626" s="12">
        <v>1.0</v>
      </c>
      <c r="AC626" s="11">
        <f t="shared" si="818"/>
        <v>0.3551416845</v>
      </c>
      <c r="AD626" s="11">
        <f t="shared" si="819"/>
        <v>0.415842247</v>
      </c>
    </row>
    <row r="627">
      <c r="A627" s="8">
        <v>1.0</v>
      </c>
      <c r="B627" s="8">
        <v>3.0</v>
      </c>
      <c r="C627" s="8" t="s">
        <v>23</v>
      </c>
      <c r="D627" s="8">
        <v>20.0</v>
      </c>
      <c r="E627" s="8">
        <v>15.7417</v>
      </c>
      <c r="F627" s="8" t="s">
        <v>26</v>
      </c>
      <c r="G627" s="8">
        <v>1.0</v>
      </c>
      <c r="H627" s="8">
        <v>1.0</v>
      </c>
      <c r="I627" s="8">
        <f t="shared" si="811"/>
        <v>0.25</v>
      </c>
      <c r="J627" s="8">
        <f t="shared" si="812"/>
        <v>1.223799555</v>
      </c>
      <c r="K627" s="9">
        <f t="shared" si="813"/>
        <v>0</v>
      </c>
      <c r="L627" s="9">
        <f t="shared" si="814"/>
        <v>0</v>
      </c>
      <c r="M627" s="9">
        <f t="shared" si="815"/>
        <v>0</v>
      </c>
      <c r="N627" s="9">
        <f t="shared" si="816"/>
        <v>1</v>
      </c>
      <c r="O627" s="9">
        <f t="shared" si="817"/>
        <v>1</v>
      </c>
      <c r="P627" s="8">
        <v>1.0</v>
      </c>
      <c r="AC627" s="11">
        <f t="shared" si="818"/>
        <v>0.1709210754</v>
      </c>
      <c r="AD627" s="11">
        <f t="shared" si="819"/>
        <v>0.6873718631</v>
      </c>
    </row>
    <row r="628">
      <c r="A628" s="12">
        <v>0.0</v>
      </c>
      <c r="B628" s="12">
        <v>3.0</v>
      </c>
      <c r="C628" s="12" t="s">
        <v>23</v>
      </c>
      <c r="D628" s="12">
        <v>21.0</v>
      </c>
      <c r="E628" s="12">
        <v>7.8542</v>
      </c>
      <c r="F628" s="12" t="s">
        <v>24</v>
      </c>
      <c r="G628" s="12">
        <v>0.0</v>
      </c>
      <c r="H628" s="12">
        <v>0.0</v>
      </c>
      <c r="I628" s="12">
        <f t="shared" si="811"/>
        <v>0.2625</v>
      </c>
      <c r="J628" s="12">
        <f t="shared" si="812"/>
        <v>0.9471493277</v>
      </c>
      <c r="K628" s="13">
        <f t="shared" si="813"/>
        <v>0</v>
      </c>
      <c r="L628" s="13">
        <f t="shared" si="814"/>
        <v>0</v>
      </c>
      <c r="M628" s="13">
        <f t="shared" si="815"/>
        <v>1</v>
      </c>
      <c r="N628" s="13">
        <f t="shared" si="816"/>
        <v>0</v>
      </c>
      <c r="O628" s="13">
        <f t="shared" si="817"/>
        <v>1</v>
      </c>
      <c r="P628" s="12">
        <v>1.0</v>
      </c>
      <c r="AC628" s="11">
        <f t="shared" si="818"/>
        <v>0.1538000732</v>
      </c>
      <c r="AD628" s="11">
        <f t="shared" si="819"/>
        <v>0.02365446252</v>
      </c>
    </row>
    <row r="629">
      <c r="A629" s="8">
        <v>0.0</v>
      </c>
      <c r="B629" s="8">
        <v>3.0</v>
      </c>
      <c r="C629" s="8" t="s">
        <v>23</v>
      </c>
      <c r="D629" s="8">
        <v>21.0</v>
      </c>
      <c r="E629" s="8">
        <v>16.1</v>
      </c>
      <c r="F629" s="8" t="s">
        <v>24</v>
      </c>
      <c r="G629" s="8">
        <v>0.0</v>
      </c>
      <c r="H629" s="8">
        <v>0.0</v>
      </c>
      <c r="I629" s="8">
        <f t="shared" si="811"/>
        <v>0.2625</v>
      </c>
      <c r="J629" s="8">
        <f t="shared" si="812"/>
        <v>1.23299611</v>
      </c>
      <c r="K629" s="9">
        <f t="shared" si="813"/>
        <v>0</v>
      </c>
      <c r="L629" s="9">
        <f t="shared" si="814"/>
        <v>0</v>
      </c>
      <c r="M629" s="9">
        <f t="shared" si="815"/>
        <v>1</v>
      </c>
      <c r="N629" s="9">
        <f t="shared" si="816"/>
        <v>0</v>
      </c>
      <c r="O629" s="9">
        <f t="shared" si="817"/>
        <v>1</v>
      </c>
      <c r="P629" s="8">
        <v>1.0</v>
      </c>
      <c r="AC629" s="11">
        <f t="shared" si="818"/>
        <v>0.1677323864</v>
      </c>
      <c r="AD629" s="11">
        <f t="shared" si="819"/>
        <v>0.02813415343</v>
      </c>
    </row>
    <row r="630">
      <c r="A630" s="12">
        <v>0.0</v>
      </c>
      <c r="B630" s="12">
        <v>1.0</v>
      </c>
      <c r="C630" s="12" t="s">
        <v>23</v>
      </c>
      <c r="D630" s="12">
        <v>61.0</v>
      </c>
      <c r="E630" s="12">
        <v>32.3208</v>
      </c>
      <c r="F630" s="12" t="s">
        <v>24</v>
      </c>
      <c r="G630" s="12">
        <v>0.0</v>
      </c>
      <c r="H630" s="12">
        <v>0.0</v>
      </c>
      <c r="I630" s="12">
        <f t="shared" si="811"/>
        <v>0.7625</v>
      </c>
      <c r="J630" s="12">
        <f t="shared" si="812"/>
        <v>1.52271542</v>
      </c>
      <c r="K630" s="13">
        <f t="shared" si="813"/>
        <v>1</v>
      </c>
      <c r="L630" s="13">
        <f t="shared" si="814"/>
        <v>0</v>
      </c>
      <c r="M630" s="13">
        <f t="shared" si="815"/>
        <v>1</v>
      </c>
      <c r="N630" s="13">
        <f t="shared" si="816"/>
        <v>0</v>
      </c>
      <c r="O630" s="13">
        <f t="shared" si="817"/>
        <v>1</v>
      </c>
      <c r="P630" s="12">
        <v>1.0</v>
      </c>
      <c r="AC630" s="11">
        <f t="shared" si="818"/>
        <v>0.2784036513</v>
      </c>
      <c r="AD630" s="11">
        <f t="shared" si="819"/>
        <v>0.07750859308</v>
      </c>
    </row>
    <row r="631">
      <c r="A631" s="8">
        <v>0.0</v>
      </c>
      <c r="B631" s="8">
        <v>2.0</v>
      </c>
      <c r="C631" s="8" t="s">
        <v>23</v>
      </c>
      <c r="D631" s="8">
        <v>57.0</v>
      </c>
      <c r="E631" s="8">
        <v>12.35</v>
      </c>
      <c r="F631" s="8" t="s">
        <v>28</v>
      </c>
      <c r="G631" s="8">
        <v>0.0</v>
      </c>
      <c r="H631" s="8">
        <v>0.0</v>
      </c>
      <c r="I631" s="8">
        <f t="shared" si="811"/>
        <v>0.7125</v>
      </c>
      <c r="J631" s="8">
        <f t="shared" si="812"/>
        <v>1.125481266</v>
      </c>
      <c r="K631" s="9">
        <f t="shared" si="813"/>
        <v>0</v>
      </c>
      <c r="L631" s="9">
        <f t="shared" si="814"/>
        <v>1</v>
      </c>
      <c r="M631" s="9">
        <f t="shared" si="815"/>
        <v>0</v>
      </c>
      <c r="N631" s="9">
        <f t="shared" si="816"/>
        <v>0</v>
      </c>
      <c r="O631" s="9">
        <f t="shared" si="817"/>
        <v>1</v>
      </c>
      <c r="P631" s="8">
        <v>1.0</v>
      </c>
      <c r="AC631" s="11">
        <f t="shared" si="818"/>
        <v>0.08416528685</v>
      </c>
      <c r="AD631" s="11">
        <f t="shared" si="819"/>
        <v>0.00708379551</v>
      </c>
    </row>
    <row r="632">
      <c r="A632" s="12">
        <v>1.0</v>
      </c>
      <c r="B632" s="12">
        <v>1.0</v>
      </c>
      <c r="C632" s="12" t="s">
        <v>25</v>
      </c>
      <c r="D632" s="12">
        <v>21.0</v>
      </c>
      <c r="E632" s="12">
        <v>77.9583</v>
      </c>
      <c r="F632" s="12" t="s">
        <v>24</v>
      </c>
      <c r="G632" s="12">
        <v>0.0</v>
      </c>
      <c r="H632" s="12">
        <v>0.0</v>
      </c>
      <c r="I632" s="12">
        <f t="shared" si="811"/>
        <v>0.2625</v>
      </c>
      <c r="J632" s="12">
        <f t="shared" si="812"/>
        <v>1.897397789</v>
      </c>
      <c r="K632" s="13">
        <f t="shared" si="813"/>
        <v>1</v>
      </c>
      <c r="L632" s="13">
        <f t="shared" si="814"/>
        <v>0</v>
      </c>
      <c r="M632" s="13">
        <f t="shared" si="815"/>
        <v>1</v>
      </c>
      <c r="N632" s="13">
        <f t="shared" si="816"/>
        <v>0</v>
      </c>
      <c r="O632" s="13">
        <f t="shared" si="817"/>
        <v>0</v>
      </c>
      <c r="P632" s="12">
        <v>1.0</v>
      </c>
      <c r="AC632" s="11">
        <f t="shared" si="818"/>
        <v>1.035789496</v>
      </c>
      <c r="AD632" s="11">
        <f t="shared" si="819"/>
        <v>0.001280888034</v>
      </c>
    </row>
    <row r="633">
      <c r="A633" s="8">
        <v>0.0</v>
      </c>
      <c r="B633" s="8">
        <v>3.0</v>
      </c>
      <c r="C633" s="8" t="s">
        <v>23</v>
      </c>
      <c r="D633" s="8">
        <v>26.0</v>
      </c>
      <c r="E633" s="8">
        <v>7.8958</v>
      </c>
      <c r="F633" s="8" t="s">
        <v>24</v>
      </c>
      <c r="G633" s="8">
        <v>0.0</v>
      </c>
      <c r="H633" s="8">
        <v>0.0</v>
      </c>
      <c r="I633" s="8">
        <f t="shared" si="811"/>
        <v>0.325</v>
      </c>
      <c r="J633" s="8">
        <f t="shared" si="812"/>
        <v>0.9491850103</v>
      </c>
      <c r="K633" s="9">
        <f t="shared" si="813"/>
        <v>0</v>
      </c>
      <c r="L633" s="9">
        <f t="shared" si="814"/>
        <v>0</v>
      </c>
      <c r="M633" s="9">
        <f t="shared" si="815"/>
        <v>1</v>
      </c>
      <c r="N633" s="9">
        <f t="shared" si="816"/>
        <v>0</v>
      </c>
      <c r="O633" s="9">
        <f t="shared" si="817"/>
        <v>1</v>
      </c>
      <c r="P633" s="8">
        <v>1.0</v>
      </c>
      <c r="AC633" s="11">
        <f t="shared" si="818"/>
        <v>0.1218919034</v>
      </c>
      <c r="AD633" s="11">
        <f t="shared" si="819"/>
        <v>0.01485763613</v>
      </c>
    </row>
    <row r="634" hidden="1">
      <c r="A634" s="12">
        <v>0.0</v>
      </c>
      <c r="B634" s="12">
        <v>3.0</v>
      </c>
      <c r="C634" s="12" t="s">
        <v>23</v>
      </c>
      <c r="D634" s="13"/>
      <c r="E634" s="12">
        <v>7.7333</v>
      </c>
      <c r="F634" s="12" t="s">
        <v>28</v>
      </c>
      <c r="G634" s="12">
        <v>0.0</v>
      </c>
      <c r="H634" s="12">
        <v>0.0</v>
      </c>
      <c r="I634" s="12"/>
      <c r="J634" s="12"/>
      <c r="K634" s="13"/>
      <c r="L634" s="13"/>
      <c r="M634" s="13"/>
      <c r="N634" s="13"/>
      <c r="O634" s="13"/>
      <c r="P634" s="13"/>
    </row>
    <row r="635">
      <c r="A635" s="8">
        <v>1.0</v>
      </c>
      <c r="B635" s="8">
        <v>1.0</v>
      </c>
      <c r="C635" s="8" t="s">
        <v>23</v>
      </c>
      <c r="D635" s="8">
        <v>80.0</v>
      </c>
      <c r="E635" s="8">
        <v>30.0</v>
      </c>
      <c r="F635" s="8" t="s">
        <v>24</v>
      </c>
      <c r="G635" s="8">
        <v>0.0</v>
      </c>
      <c r="H635" s="8">
        <v>0.0</v>
      </c>
      <c r="I635" s="8">
        <f t="shared" ref="I635:I637" si="820">D635:D1003/$D$1</f>
        <v>1</v>
      </c>
      <c r="J635" s="8">
        <f t="shared" ref="J635:J637" si="821">LOG10(E635:E1003 +1)</f>
        <v>1.491361694</v>
      </c>
      <c r="K635" s="9">
        <f t="shared" ref="K635:K637" si="822">IF(B635=1, 1, 0)</f>
        <v>1</v>
      </c>
      <c r="L635" s="9">
        <f t="shared" ref="L635:L637" si="823">IF(B635=2, 1, 0)</f>
        <v>0</v>
      </c>
      <c r="M635" s="9">
        <f t="shared" ref="M635:M637" si="824">IF(F635="S", 1, 0)</f>
        <v>1</v>
      </c>
      <c r="N635" s="9">
        <f t="shared" ref="N635:N637" si="825">IF(F635="C", 1,0)</f>
        <v>0</v>
      </c>
      <c r="O635" s="9">
        <f t="shared" ref="O635:O637" si="826">IF(C635="male", 1,0)</f>
        <v>1</v>
      </c>
      <c r="P635" s="8">
        <v>1.0</v>
      </c>
      <c r="AC635" s="11">
        <f t="shared" ref="AC635:AC637" si="827">SUMPRODUCT(G635:P635, $R$5:$AA$5)</f>
        <v>0.1552473735</v>
      </c>
      <c r="AD635" s="11">
        <f t="shared" ref="AD635:AD637" si="828">(AC635-A635)^2</f>
        <v>0.713607</v>
      </c>
    </row>
    <row r="636">
      <c r="A636" s="12">
        <v>0.0</v>
      </c>
      <c r="B636" s="12">
        <v>3.0</v>
      </c>
      <c r="C636" s="12" t="s">
        <v>23</v>
      </c>
      <c r="D636" s="12">
        <v>51.0</v>
      </c>
      <c r="E636" s="12">
        <v>7.0542</v>
      </c>
      <c r="F636" s="12" t="s">
        <v>24</v>
      </c>
      <c r="G636" s="12">
        <v>0.0</v>
      </c>
      <c r="H636" s="12">
        <v>0.0</v>
      </c>
      <c r="I636" s="12">
        <f t="shared" si="820"/>
        <v>0.6375</v>
      </c>
      <c r="J636" s="12">
        <f t="shared" si="821"/>
        <v>0.9060224097</v>
      </c>
      <c r="K636" s="13">
        <f t="shared" si="822"/>
        <v>0</v>
      </c>
      <c r="L636" s="13">
        <f t="shared" si="823"/>
        <v>0</v>
      </c>
      <c r="M636" s="13">
        <f t="shared" si="824"/>
        <v>1</v>
      </c>
      <c r="N636" s="13">
        <f t="shared" si="825"/>
        <v>0</v>
      </c>
      <c r="O636" s="13">
        <f t="shared" si="826"/>
        <v>1</v>
      </c>
      <c r="P636" s="12">
        <v>1.0</v>
      </c>
      <c r="AC636" s="11">
        <f t="shared" si="827"/>
        <v>-0.04024881271</v>
      </c>
      <c r="AD636" s="11">
        <f t="shared" si="828"/>
        <v>0.001619966924</v>
      </c>
    </row>
    <row r="637">
      <c r="A637" s="8">
        <v>1.0</v>
      </c>
      <c r="B637" s="8">
        <v>1.0</v>
      </c>
      <c r="C637" s="8" t="s">
        <v>23</v>
      </c>
      <c r="D637" s="8">
        <v>32.0</v>
      </c>
      <c r="E637" s="8">
        <v>30.5</v>
      </c>
      <c r="F637" s="8" t="s">
        <v>26</v>
      </c>
      <c r="G637" s="8">
        <v>0.0</v>
      </c>
      <c r="H637" s="8">
        <v>0.0</v>
      </c>
      <c r="I637" s="8">
        <f t="shared" si="820"/>
        <v>0.4</v>
      </c>
      <c r="J637" s="8">
        <f t="shared" si="821"/>
        <v>1.498310554</v>
      </c>
      <c r="K637" s="9">
        <f t="shared" si="822"/>
        <v>1</v>
      </c>
      <c r="L637" s="9">
        <f t="shared" si="823"/>
        <v>0</v>
      </c>
      <c r="M637" s="9">
        <f t="shared" si="824"/>
        <v>0</v>
      </c>
      <c r="N637" s="9">
        <f t="shared" si="825"/>
        <v>1</v>
      </c>
      <c r="O637" s="9">
        <f t="shared" si="826"/>
        <v>1</v>
      </c>
      <c r="P637" s="8">
        <v>1.0</v>
      </c>
      <c r="AC637" s="11">
        <f t="shared" si="827"/>
        <v>0.5289528206</v>
      </c>
      <c r="AD637" s="11">
        <f t="shared" si="828"/>
        <v>0.2218854452</v>
      </c>
    </row>
    <row r="638" hidden="1">
      <c r="A638" s="12">
        <v>0.0</v>
      </c>
      <c r="B638" s="12">
        <v>1.0</v>
      </c>
      <c r="C638" s="12" t="s">
        <v>23</v>
      </c>
      <c r="D638" s="13"/>
      <c r="E638" s="12">
        <v>0.0</v>
      </c>
      <c r="F638" s="12" t="s">
        <v>24</v>
      </c>
      <c r="G638" s="12">
        <v>0.0</v>
      </c>
      <c r="H638" s="12">
        <v>0.0</v>
      </c>
      <c r="I638" s="12"/>
      <c r="J638" s="12"/>
      <c r="K638" s="13"/>
      <c r="L638" s="13"/>
      <c r="M638" s="13"/>
      <c r="N638" s="13"/>
      <c r="O638" s="13"/>
      <c r="P638" s="13"/>
    </row>
    <row r="639">
      <c r="A639" s="8">
        <v>0.0</v>
      </c>
      <c r="B639" s="8">
        <v>3.0</v>
      </c>
      <c r="C639" s="8" t="s">
        <v>25</v>
      </c>
      <c r="D639" s="8">
        <v>9.0</v>
      </c>
      <c r="E639" s="8">
        <v>27.9</v>
      </c>
      <c r="F639" s="8" t="s">
        <v>24</v>
      </c>
      <c r="G639" s="8">
        <v>3.0</v>
      </c>
      <c r="H639" s="8">
        <v>2.0</v>
      </c>
      <c r="I639" s="8">
        <f t="shared" ref="I639:I643" si="829">D639:D1003/$D$1</f>
        <v>0.1125</v>
      </c>
      <c r="J639" s="8">
        <f t="shared" ref="J639:J643" si="830">LOG10(E639:E1003 +1)</f>
        <v>1.460897843</v>
      </c>
      <c r="K639" s="9">
        <f t="shared" ref="K639:K643" si="831">IF(B639=1, 1, 0)</f>
        <v>0</v>
      </c>
      <c r="L639" s="9">
        <f t="shared" ref="L639:L643" si="832">IF(B639=2, 1, 0)</f>
        <v>0</v>
      </c>
      <c r="M639" s="9">
        <f t="shared" ref="M639:M643" si="833">IF(F639="S", 1, 0)</f>
        <v>1</v>
      </c>
      <c r="N639" s="9">
        <f t="shared" ref="N639:N643" si="834">IF(F639="C", 1,0)</f>
        <v>0</v>
      </c>
      <c r="O639" s="9">
        <f t="shared" ref="O639:O643" si="835">IF(C639="male", 1,0)</f>
        <v>0</v>
      </c>
      <c r="P639" s="8">
        <v>1.0</v>
      </c>
      <c r="AC639" s="11">
        <f t="shared" ref="AC639:AC643" si="836">SUMPRODUCT(G639:P639, $R$5:$AA$5)</f>
        <v>0.5460675751</v>
      </c>
      <c r="AD639" s="11">
        <f t="shared" ref="AD639:AD643" si="837">(AC639-A639)^2</f>
        <v>0.2981897966</v>
      </c>
    </row>
    <row r="640">
      <c r="A640" s="12">
        <v>1.0</v>
      </c>
      <c r="B640" s="12">
        <v>2.0</v>
      </c>
      <c r="C640" s="12" t="s">
        <v>25</v>
      </c>
      <c r="D640" s="12">
        <v>28.0</v>
      </c>
      <c r="E640" s="12">
        <v>13.0</v>
      </c>
      <c r="F640" s="12" t="s">
        <v>24</v>
      </c>
      <c r="G640" s="12">
        <v>0.0</v>
      </c>
      <c r="H640" s="12">
        <v>0.0</v>
      </c>
      <c r="I640" s="12">
        <f t="shared" si="829"/>
        <v>0.35</v>
      </c>
      <c r="J640" s="12">
        <f t="shared" si="830"/>
        <v>1.146128036</v>
      </c>
      <c r="K640" s="13">
        <f t="shared" si="831"/>
        <v>0</v>
      </c>
      <c r="L640" s="13">
        <f t="shared" si="832"/>
        <v>1</v>
      </c>
      <c r="M640" s="13">
        <f t="shared" si="833"/>
        <v>1</v>
      </c>
      <c r="N640" s="13">
        <f t="shared" si="834"/>
        <v>0</v>
      </c>
      <c r="O640" s="13">
        <f t="shared" si="835"/>
        <v>0</v>
      </c>
      <c r="P640" s="12">
        <v>1.0</v>
      </c>
      <c r="AC640" s="11">
        <f t="shared" si="836"/>
        <v>0.7845942001</v>
      </c>
      <c r="AD640" s="11">
        <f t="shared" si="837"/>
        <v>0.04639965862</v>
      </c>
    </row>
    <row r="641">
      <c r="A641" s="8">
        <v>0.0</v>
      </c>
      <c r="B641" s="8">
        <v>3.0</v>
      </c>
      <c r="C641" s="8" t="s">
        <v>23</v>
      </c>
      <c r="D641" s="8">
        <v>32.0</v>
      </c>
      <c r="E641" s="8">
        <v>7.925</v>
      </c>
      <c r="F641" s="8" t="s">
        <v>24</v>
      </c>
      <c r="G641" s="8">
        <v>0.0</v>
      </c>
      <c r="H641" s="8">
        <v>0.0</v>
      </c>
      <c r="I641" s="8">
        <f t="shared" si="829"/>
        <v>0.4</v>
      </c>
      <c r="J641" s="8">
        <f t="shared" si="830"/>
        <v>0.9506082248</v>
      </c>
      <c r="K641" s="9">
        <f t="shared" si="831"/>
        <v>0</v>
      </c>
      <c r="L641" s="9">
        <f t="shared" si="832"/>
        <v>0</v>
      </c>
      <c r="M641" s="9">
        <f t="shared" si="833"/>
        <v>1</v>
      </c>
      <c r="N641" s="9">
        <f t="shared" si="834"/>
        <v>0</v>
      </c>
      <c r="O641" s="9">
        <f t="shared" si="835"/>
        <v>1</v>
      </c>
      <c r="P641" s="8">
        <v>1.0</v>
      </c>
      <c r="AC641" s="11">
        <f t="shared" si="836"/>
        <v>0.08355240369</v>
      </c>
      <c r="AD641" s="11">
        <f t="shared" si="837"/>
        <v>0.006981004163</v>
      </c>
    </row>
    <row r="642">
      <c r="A642" s="12">
        <v>0.0</v>
      </c>
      <c r="B642" s="12">
        <v>2.0</v>
      </c>
      <c r="C642" s="12" t="s">
        <v>23</v>
      </c>
      <c r="D642" s="12">
        <v>31.0</v>
      </c>
      <c r="E642" s="12">
        <v>26.25</v>
      </c>
      <c r="F642" s="12" t="s">
        <v>24</v>
      </c>
      <c r="G642" s="12">
        <v>1.0</v>
      </c>
      <c r="H642" s="12">
        <v>1.0</v>
      </c>
      <c r="I642" s="12">
        <f t="shared" si="829"/>
        <v>0.3875</v>
      </c>
      <c r="J642" s="12">
        <f t="shared" si="830"/>
        <v>1.435366507</v>
      </c>
      <c r="K642" s="13">
        <f t="shared" si="831"/>
        <v>0</v>
      </c>
      <c r="L642" s="13">
        <f t="shared" si="832"/>
        <v>1</v>
      </c>
      <c r="M642" s="13">
        <f t="shared" si="833"/>
        <v>1</v>
      </c>
      <c r="N642" s="13">
        <f t="shared" si="834"/>
        <v>0</v>
      </c>
      <c r="O642" s="13">
        <f t="shared" si="835"/>
        <v>1</v>
      </c>
      <c r="P642" s="12">
        <v>1.0</v>
      </c>
      <c r="AC642" s="11">
        <f t="shared" si="836"/>
        <v>0.227562513</v>
      </c>
      <c r="AD642" s="11">
        <f t="shared" si="837"/>
        <v>0.05178469732</v>
      </c>
    </row>
    <row r="643">
      <c r="A643" s="8">
        <v>0.0</v>
      </c>
      <c r="B643" s="8">
        <v>3.0</v>
      </c>
      <c r="C643" s="8" t="s">
        <v>25</v>
      </c>
      <c r="D643" s="8">
        <v>41.0</v>
      </c>
      <c r="E643" s="8">
        <v>39.6875</v>
      </c>
      <c r="F643" s="8" t="s">
        <v>24</v>
      </c>
      <c r="G643" s="8">
        <v>0.0</v>
      </c>
      <c r="H643" s="8">
        <v>5.0</v>
      </c>
      <c r="I643" s="8">
        <f t="shared" si="829"/>
        <v>0.5125</v>
      </c>
      <c r="J643" s="8">
        <f t="shared" si="830"/>
        <v>1.609461006</v>
      </c>
      <c r="K643" s="9">
        <f t="shared" si="831"/>
        <v>0</v>
      </c>
      <c r="L643" s="9">
        <f t="shared" si="832"/>
        <v>0</v>
      </c>
      <c r="M643" s="9">
        <f t="shared" si="833"/>
        <v>1</v>
      </c>
      <c r="N643" s="9">
        <f t="shared" si="834"/>
        <v>0</v>
      </c>
      <c r="O643" s="9">
        <f t="shared" si="835"/>
        <v>0</v>
      </c>
      <c r="P643" s="8">
        <v>1.0</v>
      </c>
      <c r="AC643" s="11">
        <f t="shared" si="836"/>
        <v>0.4714866358</v>
      </c>
      <c r="AD643" s="11">
        <f t="shared" si="837"/>
        <v>0.2222996478</v>
      </c>
    </row>
    <row r="644" hidden="1">
      <c r="A644" s="12">
        <v>0.0</v>
      </c>
      <c r="B644" s="12">
        <v>3.0</v>
      </c>
      <c r="C644" s="12" t="s">
        <v>23</v>
      </c>
      <c r="D644" s="13"/>
      <c r="E644" s="12">
        <v>16.1</v>
      </c>
      <c r="F644" s="12" t="s">
        <v>24</v>
      </c>
      <c r="G644" s="12">
        <v>1.0</v>
      </c>
      <c r="H644" s="12">
        <v>0.0</v>
      </c>
      <c r="I644" s="12"/>
      <c r="J644" s="12"/>
      <c r="K644" s="13"/>
      <c r="L644" s="13"/>
      <c r="M644" s="13"/>
      <c r="N644" s="13"/>
      <c r="O644" s="13"/>
      <c r="P644" s="13"/>
    </row>
    <row r="645">
      <c r="A645" s="8">
        <v>0.0</v>
      </c>
      <c r="B645" s="8">
        <v>3.0</v>
      </c>
      <c r="C645" s="8" t="s">
        <v>23</v>
      </c>
      <c r="D645" s="8">
        <v>20.0</v>
      </c>
      <c r="E645" s="8">
        <v>7.8542</v>
      </c>
      <c r="F645" s="8" t="s">
        <v>24</v>
      </c>
      <c r="G645" s="8">
        <v>0.0</v>
      </c>
      <c r="H645" s="8">
        <v>0.0</v>
      </c>
      <c r="I645" s="8">
        <f t="shared" ref="I645:I647" si="838">D645:D1003/$D$1</f>
        <v>0.25</v>
      </c>
      <c r="J645" s="8">
        <f t="shared" ref="J645:J647" si="839">LOG10(E645:E1003 +1)</f>
        <v>0.9471493277</v>
      </c>
      <c r="K645" s="9">
        <f t="shared" ref="K645:K647" si="840">IF(B645=1, 1, 0)</f>
        <v>0</v>
      </c>
      <c r="L645" s="9">
        <f t="shared" ref="L645:L647" si="841">IF(B645=2, 1, 0)</f>
        <v>0</v>
      </c>
      <c r="M645" s="9">
        <f t="shared" ref="M645:M647" si="842">IF(F645="S", 1, 0)</f>
        <v>1</v>
      </c>
      <c r="N645" s="9">
        <f t="shared" ref="N645:N647" si="843">IF(F645="C", 1,0)</f>
        <v>0</v>
      </c>
      <c r="O645" s="9">
        <f t="shared" ref="O645:O647" si="844">IF(C645="male", 1,0)</f>
        <v>1</v>
      </c>
      <c r="P645" s="8">
        <v>1.0</v>
      </c>
      <c r="AC645" s="11">
        <f t="shared" ref="AC645:AC647" si="845">SUMPRODUCT(G645:P645, $R$5:$AA$5)</f>
        <v>0.1602015512</v>
      </c>
      <c r="AD645" s="11">
        <f t="shared" ref="AD645:AD647" si="846">(AC645-A645)^2</f>
        <v>0.02566453701</v>
      </c>
    </row>
    <row r="646">
      <c r="A646" s="12">
        <v>1.0</v>
      </c>
      <c r="B646" s="12">
        <v>1.0</v>
      </c>
      <c r="C646" s="12" t="s">
        <v>25</v>
      </c>
      <c r="D646" s="12">
        <v>24.0</v>
      </c>
      <c r="E646" s="12">
        <v>69.3</v>
      </c>
      <c r="F646" s="12" t="s">
        <v>26</v>
      </c>
      <c r="G646" s="12">
        <v>0.0</v>
      </c>
      <c r="H646" s="12">
        <v>0.0</v>
      </c>
      <c r="I646" s="12">
        <f t="shared" si="838"/>
        <v>0.3</v>
      </c>
      <c r="J646" s="12">
        <f t="shared" si="839"/>
        <v>1.846955325</v>
      </c>
      <c r="K646" s="13">
        <f t="shared" si="840"/>
        <v>1</v>
      </c>
      <c r="L646" s="13">
        <f t="shared" si="841"/>
        <v>0</v>
      </c>
      <c r="M646" s="13">
        <f t="shared" si="842"/>
        <v>0</v>
      </c>
      <c r="N646" s="13">
        <f t="shared" si="843"/>
        <v>1</v>
      </c>
      <c r="O646" s="13">
        <f t="shared" si="844"/>
        <v>0</v>
      </c>
      <c r="P646" s="12">
        <v>1.0</v>
      </c>
      <c r="AC646" s="11">
        <f t="shared" si="845"/>
        <v>1.080222284</v>
      </c>
      <c r="AD646" s="11">
        <f t="shared" si="846"/>
        <v>0.00643561491</v>
      </c>
    </row>
    <row r="647">
      <c r="A647" s="8">
        <v>0.0</v>
      </c>
      <c r="B647" s="8">
        <v>3.0</v>
      </c>
      <c r="C647" s="8" t="s">
        <v>25</v>
      </c>
      <c r="D647" s="8">
        <v>2.0</v>
      </c>
      <c r="E647" s="8">
        <v>27.9</v>
      </c>
      <c r="F647" s="8" t="s">
        <v>24</v>
      </c>
      <c r="G647" s="8">
        <v>3.0</v>
      </c>
      <c r="H647" s="8">
        <v>2.0</v>
      </c>
      <c r="I647" s="8">
        <f t="shared" si="838"/>
        <v>0.025</v>
      </c>
      <c r="J647" s="8">
        <f t="shared" si="839"/>
        <v>1.460897843</v>
      </c>
      <c r="K647" s="9">
        <f t="shared" si="840"/>
        <v>0</v>
      </c>
      <c r="L647" s="9">
        <f t="shared" si="841"/>
        <v>0</v>
      </c>
      <c r="M647" s="9">
        <f t="shared" si="842"/>
        <v>1</v>
      </c>
      <c r="N647" s="9">
        <f t="shared" si="843"/>
        <v>0</v>
      </c>
      <c r="O647" s="9">
        <f t="shared" si="844"/>
        <v>0</v>
      </c>
      <c r="P647" s="8">
        <v>1.0</v>
      </c>
      <c r="AC647" s="11">
        <f t="shared" si="845"/>
        <v>0.590877921</v>
      </c>
      <c r="AD647" s="11">
        <f t="shared" si="846"/>
        <v>0.3491367176</v>
      </c>
    </row>
    <row r="648" hidden="1">
      <c r="A648" s="12">
        <v>1.0</v>
      </c>
      <c r="B648" s="12">
        <v>3.0</v>
      </c>
      <c r="C648" s="12" t="s">
        <v>23</v>
      </c>
      <c r="D648" s="13"/>
      <c r="E648" s="12">
        <v>56.4958</v>
      </c>
      <c r="F648" s="12" t="s">
        <v>24</v>
      </c>
      <c r="G648" s="12">
        <v>0.0</v>
      </c>
      <c r="H648" s="12">
        <v>0.0</v>
      </c>
      <c r="I648" s="12"/>
      <c r="J648" s="12"/>
      <c r="K648" s="13"/>
      <c r="L648" s="13"/>
      <c r="M648" s="13"/>
      <c r="N648" s="13"/>
      <c r="O648" s="13"/>
      <c r="P648" s="13"/>
    </row>
    <row r="649">
      <c r="A649" s="8">
        <v>1.0</v>
      </c>
      <c r="B649" s="8">
        <v>3.0</v>
      </c>
      <c r="C649" s="8" t="s">
        <v>25</v>
      </c>
      <c r="D649" s="8">
        <v>0.75</v>
      </c>
      <c r="E649" s="8">
        <v>19.2583</v>
      </c>
      <c r="F649" s="8" t="s">
        <v>26</v>
      </c>
      <c r="G649" s="8">
        <v>2.0</v>
      </c>
      <c r="H649" s="8">
        <v>1.0</v>
      </c>
      <c r="I649" s="8">
        <f t="shared" ref="I649:I652" si="847">D649:D1003/$D$1</f>
        <v>0.009375</v>
      </c>
      <c r="J649" s="8">
        <f t="shared" ref="J649:J652" si="848">LOG10(E649:E1003 +1)</f>
        <v>1.306602998</v>
      </c>
      <c r="K649" s="9">
        <f t="shared" ref="K649:K652" si="849">IF(B649=1, 1, 0)</f>
        <v>0</v>
      </c>
      <c r="L649" s="9">
        <f t="shared" ref="L649:L652" si="850">IF(B649=2, 1, 0)</f>
        <v>0</v>
      </c>
      <c r="M649" s="9">
        <f t="shared" ref="M649:M652" si="851">IF(F649="S", 1, 0)</f>
        <v>0</v>
      </c>
      <c r="N649" s="9">
        <f t="shared" ref="N649:N652" si="852">IF(F649="C", 1,0)</f>
        <v>1</v>
      </c>
      <c r="O649" s="9">
        <f t="shared" ref="O649:O652" si="853">IF(C649="male", 1,0)</f>
        <v>0</v>
      </c>
      <c r="P649" s="8">
        <v>1.0</v>
      </c>
      <c r="AC649" s="11">
        <f t="shared" ref="AC649:AC652" si="854">SUMPRODUCT(G649:P649, $R$5:$AA$5)</f>
        <v>0.7263155315</v>
      </c>
      <c r="AD649" s="11">
        <f t="shared" ref="AD649:AD652" si="855">(AC649-A649)^2</f>
        <v>0.07490318828</v>
      </c>
    </row>
    <row r="650">
      <c r="A650" s="12">
        <v>1.0</v>
      </c>
      <c r="B650" s="12">
        <v>1.0</v>
      </c>
      <c r="C650" s="12" t="s">
        <v>23</v>
      </c>
      <c r="D650" s="12">
        <v>48.0</v>
      </c>
      <c r="E650" s="12">
        <v>76.7292</v>
      </c>
      <c r="F650" s="12" t="s">
        <v>26</v>
      </c>
      <c r="G650" s="12">
        <v>1.0</v>
      </c>
      <c r="H650" s="12">
        <v>0.0</v>
      </c>
      <c r="I650" s="12">
        <f t="shared" si="847"/>
        <v>0.6</v>
      </c>
      <c r="J650" s="12">
        <f t="shared" si="848"/>
        <v>1.890584198</v>
      </c>
      <c r="K650" s="13">
        <f t="shared" si="849"/>
        <v>1</v>
      </c>
      <c r="L650" s="13">
        <f t="shared" si="850"/>
        <v>0</v>
      </c>
      <c r="M650" s="13">
        <f t="shared" si="851"/>
        <v>0</v>
      </c>
      <c r="N650" s="13">
        <f t="shared" si="852"/>
        <v>1</v>
      </c>
      <c r="O650" s="13">
        <f t="shared" si="853"/>
        <v>1</v>
      </c>
      <c r="P650" s="12">
        <v>1.0</v>
      </c>
      <c r="AC650" s="11">
        <f t="shared" si="854"/>
        <v>0.390714386</v>
      </c>
      <c r="AD650" s="11">
        <f t="shared" si="855"/>
        <v>0.3712289594</v>
      </c>
    </row>
    <row r="651">
      <c r="A651" s="8">
        <v>0.0</v>
      </c>
      <c r="B651" s="8">
        <v>3.0</v>
      </c>
      <c r="C651" s="8" t="s">
        <v>23</v>
      </c>
      <c r="D651" s="8">
        <v>19.0</v>
      </c>
      <c r="E651" s="8">
        <v>7.8958</v>
      </c>
      <c r="F651" s="8" t="s">
        <v>24</v>
      </c>
      <c r="G651" s="8">
        <v>0.0</v>
      </c>
      <c r="H651" s="8">
        <v>0.0</v>
      </c>
      <c r="I651" s="8">
        <f t="shared" si="847"/>
        <v>0.2375</v>
      </c>
      <c r="J651" s="8">
        <f t="shared" si="848"/>
        <v>0.9491850103</v>
      </c>
      <c r="K651" s="9">
        <f t="shared" si="849"/>
        <v>0</v>
      </c>
      <c r="L651" s="9">
        <f t="shared" si="850"/>
        <v>0</v>
      </c>
      <c r="M651" s="9">
        <f t="shared" si="851"/>
        <v>1</v>
      </c>
      <c r="N651" s="9">
        <f t="shared" si="852"/>
        <v>0</v>
      </c>
      <c r="O651" s="9">
        <f t="shared" si="853"/>
        <v>1</v>
      </c>
      <c r="P651" s="8">
        <v>1.0</v>
      </c>
      <c r="AC651" s="11">
        <f t="shared" si="854"/>
        <v>0.1667022494</v>
      </c>
      <c r="AD651" s="11">
        <f t="shared" si="855"/>
        <v>0.02778963995</v>
      </c>
    </row>
    <row r="652">
      <c r="A652" s="12">
        <v>1.0</v>
      </c>
      <c r="B652" s="12">
        <v>1.0</v>
      </c>
      <c r="C652" s="12" t="s">
        <v>23</v>
      </c>
      <c r="D652" s="12">
        <v>56.0</v>
      </c>
      <c r="E652" s="12">
        <v>35.5</v>
      </c>
      <c r="F652" s="12" t="s">
        <v>26</v>
      </c>
      <c r="G652" s="12">
        <v>0.0</v>
      </c>
      <c r="H652" s="12">
        <v>0.0</v>
      </c>
      <c r="I652" s="12">
        <f t="shared" si="847"/>
        <v>0.7</v>
      </c>
      <c r="J652" s="12">
        <f t="shared" si="848"/>
        <v>1.562292864</v>
      </c>
      <c r="K652" s="13">
        <f t="shared" si="849"/>
        <v>1</v>
      </c>
      <c r="L652" s="13">
        <f t="shared" si="850"/>
        <v>0</v>
      </c>
      <c r="M652" s="13">
        <f t="shared" si="851"/>
        <v>0</v>
      </c>
      <c r="N652" s="13">
        <f t="shared" si="852"/>
        <v>1</v>
      </c>
      <c r="O652" s="13">
        <f t="shared" si="853"/>
        <v>1</v>
      </c>
      <c r="P652" s="12">
        <v>1.0</v>
      </c>
      <c r="AC652" s="11">
        <f t="shared" si="854"/>
        <v>0.3784358782</v>
      </c>
      <c r="AD652" s="11">
        <f t="shared" si="855"/>
        <v>0.3863419575</v>
      </c>
    </row>
    <row r="653" hidden="1">
      <c r="A653" s="8">
        <v>0.0</v>
      </c>
      <c r="B653" s="8">
        <v>3.0</v>
      </c>
      <c r="C653" s="8" t="s">
        <v>23</v>
      </c>
      <c r="D653" s="9"/>
      <c r="E653" s="8">
        <v>7.55</v>
      </c>
      <c r="F653" s="8" t="s">
        <v>24</v>
      </c>
      <c r="G653" s="8">
        <v>0.0</v>
      </c>
      <c r="H653" s="8">
        <v>0.0</v>
      </c>
      <c r="I653" s="8"/>
      <c r="J653" s="8"/>
      <c r="K653" s="9"/>
      <c r="L653" s="9"/>
      <c r="M653" s="9"/>
      <c r="N653" s="9"/>
      <c r="O653" s="9"/>
      <c r="P653" s="9"/>
    </row>
    <row r="654">
      <c r="A654" s="12">
        <v>1.0</v>
      </c>
      <c r="B654" s="12">
        <v>3.0</v>
      </c>
      <c r="C654" s="12" t="s">
        <v>25</v>
      </c>
      <c r="D654" s="12">
        <v>23.0</v>
      </c>
      <c r="E654" s="12">
        <v>7.55</v>
      </c>
      <c r="F654" s="12" t="s">
        <v>24</v>
      </c>
      <c r="G654" s="12">
        <v>0.0</v>
      </c>
      <c r="H654" s="12">
        <v>0.0</v>
      </c>
      <c r="I654" s="12">
        <f>D654:D1003/$D$1</f>
        <v>0.2875</v>
      </c>
      <c r="J654" s="12">
        <f>LOG10(E654:E1003 +1)</f>
        <v>0.9319661147</v>
      </c>
      <c r="K654" s="13">
        <f>IF(B654=1, 1, 0)</f>
        <v>0</v>
      </c>
      <c r="L654" s="13">
        <f>IF(B654=2, 1, 0)</f>
        <v>0</v>
      </c>
      <c r="M654" s="13">
        <f>IF(F654="S", 1, 0)</f>
        <v>1</v>
      </c>
      <c r="N654" s="13">
        <f>IF(F654="C", 1,0)</f>
        <v>0</v>
      </c>
      <c r="O654" s="13">
        <f>IF(C654="male", 1,0)</f>
        <v>0</v>
      </c>
      <c r="P654" s="12">
        <v>1.0</v>
      </c>
      <c r="AC654" s="11">
        <f>SUMPRODUCT(G654:P654, $R$5:$AA$5)</f>
        <v>0.6233216018</v>
      </c>
      <c r="AD654" s="11">
        <f>(AC654-A654)^2</f>
        <v>0.1418866157</v>
      </c>
    </row>
    <row r="655" hidden="1">
      <c r="A655" s="8">
        <v>0.0</v>
      </c>
      <c r="B655" s="8">
        <v>3.0</v>
      </c>
      <c r="C655" s="8" t="s">
        <v>23</v>
      </c>
      <c r="D655" s="9"/>
      <c r="E655" s="8">
        <v>7.8958</v>
      </c>
      <c r="F655" s="8" t="s">
        <v>24</v>
      </c>
      <c r="G655" s="8">
        <v>0.0</v>
      </c>
      <c r="H655" s="8">
        <v>0.0</v>
      </c>
      <c r="I655" s="8"/>
      <c r="J655" s="8"/>
      <c r="K655" s="9"/>
      <c r="L655" s="9"/>
      <c r="M655" s="9"/>
      <c r="N655" s="9"/>
      <c r="O655" s="9"/>
      <c r="P655" s="9"/>
    </row>
    <row r="656">
      <c r="A656" s="12">
        <v>1.0</v>
      </c>
      <c r="B656" s="12">
        <v>2.0</v>
      </c>
      <c r="C656" s="12" t="s">
        <v>25</v>
      </c>
      <c r="D656" s="12">
        <v>18.0</v>
      </c>
      <c r="E656" s="12">
        <v>23.0</v>
      </c>
      <c r="F656" s="12" t="s">
        <v>24</v>
      </c>
      <c r="G656" s="12">
        <v>0.0</v>
      </c>
      <c r="H656" s="12">
        <v>1.0</v>
      </c>
      <c r="I656" s="12">
        <f t="shared" ref="I656:I657" si="856">D656:D1003/$D$1</f>
        <v>0.225</v>
      </c>
      <c r="J656" s="12">
        <f t="shared" ref="J656:J657" si="857">LOG10(E656:E1003 +1)</f>
        <v>1.380211242</v>
      </c>
      <c r="K656" s="13">
        <f t="shared" ref="K656:K657" si="858">IF(B656=1, 1, 0)</f>
        <v>0</v>
      </c>
      <c r="L656" s="13">
        <f t="shared" ref="L656:L657" si="859">IF(B656=2, 1, 0)</f>
        <v>1</v>
      </c>
      <c r="M656" s="13">
        <f t="shared" ref="M656:M657" si="860">IF(F656="S", 1, 0)</f>
        <v>1</v>
      </c>
      <c r="N656" s="13">
        <f t="shared" ref="N656:N657" si="861">IF(F656="C", 1,0)</f>
        <v>0</v>
      </c>
      <c r="O656" s="13">
        <f t="shared" ref="O656:O657" si="862">IF(C656="male", 1,0)</f>
        <v>0</v>
      </c>
      <c r="P656" s="12">
        <v>1.0</v>
      </c>
      <c r="AC656" s="11">
        <f t="shared" ref="AC656:AC657" si="863">SUMPRODUCT(G656:P656, $R$5:$AA$5)</f>
        <v>0.8460923515</v>
      </c>
      <c r="AD656" s="11">
        <f t="shared" ref="AD656:AD657" si="864">(AC656-A656)^2</f>
        <v>0.02368756428</v>
      </c>
    </row>
    <row r="657">
      <c r="A657" s="8">
        <v>0.0</v>
      </c>
      <c r="B657" s="8">
        <v>3.0</v>
      </c>
      <c r="C657" s="8" t="s">
        <v>23</v>
      </c>
      <c r="D657" s="8">
        <v>21.0</v>
      </c>
      <c r="E657" s="8">
        <v>8.4333</v>
      </c>
      <c r="F657" s="8" t="s">
        <v>24</v>
      </c>
      <c r="G657" s="8">
        <v>0.0</v>
      </c>
      <c r="H657" s="8">
        <v>0.0</v>
      </c>
      <c r="I657" s="8">
        <f t="shared" si="856"/>
        <v>0.2625</v>
      </c>
      <c r="J657" s="8">
        <f t="shared" si="857"/>
        <v>0.9746636462</v>
      </c>
      <c r="K657" s="9">
        <f t="shared" si="858"/>
        <v>0</v>
      </c>
      <c r="L657" s="9">
        <f t="shared" si="859"/>
        <v>0</v>
      </c>
      <c r="M657" s="9">
        <f t="shared" si="860"/>
        <v>1</v>
      </c>
      <c r="N657" s="9">
        <f t="shared" si="861"/>
        <v>0</v>
      </c>
      <c r="O657" s="9">
        <f t="shared" si="862"/>
        <v>1</v>
      </c>
      <c r="P657" s="8">
        <v>1.0</v>
      </c>
      <c r="AC657" s="11">
        <f t="shared" si="863"/>
        <v>0.1551411347</v>
      </c>
      <c r="AD657" s="11">
        <f t="shared" si="864"/>
        <v>0.02406877167</v>
      </c>
    </row>
    <row r="658" hidden="1">
      <c r="A658" s="12">
        <v>1.0</v>
      </c>
      <c r="B658" s="12">
        <v>3.0</v>
      </c>
      <c r="C658" s="12" t="s">
        <v>25</v>
      </c>
      <c r="D658" s="13"/>
      <c r="E658" s="12">
        <v>7.8292</v>
      </c>
      <c r="F658" s="12" t="s">
        <v>28</v>
      </c>
      <c r="G658" s="12">
        <v>0.0</v>
      </c>
      <c r="H658" s="12">
        <v>0.0</v>
      </c>
      <c r="I658" s="12"/>
      <c r="J658" s="12"/>
      <c r="K658" s="13"/>
      <c r="L658" s="13"/>
      <c r="M658" s="13"/>
      <c r="N658" s="13"/>
      <c r="O658" s="13"/>
      <c r="P658" s="13"/>
    </row>
    <row r="659">
      <c r="A659" s="8">
        <v>0.0</v>
      </c>
      <c r="B659" s="8">
        <v>3.0</v>
      </c>
      <c r="C659" s="8" t="s">
        <v>25</v>
      </c>
      <c r="D659" s="8">
        <v>18.0</v>
      </c>
      <c r="E659" s="8">
        <v>6.75</v>
      </c>
      <c r="F659" s="8" t="s">
        <v>28</v>
      </c>
      <c r="G659" s="8">
        <v>0.0</v>
      </c>
      <c r="H659" s="8">
        <v>0.0</v>
      </c>
      <c r="I659" s="8">
        <f t="shared" ref="I659:I660" si="865">D659:D1003/$D$1</f>
        <v>0.225</v>
      </c>
      <c r="J659" s="8">
        <f t="shared" ref="J659:J660" si="866">LOG10(E659:E1003 +1)</f>
        <v>0.8893017025</v>
      </c>
      <c r="K659" s="9">
        <f t="shared" ref="K659:K660" si="867">IF(B659=1, 1, 0)</f>
        <v>0</v>
      </c>
      <c r="L659" s="9">
        <f t="shared" ref="L659:L660" si="868">IF(B659=2, 1, 0)</f>
        <v>0</v>
      </c>
      <c r="M659" s="9">
        <f t="shared" ref="M659:M660" si="869">IF(F659="S", 1, 0)</f>
        <v>0</v>
      </c>
      <c r="N659" s="9">
        <f t="shared" ref="N659:N660" si="870">IF(F659="C", 1,0)</f>
        <v>0</v>
      </c>
      <c r="O659" s="9">
        <f t="shared" ref="O659:O660" si="871">IF(C659="male", 1,0)</f>
        <v>0</v>
      </c>
      <c r="P659" s="8">
        <v>1.0</v>
      </c>
      <c r="AC659" s="11">
        <f t="shared" ref="AC659:AC660" si="872">SUMPRODUCT(G659:P659, $R$5:$AA$5)</f>
        <v>0.6225343112</v>
      </c>
      <c r="AD659" s="11">
        <f t="shared" ref="AD659:AD660" si="873">(AC659-A659)^2</f>
        <v>0.3875489686</v>
      </c>
    </row>
    <row r="660">
      <c r="A660" s="12">
        <v>0.0</v>
      </c>
      <c r="B660" s="12">
        <v>2.0</v>
      </c>
      <c r="C660" s="12" t="s">
        <v>23</v>
      </c>
      <c r="D660" s="12">
        <v>24.0</v>
      </c>
      <c r="E660" s="12">
        <v>73.5</v>
      </c>
      <c r="F660" s="12" t="s">
        <v>24</v>
      </c>
      <c r="G660" s="12">
        <v>2.0</v>
      </c>
      <c r="H660" s="12">
        <v>0.0</v>
      </c>
      <c r="I660" s="12">
        <f t="shared" si="865"/>
        <v>0.3</v>
      </c>
      <c r="J660" s="12">
        <f t="shared" si="866"/>
        <v>1.872156273</v>
      </c>
      <c r="K660" s="13">
        <f t="shared" si="867"/>
        <v>0</v>
      </c>
      <c r="L660" s="13">
        <f t="shared" si="868"/>
        <v>1</v>
      </c>
      <c r="M660" s="13">
        <f t="shared" si="869"/>
        <v>1</v>
      </c>
      <c r="N660" s="13">
        <f t="shared" si="870"/>
        <v>0</v>
      </c>
      <c r="O660" s="13">
        <f t="shared" si="871"/>
        <v>1</v>
      </c>
      <c r="P660" s="12">
        <v>1.0</v>
      </c>
      <c r="AC660" s="11">
        <f t="shared" si="872"/>
        <v>0.2526537693</v>
      </c>
      <c r="AD660" s="11">
        <f t="shared" si="873"/>
        <v>0.06383392714</v>
      </c>
    </row>
    <row r="661" hidden="1">
      <c r="A661" s="8">
        <v>0.0</v>
      </c>
      <c r="B661" s="8">
        <v>3.0</v>
      </c>
      <c r="C661" s="8" t="s">
        <v>23</v>
      </c>
      <c r="D661" s="9"/>
      <c r="E661" s="8">
        <v>7.8958</v>
      </c>
      <c r="F661" s="8" t="s">
        <v>24</v>
      </c>
      <c r="G661" s="8">
        <v>0.0</v>
      </c>
      <c r="H661" s="8">
        <v>0.0</v>
      </c>
      <c r="I661" s="8"/>
      <c r="J661" s="8"/>
      <c r="K661" s="9"/>
      <c r="L661" s="9"/>
      <c r="M661" s="9"/>
      <c r="N661" s="9"/>
      <c r="O661" s="9"/>
      <c r="P661" s="9"/>
    </row>
    <row r="662">
      <c r="A662" s="12">
        <v>0.0</v>
      </c>
      <c r="B662" s="12">
        <v>3.0</v>
      </c>
      <c r="C662" s="12" t="s">
        <v>25</v>
      </c>
      <c r="D662" s="12">
        <v>32.0</v>
      </c>
      <c r="E662" s="12">
        <v>15.5</v>
      </c>
      <c r="F662" s="12" t="s">
        <v>28</v>
      </c>
      <c r="G662" s="12">
        <v>1.0</v>
      </c>
      <c r="H662" s="12">
        <v>1.0</v>
      </c>
      <c r="I662" s="12">
        <f t="shared" ref="I662:I671" si="874">D662:D1003/$D$1</f>
        <v>0.4</v>
      </c>
      <c r="J662" s="12">
        <f t="shared" ref="J662:J671" si="875">LOG10(E662:E1003 +1)</f>
        <v>1.217483944</v>
      </c>
      <c r="K662" s="13">
        <f t="shared" ref="K662:K671" si="876">IF(B662=1, 1, 0)</f>
        <v>0</v>
      </c>
      <c r="L662" s="13">
        <f t="shared" ref="L662:L671" si="877">IF(B662=2, 1, 0)</f>
        <v>0</v>
      </c>
      <c r="M662" s="13">
        <f t="shared" ref="M662:M671" si="878">IF(F662="S", 1, 0)</f>
        <v>0</v>
      </c>
      <c r="N662" s="13">
        <f t="shared" ref="N662:N671" si="879">IF(F662="C", 1,0)</f>
        <v>0</v>
      </c>
      <c r="O662" s="13">
        <f t="shared" ref="O662:O671" si="880">IF(C662="male", 1,0)</f>
        <v>0</v>
      </c>
      <c r="P662" s="12">
        <v>1.0</v>
      </c>
      <c r="AC662" s="11">
        <f t="shared" ref="AC662:AC671" si="881">SUMPRODUCT(G662:P662, $R$5:$AA$5)</f>
        <v>0.4800490265</v>
      </c>
      <c r="AD662" s="11">
        <f t="shared" ref="AD662:AD671" si="882">(AC662-A662)^2</f>
        <v>0.2304470679</v>
      </c>
    </row>
    <row r="663">
      <c r="A663" s="8">
        <v>0.0</v>
      </c>
      <c r="B663" s="8">
        <v>2.0</v>
      </c>
      <c r="C663" s="8" t="s">
        <v>23</v>
      </c>
      <c r="D663" s="8">
        <v>23.0</v>
      </c>
      <c r="E663" s="8">
        <v>13.0</v>
      </c>
      <c r="F663" s="8" t="s">
        <v>24</v>
      </c>
      <c r="G663" s="8">
        <v>0.0</v>
      </c>
      <c r="H663" s="8">
        <v>0.0</v>
      </c>
      <c r="I663" s="8">
        <f t="shared" si="874"/>
        <v>0.2875</v>
      </c>
      <c r="J663" s="8">
        <f t="shared" si="875"/>
        <v>1.146128036</v>
      </c>
      <c r="K663" s="9">
        <f t="shared" si="876"/>
        <v>0</v>
      </c>
      <c r="L663" s="9">
        <f t="shared" si="877"/>
        <v>1</v>
      </c>
      <c r="M663" s="9">
        <f t="shared" si="878"/>
        <v>1</v>
      </c>
      <c r="N663" s="9">
        <f t="shared" si="879"/>
        <v>0</v>
      </c>
      <c r="O663" s="9">
        <f t="shared" si="880"/>
        <v>1</v>
      </c>
      <c r="P663" s="8">
        <v>1.0</v>
      </c>
      <c r="AC663" s="11">
        <f t="shared" si="881"/>
        <v>0.3335370683</v>
      </c>
      <c r="AD663" s="11">
        <f t="shared" si="882"/>
        <v>0.1112469759</v>
      </c>
    </row>
    <row r="664">
      <c r="A664" s="12">
        <v>0.0</v>
      </c>
      <c r="B664" s="12">
        <v>1.0</v>
      </c>
      <c r="C664" s="12" t="s">
        <v>23</v>
      </c>
      <c r="D664" s="12">
        <v>58.0</v>
      </c>
      <c r="E664" s="12">
        <v>113.275</v>
      </c>
      <c r="F664" s="12" t="s">
        <v>26</v>
      </c>
      <c r="G664" s="12">
        <v>0.0</v>
      </c>
      <c r="H664" s="12">
        <v>2.0</v>
      </c>
      <c r="I664" s="12">
        <f t="shared" si="874"/>
        <v>0.725</v>
      </c>
      <c r="J664" s="12">
        <f t="shared" si="875"/>
        <v>2.05795123</v>
      </c>
      <c r="K664" s="13">
        <f t="shared" si="876"/>
        <v>1</v>
      </c>
      <c r="L664" s="13">
        <f t="shared" si="877"/>
        <v>0</v>
      </c>
      <c r="M664" s="13">
        <f t="shared" si="878"/>
        <v>0</v>
      </c>
      <c r="N664" s="13">
        <f t="shared" si="879"/>
        <v>1</v>
      </c>
      <c r="O664" s="13">
        <f t="shared" si="880"/>
        <v>1</v>
      </c>
      <c r="P664" s="12">
        <v>1.0</v>
      </c>
      <c r="AC664" s="11">
        <f t="shared" si="881"/>
        <v>0.3619396365</v>
      </c>
      <c r="AD664" s="11">
        <f t="shared" si="882"/>
        <v>0.1310003005</v>
      </c>
    </row>
    <row r="665">
      <c r="A665" s="8">
        <v>1.0</v>
      </c>
      <c r="B665" s="8">
        <v>1.0</v>
      </c>
      <c r="C665" s="8" t="s">
        <v>23</v>
      </c>
      <c r="D665" s="8">
        <v>50.0</v>
      </c>
      <c r="E665" s="8">
        <v>133.65</v>
      </c>
      <c r="F665" s="8" t="s">
        <v>24</v>
      </c>
      <c r="G665" s="8">
        <v>2.0</v>
      </c>
      <c r="H665" s="8">
        <v>0.0</v>
      </c>
      <c r="I665" s="8">
        <f t="shared" si="874"/>
        <v>0.625</v>
      </c>
      <c r="J665" s="8">
        <f t="shared" si="875"/>
        <v>2.129206358</v>
      </c>
      <c r="K665" s="9">
        <f t="shared" si="876"/>
        <v>1</v>
      </c>
      <c r="L665" s="9">
        <f t="shared" si="877"/>
        <v>0</v>
      </c>
      <c r="M665" s="9">
        <f t="shared" si="878"/>
        <v>1</v>
      </c>
      <c r="N665" s="9">
        <f t="shared" si="879"/>
        <v>0</v>
      </c>
      <c r="O665" s="9">
        <f t="shared" si="880"/>
        <v>1</v>
      </c>
      <c r="P665" s="8">
        <v>1.0</v>
      </c>
      <c r="AC665" s="11">
        <f t="shared" si="881"/>
        <v>0.2685117814</v>
      </c>
      <c r="AD665" s="11">
        <f t="shared" si="882"/>
        <v>0.535075014</v>
      </c>
    </row>
    <row r="666">
      <c r="A666" s="12">
        <v>0.0</v>
      </c>
      <c r="B666" s="12">
        <v>3.0</v>
      </c>
      <c r="C666" s="12" t="s">
        <v>23</v>
      </c>
      <c r="D666" s="12">
        <v>40.0</v>
      </c>
      <c r="E666" s="12">
        <v>7.225</v>
      </c>
      <c r="F666" s="12" t="s">
        <v>26</v>
      </c>
      <c r="G666" s="12">
        <v>0.0</v>
      </c>
      <c r="H666" s="12">
        <v>0.0</v>
      </c>
      <c r="I666" s="12">
        <f t="shared" si="874"/>
        <v>0.5</v>
      </c>
      <c r="J666" s="12">
        <f t="shared" si="875"/>
        <v>0.9151359066</v>
      </c>
      <c r="K666" s="13">
        <f t="shared" si="876"/>
        <v>0</v>
      </c>
      <c r="L666" s="13">
        <f t="shared" si="877"/>
        <v>0</v>
      </c>
      <c r="M666" s="13">
        <f t="shared" si="878"/>
        <v>0</v>
      </c>
      <c r="N666" s="13">
        <f t="shared" si="879"/>
        <v>1</v>
      </c>
      <c r="O666" s="13">
        <f t="shared" si="880"/>
        <v>1</v>
      </c>
      <c r="P666" s="12">
        <v>1.0</v>
      </c>
      <c r="AC666" s="11">
        <f t="shared" si="881"/>
        <v>0.09670745429</v>
      </c>
      <c r="AD666" s="11">
        <f t="shared" si="882"/>
        <v>0.009352331715</v>
      </c>
    </row>
    <row r="667">
      <c r="A667" s="8">
        <v>0.0</v>
      </c>
      <c r="B667" s="8">
        <v>1.0</v>
      </c>
      <c r="C667" s="8" t="s">
        <v>23</v>
      </c>
      <c r="D667" s="8">
        <v>47.0</v>
      </c>
      <c r="E667" s="8">
        <v>25.5875</v>
      </c>
      <c r="F667" s="8" t="s">
        <v>24</v>
      </c>
      <c r="G667" s="8">
        <v>0.0</v>
      </c>
      <c r="H667" s="8">
        <v>0.0</v>
      </c>
      <c r="I667" s="8">
        <f t="shared" si="874"/>
        <v>0.5875</v>
      </c>
      <c r="J667" s="8">
        <f t="shared" si="875"/>
        <v>1.424677503</v>
      </c>
      <c r="K667" s="9">
        <f t="shared" si="876"/>
        <v>1</v>
      </c>
      <c r="L667" s="9">
        <f t="shared" si="877"/>
        <v>0</v>
      </c>
      <c r="M667" s="9">
        <f t="shared" si="878"/>
        <v>1</v>
      </c>
      <c r="N667" s="9">
        <f t="shared" si="879"/>
        <v>0</v>
      </c>
      <c r="O667" s="9">
        <f t="shared" si="880"/>
        <v>1</v>
      </c>
      <c r="P667" s="8">
        <v>1.0</v>
      </c>
      <c r="AC667" s="11">
        <f t="shared" si="881"/>
        <v>0.3632459268</v>
      </c>
      <c r="AD667" s="11">
        <f t="shared" si="882"/>
        <v>0.1319476033</v>
      </c>
    </row>
    <row r="668">
      <c r="A668" s="12">
        <v>0.0</v>
      </c>
      <c r="B668" s="12">
        <v>3.0</v>
      </c>
      <c r="C668" s="12" t="s">
        <v>23</v>
      </c>
      <c r="D668" s="12">
        <v>36.0</v>
      </c>
      <c r="E668" s="12">
        <v>7.4958</v>
      </c>
      <c r="F668" s="12" t="s">
        <v>24</v>
      </c>
      <c r="G668" s="12">
        <v>0.0</v>
      </c>
      <c r="H668" s="12">
        <v>0.0</v>
      </c>
      <c r="I668" s="12">
        <f t="shared" si="874"/>
        <v>0.45</v>
      </c>
      <c r="J668" s="12">
        <f t="shared" si="875"/>
        <v>0.9292042801</v>
      </c>
      <c r="K668" s="13">
        <f t="shared" si="876"/>
        <v>0</v>
      </c>
      <c r="L668" s="13">
        <f t="shared" si="877"/>
        <v>0</v>
      </c>
      <c r="M668" s="13">
        <f t="shared" si="878"/>
        <v>1</v>
      </c>
      <c r="N668" s="13">
        <f t="shared" si="879"/>
        <v>0</v>
      </c>
      <c r="O668" s="13">
        <f t="shared" si="880"/>
        <v>1</v>
      </c>
      <c r="P668" s="12">
        <v>1.0</v>
      </c>
      <c r="AC668" s="11">
        <f t="shared" si="881"/>
        <v>0.05690325292</v>
      </c>
      <c r="AD668" s="11">
        <f t="shared" si="882"/>
        <v>0.003237980193</v>
      </c>
    </row>
    <row r="669">
      <c r="A669" s="8">
        <v>1.0</v>
      </c>
      <c r="B669" s="8">
        <v>3.0</v>
      </c>
      <c r="C669" s="8" t="s">
        <v>23</v>
      </c>
      <c r="D669" s="8">
        <v>20.0</v>
      </c>
      <c r="E669" s="8">
        <v>7.925</v>
      </c>
      <c r="F669" s="8" t="s">
        <v>24</v>
      </c>
      <c r="G669" s="8">
        <v>1.0</v>
      </c>
      <c r="H669" s="8">
        <v>0.0</v>
      </c>
      <c r="I669" s="8">
        <f t="shared" si="874"/>
        <v>0.25</v>
      </c>
      <c r="J669" s="8">
        <f t="shared" si="875"/>
        <v>0.9506082248</v>
      </c>
      <c r="K669" s="9">
        <f t="shared" si="876"/>
        <v>0</v>
      </c>
      <c r="L669" s="9">
        <f t="shared" si="877"/>
        <v>0</v>
      </c>
      <c r="M669" s="9">
        <f t="shared" si="878"/>
        <v>1</v>
      </c>
      <c r="N669" s="9">
        <f t="shared" si="879"/>
        <v>0</v>
      </c>
      <c r="O669" s="9">
        <f t="shared" si="880"/>
        <v>1</v>
      </c>
      <c r="P669" s="8">
        <v>1.0</v>
      </c>
      <c r="AC669" s="11">
        <f t="shared" si="881"/>
        <v>0.1054357419</v>
      </c>
      <c r="AD669" s="11">
        <f t="shared" si="882"/>
        <v>0.8002452118</v>
      </c>
    </row>
    <row r="670">
      <c r="A670" s="12">
        <v>0.0</v>
      </c>
      <c r="B670" s="12">
        <v>2.0</v>
      </c>
      <c r="C670" s="12" t="s">
        <v>23</v>
      </c>
      <c r="D670" s="12">
        <v>32.0</v>
      </c>
      <c r="E670" s="12">
        <v>73.5</v>
      </c>
      <c r="F670" s="12" t="s">
        <v>24</v>
      </c>
      <c r="G670" s="12">
        <v>2.0</v>
      </c>
      <c r="H670" s="12">
        <v>0.0</v>
      </c>
      <c r="I670" s="12">
        <f t="shared" si="874"/>
        <v>0.4</v>
      </c>
      <c r="J670" s="12">
        <f t="shared" si="875"/>
        <v>1.872156273</v>
      </c>
      <c r="K670" s="13">
        <f t="shared" si="876"/>
        <v>0</v>
      </c>
      <c r="L670" s="13">
        <f t="shared" si="877"/>
        <v>1</v>
      </c>
      <c r="M670" s="13">
        <f t="shared" si="878"/>
        <v>1</v>
      </c>
      <c r="N670" s="13">
        <f t="shared" si="879"/>
        <v>0</v>
      </c>
      <c r="O670" s="13">
        <f t="shared" si="880"/>
        <v>1</v>
      </c>
      <c r="P670" s="12">
        <v>1.0</v>
      </c>
      <c r="AC670" s="11">
        <f t="shared" si="881"/>
        <v>0.2014419454</v>
      </c>
      <c r="AD670" s="11">
        <f t="shared" si="882"/>
        <v>0.04057885736</v>
      </c>
    </row>
    <row r="671">
      <c r="A671" s="8">
        <v>0.0</v>
      </c>
      <c r="B671" s="8">
        <v>2.0</v>
      </c>
      <c r="C671" s="8" t="s">
        <v>23</v>
      </c>
      <c r="D671" s="8">
        <v>25.0</v>
      </c>
      <c r="E671" s="8">
        <v>13.0</v>
      </c>
      <c r="F671" s="8" t="s">
        <v>24</v>
      </c>
      <c r="G671" s="8">
        <v>0.0</v>
      </c>
      <c r="H671" s="8">
        <v>0.0</v>
      </c>
      <c r="I671" s="8">
        <f t="shared" si="874"/>
        <v>0.3125</v>
      </c>
      <c r="J671" s="8">
        <f t="shared" si="875"/>
        <v>1.146128036</v>
      </c>
      <c r="K671" s="9">
        <f t="shared" si="876"/>
        <v>0</v>
      </c>
      <c r="L671" s="9">
        <f t="shared" si="877"/>
        <v>1</v>
      </c>
      <c r="M671" s="9">
        <f t="shared" si="878"/>
        <v>1</v>
      </c>
      <c r="N671" s="9">
        <f t="shared" si="879"/>
        <v>0</v>
      </c>
      <c r="O671" s="9">
        <f t="shared" si="880"/>
        <v>1</v>
      </c>
      <c r="P671" s="8">
        <v>1.0</v>
      </c>
      <c r="AC671" s="11">
        <f t="shared" si="881"/>
        <v>0.3207341123</v>
      </c>
      <c r="AD671" s="11">
        <f t="shared" si="882"/>
        <v>0.1028703708</v>
      </c>
    </row>
    <row r="672" hidden="1">
      <c r="A672" s="12">
        <v>0.0</v>
      </c>
      <c r="B672" s="12">
        <v>3.0</v>
      </c>
      <c r="C672" s="12" t="s">
        <v>23</v>
      </c>
      <c r="D672" s="13"/>
      <c r="E672" s="12">
        <v>7.775</v>
      </c>
      <c r="F672" s="12" t="s">
        <v>24</v>
      </c>
      <c r="G672" s="12">
        <v>0.0</v>
      </c>
      <c r="H672" s="12">
        <v>0.0</v>
      </c>
      <c r="I672" s="12"/>
      <c r="J672" s="12"/>
      <c r="K672" s="13"/>
      <c r="L672" s="13"/>
      <c r="M672" s="13"/>
      <c r="N672" s="13"/>
      <c r="O672" s="13"/>
      <c r="P672" s="13"/>
    </row>
    <row r="673">
      <c r="A673" s="8">
        <v>0.0</v>
      </c>
      <c r="B673" s="8">
        <v>3.0</v>
      </c>
      <c r="C673" s="8" t="s">
        <v>23</v>
      </c>
      <c r="D673" s="8">
        <v>43.0</v>
      </c>
      <c r="E673" s="8">
        <v>8.05</v>
      </c>
      <c r="F673" s="8" t="s">
        <v>24</v>
      </c>
      <c r="G673" s="8">
        <v>0.0</v>
      </c>
      <c r="H673" s="8">
        <v>0.0</v>
      </c>
      <c r="I673" s="8">
        <f>D673:D1003/$D$1</f>
        <v>0.5375</v>
      </c>
      <c r="J673" s="8">
        <f>LOG10(E673:E1003 +1)</f>
        <v>0.9566485792</v>
      </c>
      <c r="K673" s="9">
        <f>IF(B673=1, 1, 0)</f>
        <v>0</v>
      </c>
      <c r="L673" s="9">
        <f>IF(B673=2, 1, 0)</f>
        <v>0</v>
      </c>
      <c r="M673" s="9">
        <f>IF(F673="S", 1, 0)</f>
        <v>1</v>
      </c>
      <c r="N673" s="9">
        <f>IF(F673="C", 1,0)</f>
        <v>0</v>
      </c>
      <c r="O673" s="9">
        <f>IF(C673="male", 1,0)</f>
        <v>1</v>
      </c>
      <c r="P673" s="8">
        <v>1.0</v>
      </c>
      <c r="AC673" s="11">
        <f>SUMPRODUCT(G673:P673, $R$5:$AA$5)</f>
        <v>0.01343055567</v>
      </c>
      <c r="AD673" s="11">
        <f>(AC673-A673)^2</f>
        <v>0.0001803798256</v>
      </c>
    </row>
    <row r="674" hidden="1">
      <c r="A674" s="12">
        <v>1.0</v>
      </c>
      <c r="B674" s="12">
        <v>1.0</v>
      </c>
      <c r="C674" s="12" t="s">
        <v>25</v>
      </c>
      <c r="D674" s="13"/>
      <c r="E674" s="12">
        <v>52.0</v>
      </c>
      <c r="F674" s="12" t="s">
        <v>24</v>
      </c>
      <c r="G674" s="12">
        <v>1.0</v>
      </c>
      <c r="H674" s="12">
        <v>0.0</v>
      </c>
      <c r="I674" s="12"/>
      <c r="J674" s="12"/>
      <c r="K674" s="13"/>
      <c r="L674" s="13"/>
      <c r="M674" s="13"/>
      <c r="N674" s="13"/>
      <c r="O674" s="13"/>
      <c r="P674" s="13"/>
    </row>
    <row r="675">
      <c r="A675" s="8">
        <v>1.0</v>
      </c>
      <c r="B675" s="8">
        <v>2.0</v>
      </c>
      <c r="C675" s="8" t="s">
        <v>25</v>
      </c>
      <c r="D675" s="8">
        <v>40.0</v>
      </c>
      <c r="E675" s="8">
        <v>39.0</v>
      </c>
      <c r="F675" s="8" t="s">
        <v>24</v>
      </c>
      <c r="G675" s="8">
        <v>1.0</v>
      </c>
      <c r="H675" s="8">
        <v>1.0</v>
      </c>
      <c r="I675" s="8">
        <f t="shared" ref="I675:I678" si="883">D675:D1003/$D$1</f>
        <v>0.5</v>
      </c>
      <c r="J675" s="8">
        <f t="shared" ref="J675:J678" si="884">LOG10(E675:E1003 +1)</f>
        <v>1.602059991</v>
      </c>
      <c r="K675" s="9">
        <f t="shared" ref="K675:K678" si="885">IF(B675=1, 1, 0)</f>
        <v>0</v>
      </c>
      <c r="L675" s="9">
        <f t="shared" ref="L675:L678" si="886">IF(B675=2, 1, 0)</f>
        <v>1</v>
      </c>
      <c r="M675" s="9">
        <f t="shared" ref="M675:M678" si="887">IF(F675="S", 1, 0)</f>
        <v>1</v>
      </c>
      <c r="N675" s="9">
        <f t="shared" ref="N675:N678" si="888">IF(F675="C", 1,0)</f>
        <v>0</v>
      </c>
      <c r="O675" s="9">
        <f t="shared" ref="O675:O678" si="889">IF(C675="male", 1,0)</f>
        <v>0</v>
      </c>
      <c r="P675" s="8">
        <v>1.0</v>
      </c>
      <c r="AC675" s="11">
        <f t="shared" ref="AC675:AC678" si="890">SUMPRODUCT(G675:P675, $R$5:$AA$5)</f>
        <v>0.6611384555</v>
      </c>
      <c r="AD675" s="11">
        <f t="shared" ref="AD675:AD678" si="891">(AC675-A675)^2</f>
        <v>0.1148271463</v>
      </c>
    </row>
    <row r="676">
      <c r="A676" s="12">
        <v>0.0</v>
      </c>
      <c r="B676" s="12">
        <v>1.0</v>
      </c>
      <c r="C676" s="12" t="s">
        <v>23</v>
      </c>
      <c r="D676" s="12">
        <v>31.0</v>
      </c>
      <c r="E676" s="12">
        <v>52.0</v>
      </c>
      <c r="F676" s="12" t="s">
        <v>24</v>
      </c>
      <c r="G676" s="12">
        <v>1.0</v>
      </c>
      <c r="H676" s="12">
        <v>0.0</v>
      </c>
      <c r="I676" s="12">
        <f t="shared" si="883"/>
        <v>0.3875</v>
      </c>
      <c r="J676" s="12">
        <f t="shared" si="884"/>
        <v>1.72427587</v>
      </c>
      <c r="K676" s="13">
        <f t="shared" si="885"/>
        <v>1</v>
      </c>
      <c r="L676" s="13">
        <f t="shared" si="886"/>
        <v>0</v>
      </c>
      <c r="M676" s="13">
        <f t="shared" si="887"/>
        <v>1</v>
      </c>
      <c r="N676" s="13">
        <f t="shared" si="888"/>
        <v>0</v>
      </c>
      <c r="O676" s="13">
        <f t="shared" si="889"/>
        <v>1</v>
      </c>
      <c r="P676" s="12">
        <v>1.0</v>
      </c>
      <c r="AC676" s="11">
        <f t="shared" si="890"/>
        <v>0.4253377491</v>
      </c>
      <c r="AD676" s="11">
        <f t="shared" si="891"/>
        <v>0.1809122008</v>
      </c>
    </row>
    <row r="677">
      <c r="A677" s="8">
        <v>0.0</v>
      </c>
      <c r="B677" s="8">
        <v>2.0</v>
      </c>
      <c r="C677" s="8" t="s">
        <v>23</v>
      </c>
      <c r="D677" s="8">
        <v>70.0</v>
      </c>
      <c r="E677" s="8">
        <v>10.5</v>
      </c>
      <c r="F677" s="8" t="s">
        <v>24</v>
      </c>
      <c r="G677" s="8">
        <v>0.0</v>
      </c>
      <c r="H677" s="8">
        <v>0.0</v>
      </c>
      <c r="I677" s="8">
        <f t="shared" si="883"/>
        <v>0.875</v>
      </c>
      <c r="J677" s="8">
        <f t="shared" si="884"/>
        <v>1.06069784</v>
      </c>
      <c r="K677" s="9">
        <f t="shared" si="885"/>
        <v>0</v>
      </c>
      <c r="L677" s="9">
        <f t="shared" si="886"/>
        <v>1</v>
      </c>
      <c r="M677" s="9">
        <f t="shared" si="887"/>
        <v>1</v>
      </c>
      <c r="N677" s="9">
        <f t="shared" si="888"/>
        <v>0</v>
      </c>
      <c r="O677" s="9">
        <f t="shared" si="889"/>
        <v>1</v>
      </c>
      <c r="P677" s="8">
        <v>1.0</v>
      </c>
      <c r="AC677" s="11">
        <f t="shared" si="890"/>
        <v>0.02850369294</v>
      </c>
      <c r="AD677" s="11">
        <f t="shared" si="891"/>
        <v>0.0008124605114</v>
      </c>
    </row>
    <row r="678">
      <c r="A678" s="12">
        <v>1.0</v>
      </c>
      <c r="B678" s="12">
        <v>2.0</v>
      </c>
      <c r="C678" s="12" t="s">
        <v>23</v>
      </c>
      <c r="D678" s="12">
        <v>31.0</v>
      </c>
      <c r="E678" s="12">
        <v>13.0</v>
      </c>
      <c r="F678" s="12" t="s">
        <v>24</v>
      </c>
      <c r="G678" s="12">
        <v>0.0</v>
      </c>
      <c r="H678" s="12">
        <v>0.0</v>
      </c>
      <c r="I678" s="12">
        <f t="shared" si="883"/>
        <v>0.3875</v>
      </c>
      <c r="J678" s="12">
        <f t="shared" si="884"/>
        <v>1.146128036</v>
      </c>
      <c r="K678" s="13">
        <f t="shared" si="885"/>
        <v>0</v>
      </c>
      <c r="L678" s="13">
        <f t="shared" si="886"/>
        <v>1</v>
      </c>
      <c r="M678" s="13">
        <f t="shared" si="887"/>
        <v>1</v>
      </c>
      <c r="N678" s="13">
        <f t="shared" si="888"/>
        <v>0</v>
      </c>
      <c r="O678" s="13">
        <f t="shared" si="889"/>
        <v>1</v>
      </c>
      <c r="P678" s="12">
        <v>1.0</v>
      </c>
      <c r="AC678" s="11">
        <f t="shared" si="890"/>
        <v>0.2823252443</v>
      </c>
      <c r="AD678" s="11">
        <f t="shared" si="891"/>
        <v>0.5150570549</v>
      </c>
    </row>
    <row r="679" hidden="1">
      <c r="A679" s="8">
        <v>0.0</v>
      </c>
      <c r="B679" s="8">
        <v>2.0</v>
      </c>
      <c r="C679" s="8" t="s">
        <v>23</v>
      </c>
      <c r="D679" s="9"/>
      <c r="E679" s="8">
        <v>0.0</v>
      </c>
      <c r="F679" s="8" t="s">
        <v>24</v>
      </c>
      <c r="G679" s="8">
        <v>0.0</v>
      </c>
      <c r="H679" s="8">
        <v>0.0</v>
      </c>
      <c r="I679" s="8"/>
      <c r="J679" s="8"/>
      <c r="K679" s="9"/>
      <c r="L679" s="9"/>
      <c r="M679" s="9"/>
      <c r="N679" s="9"/>
      <c r="O679" s="9"/>
      <c r="P679" s="9"/>
    </row>
    <row r="680">
      <c r="A680" s="12">
        <v>0.0</v>
      </c>
      <c r="B680" s="12">
        <v>3.0</v>
      </c>
      <c r="C680" s="12" t="s">
        <v>23</v>
      </c>
      <c r="D680" s="12">
        <v>18.0</v>
      </c>
      <c r="E680" s="12">
        <v>7.775</v>
      </c>
      <c r="F680" s="12" t="s">
        <v>24</v>
      </c>
      <c r="G680" s="12">
        <v>0.0</v>
      </c>
      <c r="H680" s="12">
        <v>0.0</v>
      </c>
      <c r="I680" s="12">
        <f t="shared" ref="I680:I684" si="892">D680:D1003/$D$1</f>
        <v>0.225</v>
      </c>
      <c r="J680" s="12">
        <f t="shared" ref="J680:J684" si="893">LOG10(E680:E1003 +1)</f>
        <v>0.9432471251</v>
      </c>
      <c r="K680" s="13">
        <f t="shared" ref="K680:K684" si="894">IF(B680=1, 1, 0)</f>
        <v>0</v>
      </c>
      <c r="L680" s="13">
        <f t="shared" ref="L680:L684" si="895">IF(B680=2, 1, 0)</f>
        <v>0</v>
      </c>
      <c r="M680" s="13">
        <f t="shared" ref="M680:M684" si="896">IF(F680="S", 1, 0)</f>
        <v>1</v>
      </c>
      <c r="N680" s="13">
        <f t="shared" ref="N680:N684" si="897">IF(F680="C", 1,0)</f>
        <v>0</v>
      </c>
      <c r="O680" s="13">
        <f t="shared" ref="O680:O684" si="898">IF(C680="male", 1,0)</f>
        <v>1</v>
      </c>
      <c r="P680" s="12">
        <v>1.0</v>
      </c>
      <c r="AC680" s="11">
        <f t="shared" ref="AC680:AC684" si="899">SUMPRODUCT(G680:P680, $R$5:$AA$5)</f>
        <v>0.1728143119</v>
      </c>
      <c r="AD680" s="11">
        <f t="shared" ref="AD680:AD684" si="900">(AC680-A680)^2</f>
        <v>0.0298647864</v>
      </c>
    </row>
    <row r="681">
      <c r="A681" s="8">
        <v>0.0</v>
      </c>
      <c r="B681" s="8">
        <v>3.0</v>
      </c>
      <c r="C681" s="8" t="s">
        <v>23</v>
      </c>
      <c r="D681" s="8">
        <v>24.5</v>
      </c>
      <c r="E681" s="8">
        <v>8.05</v>
      </c>
      <c r="F681" s="8" t="s">
        <v>24</v>
      </c>
      <c r="G681" s="8">
        <v>0.0</v>
      </c>
      <c r="H681" s="8">
        <v>0.0</v>
      </c>
      <c r="I681" s="8">
        <f t="shared" si="892"/>
        <v>0.30625</v>
      </c>
      <c r="J681" s="8">
        <f t="shared" si="893"/>
        <v>0.9566485792</v>
      </c>
      <c r="K681" s="9">
        <f t="shared" si="894"/>
        <v>0</v>
      </c>
      <c r="L681" s="9">
        <f t="shared" si="895"/>
        <v>0</v>
      </c>
      <c r="M681" s="9">
        <f t="shared" si="896"/>
        <v>1</v>
      </c>
      <c r="N681" s="9">
        <f t="shared" si="897"/>
        <v>0</v>
      </c>
      <c r="O681" s="9">
        <f t="shared" si="898"/>
        <v>1</v>
      </c>
      <c r="P681" s="8">
        <v>1.0</v>
      </c>
      <c r="AC681" s="11">
        <f t="shared" si="899"/>
        <v>0.1318578985</v>
      </c>
      <c r="AD681" s="11">
        <f t="shared" si="900"/>
        <v>0.01738650539</v>
      </c>
    </row>
    <row r="682">
      <c r="A682" s="12">
        <v>1.0</v>
      </c>
      <c r="B682" s="12">
        <v>3.0</v>
      </c>
      <c r="C682" s="12" t="s">
        <v>25</v>
      </c>
      <c r="D682" s="12">
        <v>18.0</v>
      </c>
      <c r="E682" s="12">
        <v>9.8417</v>
      </c>
      <c r="F682" s="12" t="s">
        <v>24</v>
      </c>
      <c r="G682" s="12">
        <v>0.0</v>
      </c>
      <c r="H682" s="12">
        <v>0.0</v>
      </c>
      <c r="I682" s="12">
        <f t="shared" si="892"/>
        <v>0.225</v>
      </c>
      <c r="J682" s="12">
        <f t="shared" si="893"/>
        <v>1.035097386</v>
      </c>
      <c r="K682" s="13">
        <f t="shared" si="894"/>
        <v>0</v>
      </c>
      <c r="L682" s="13">
        <f t="shared" si="895"/>
        <v>0</v>
      </c>
      <c r="M682" s="13">
        <f t="shared" si="896"/>
        <v>1</v>
      </c>
      <c r="N682" s="13">
        <f t="shared" si="897"/>
        <v>0</v>
      </c>
      <c r="O682" s="13">
        <f t="shared" si="898"/>
        <v>0</v>
      </c>
      <c r="P682" s="12">
        <v>1.0</v>
      </c>
      <c r="AC682" s="11">
        <f t="shared" si="899"/>
        <v>0.6603556607</v>
      </c>
      <c r="AD682" s="11">
        <f t="shared" si="900"/>
        <v>0.1153582772</v>
      </c>
    </row>
    <row r="683">
      <c r="A683" s="8">
        <v>0.0</v>
      </c>
      <c r="B683" s="8">
        <v>3.0</v>
      </c>
      <c r="C683" s="8" t="s">
        <v>25</v>
      </c>
      <c r="D683" s="8">
        <v>43.0</v>
      </c>
      <c r="E683" s="8">
        <v>46.9</v>
      </c>
      <c r="F683" s="8" t="s">
        <v>24</v>
      </c>
      <c r="G683" s="8">
        <v>1.0</v>
      </c>
      <c r="H683" s="8">
        <v>6.0</v>
      </c>
      <c r="I683" s="8">
        <f t="shared" si="892"/>
        <v>0.5375</v>
      </c>
      <c r="J683" s="8">
        <f t="shared" si="893"/>
        <v>1.680335513</v>
      </c>
      <c r="K683" s="9">
        <f t="shared" si="894"/>
        <v>0</v>
      </c>
      <c r="L683" s="9">
        <f t="shared" si="895"/>
        <v>0</v>
      </c>
      <c r="M683" s="9">
        <f t="shared" si="896"/>
        <v>1</v>
      </c>
      <c r="N683" s="9">
        <f t="shared" si="897"/>
        <v>0</v>
      </c>
      <c r="O683" s="9">
        <f t="shared" si="898"/>
        <v>0</v>
      </c>
      <c r="P683" s="8">
        <v>1.0</v>
      </c>
      <c r="AC683" s="11">
        <f t="shared" si="899"/>
        <v>0.3932777812</v>
      </c>
      <c r="AD683" s="11">
        <f t="shared" si="900"/>
        <v>0.1546674132</v>
      </c>
    </row>
    <row r="684">
      <c r="A684" s="12">
        <v>1.0</v>
      </c>
      <c r="B684" s="12">
        <v>1.0</v>
      </c>
      <c r="C684" s="12" t="s">
        <v>23</v>
      </c>
      <c r="D684" s="12">
        <v>36.0</v>
      </c>
      <c r="E684" s="12">
        <v>512.3292</v>
      </c>
      <c r="F684" s="12" t="s">
        <v>26</v>
      </c>
      <c r="G684" s="12">
        <v>0.0</v>
      </c>
      <c r="H684" s="12">
        <v>1.0</v>
      </c>
      <c r="I684" s="12">
        <f t="shared" si="892"/>
        <v>0.45</v>
      </c>
      <c r="J684" s="12">
        <f t="shared" si="893"/>
        <v>2.710395969</v>
      </c>
      <c r="K684" s="13">
        <f t="shared" si="894"/>
        <v>1</v>
      </c>
      <c r="L684" s="13">
        <f t="shared" si="895"/>
        <v>0</v>
      </c>
      <c r="M684" s="13">
        <f t="shared" si="896"/>
        <v>0</v>
      </c>
      <c r="N684" s="13">
        <f t="shared" si="897"/>
        <v>1</v>
      </c>
      <c r="O684" s="13">
        <f t="shared" si="898"/>
        <v>1</v>
      </c>
      <c r="P684" s="12">
        <v>1.0</v>
      </c>
      <c r="AC684" s="11">
        <f t="shared" si="899"/>
        <v>0.54849859</v>
      </c>
      <c r="AD684" s="11">
        <f t="shared" si="900"/>
        <v>0.2038535232</v>
      </c>
    </row>
    <row r="685" hidden="1">
      <c r="A685" s="8">
        <v>0.0</v>
      </c>
      <c r="B685" s="8">
        <v>3.0</v>
      </c>
      <c r="C685" s="8" t="s">
        <v>25</v>
      </c>
      <c r="D685" s="9"/>
      <c r="E685" s="8">
        <v>8.1375</v>
      </c>
      <c r="F685" s="8" t="s">
        <v>28</v>
      </c>
      <c r="G685" s="8">
        <v>0.0</v>
      </c>
      <c r="H685" s="8">
        <v>0.0</v>
      </c>
      <c r="I685" s="8"/>
      <c r="J685" s="8"/>
      <c r="K685" s="9"/>
      <c r="L685" s="9"/>
      <c r="M685" s="9"/>
      <c r="N685" s="9"/>
      <c r="O685" s="9"/>
      <c r="P685" s="9"/>
    </row>
    <row r="686">
      <c r="A686" s="12">
        <v>1.0</v>
      </c>
      <c r="B686" s="12">
        <v>1.0</v>
      </c>
      <c r="C686" s="12" t="s">
        <v>23</v>
      </c>
      <c r="D686" s="12">
        <v>27.0</v>
      </c>
      <c r="E686" s="12">
        <v>76.7292</v>
      </c>
      <c r="F686" s="12" t="s">
        <v>26</v>
      </c>
      <c r="G686" s="12">
        <v>0.0</v>
      </c>
      <c r="H686" s="12">
        <v>0.0</v>
      </c>
      <c r="I686" s="12">
        <f t="shared" ref="I686:I696" si="901">D686:D1003/$D$1</f>
        <v>0.3375</v>
      </c>
      <c r="J686" s="12">
        <f t="shared" ref="J686:J696" si="902">LOG10(E686:E1003 +1)</f>
        <v>1.890584198</v>
      </c>
      <c r="K686" s="13">
        <f t="shared" ref="K686:K696" si="903">IF(B686=1, 1, 0)</f>
        <v>1</v>
      </c>
      <c r="L686" s="13">
        <f t="shared" ref="L686:L696" si="904">IF(B686=2, 1, 0)</f>
        <v>0</v>
      </c>
      <c r="M686" s="13">
        <f t="shared" ref="M686:M696" si="905">IF(F686="S", 1, 0)</f>
        <v>0</v>
      </c>
      <c r="N686" s="13">
        <f t="shared" ref="N686:N696" si="906">IF(F686="C", 1,0)</f>
        <v>1</v>
      </c>
      <c r="O686" s="13">
        <f t="shared" ref="O686:O696" si="907">IF(C686="male", 1,0)</f>
        <v>1</v>
      </c>
      <c r="P686" s="12">
        <v>1.0</v>
      </c>
      <c r="AC686" s="11">
        <f t="shared" ref="AC686:AC696" si="908">SUMPRODUCT(G686:P686, $R$5:$AA$5)</f>
        <v>0.5800798214</v>
      </c>
      <c r="AD686" s="11">
        <f t="shared" ref="AD686:AD696" si="909">(AC686-A686)^2</f>
        <v>0.1763329564</v>
      </c>
    </row>
    <row r="687">
      <c r="A687" s="8">
        <v>0.0</v>
      </c>
      <c r="B687" s="8">
        <v>3.0</v>
      </c>
      <c r="C687" s="8" t="s">
        <v>23</v>
      </c>
      <c r="D687" s="8">
        <v>20.0</v>
      </c>
      <c r="E687" s="8">
        <v>9.225</v>
      </c>
      <c r="F687" s="8" t="s">
        <v>24</v>
      </c>
      <c r="G687" s="8">
        <v>0.0</v>
      </c>
      <c r="H687" s="8">
        <v>0.0</v>
      </c>
      <c r="I687" s="8">
        <f t="shared" si="901"/>
        <v>0.25</v>
      </c>
      <c r="J687" s="8">
        <f t="shared" si="902"/>
        <v>1.009663317</v>
      </c>
      <c r="K687" s="9">
        <f t="shared" si="903"/>
        <v>0</v>
      </c>
      <c r="L687" s="9">
        <f t="shared" si="904"/>
        <v>0</v>
      </c>
      <c r="M687" s="9">
        <f t="shared" si="905"/>
        <v>1</v>
      </c>
      <c r="N687" s="9">
        <f t="shared" si="906"/>
        <v>0</v>
      </c>
      <c r="O687" s="9">
        <f t="shared" si="907"/>
        <v>1</v>
      </c>
      <c r="P687" s="8">
        <v>1.0</v>
      </c>
      <c r="AC687" s="11">
        <f t="shared" si="908"/>
        <v>0.1632485139</v>
      </c>
      <c r="AD687" s="11">
        <f t="shared" si="909"/>
        <v>0.02665007728</v>
      </c>
    </row>
    <row r="688">
      <c r="A688" s="12">
        <v>0.0</v>
      </c>
      <c r="B688" s="12">
        <v>3.0</v>
      </c>
      <c r="C688" s="12" t="s">
        <v>23</v>
      </c>
      <c r="D688" s="12">
        <v>14.0</v>
      </c>
      <c r="E688" s="12">
        <v>46.9</v>
      </c>
      <c r="F688" s="12" t="s">
        <v>24</v>
      </c>
      <c r="G688" s="12">
        <v>5.0</v>
      </c>
      <c r="H688" s="12">
        <v>2.0</v>
      </c>
      <c r="I688" s="12">
        <f t="shared" si="901"/>
        <v>0.175</v>
      </c>
      <c r="J688" s="12">
        <f t="shared" si="902"/>
        <v>1.680335513</v>
      </c>
      <c r="K688" s="13">
        <f t="shared" si="903"/>
        <v>0</v>
      </c>
      <c r="L688" s="13">
        <f t="shared" si="904"/>
        <v>0</v>
      </c>
      <c r="M688" s="13">
        <f t="shared" si="905"/>
        <v>1</v>
      </c>
      <c r="N688" s="13">
        <f t="shared" si="906"/>
        <v>0</v>
      </c>
      <c r="O688" s="13">
        <f t="shared" si="907"/>
        <v>1</v>
      </c>
      <c r="P688" s="12">
        <v>1.0</v>
      </c>
      <c r="AC688" s="11">
        <f t="shared" si="908"/>
        <v>-0.06817763162</v>
      </c>
      <c r="AD688" s="11">
        <f t="shared" si="909"/>
        <v>0.004648189453</v>
      </c>
    </row>
    <row r="689">
      <c r="A689" s="8">
        <v>0.0</v>
      </c>
      <c r="B689" s="8">
        <v>2.0</v>
      </c>
      <c r="C689" s="8" t="s">
        <v>23</v>
      </c>
      <c r="D689" s="8">
        <v>60.0</v>
      </c>
      <c r="E689" s="8">
        <v>39.0</v>
      </c>
      <c r="F689" s="8" t="s">
        <v>24</v>
      </c>
      <c r="G689" s="8">
        <v>1.0</v>
      </c>
      <c r="H689" s="8">
        <v>1.0</v>
      </c>
      <c r="I689" s="8">
        <f t="shared" si="901"/>
        <v>0.75</v>
      </c>
      <c r="J689" s="8">
        <f t="shared" si="902"/>
        <v>1.602059991</v>
      </c>
      <c r="K689" s="9">
        <f t="shared" si="903"/>
        <v>0</v>
      </c>
      <c r="L689" s="9">
        <f t="shared" si="904"/>
        <v>1</v>
      </c>
      <c r="M689" s="9">
        <f t="shared" si="905"/>
        <v>1</v>
      </c>
      <c r="N689" s="9">
        <f t="shared" si="906"/>
        <v>0</v>
      </c>
      <c r="O689" s="9">
        <f t="shared" si="907"/>
        <v>1</v>
      </c>
      <c r="P689" s="8">
        <v>1.0</v>
      </c>
      <c r="AC689" s="11">
        <f t="shared" si="908"/>
        <v>0.05004437396</v>
      </c>
      <c r="AD689" s="11">
        <f t="shared" si="909"/>
        <v>0.002504439365</v>
      </c>
    </row>
    <row r="690">
      <c r="A690" s="12">
        <v>0.0</v>
      </c>
      <c r="B690" s="12">
        <v>2.0</v>
      </c>
      <c r="C690" s="12" t="s">
        <v>23</v>
      </c>
      <c r="D690" s="12">
        <v>25.0</v>
      </c>
      <c r="E690" s="12">
        <v>41.5792</v>
      </c>
      <c r="F690" s="12" t="s">
        <v>26</v>
      </c>
      <c r="G690" s="12">
        <v>1.0</v>
      </c>
      <c r="H690" s="12">
        <v>2.0</v>
      </c>
      <c r="I690" s="12">
        <f t="shared" si="901"/>
        <v>0.3125</v>
      </c>
      <c r="J690" s="12">
        <f t="shared" si="902"/>
        <v>1.629197497</v>
      </c>
      <c r="K690" s="13">
        <f t="shared" si="903"/>
        <v>0</v>
      </c>
      <c r="L690" s="13">
        <f t="shared" si="904"/>
        <v>1</v>
      </c>
      <c r="M690" s="13">
        <f t="shared" si="905"/>
        <v>0</v>
      </c>
      <c r="N690" s="13">
        <f t="shared" si="906"/>
        <v>1</v>
      </c>
      <c r="O690" s="13">
        <f t="shared" si="907"/>
        <v>1</v>
      </c>
      <c r="P690" s="12">
        <v>1.0</v>
      </c>
      <c r="AC690" s="11">
        <f t="shared" si="908"/>
        <v>0.3275886523</v>
      </c>
      <c r="AD690" s="11">
        <f t="shared" si="909"/>
        <v>0.1073143251</v>
      </c>
    </row>
    <row r="691">
      <c r="A691" s="8">
        <v>0.0</v>
      </c>
      <c r="B691" s="8">
        <v>3.0</v>
      </c>
      <c r="C691" s="8" t="s">
        <v>23</v>
      </c>
      <c r="D691" s="8">
        <v>14.0</v>
      </c>
      <c r="E691" s="8">
        <v>39.6875</v>
      </c>
      <c r="F691" s="8" t="s">
        <v>24</v>
      </c>
      <c r="G691" s="8">
        <v>4.0</v>
      </c>
      <c r="H691" s="8">
        <v>1.0</v>
      </c>
      <c r="I691" s="8">
        <f t="shared" si="901"/>
        <v>0.175</v>
      </c>
      <c r="J691" s="8">
        <f t="shared" si="902"/>
        <v>1.609461006</v>
      </c>
      <c r="K691" s="9">
        <f t="shared" si="903"/>
        <v>0</v>
      </c>
      <c r="L691" s="9">
        <f t="shared" si="904"/>
        <v>0</v>
      </c>
      <c r="M691" s="9">
        <f t="shared" si="905"/>
        <v>1</v>
      </c>
      <c r="N691" s="9">
        <f t="shared" si="906"/>
        <v>0</v>
      </c>
      <c r="O691" s="9">
        <f t="shared" si="907"/>
        <v>1</v>
      </c>
      <c r="P691" s="8">
        <v>1.0</v>
      </c>
      <c r="AC691" s="11">
        <f t="shared" si="908"/>
        <v>-0.002771733001</v>
      </c>
      <c r="AD691" s="11">
        <f t="shared" si="909"/>
        <v>0.00000768250383</v>
      </c>
    </row>
    <row r="692">
      <c r="A692" s="12">
        <v>0.0</v>
      </c>
      <c r="B692" s="12">
        <v>3.0</v>
      </c>
      <c r="C692" s="12" t="s">
        <v>23</v>
      </c>
      <c r="D692" s="12">
        <v>19.0</v>
      </c>
      <c r="E692" s="12">
        <v>10.1708</v>
      </c>
      <c r="F692" s="12" t="s">
        <v>24</v>
      </c>
      <c r="G692" s="12">
        <v>0.0</v>
      </c>
      <c r="H692" s="12">
        <v>0.0</v>
      </c>
      <c r="I692" s="12">
        <f t="shared" si="901"/>
        <v>0.2375</v>
      </c>
      <c r="J692" s="12">
        <f t="shared" si="902"/>
        <v>1.048084276</v>
      </c>
      <c r="K692" s="13">
        <f t="shared" si="903"/>
        <v>0</v>
      </c>
      <c r="L692" s="13">
        <f t="shared" si="904"/>
        <v>0</v>
      </c>
      <c r="M692" s="13">
        <f t="shared" si="905"/>
        <v>1</v>
      </c>
      <c r="N692" s="13">
        <f t="shared" si="906"/>
        <v>0</v>
      </c>
      <c r="O692" s="13">
        <f t="shared" si="907"/>
        <v>1</v>
      </c>
      <c r="P692" s="12">
        <v>1.0</v>
      </c>
      <c r="AC692" s="11">
        <f t="shared" si="908"/>
        <v>0.1715226484</v>
      </c>
      <c r="AD692" s="11">
        <f t="shared" si="909"/>
        <v>0.0294200189</v>
      </c>
    </row>
    <row r="693">
      <c r="A693" s="8">
        <v>0.0</v>
      </c>
      <c r="B693" s="8">
        <v>3.0</v>
      </c>
      <c r="C693" s="8" t="s">
        <v>23</v>
      </c>
      <c r="D693" s="8">
        <v>18.0</v>
      </c>
      <c r="E693" s="8">
        <v>7.7958</v>
      </c>
      <c r="F693" s="8" t="s">
        <v>24</v>
      </c>
      <c r="G693" s="8">
        <v>0.0</v>
      </c>
      <c r="H693" s="8">
        <v>0.0</v>
      </c>
      <c r="I693" s="8">
        <f t="shared" si="901"/>
        <v>0.225</v>
      </c>
      <c r="J693" s="8">
        <f t="shared" si="902"/>
        <v>0.9442753458</v>
      </c>
      <c r="K693" s="9">
        <f t="shared" si="903"/>
        <v>0</v>
      </c>
      <c r="L693" s="9">
        <f t="shared" si="904"/>
        <v>0</v>
      </c>
      <c r="M693" s="9">
        <f t="shared" si="905"/>
        <v>1</v>
      </c>
      <c r="N693" s="9">
        <f t="shared" si="906"/>
        <v>0</v>
      </c>
      <c r="O693" s="9">
        <f t="shared" si="907"/>
        <v>1</v>
      </c>
      <c r="P693" s="8">
        <v>1.0</v>
      </c>
      <c r="AC693" s="11">
        <f t="shared" si="908"/>
        <v>0.1728644279</v>
      </c>
      <c r="AD693" s="11">
        <f t="shared" si="909"/>
        <v>0.02988211043</v>
      </c>
    </row>
    <row r="694">
      <c r="A694" s="12">
        <v>1.0</v>
      </c>
      <c r="B694" s="12">
        <v>1.0</v>
      </c>
      <c r="C694" s="12" t="s">
        <v>25</v>
      </c>
      <c r="D694" s="12">
        <v>15.0</v>
      </c>
      <c r="E694" s="12">
        <v>211.3375</v>
      </c>
      <c r="F694" s="12" t="s">
        <v>24</v>
      </c>
      <c r="G694" s="12">
        <v>0.0</v>
      </c>
      <c r="H694" s="12">
        <v>1.0</v>
      </c>
      <c r="I694" s="12">
        <f t="shared" si="901"/>
        <v>0.1875</v>
      </c>
      <c r="J694" s="12">
        <f t="shared" si="902"/>
        <v>2.3270267</v>
      </c>
      <c r="K694" s="13">
        <f t="shared" si="903"/>
        <v>1</v>
      </c>
      <c r="L694" s="13">
        <f t="shared" si="904"/>
        <v>0</v>
      </c>
      <c r="M694" s="13">
        <f t="shared" si="905"/>
        <v>1</v>
      </c>
      <c r="N694" s="13">
        <f t="shared" si="906"/>
        <v>0</v>
      </c>
      <c r="O694" s="13">
        <f t="shared" si="907"/>
        <v>0</v>
      </c>
      <c r="P694" s="12">
        <v>1.0</v>
      </c>
      <c r="AC694" s="11">
        <f t="shared" si="908"/>
        <v>1.08121273</v>
      </c>
      <c r="AD694" s="11">
        <f t="shared" si="909"/>
        <v>0.006595507446</v>
      </c>
    </row>
    <row r="695">
      <c r="A695" s="8">
        <v>1.0</v>
      </c>
      <c r="B695" s="8">
        <v>1.0</v>
      </c>
      <c r="C695" s="8" t="s">
        <v>23</v>
      </c>
      <c r="D695" s="8">
        <v>31.0</v>
      </c>
      <c r="E695" s="8">
        <v>57.0</v>
      </c>
      <c r="F695" s="8" t="s">
        <v>24</v>
      </c>
      <c r="G695" s="8">
        <v>1.0</v>
      </c>
      <c r="H695" s="8">
        <v>0.0</v>
      </c>
      <c r="I695" s="8">
        <f t="shared" si="901"/>
        <v>0.3875</v>
      </c>
      <c r="J695" s="8">
        <f t="shared" si="902"/>
        <v>1.763427994</v>
      </c>
      <c r="K695" s="9">
        <f t="shared" si="903"/>
        <v>1</v>
      </c>
      <c r="L695" s="9">
        <f t="shared" si="904"/>
        <v>0</v>
      </c>
      <c r="M695" s="9">
        <f t="shared" si="905"/>
        <v>1</v>
      </c>
      <c r="N695" s="9">
        <f t="shared" si="906"/>
        <v>0</v>
      </c>
      <c r="O695" s="9">
        <f t="shared" si="907"/>
        <v>1</v>
      </c>
      <c r="P695" s="8">
        <v>1.0</v>
      </c>
      <c r="AC695" s="11">
        <f t="shared" si="908"/>
        <v>0.4272460429</v>
      </c>
      <c r="AD695" s="11">
        <f t="shared" si="909"/>
        <v>0.3280470953</v>
      </c>
    </row>
    <row r="696">
      <c r="A696" s="12">
        <v>1.0</v>
      </c>
      <c r="B696" s="12">
        <v>3.0</v>
      </c>
      <c r="C696" s="12" t="s">
        <v>25</v>
      </c>
      <c r="D696" s="12">
        <v>4.0</v>
      </c>
      <c r="E696" s="12">
        <v>13.4167</v>
      </c>
      <c r="F696" s="12" t="s">
        <v>26</v>
      </c>
      <c r="G696" s="12">
        <v>0.0</v>
      </c>
      <c r="H696" s="12">
        <v>1.0</v>
      </c>
      <c r="I696" s="12">
        <f t="shared" si="901"/>
        <v>0.05</v>
      </c>
      <c r="J696" s="12">
        <f t="shared" si="902"/>
        <v>1.158865861</v>
      </c>
      <c r="K696" s="13">
        <f t="shared" si="903"/>
        <v>0</v>
      </c>
      <c r="L696" s="13">
        <f t="shared" si="904"/>
        <v>0</v>
      </c>
      <c r="M696" s="13">
        <f t="shared" si="905"/>
        <v>0</v>
      </c>
      <c r="N696" s="13">
        <f t="shared" si="906"/>
        <v>1</v>
      </c>
      <c r="O696" s="13">
        <f t="shared" si="907"/>
        <v>0</v>
      </c>
      <c r="P696" s="12">
        <v>1.0</v>
      </c>
      <c r="AC696" s="11">
        <f t="shared" si="908"/>
        <v>0.8081787424</v>
      </c>
      <c r="AD696" s="11">
        <f t="shared" si="909"/>
        <v>0.03679539486</v>
      </c>
    </row>
    <row r="697" hidden="1">
      <c r="A697" s="8">
        <v>1.0</v>
      </c>
      <c r="B697" s="8">
        <v>3.0</v>
      </c>
      <c r="C697" s="8" t="s">
        <v>23</v>
      </c>
      <c r="D697" s="9"/>
      <c r="E697" s="8">
        <v>56.4958</v>
      </c>
      <c r="F697" s="8" t="s">
        <v>24</v>
      </c>
      <c r="G697" s="8">
        <v>0.0</v>
      </c>
      <c r="H697" s="8">
        <v>0.0</v>
      </c>
      <c r="I697" s="8"/>
      <c r="J697" s="8"/>
      <c r="K697" s="9"/>
      <c r="L697" s="9"/>
      <c r="M697" s="9"/>
      <c r="N697" s="9"/>
      <c r="O697" s="9"/>
      <c r="P697" s="9"/>
    </row>
    <row r="698">
      <c r="A698" s="12">
        <v>0.0</v>
      </c>
      <c r="B698" s="12">
        <v>3.0</v>
      </c>
      <c r="C698" s="12" t="s">
        <v>23</v>
      </c>
      <c r="D698" s="12">
        <v>25.0</v>
      </c>
      <c r="E698" s="12">
        <v>7.225</v>
      </c>
      <c r="F698" s="12" t="s">
        <v>26</v>
      </c>
      <c r="G698" s="12">
        <v>0.0</v>
      </c>
      <c r="H698" s="12">
        <v>0.0</v>
      </c>
      <c r="I698" s="12">
        <f t="shared" ref="I698:I701" si="910">D698:D1003/$D$1</f>
        <v>0.3125</v>
      </c>
      <c r="J698" s="12">
        <f t="shared" ref="J698:J701" si="911">LOG10(E698:E1003 +1)</f>
        <v>0.9151359066</v>
      </c>
      <c r="K698" s="13">
        <f t="shared" ref="K698:K701" si="912">IF(B698=1, 1, 0)</f>
        <v>0</v>
      </c>
      <c r="L698" s="13">
        <f t="shared" ref="L698:L701" si="913">IF(B698=2, 1, 0)</f>
        <v>0</v>
      </c>
      <c r="M698" s="13">
        <f t="shared" ref="M698:M701" si="914">IF(F698="S", 1, 0)</f>
        <v>0</v>
      </c>
      <c r="N698" s="13">
        <f t="shared" ref="N698:N701" si="915">IF(F698="C", 1,0)</f>
        <v>1</v>
      </c>
      <c r="O698" s="13">
        <f t="shared" ref="O698:O701" si="916">IF(C698="male", 1,0)</f>
        <v>1</v>
      </c>
      <c r="P698" s="12">
        <v>1.0</v>
      </c>
      <c r="AC698" s="11">
        <f t="shared" ref="AC698:AC701" si="917">SUMPRODUCT(G698:P698, $R$5:$AA$5)</f>
        <v>0.1927296241</v>
      </c>
      <c r="AD698" s="11">
        <f t="shared" ref="AD698:AD701" si="918">(AC698-A698)^2</f>
        <v>0.03714470801</v>
      </c>
    </row>
    <row r="699">
      <c r="A699" s="8">
        <v>0.0</v>
      </c>
      <c r="B699" s="8">
        <v>1.0</v>
      </c>
      <c r="C699" s="8" t="s">
        <v>23</v>
      </c>
      <c r="D699" s="8">
        <v>60.0</v>
      </c>
      <c r="E699" s="8">
        <v>26.55</v>
      </c>
      <c r="F699" s="8" t="s">
        <v>24</v>
      </c>
      <c r="G699" s="8">
        <v>0.0</v>
      </c>
      <c r="H699" s="8">
        <v>0.0</v>
      </c>
      <c r="I699" s="8">
        <f t="shared" si="910"/>
        <v>0.75</v>
      </c>
      <c r="J699" s="8">
        <f t="shared" si="911"/>
        <v>1.440121603</v>
      </c>
      <c r="K699" s="9">
        <f t="shared" si="912"/>
        <v>1</v>
      </c>
      <c r="L699" s="9">
        <f t="shared" si="913"/>
        <v>0</v>
      </c>
      <c r="M699" s="9">
        <f t="shared" si="914"/>
        <v>1</v>
      </c>
      <c r="N699" s="9">
        <f t="shared" si="915"/>
        <v>0</v>
      </c>
      <c r="O699" s="9">
        <f t="shared" si="916"/>
        <v>1</v>
      </c>
      <c r="P699" s="8">
        <v>1.0</v>
      </c>
      <c r="AC699" s="11">
        <f t="shared" si="917"/>
        <v>0.280779466</v>
      </c>
      <c r="AD699" s="11">
        <f t="shared" si="918"/>
        <v>0.07883710852</v>
      </c>
    </row>
    <row r="700">
      <c r="A700" s="12">
        <v>0.0</v>
      </c>
      <c r="B700" s="12">
        <v>2.0</v>
      </c>
      <c r="C700" s="12" t="s">
        <v>23</v>
      </c>
      <c r="D700" s="12">
        <v>52.0</v>
      </c>
      <c r="E700" s="12">
        <v>13.5</v>
      </c>
      <c r="F700" s="12" t="s">
        <v>24</v>
      </c>
      <c r="G700" s="12">
        <v>0.0</v>
      </c>
      <c r="H700" s="12">
        <v>0.0</v>
      </c>
      <c r="I700" s="12">
        <f t="shared" si="910"/>
        <v>0.65</v>
      </c>
      <c r="J700" s="12">
        <f t="shared" si="911"/>
        <v>1.161368002</v>
      </c>
      <c r="K700" s="13">
        <f t="shared" si="912"/>
        <v>0</v>
      </c>
      <c r="L700" s="13">
        <f t="shared" si="913"/>
        <v>1</v>
      </c>
      <c r="M700" s="13">
        <f t="shared" si="914"/>
        <v>1</v>
      </c>
      <c r="N700" s="13">
        <f t="shared" si="915"/>
        <v>0</v>
      </c>
      <c r="O700" s="13">
        <f t="shared" si="916"/>
        <v>1</v>
      </c>
      <c r="P700" s="12">
        <v>1.0</v>
      </c>
      <c r="AC700" s="11">
        <f t="shared" si="917"/>
        <v>0.1486370101</v>
      </c>
      <c r="AD700" s="11">
        <f t="shared" si="918"/>
        <v>0.02209296076</v>
      </c>
    </row>
    <row r="701">
      <c r="A701" s="8">
        <v>0.0</v>
      </c>
      <c r="B701" s="8">
        <v>3.0</v>
      </c>
      <c r="C701" s="8" t="s">
        <v>23</v>
      </c>
      <c r="D701" s="8">
        <v>44.0</v>
      </c>
      <c r="E701" s="8">
        <v>8.05</v>
      </c>
      <c r="F701" s="8" t="s">
        <v>24</v>
      </c>
      <c r="G701" s="8">
        <v>0.0</v>
      </c>
      <c r="H701" s="8">
        <v>0.0</v>
      </c>
      <c r="I701" s="8">
        <f t="shared" si="910"/>
        <v>0.55</v>
      </c>
      <c r="J701" s="8">
        <f t="shared" si="911"/>
        <v>0.9566485792</v>
      </c>
      <c r="K701" s="9">
        <f t="shared" si="912"/>
        <v>0</v>
      </c>
      <c r="L701" s="9">
        <f t="shared" si="913"/>
        <v>0</v>
      </c>
      <c r="M701" s="9">
        <f t="shared" si="914"/>
        <v>1</v>
      </c>
      <c r="N701" s="9">
        <f t="shared" si="915"/>
        <v>0</v>
      </c>
      <c r="O701" s="9">
        <f t="shared" si="916"/>
        <v>1</v>
      </c>
      <c r="P701" s="8">
        <v>1.0</v>
      </c>
      <c r="AC701" s="11">
        <f t="shared" si="917"/>
        <v>0.007029077681</v>
      </c>
      <c r="AD701" s="11">
        <f t="shared" si="918"/>
        <v>0.00004940793304</v>
      </c>
    </row>
    <row r="702" hidden="1">
      <c r="A702" s="12">
        <v>1.0</v>
      </c>
      <c r="B702" s="12">
        <v>3.0</v>
      </c>
      <c r="C702" s="12" t="s">
        <v>25</v>
      </c>
      <c r="D702" s="13"/>
      <c r="E702" s="12">
        <v>7.7333</v>
      </c>
      <c r="F702" s="12" t="s">
        <v>28</v>
      </c>
      <c r="G702" s="12">
        <v>0.0</v>
      </c>
      <c r="H702" s="12">
        <v>0.0</v>
      </c>
      <c r="I702" s="12"/>
      <c r="J702" s="12"/>
      <c r="K702" s="13"/>
      <c r="L702" s="13"/>
      <c r="M702" s="13"/>
      <c r="N702" s="13"/>
      <c r="O702" s="13"/>
      <c r="P702" s="13"/>
    </row>
    <row r="703">
      <c r="A703" s="8">
        <v>0.0</v>
      </c>
      <c r="B703" s="8">
        <v>1.0</v>
      </c>
      <c r="C703" s="8" t="s">
        <v>23</v>
      </c>
      <c r="D703" s="8">
        <v>49.0</v>
      </c>
      <c r="E703" s="8">
        <v>110.8833</v>
      </c>
      <c r="F703" s="8" t="s">
        <v>26</v>
      </c>
      <c r="G703" s="8">
        <v>1.0</v>
      </c>
      <c r="H703" s="8">
        <v>1.0</v>
      </c>
      <c r="I703" s="8">
        <f t="shared" ref="I703:I713" si="919">D703:D1003/$D$1</f>
        <v>0.6125</v>
      </c>
      <c r="J703" s="8">
        <f t="shared" ref="J703:J713" si="920">LOG10(E703:E1003 +1)</f>
        <v>2.048765267</v>
      </c>
      <c r="K703" s="9">
        <f t="shared" ref="K703:K713" si="921">IF(B703=1, 1, 0)</f>
        <v>1</v>
      </c>
      <c r="L703" s="9">
        <f t="shared" ref="L703:L713" si="922">IF(B703=2, 1, 0)</f>
        <v>0</v>
      </c>
      <c r="M703" s="9">
        <f t="shared" ref="M703:M713" si="923">IF(F703="S", 1, 0)</f>
        <v>0</v>
      </c>
      <c r="N703" s="9">
        <f t="shared" ref="N703:N713" si="924">IF(F703="C", 1,0)</f>
        <v>1</v>
      </c>
      <c r="O703" s="9">
        <f t="shared" ref="O703:O713" si="925">IF(C703="male", 1,0)</f>
        <v>1</v>
      </c>
      <c r="P703" s="8">
        <v>1.0</v>
      </c>
      <c r="AC703" s="11">
        <f t="shared" ref="AC703:AC713" si="926">SUMPRODUCT(G703:P703, $R$5:$AA$5)</f>
        <v>0.3780967719</v>
      </c>
      <c r="AD703" s="11">
        <f t="shared" ref="AD703:AD713" si="927">(AC703-A703)^2</f>
        <v>0.1429571689</v>
      </c>
    </row>
    <row r="704">
      <c r="A704" s="12">
        <v>0.0</v>
      </c>
      <c r="B704" s="12">
        <v>3.0</v>
      </c>
      <c r="C704" s="12" t="s">
        <v>23</v>
      </c>
      <c r="D704" s="12">
        <v>42.0</v>
      </c>
      <c r="E704" s="12">
        <v>7.65</v>
      </c>
      <c r="F704" s="12" t="s">
        <v>24</v>
      </c>
      <c r="G704" s="12">
        <v>0.0</v>
      </c>
      <c r="H704" s="12">
        <v>0.0</v>
      </c>
      <c r="I704" s="12">
        <f t="shared" si="919"/>
        <v>0.525</v>
      </c>
      <c r="J704" s="12">
        <f t="shared" si="920"/>
        <v>0.9370161075</v>
      </c>
      <c r="K704" s="13">
        <f t="shared" si="921"/>
        <v>0</v>
      </c>
      <c r="L704" s="13">
        <f t="shared" si="922"/>
        <v>0</v>
      </c>
      <c r="M704" s="13">
        <f t="shared" si="923"/>
        <v>1</v>
      </c>
      <c r="N704" s="13">
        <f t="shared" si="924"/>
        <v>0</v>
      </c>
      <c r="O704" s="13">
        <f t="shared" si="925"/>
        <v>1</v>
      </c>
      <c r="P704" s="12">
        <v>1.0</v>
      </c>
      <c r="AC704" s="11">
        <f t="shared" si="926"/>
        <v>0.0188751373</v>
      </c>
      <c r="AD704" s="11">
        <f t="shared" si="927"/>
        <v>0.0003562708083</v>
      </c>
    </row>
    <row r="705">
      <c r="A705" s="8">
        <v>1.0</v>
      </c>
      <c r="B705" s="8">
        <v>1.0</v>
      </c>
      <c r="C705" s="8" t="s">
        <v>25</v>
      </c>
      <c r="D705" s="8">
        <v>18.0</v>
      </c>
      <c r="E705" s="8">
        <v>227.525</v>
      </c>
      <c r="F705" s="8" t="s">
        <v>26</v>
      </c>
      <c r="G705" s="8">
        <v>1.0</v>
      </c>
      <c r="H705" s="8">
        <v>0.0</v>
      </c>
      <c r="I705" s="8">
        <f t="shared" si="919"/>
        <v>0.225</v>
      </c>
      <c r="J705" s="8">
        <f t="shared" si="920"/>
        <v>2.358933718</v>
      </c>
      <c r="K705" s="9">
        <f t="shared" si="921"/>
        <v>1</v>
      </c>
      <c r="L705" s="9">
        <f t="shared" si="922"/>
        <v>0</v>
      </c>
      <c r="M705" s="9">
        <f t="shared" si="923"/>
        <v>0</v>
      </c>
      <c r="N705" s="9">
        <f t="shared" si="924"/>
        <v>1</v>
      </c>
      <c r="O705" s="9">
        <f t="shared" si="925"/>
        <v>0</v>
      </c>
      <c r="P705" s="8">
        <v>1.0</v>
      </c>
      <c r="AC705" s="11">
        <f t="shared" si="926"/>
        <v>1.088650834</v>
      </c>
      <c r="AD705" s="11">
        <f t="shared" si="927"/>
        <v>0.007858970368</v>
      </c>
    </row>
    <row r="706">
      <c r="A706" s="12">
        <v>1.0</v>
      </c>
      <c r="B706" s="12">
        <v>1.0</v>
      </c>
      <c r="C706" s="12" t="s">
        <v>23</v>
      </c>
      <c r="D706" s="12">
        <v>35.0</v>
      </c>
      <c r="E706" s="12">
        <v>26.2875</v>
      </c>
      <c r="F706" s="12" t="s">
        <v>24</v>
      </c>
      <c r="G706" s="12">
        <v>0.0</v>
      </c>
      <c r="H706" s="12">
        <v>0.0</v>
      </c>
      <c r="I706" s="12">
        <f t="shared" si="919"/>
        <v>0.4375</v>
      </c>
      <c r="J706" s="12">
        <f t="shared" si="920"/>
        <v>1.435963749</v>
      </c>
      <c r="K706" s="13">
        <f t="shared" si="921"/>
        <v>1</v>
      </c>
      <c r="L706" s="13">
        <f t="shared" si="922"/>
        <v>0</v>
      </c>
      <c r="M706" s="13">
        <f t="shared" si="923"/>
        <v>1</v>
      </c>
      <c r="N706" s="13">
        <f t="shared" si="924"/>
        <v>0</v>
      </c>
      <c r="O706" s="13">
        <f t="shared" si="925"/>
        <v>1</v>
      </c>
      <c r="P706" s="12">
        <v>1.0</v>
      </c>
      <c r="AC706" s="11">
        <f t="shared" si="926"/>
        <v>0.4406137598</v>
      </c>
      <c r="AD706" s="11">
        <f t="shared" si="927"/>
        <v>0.3129129657</v>
      </c>
    </row>
    <row r="707">
      <c r="A707" s="8">
        <v>0.0</v>
      </c>
      <c r="B707" s="8">
        <v>3.0</v>
      </c>
      <c r="C707" s="8" t="s">
        <v>25</v>
      </c>
      <c r="D707" s="8">
        <v>18.0</v>
      </c>
      <c r="E707" s="8">
        <v>14.4542</v>
      </c>
      <c r="F707" s="8" t="s">
        <v>26</v>
      </c>
      <c r="G707" s="8">
        <v>0.0</v>
      </c>
      <c r="H707" s="8">
        <v>1.0</v>
      </c>
      <c r="I707" s="8">
        <f t="shared" si="919"/>
        <v>0.225</v>
      </c>
      <c r="J707" s="8">
        <f t="shared" si="920"/>
        <v>1.189046528</v>
      </c>
      <c r="K707" s="9">
        <f t="shared" si="921"/>
        <v>0</v>
      </c>
      <c r="L707" s="9">
        <f t="shared" si="922"/>
        <v>0</v>
      </c>
      <c r="M707" s="9">
        <f t="shared" si="923"/>
        <v>0</v>
      </c>
      <c r="N707" s="9">
        <f t="shared" si="924"/>
        <v>1</v>
      </c>
      <c r="O707" s="9">
        <f t="shared" si="925"/>
        <v>0</v>
      </c>
      <c r="P707" s="8">
        <v>1.0</v>
      </c>
      <c r="AC707" s="11">
        <f t="shared" si="926"/>
        <v>0.7200290712</v>
      </c>
      <c r="AD707" s="11">
        <f t="shared" si="927"/>
        <v>0.5184418633</v>
      </c>
    </row>
    <row r="708">
      <c r="A708" s="12">
        <v>0.0</v>
      </c>
      <c r="B708" s="12">
        <v>3.0</v>
      </c>
      <c r="C708" s="12" t="s">
        <v>23</v>
      </c>
      <c r="D708" s="12">
        <v>25.0</v>
      </c>
      <c r="E708" s="12">
        <v>7.7417</v>
      </c>
      <c r="F708" s="12" t="s">
        <v>28</v>
      </c>
      <c r="G708" s="12">
        <v>0.0</v>
      </c>
      <c r="H708" s="12">
        <v>0.0</v>
      </c>
      <c r="I708" s="12">
        <f t="shared" si="919"/>
        <v>0.3125</v>
      </c>
      <c r="J708" s="12">
        <f t="shared" si="920"/>
        <v>0.9415958982</v>
      </c>
      <c r="K708" s="13">
        <f t="shared" si="921"/>
        <v>0</v>
      </c>
      <c r="L708" s="13">
        <f t="shared" si="922"/>
        <v>0</v>
      </c>
      <c r="M708" s="13">
        <f t="shared" si="923"/>
        <v>0</v>
      </c>
      <c r="N708" s="13">
        <f t="shared" si="924"/>
        <v>0</v>
      </c>
      <c r="O708" s="13">
        <f t="shared" si="925"/>
        <v>1</v>
      </c>
      <c r="P708" s="12">
        <v>1.0</v>
      </c>
      <c r="AC708" s="11">
        <f t="shared" si="926"/>
        <v>0.09720828832</v>
      </c>
      <c r="AD708" s="11">
        <f t="shared" si="927"/>
        <v>0.009449451319</v>
      </c>
    </row>
    <row r="709">
      <c r="A709" s="8">
        <v>0.0</v>
      </c>
      <c r="B709" s="8">
        <v>3.0</v>
      </c>
      <c r="C709" s="8" t="s">
        <v>23</v>
      </c>
      <c r="D709" s="8">
        <v>26.0</v>
      </c>
      <c r="E709" s="8">
        <v>7.8542</v>
      </c>
      <c r="F709" s="8" t="s">
        <v>24</v>
      </c>
      <c r="G709" s="8">
        <v>1.0</v>
      </c>
      <c r="H709" s="8">
        <v>0.0</v>
      </c>
      <c r="I709" s="8">
        <f t="shared" si="919"/>
        <v>0.325</v>
      </c>
      <c r="J709" s="8">
        <f t="shared" si="920"/>
        <v>0.9471493277</v>
      </c>
      <c r="K709" s="9">
        <f t="shared" si="921"/>
        <v>0</v>
      </c>
      <c r="L709" s="9">
        <f t="shared" si="922"/>
        <v>0</v>
      </c>
      <c r="M709" s="9">
        <f t="shared" si="923"/>
        <v>1</v>
      </c>
      <c r="N709" s="9">
        <f t="shared" si="924"/>
        <v>0</v>
      </c>
      <c r="O709" s="9">
        <f t="shared" si="925"/>
        <v>1</v>
      </c>
      <c r="P709" s="8">
        <v>1.0</v>
      </c>
      <c r="AC709" s="11">
        <f t="shared" si="926"/>
        <v>0.06685828565</v>
      </c>
      <c r="AD709" s="11">
        <f t="shared" si="927"/>
        <v>0.00447003036</v>
      </c>
    </row>
    <row r="710">
      <c r="A710" s="12">
        <v>0.0</v>
      </c>
      <c r="B710" s="12">
        <v>2.0</v>
      </c>
      <c r="C710" s="12" t="s">
        <v>23</v>
      </c>
      <c r="D710" s="12">
        <v>39.0</v>
      </c>
      <c r="E710" s="12">
        <v>26.0</v>
      </c>
      <c r="F710" s="12" t="s">
        <v>24</v>
      </c>
      <c r="G710" s="12">
        <v>0.0</v>
      </c>
      <c r="H710" s="12">
        <v>0.0</v>
      </c>
      <c r="I710" s="12">
        <f t="shared" si="919"/>
        <v>0.4875</v>
      </c>
      <c r="J710" s="12">
        <f t="shared" si="920"/>
        <v>1.431363764</v>
      </c>
      <c r="K710" s="13">
        <f t="shared" si="921"/>
        <v>0</v>
      </c>
      <c r="L710" s="13">
        <f t="shared" si="922"/>
        <v>1</v>
      </c>
      <c r="M710" s="13">
        <f t="shared" si="923"/>
        <v>1</v>
      </c>
      <c r="N710" s="13">
        <f t="shared" si="924"/>
        <v>0</v>
      </c>
      <c r="O710" s="13">
        <f t="shared" si="925"/>
        <v>1</v>
      </c>
      <c r="P710" s="12">
        <v>1.0</v>
      </c>
      <c r="AC710" s="11">
        <f t="shared" si="926"/>
        <v>0.2450159505</v>
      </c>
      <c r="AD710" s="11">
        <f t="shared" si="927"/>
        <v>0.060032816</v>
      </c>
    </row>
    <row r="711">
      <c r="A711" s="8">
        <v>1.0</v>
      </c>
      <c r="B711" s="8">
        <v>2.0</v>
      </c>
      <c r="C711" s="8" t="s">
        <v>25</v>
      </c>
      <c r="D711" s="8">
        <v>45.0</v>
      </c>
      <c r="E711" s="8">
        <v>13.5</v>
      </c>
      <c r="F711" s="8" t="s">
        <v>24</v>
      </c>
      <c r="G711" s="8">
        <v>0.0</v>
      </c>
      <c r="H711" s="8">
        <v>0.0</v>
      </c>
      <c r="I711" s="8">
        <f t="shared" si="919"/>
        <v>0.5625</v>
      </c>
      <c r="J711" s="8">
        <f t="shared" si="920"/>
        <v>1.161368002</v>
      </c>
      <c r="K711" s="9">
        <f t="shared" si="921"/>
        <v>0</v>
      </c>
      <c r="L711" s="9">
        <f t="shared" si="922"/>
        <v>1</v>
      </c>
      <c r="M711" s="9">
        <f t="shared" si="923"/>
        <v>1</v>
      </c>
      <c r="N711" s="9">
        <f t="shared" si="924"/>
        <v>0</v>
      </c>
      <c r="O711" s="9">
        <f t="shared" si="925"/>
        <v>0</v>
      </c>
      <c r="P711" s="8">
        <v>1.0</v>
      </c>
      <c r="AC711" s="11">
        <f t="shared" si="926"/>
        <v>0.6765118778</v>
      </c>
      <c r="AD711" s="11">
        <f t="shared" si="927"/>
        <v>0.1046445652</v>
      </c>
    </row>
    <row r="712">
      <c r="A712" s="12">
        <v>1.0</v>
      </c>
      <c r="B712" s="12">
        <v>1.0</v>
      </c>
      <c r="C712" s="12" t="s">
        <v>23</v>
      </c>
      <c r="D712" s="12">
        <v>42.0</v>
      </c>
      <c r="E712" s="12">
        <v>26.2875</v>
      </c>
      <c r="F712" s="12" t="s">
        <v>24</v>
      </c>
      <c r="G712" s="12">
        <v>0.0</v>
      </c>
      <c r="H712" s="12">
        <v>0.0</v>
      </c>
      <c r="I712" s="12">
        <f t="shared" si="919"/>
        <v>0.525</v>
      </c>
      <c r="J712" s="12">
        <f t="shared" si="920"/>
        <v>1.435963749</v>
      </c>
      <c r="K712" s="13">
        <f t="shared" si="921"/>
        <v>1</v>
      </c>
      <c r="L712" s="13">
        <f t="shared" si="922"/>
        <v>0</v>
      </c>
      <c r="M712" s="13">
        <f t="shared" si="923"/>
        <v>1</v>
      </c>
      <c r="N712" s="13">
        <f t="shared" si="924"/>
        <v>0</v>
      </c>
      <c r="O712" s="13">
        <f t="shared" si="925"/>
        <v>1</v>
      </c>
      <c r="P712" s="12">
        <v>1.0</v>
      </c>
      <c r="AC712" s="11">
        <f t="shared" si="926"/>
        <v>0.3958034139</v>
      </c>
      <c r="AD712" s="11">
        <f t="shared" si="927"/>
        <v>0.3650535146</v>
      </c>
    </row>
    <row r="713">
      <c r="A713" s="8">
        <v>1.0</v>
      </c>
      <c r="B713" s="8">
        <v>1.0</v>
      </c>
      <c r="C713" s="8" t="s">
        <v>25</v>
      </c>
      <c r="D713" s="8">
        <v>22.0</v>
      </c>
      <c r="E713" s="8">
        <v>151.55</v>
      </c>
      <c r="F713" s="8" t="s">
        <v>24</v>
      </c>
      <c r="G713" s="8">
        <v>0.0</v>
      </c>
      <c r="H713" s="8">
        <v>0.0</v>
      </c>
      <c r="I713" s="8">
        <f t="shared" si="919"/>
        <v>0.275</v>
      </c>
      <c r="J713" s="8">
        <f t="shared" si="920"/>
        <v>2.183412212</v>
      </c>
      <c r="K713" s="9">
        <f t="shared" si="921"/>
        <v>1</v>
      </c>
      <c r="L713" s="9">
        <f t="shared" si="922"/>
        <v>0</v>
      </c>
      <c r="M713" s="9">
        <f t="shared" si="923"/>
        <v>1</v>
      </c>
      <c r="N713" s="9">
        <f t="shared" si="924"/>
        <v>0</v>
      </c>
      <c r="O713" s="9">
        <f t="shared" si="925"/>
        <v>0</v>
      </c>
      <c r="P713" s="8">
        <v>1.0</v>
      </c>
      <c r="AC713" s="11">
        <f t="shared" si="926"/>
        <v>1.043328502</v>
      </c>
      <c r="AD713" s="11">
        <f t="shared" si="927"/>
        <v>0.001877359098</v>
      </c>
    </row>
    <row r="714" hidden="1">
      <c r="A714" s="12">
        <v>1.0</v>
      </c>
      <c r="B714" s="12">
        <v>3.0</v>
      </c>
      <c r="C714" s="12" t="s">
        <v>23</v>
      </c>
      <c r="D714" s="13"/>
      <c r="E714" s="12">
        <v>15.2458</v>
      </c>
      <c r="F714" s="12" t="s">
        <v>26</v>
      </c>
      <c r="G714" s="12">
        <v>1.0</v>
      </c>
      <c r="H714" s="12">
        <v>1.0</v>
      </c>
      <c r="I714" s="12"/>
      <c r="J714" s="12"/>
      <c r="K714" s="13"/>
      <c r="L714" s="13"/>
      <c r="M714" s="13"/>
      <c r="N714" s="13"/>
      <c r="O714" s="13"/>
      <c r="P714" s="13"/>
    </row>
    <row r="715">
      <c r="A715" s="8">
        <v>1.0</v>
      </c>
      <c r="B715" s="8">
        <v>1.0</v>
      </c>
      <c r="C715" s="8" t="s">
        <v>25</v>
      </c>
      <c r="D715" s="8">
        <v>24.0</v>
      </c>
      <c r="E715" s="8">
        <v>49.5042</v>
      </c>
      <c r="F715" s="8" t="s">
        <v>26</v>
      </c>
      <c r="G715" s="8">
        <v>0.0</v>
      </c>
      <c r="H715" s="8">
        <v>0.0</v>
      </c>
      <c r="I715" s="8">
        <f>D715:D1003/$D$1</f>
        <v>0.3</v>
      </c>
      <c r="J715" s="8">
        <f>LOG10(E715:E1003 +1)</f>
        <v>1.703327496</v>
      </c>
      <c r="K715" s="9">
        <f>IF(B715=1, 1, 0)</f>
        <v>1</v>
      </c>
      <c r="L715" s="9">
        <f>IF(B715=2, 1, 0)</f>
        <v>0</v>
      </c>
      <c r="M715" s="9">
        <f>IF(F715="S", 1, 0)</f>
        <v>0</v>
      </c>
      <c r="N715" s="9">
        <f>IF(F715="C", 1,0)</f>
        <v>1</v>
      </c>
      <c r="O715" s="9">
        <f>IF(C715="male", 1,0)</f>
        <v>0</v>
      </c>
      <c r="P715" s="8">
        <v>1.0</v>
      </c>
      <c r="AC715" s="11">
        <f>SUMPRODUCT(G715:P715, $R$5:$AA$5)</f>
        <v>1.073221793</v>
      </c>
      <c r="AD715" s="11">
        <f>(AC715-A715)^2</f>
        <v>0.005361430996</v>
      </c>
    </row>
    <row r="716" hidden="1">
      <c r="A716" s="12">
        <v>0.0</v>
      </c>
      <c r="B716" s="12">
        <v>1.0</v>
      </c>
      <c r="C716" s="12" t="s">
        <v>23</v>
      </c>
      <c r="D716" s="13"/>
      <c r="E716" s="12">
        <v>26.55</v>
      </c>
      <c r="F716" s="12" t="s">
        <v>24</v>
      </c>
      <c r="G716" s="12">
        <v>0.0</v>
      </c>
      <c r="H716" s="12">
        <v>0.0</v>
      </c>
      <c r="I716" s="12"/>
      <c r="J716" s="12"/>
      <c r="K716" s="13"/>
      <c r="L716" s="13"/>
      <c r="M716" s="13"/>
      <c r="N716" s="13"/>
      <c r="O716" s="13"/>
      <c r="P716" s="13"/>
    </row>
    <row r="717">
      <c r="A717" s="8">
        <v>1.0</v>
      </c>
      <c r="B717" s="8">
        <v>1.0</v>
      </c>
      <c r="C717" s="8" t="s">
        <v>23</v>
      </c>
      <c r="D717" s="8">
        <v>48.0</v>
      </c>
      <c r="E717" s="8">
        <v>52.0</v>
      </c>
      <c r="F717" s="8" t="s">
        <v>24</v>
      </c>
      <c r="G717" s="8">
        <v>1.0</v>
      </c>
      <c r="H717" s="8">
        <v>0.0</v>
      </c>
      <c r="I717" s="8">
        <f t="shared" ref="I717:I722" si="928">D717:D1003/$D$1</f>
        <v>0.6</v>
      </c>
      <c r="J717" s="8">
        <f t="shared" ref="J717:J722" si="929">LOG10(E717:E1003 +1)</f>
        <v>1.72427587</v>
      </c>
      <c r="K717" s="9">
        <f t="shared" ref="K717:K722" si="930">IF(B717=1, 1, 0)</f>
        <v>1</v>
      </c>
      <c r="L717" s="9">
        <f t="shared" ref="L717:L722" si="931">IF(B717=2, 1, 0)</f>
        <v>0</v>
      </c>
      <c r="M717" s="9">
        <f t="shared" ref="M717:M722" si="932">IF(F717="S", 1, 0)</f>
        <v>1</v>
      </c>
      <c r="N717" s="9">
        <f t="shared" ref="N717:N722" si="933">IF(F717="C", 1,0)</f>
        <v>0</v>
      </c>
      <c r="O717" s="9">
        <f t="shared" ref="O717:O722" si="934">IF(C717="male", 1,0)</f>
        <v>1</v>
      </c>
      <c r="P717" s="8">
        <v>1.0</v>
      </c>
      <c r="AC717" s="11">
        <f t="shared" ref="AC717:AC722" si="935">SUMPRODUCT(G717:P717, $R$5:$AA$5)</f>
        <v>0.3165126233</v>
      </c>
      <c r="AD717" s="11">
        <f t="shared" ref="AD717:AD722" si="936">(AC717-A717)^2</f>
        <v>0.4671549941</v>
      </c>
    </row>
    <row r="718">
      <c r="A718" s="12">
        <v>0.0</v>
      </c>
      <c r="B718" s="12">
        <v>3.0</v>
      </c>
      <c r="C718" s="12" t="s">
        <v>23</v>
      </c>
      <c r="D718" s="12">
        <v>29.0</v>
      </c>
      <c r="E718" s="12">
        <v>9.4833</v>
      </c>
      <c r="F718" s="12" t="s">
        <v>24</v>
      </c>
      <c r="G718" s="12">
        <v>0.0</v>
      </c>
      <c r="H718" s="12">
        <v>0.0</v>
      </c>
      <c r="I718" s="12">
        <f t="shared" si="928"/>
        <v>0.3625</v>
      </c>
      <c r="J718" s="12">
        <f t="shared" si="929"/>
        <v>1.020498014</v>
      </c>
      <c r="K718" s="13">
        <f t="shared" si="930"/>
        <v>0</v>
      </c>
      <c r="L718" s="13">
        <f t="shared" si="931"/>
        <v>0</v>
      </c>
      <c r="M718" s="13">
        <f t="shared" si="932"/>
        <v>1</v>
      </c>
      <c r="N718" s="13">
        <f t="shared" si="933"/>
        <v>0</v>
      </c>
      <c r="O718" s="13">
        <f t="shared" si="934"/>
        <v>1</v>
      </c>
      <c r="P718" s="12">
        <v>1.0</v>
      </c>
      <c r="AC718" s="11">
        <f t="shared" si="935"/>
        <v>0.1061633005</v>
      </c>
      <c r="AD718" s="11">
        <f t="shared" si="936"/>
        <v>0.01127064636</v>
      </c>
    </row>
    <row r="719">
      <c r="A719" s="8">
        <v>0.0</v>
      </c>
      <c r="B719" s="8">
        <v>2.0</v>
      </c>
      <c r="C719" s="8" t="s">
        <v>23</v>
      </c>
      <c r="D719" s="8">
        <v>52.0</v>
      </c>
      <c r="E719" s="8">
        <v>13.0</v>
      </c>
      <c r="F719" s="8" t="s">
        <v>24</v>
      </c>
      <c r="G719" s="8">
        <v>0.0</v>
      </c>
      <c r="H719" s="8">
        <v>0.0</v>
      </c>
      <c r="I719" s="8">
        <f t="shared" si="928"/>
        <v>0.65</v>
      </c>
      <c r="J719" s="8">
        <f t="shared" si="929"/>
        <v>1.146128036</v>
      </c>
      <c r="K719" s="9">
        <f t="shared" si="930"/>
        <v>0</v>
      </c>
      <c r="L719" s="9">
        <f t="shared" si="931"/>
        <v>1</v>
      </c>
      <c r="M719" s="9">
        <f t="shared" si="932"/>
        <v>1</v>
      </c>
      <c r="N719" s="9">
        <f t="shared" si="933"/>
        <v>0</v>
      </c>
      <c r="O719" s="9">
        <f t="shared" si="934"/>
        <v>1</v>
      </c>
      <c r="P719" s="8">
        <v>1.0</v>
      </c>
      <c r="AC719" s="11">
        <f t="shared" si="935"/>
        <v>0.1478942066</v>
      </c>
      <c r="AD719" s="11">
        <f t="shared" si="936"/>
        <v>0.02187269634</v>
      </c>
    </row>
    <row r="720">
      <c r="A720" s="12">
        <v>0.0</v>
      </c>
      <c r="B720" s="12">
        <v>3.0</v>
      </c>
      <c r="C720" s="12" t="s">
        <v>23</v>
      </c>
      <c r="D720" s="12">
        <v>19.0</v>
      </c>
      <c r="E720" s="12">
        <v>7.65</v>
      </c>
      <c r="F720" s="12" t="s">
        <v>24</v>
      </c>
      <c r="G720" s="12">
        <v>0.0</v>
      </c>
      <c r="H720" s="12">
        <v>0.0</v>
      </c>
      <c r="I720" s="12">
        <f t="shared" si="928"/>
        <v>0.2375</v>
      </c>
      <c r="J720" s="12">
        <f t="shared" si="929"/>
        <v>0.9370161075</v>
      </c>
      <c r="K720" s="13">
        <f t="shared" si="930"/>
        <v>0</v>
      </c>
      <c r="L720" s="13">
        <f t="shared" si="931"/>
        <v>0</v>
      </c>
      <c r="M720" s="13">
        <f t="shared" si="932"/>
        <v>1</v>
      </c>
      <c r="N720" s="13">
        <f t="shared" si="933"/>
        <v>0</v>
      </c>
      <c r="O720" s="13">
        <f t="shared" si="934"/>
        <v>1</v>
      </c>
      <c r="P720" s="12">
        <v>1.0</v>
      </c>
      <c r="AC720" s="11">
        <f t="shared" si="935"/>
        <v>0.166109131</v>
      </c>
      <c r="AD720" s="11">
        <f t="shared" si="936"/>
        <v>0.02759224342</v>
      </c>
    </row>
    <row r="721">
      <c r="A721" s="8">
        <v>1.0</v>
      </c>
      <c r="B721" s="8">
        <v>1.0</v>
      </c>
      <c r="C721" s="8" t="s">
        <v>25</v>
      </c>
      <c r="D721" s="8">
        <v>38.0</v>
      </c>
      <c r="E721" s="8">
        <v>227.525</v>
      </c>
      <c r="F721" s="8" t="s">
        <v>26</v>
      </c>
      <c r="G721" s="8">
        <v>0.0</v>
      </c>
      <c r="H721" s="8">
        <v>0.0</v>
      </c>
      <c r="I721" s="8">
        <f t="shared" si="928"/>
        <v>0.475</v>
      </c>
      <c r="J721" s="8">
        <f t="shared" si="929"/>
        <v>2.358933718</v>
      </c>
      <c r="K721" s="9">
        <f t="shared" si="930"/>
        <v>1</v>
      </c>
      <c r="L721" s="9">
        <f t="shared" si="931"/>
        <v>0</v>
      </c>
      <c r="M721" s="9">
        <f t="shared" si="932"/>
        <v>0</v>
      </c>
      <c r="N721" s="9">
        <f t="shared" si="933"/>
        <v>1</v>
      </c>
      <c r="O721" s="9">
        <f t="shared" si="934"/>
        <v>0</v>
      </c>
      <c r="P721" s="8">
        <v>1.0</v>
      </c>
      <c r="AC721" s="11">
        <f t="shared" si="935"/>
        <v>1.015555672</v>
      </c>
      <c r="AD721" s="11">
        <f t="shared" si="936"/>
        <v>0.0002419789265</v>
      </c>
    </row>
    <row r="722">
      <c r="A722" s="12">
        <v>1.0</v>
      </c>
      <c r="B722" s="12">
        <v>2.0</v>
      </c>
      <c r="C722" s="12" t="s">
        <v>25</v>
      </c>
      <c r="D722" s="12">
        <v>27.0</v>
      </c>
      <c r="E722" s="12">
        <v>10.5</v>
      </c>
      <c r="F722" s="12" t="s">
        <v>24</v>
      </c>
      <c r="G722" s="12">
        <v>0.0</v>
      </c>
      <c r="H722" s="12">
        <v>0.0</v>
      </c>
      <c r="I722" s="12">
        <f t="shared" si="928"/>
        <v>0.3375</v>
      </c>
      <c r="J722" s="12">
        <f t="shared" si="929"/>
        <v>1.06069784</v>
      </c>
      <c r="K722" s="13">
        <f t="shared" si="930"/>
        <v>0</v>
      </c>
      <c r="L722" s="13">
        <f t="shared" si="931"/>
        <v>1</v>
      </c>
      <c r="M722" s="13">
        <f t="shared" si="932"/>
        <v>1</v>
      </c>
      <c r="N722" s="13">
        <f t="shared" si="933"/>
        <v>0</v>
      </c>
      <c r="O722" s="13">
        <f t="shared" si="934"/>
        <v>0</v>
      </c>
      <c r="P722" s="12">
        <v>1.0</v>
      </c>
      <c r="AC722" s="11">
        <f t="shared" si="935"/>
        <v>0.7868317683</v>
      </c>
      <c r="AD722" s="11">
        <f t="shared" si="936"/>
        <v>0.04544069502</v>
      </c>
    </row>
    <row r="723" hidden="1">
      <c r="A723" s="8">
        <v>0.0</v>
      </c>
      <c r="B723" s="8">
        <v>3.0</v>
      </c>
      <c r="C723" s="8" t="s">
        <v>23</v>
      </c>
      <c r="D723" s="9"/>
      <c r="E723" s="8">
        <v>15.5</v>
      </c>
      <c r="F723" s="8" t="s">
        <v>28</v>
      </c>
      <c r="G723" s="8">
        <v>0.0</v>
      </c>
      <c r="H723" s="8">
        <v>0.0</v>
      </c>
      <c r="I723" s="8"/>
      <c r="J723" s="8"/>
      <c r="K723" s="9"/>
      <c r="L723" s="9"/>
      <c r="M723" s="9"/>
      <c r="N723" s="9"/>
      <c r="O723" s="9"/>
      <c r="P723" s="9"/>
    </row>
    <row r="724">
      <c r="A724" s="12">
        <v>0.0</v>
      </c>
      <c r="B724" s="12">
        <v>3.0</v>
      </c>
      <c r="C724" s="12" t="s">
        <v>23</v>
      </c>
      <c r="D724" s="12">
        <v>33.0</v>
      </c>
      <c r="E724" s="12">
        <v>7.775</v>
      </c>
      <c r="F724" s="12" t="s">
        <v>24</v>
      </c>
      <c r="G724" s="12">
        <v>0.0</v>
      </c>
      <c r="H724" s="12">
        <v>0.0</v>
      </c>
      <c r="I724" s="12">
        <f t="shared" ref="I724:I731" si="937">D724:D1003/$D$1</f>
        <v>0.4125</v>
      </c>
      <c r="J724" s="12">
        <f t="shared" ref="J724:J731" si="938">LOG10(E724:E1003 +1)</f>
        <v>0.9432471251</v>
      </c>
      <c r="K724" s="13">
        <f t="shared" ref="K724:K731" si="939">IF(B724=1, 1, 0)</f>
        <v>0</v>
      </c>
      <c r="L724" s="13">
        <f t="shared" ref="L724:L731" si="940">IF(B724=2, 1, 0)</f>
        <v>0</v>
      </c>
      <c r="M724" s="13">
        <f t="shared" ref="M724:M731" si="941">IF(F724="S", 1, 0)</f>
        <v>1</v>
      </c>
      <c r="N724" s="13">
        <f t="shared" ref="N724:N731" si="942">IF(F724="C", 1,0)</f>
        <v>0</v>
      </c>
      <c r="O724" s="13">
        <f t="shared" ref="O724:O731" si="943">IF(C724="male", 1,0)</f>
        <v>1</v>
      </c>
      <c r="P724" s="12">
        <v>1.0</v>
      </c>
      <c r="AC724" s="11">
        <f t="shared" ref="AC724:AC731" si="944">SUMPRODUCT(G724:P724, $R$5:$AA$5)</f>
        <v>0.07679214208</v>
      </c>
      <c r="AD724" s="11">
        <f t="shared" ref="AD724:AD731" si="945">(AC724-A724)^2</f>
        <v>0.005897033085</v>
      </c>
    </row>
    <row r="725">
      <c r="A725" s="8">
        <v>1.0</v>
      </c>
      <c r="B725" s="8">
        <v>2.0</v>
      </c>
      <c r="C725" s="8" t="s">
        <v>25</v>
      </c>
      <c r="D725" s="8">
        <v>6.0</v>
      </c>
      <c r="E725" s="8">
        <v>33.0</v>
      </c>
      <c r="F725" s="8" t="s">
        <v>24</v>
      </c>
      <c r="G725" s="8">
        <v>0.0</v>
      </c>
      <c r="H725" s="8">
        <v>1.0</v>
      </c>
      <c r="I725" s="8">
        <f t="shared" si="937"/>
        <v>0.075</v>
      </c>
      <c r="J725" s="8">
        <f t="shared" si="938"/>
        <v>1.531478917</v>
      </c>
      <c r="K725" s="9">
        <f t="shared" si="939"/>
        <v>0</v>
      </c>
      <c r="L725" s="9">
        <f t="shared" si="940"/>
        <v>1</v>
      </c>
      <c r="M725" s="9">
        <f t="shared" si="941"/>
        <v>1</v>
      </c>
      <c r="N725" s="9">
        <f t="shared" si="942"/>
        <v>0</v>
      </c>
      <c r="O725" s="9">
        <f t="shared" si="943"/>
        <v>0</v>
      </c>
      <c r="P725" s="8">
        <v>1.0</v>
      </c>
      <c r="AC725" s="11">
        <f t="shared" si="944"/>
        <v>0.9302829484</v>
      </c>
      <c r="AD725" s="11">
        <f t="shared" si="945"/>
        <v>0.004860467283</v>
      </c>
    </row>
    <row r="726">
      <c r="A726" s="12">
        <v>0.0</v>
      </c>
      <c r="B726" s="12">
        <v>3.0</v>
      </c>
      <c r="C726" s="12" t="s">
        <v>23</v>
      </c>
      <c r="D726" s="12">
        <v>17.0</v>
      </c>
      <c r="E726" s="12">
        <v>7.0542</v>
      </c>
      <c r="F726" s="12" t="s">
        <v>24</v>
      </c>
      <c r="G726" s="12">
        <v>1.0</v>
      </c>
      <c r="H726" s="12">
        <v>0.0</v>
      </c>
      <c r="I726" s="12">
        <f t="shared" si="937"/>
        <v>0.2125</v>
      </c>
      <c r="J726" s="12">
        <f t="shared" si="938"/>
        <v>0.9060224097</v>
      </c>
      <c r="K726" s="13">
        <f t="shared" si="939"/>
        <v>0</v>
      </c>
      <c r="L726" s="13">
        <f t="shared" si="940"/>
        <v>0</v>
      </c>
      <c r="M726" s="13">
        <f t="shared" si="941"/>
        <v>1</v>
      </c>
      <c r="N726" s="13">
        <f t="shared" si="942"/>
        <v>0</v>
      </c>
      <c r="O726" s="13">
        <f t="shared" si="943"/>
        <v>1</v>
      </c>
      <c r="P726" s="12">
        <v>1.0</v>
      </c>
      <c r="AC726" s="11">
        <f t="shared" si="944"/>
        <v>0.1224670413</v>
      </c>
      <c r="AD726" s="11">
        <f t="shared" si="945"/>
        <v>0.0149981762</v>
      </c>
    </row>
    <row r="727">
      <c r="A727" s="8">
        <v>0.0</v>
      </c>
      <c r="B727" s="8">
        <v>2.0</v>
      </c>
      <c r="C727" s="8" t="s">
        <v>23</v>
      </c>
      <c r="D727" s="8">
        <v>34.0</v>
      </c>
      <c r="E727" s="8">
        <v>13.0</v>
      </c>
      <c r="F727" s="8" t="s">
        <v>24</v>
      </c>
      <c r="G727" s="8">
        <v>0.0</v>
      </c>
      <c r="H727" s="8">
        <v>0.0</v>
      </c>
      <c r="I727" s="8">
        <f t="shared" si="937"/>
        <v>0.425</v>
      </c>
      <c r="J727" s="8">
        <f t="shared" si="938"/>
        <v>1.146128036</v>
      </c>
      <c r="K727" s="9">
        <f t="shared" si="939"/>
        <v>0</v>
      </c>
      <c r="L727" s="9">
        <f t="shared" si="940"/>
        <v>1</v>
      </c>
      <c r="M727" s="9">
        <f t="shared" si="941"/>
        <v>1</v>
      </c>
      <c r="N727" s="9">
        <f t="shared" si="942"/>
        <v>0</v>
      </c>
      <c r="O727" s="9">
        <f t="shared" si="943"/>
        <v>1</v>
      </c>
      <c r="P727" s="8">
        <v>1.0</v>
      </c>
      <c r="AC727" s="11">
        <f t="shared" si="944"/>
        <v>0.2631208104</v>
      </c>
      <c r="AD727" s="11">
        <f t="shared" si="945"/>
        <v>0.06923256086</v>
      </c>
    </row>
    <row r="728">
      <c r="A728" s="12">
        <v>0.0</v>
      </c>
      <c r="B728" s="12">
        <v>2.0</v>
      </c>
      <c r="C728" s="12" t="s">
        <v>23</v>
      </c>
      <c r="D728" s="12">
        <v>50.0</v>
      </c>
      <c r="E728" s="12">
        <v>13.0</v>
      </c>
      <c r="F728" s="12" t="s">
        <v>24</v>
      </c>
      <c r="G728" s="12">
        <v>0.0</v>
      </c>
      <c r="H728" s="12">
        <v>0.0</v>
      </c>
      <c r="I728" s="12">
        <f t="shared" si="937"/>
        <v>0.625</v>
      </c>
      <c r="J728" s="12">
        <f t="shared" si="938"/>
        <v>1.146128036</v>
      </c>
      <c r="K728" s="13">
        <f t="shared" si="939"/>
        <v>0</v>
      </c>
      <c r="L728" s="13">
        <f t="shared" si="940"/>
        <v>1</v>
      </c>
      <c r="M728" s="13">
        <f t="shared" si="941"/>
        <v>1</v>
      </c>
      <c r="N728" s="13">
        <f t="shared" si="942"/>
        <v>0</v>
      </c>
      <c r="O728" s="13">
        <f t="shared" si="943"/>
        <v>1</v>
      </c>
      <c r="P728" s="12">
        <v>1.0</v>
      </c>
      <c r="AC728" s="11">
        <f t="shared" si="944"/>
        <v>0.1606971626</v>
      </c>
      <c r="AD728" s="11">
        <f t="shared" si="945"/>
        <v>0.02582357806</v>
      </c>
    </row>
    <row r="729">
      <c r="A729" s="8">
        <v>1.0</v>
      </c>
      <c r="B729" s="8">
        <v>1.0</v>
      </c>
      <c r="C729" s="8" t="s">
        <v>23</v>
      </c>
      <c r="D729" s="8">
        <v>27.0</v>
      </c>
      <c r="E729" s="8">
        <v>53.1</v>
      </c>
      <c r="F729" s="8" t="s">
        <v>24</v>
      </c>
      <c r="G729" s="8">
        <v>1.0</v>
      </c>
      <c r="H729" s="8">
        <v>0.0</v>
      </c>
      <c r="I729" s="8">
        <f t="shared" si="937"/>
        <v>0.3375</v>
      </c>
      <c r="J729" s="8">
        <f t="shared" si="938"/>
        <v>1.733197265</v>
      </c>
      <c r="K729" s="9">
        <f t="shared" si="939"/>
        <v>1</v>
      </c>
      <c r="L729" s="9">
        <f t="shared" si="940"/>
        <v>0</v>
      </c>
      <c r="M729" s="9">
        <f t="shared" si="941"/>
        <v>1</v>
      </c>
      <c r="N729" s="9">
        <f t="shared" si="942"/>
        <v>0</v>
      </c>
      <c r="O729" s="9">
        <f t="shared" si="943"/>
        <v>1</v>
      </c>
      <c r="P729" s="8">
        <v>1.0</v>
      </c>
      <c r="AC729" s="11">
        <f t="shared" si="944"/>
        <v>0.4513784943</v>
      </c>
      <c r="AD729" s="11">
        <f t="shared" si="945"/>
        <v>0.3009855565</v>
      </c>
    </row>
    <row r="730">
      <c r="A730" s="12">
        <v>0.0</v>
      </c>
      <c r="B730" s="12">
        <v>3.0</v>
      </c>
      <c r="C730" s="12" t="s">
        <v>23</v>
      </c>
      <c r="D730" s="12">
        <v>20.0</v>
      </c>
      <c r="E730" s="12">
        <v>8.6625</v>
      </c>
      <c r="F730" s="12" t="s">
        <v>24</v>
      </c>
      <c r="G730" s="12">
        <v>0.0</v>
      </c>
      <c r="H730" s="12">
        <v>0.0</v>
      </c>
      <c r="I730" s="12">
        <f t="shared" si="937"/>
        <v>0.25</v>
      </c>
      <c r="J730" s="12">
        <f t="shared" si="938"/>
        <v>0.9850895069</v>
      </c>
      <c r="K730" s="13">
        <f t="shared" si="939"/>
        <v>0</v>
      </c>
      <c r="L730" s="13">
        <f t="shared" si="940"/>
        <v>0</v>
      </c>
      <c r="M730" s="13">
        <f t="shared" si="941"/>
        <v>1</v>
      </c>
      <c r="N730" s="13">
        <f t="shared" si="942"/>
        <v>0</v>
      </c>
      <c r="O730" s="13">
        <f t="shared" si="943"/>
        <v>1</v>
      </c>
      <c r="P730" s="12">
        <v>1.0</v>
      </c>
      <c r="AC730" s="11">
        <f t="shared" si="944"/>
        <v>0.1620507743</v>
      </c>
      <c r="AD730" s="11">
        <f t="shared" si="945"/>
        <v>0.02626045344</v>
      </c>
    </row>
    <row r="731">
      <c r="A731" s="8">
        <v>1.0</v>
      </c>
      <c r="B731" s="8">
        <v>2.0</v>
      </c>
      <c r="C731" s="8" t="s">
        <v>25</v>
      </c>
      <c r="D731" s="8">
        <v>30.0</v>
      </c>
      <c r="E731" s="8">
        <v>21.0</v>
      </c>
      <c r="F731" s="8" t="s">
        <v>24</v>
      </c>
      <c r="G731" s="8">
        <v>3.0</v>
      </c>
      <c r="H731" s="8">
        <v>0.0</v>
      </c>
      <c r="I731" s="8">
        <f t="shared" si="937"/>
        <v>0.375</v>
      </c>
      <c r="J731" s="8">
        <f t="shared" si="938"/>
        <v>1.342422681</v>
      </c>
      <c r="K731" s="9">
        <f t="shared" si="939"/>
        <v>0</v>
      </c>
      <c r="L731" s="9">
        <f t="shared" si="940"/>
        <v>1</v>
      </c>
      <c r="M731" s="9">
        <f t="shared" si="941"/>
        <v>1</v>
      </c>
      <c r="N731" s="9">
        <f t="shared" si="942"/>
        <v>0</v>
      </c>
      <c r="O731" s="9">
        <f t="shared" si="943"/>
        <v>0</v>
      </c>
      <c r="P731" s="8">
        <v>1.0</v>
      </c>
      <c r="AC731" s="11">
        <f t="shared" si="944"/>
        <v>0.6165555491</v>
      </c>
      <c r="AD731" s="11">
        <f t="shared" si="945"/>
        <v>0.1470296469</v>
      </c>
    </row>
    <row r="732" hidden="1">
      <c r="A732" s="12">
        <v>1.0</v>
      </c>
      <c r="B732" s="12">
        <v>3.0</v>
      </c>
      <c r="C732" s="12" t="s">
        <v>25</v>
      </c>
      <c r="D732" s="13"/>
      <c r="E732" s="12">
        <v>7.7375</v>
      </c>
      <c r="F732" s="12" t="s">
        <v>28</v>
      </c>
      <c r="G732" s="12">
        <v>0.0</v>
      </c>
      <c r="H732" s="12">
        <v>0.0</v>
      </c>
      <c r="I732" s="12"/>
      <c r="J732" s="12"/>
      <c r="K732" s="13"/>
      <c r="L732" s="13"/>
      <c r="M732" s="13"/>
      <c r="N732" s="13"/>
      <c r="O732" s="13"/>
      <c r="P732" s="13"/>
    </row>
    <row r="733">
      <c r="A733" s="8">
        <v>0.0</v>
      </c>
      <c r="B733" s="8">
        <v>2.0</v>
      </c>
      <c r="C733" s="8" t="s">
        <v>23</v>
      </c>
      <c r="D733" s="8">
        <v>25.0</v>
      </c>
      <c r="E733" s="8">
        <v>26.0</v>
      </c>
      <c r="F733" s="8" t="s">
        <v>24</v>
      </c>
      <c r="G733" s="8">
        <v>1.0</v>
      </c>
      <c r="H733" s="8">
        <v>0.0</v>
      </c>
      <c r="I733" s="8">
        <f t="shared" ref="I733:I736" si="946">D733:D1003/$D$1</f>
        <v>0.3125</v>
      </c>
      <c r="J733" s="8">
        <f t="shared" ref="J733:J736" si="947">LOG10(E733:E1003 +1)</f>
        <v>1.431363764</v>
      </c>
      <c r="K733" s="9">
        <f t="shared" ref="K733:K736" si="948">IF(B733=1, 1, 0)</f>
        <v>0</v>
      </c>
      <c r="L733" s="9">
        <f t="shared" ref="L733:L736" si="949">IF(B733=2, 1, 0)</f>
        <v>1</v>
      </c>
      <c r="M733" s="9">
        <f t="shared" ref="M733:M736" si="950">IF(F733="S", 1, 0)</f>
        <v>1</v>
      </c>
      <c r="N733" s="9">
        <f t="shared" ref="N733:N736" si="951">IF(F733="C", 1,0)</f>
        <v>0</v>
      </c>
      <c r="O733" s="9">
        <f t="shared" ref="O733:O736" si="952">IF(C733="male", 1,0)</f>
        <v>1</v>
      </c>
      <c r="P733" s="8">
        <v>1.0</v>
      </c>
      <c r="AC733" s="11">
        <f t="shared" ref="AC733:AC736" si="953">SUMPRODUCT(G733:P733, $R$5:$AA$5)</f>
        <v>0.2797022447</v>
      </c>
      <c r="AD733" s="11">
        <f t="shared" ref="AD733:AD736" si="954">(AC733-A733)^2</f>
        <v>0.0782333457</v>
      </c>
    </row>
    <row r="734">
      <c r="A734" s="12">
        <v>0.0</v>
      </c>
      <c r="B734" s="12">
        <v>3.0</v>
      </c>
      <c r="C734" s="12" t="s">
        <v>25</v>
      </c>
      <c r="D734" s="12">
        <v>25.0</v>
      </c>
      <c r="E734" s="12">
        <v>7.925</v>
      </c>
      <c r="F734" s="12" t="s">
        <v>24</v>
      </c>
      <c r="G734" s="12">
        <v>1.0</v>
      </c>
      <c r="H734" s="12">
        <v>0.0</v>
      </c>
      <c r="I734" s="12">
        <f t="shared" si="946"/>
        <v>0.3125</v>
      </c>
      <c r="J734" s="12">
        <f t="shared" si="947"/>
        <v>0.9506082248</v>
      </c>
      <c r="K734" s="13">
        <f t="shared" si="948"/>
        <v>0</v>
      </c>
      <c r="L734" s="13">
        <f t="shared" si="949"/>
        <v>0</v>
      </c>
      <c r="M734" s="13">
        <f t="shared" si="950"/>
        <v>1</v>
      </c>
      <c r="N734" s="13">
        <f t="shared" si="951"/>
        <v>0</v>
      </c>
      <c r="O734" s="13">
        <f t="shared" si="952"/>
        <v>0</v>
      </c>
      <c r="P734" s="12">
        <v>1.0</v>
      </c>
      <c r="AC734" s="11">
        <f t="shared" si="953"/>
        <v>0.5564928738</v>
      </c>
      <c r="AD734" s="11">
        <f t="shared" si="954"/>
        <v>0.3096843186</v>
      </c>
    </row>
    <row r="735">
      <c r="A735" s="8">
        <v>1.0</v>
      </c>
      <c r="B735" s="8">
        <v>1.0</v>
      </c>
      <c r="C735" s="8" t="s">
        <v>25</v>
      </c>
      <c r="D735" s="8">
        <v>29.0</v>
      </c>
      <c r="E735" s="8">
        <v>211.3375</v>
      </c>
      <c r="F735" s="8" t="s">
        <v>24</v>
      </c>
      <c r="G735" s="8">
        <v>0.0</v>
      </c>
      <c r="H735" s="8">
        <v>0.0</v>
      </c>
      <c r="I735" s="8">
        <f t="shared" si="946"/>
        <v>0.3625</v>
      </c>
      <c r="J735" s="8">
        <f t="shared" si="947"/>
        <v>2.3270267</v>
      </c>
      <c r="K735" s="9">
        <f t="shared" si="948"/>
        <v>1</v>
      </c>
      <c r="L735" s="9">
        <f t="shared" si="949"/>
        <v>0</v>
      </c>
      <c r="M735" s="9">
        <f t="shared" si="950"/>
        <v>1</v>
      </c>
      <c r="N735" s="9">
        <f t="shared" si="951"/>
        <v>0</v>
      </c>
      <c r="O735" s="9">
        <f t="shared" si="952"/>
        <v>0</v>
      </c>
      <c r="P735" s="8">
        <v>1.0</v>
      </c>
      <c r="AC735" s="11">
        <f t="shared" si="953"/>
        <v>1.005517997</v>
      </c>
      <c r="AD735" s="11">
        <f t="shared" si="954"/>
        <v>0.00003044829284</v>
      </c>
    </row>
    <row r="736">
      <c r="A736" s="12">
        <v>0.0</v>
      </c>
      <c r="B736" s="12">
        <v>3.0</v>
      </c>
      <c r="C736" s="12" t="s">
        <v>23</v>
      </c>
      <c r="D736" s="12">
        <v>11.0</v>
      </c>
      <c r="E736" s="12">
        <v>18.7875</v>
      </c>
      <c r="F736" s="12" t="s">
        <v>26</v>
      </c>
      <c r="G736" s="12">
        <v>0.0</v>
      </c>
      <c r="H736" s="12">
        <v>0.0</v>
      </c>
      <c r="I736" s="12">
        <f t="shared" si="946"/>
        <v>0.1375</v>
      </c>
      <c r="J736" s="12">
        <f t="shared" si="947"/>
        <v>1.296390928</v>
      </c>
      <c r="K736" s="13">
        <f t="shared" si="948"/>
        <v>0</v>
      </c>
      <c r="L736" s="13">
        <f t="shared" si="949"/>
        <v>0</v>
      </c>
      <c r="M736" s="13">
        <f t="shared" si="950"/>
        <v>0</v>
      </c>
      <c r="N736" s="13">
        <f t="shared" si="951"/>
        <v>1</v>
      </c>
      <c r="O736" s="13">
        <f t="shared" si="952"/>
        <v>1</v>
      </c>
      <c r="P736" s="12">
        <v>1.0</v>
      </c>
      <c r="AC736" s="11">
        <f t="shared" si="953"/>
        <v>0.3009328737</v>
      </c>
      <c r="AD736" s="11">
        <f t="shared" si="954"/>
        <v>0.09056059447</v>
      </c>
    </row>
    <row r="737" hidden="1">
      <c r="A737" s="8">
        <v>0.0</v>
      </c>
      <c r="B737" s="8">
        <v>2.0</v>
      </c>
      <c r="C737" s="8" t="s">
        <v>23</v>
      </c>
      <c r="D737" s="9"/>
      <c r="E737" s="8">
        <v>0.0</v>
      </c>
      <c r="F737" s="8" t="s">
        <v>24</v>
      </c>
      <c r="G737" s="8">
        <v>0.0</v>
      </c>
      <c r="H737" s="8">
        <v>0.0</v>
      </c>
      <c r="I737" s="8"/>
      <c r="J737" s="8"/>
      <c r="K737" s="9"/>
      <c r="L737" s="9"/>
      <c r="M737" s="9"/>
      <c r="N737" s="9"/>
      <c r="O737" s="9"/>
      <c r="P737" s="9"/>
    </row>
    <row r="738">
      <c r="A738" s="12">
        <v>0.0</v>
      </c>
      <c r="B738" s="12">
        <v>2.0</v>
      </c>
      <c r="C738" s="12" t="s">
        <v>23</v>
      </c>
      <c r="D738" s="12">
        <v>23.0</v>
      </c>
      <c r="E738" s="12">
        <v>13.0</v>
      </c>
      <c r="F738" s="12" t="s">
        <v>24</v>
      </c>
      <c r="G738" s="12">
        <v>0.0</v>
      </c>
      <c r="H738" s="12">
        <v>0.0</v>
      </c>
      <c r="I738" s="12">
        <f t="shared" ref="I738:I742" si="955">D738:D1003/$D$1</f>
        <v>0.2875</v>
      </c>
      <c r="J738" s="12">
        <f t="shared" ref="J738:J742" si="956">LOG10(E738:E1003 +1)</f>
        <v>1.146128036</v>
      </c>
      <c r="K738" s="13">
        <f t="shared" ref="K738:K742" si="957">IF(B738=1, 1, 0)</f>
        <v>0</v>
      </c>
      <c r="L738" s="13">
        <f t="shared" ref="L738:L742" si="958">IF(B738=2, 1, 0)</f>
        <v>1</v>
      </c>
      <c r="M738" s="13">
        <f t="shared" ref="M738:M742" si="959">IF(F738="S", 1, 0)</f>
        <v>1</v>
      </c>
      <c r="N738" s="13">
        <f t="shared" ref="N738:N742" si="960">IF(F738="C", 1,0)</f>
        <v>0</v>
      </c>
      <c r="O738" s="13">
        <f t="shared" ref="O738:O742" si="961">IF(C738="male", 1,0)</f>
        <v>1</v>
      </c>
      <c r="P738" s="12">
        <v>1.0</v>
      </c>
      <c r="AC738" s="11">
        <f t="shared" ref="AC738:AC742" si="962">SUMPRODUCT(G738:P738, $R$5:$AA$5)</f>
        <v>0.3335370683</v>
      </c>
      <c r="AD738" s="11">
        <f t="shared" ref="AD738:AD742" si="963">(AC738-A738)^2</f>
        <v>0.1112469759</v>
      </c>
    </row>
    <row r="739">
      <c r="A739" s="8">
        <v>0.0</v>
      </c>
      <c r="B739" s="8">
        <v>2.0</v>
      </c>
      <c r="C739" s="8" t="s">
        <v>23</v>
      </c>
      <c r="D739" s="8">
        <v>23.0</v>
      </c>
      <c r="E739" s="8">
        <v>13.0</v>
      </c>
      <c r="F739" s="8" t="s">
        <v>24</v>
      </c>
      <c r="G739" s="8">
        <v>0.0</v>
      </c>
      <c r="H739" s="8">
        <v>0.0</v>
      </c>
      <c r="I739" s="8">
        <f t="shared" si="955"/>
        <v>0.2875</v>
      </c>
      <c r="J739" s="8">
        <f t="shared" si="956"/>
        <v>1.146128036</v>
      </c>
      <c r="K739" s="9">
        <f t="shared" si="957"/>
        <v>0</v>
      </c>
      <c r="L739" s="9">
        <f t="shared" si="958"/>
        <v>1</v>
      </c>
      <c r="M739" s="9">
        <f t="shared" si="959"/>
        <v>1</v>
      </c>
      <c r="N739" s="9">
        <f t="shared" si="960"/>
        <v>0</v>
      </c>
      <c r="O739" s="9">
        <f t="shared" si="961"/>
        <v>1</v>
      </c>
      <c r="P739" s="8">
        <v>1.0</v>
      </c>
      <c r="AC739" s="11">
        <f t="shared" si="962"/>
        <v>0.3335370683</v>
      </c>
      <c r="AD739" s="11">
        <f t="shared" si="963"/>
        <v>0.1112469759</v>
      </c>
    </row>
    <row r="740">
      <c r="A740" s="12">
        <v>0.0</v>
      </c>
      <c r="B740" s="12">
        <v>3.0</v>
      </c>
      <c r="C740" s="12" t="s">
        <v>23</v>
      </c>
      <c r="D740" s="12">
        <v>28.5</v>
      </c>
      <c r="E740" s="12">
        <v>16.1</v>
      </c>
      <c r="F740" s="12" t="s">
        <v>24</v>
      </c>
      <c r="G740" s="12">
        <v>0.0</v>
      </c>
      <c r="H740" s="12">
        <v>0.0</v>
      </c>
      <c r="I740" s="12">
        <f t="shared" si="955"/>
        <v>0.35625</v>
      </c>
      <c r="J740" s="12">
        <f t="shared" si="956"/>
        <v>1.23299611</v>
      </c>
      <c r="K740" s="13">
        <f t="shared" si="957"/>
        <v>0</v>
      </c>
      <c r="L740" s="13">
        <f t="shared" si="958"/>
        <v>0</v>
      </c>
      <c r="M740" s="13">
        <f t="shared" si="959"/>
        <v>1</v>
      </c>
      <c r="N740" s="13">
        <f t="shared" si="960"/>
        <v>0</v>
      </c>
      <c r="O740" s="13">
        <f t="shared" si="961"/>
        <v>1</v>
      </c>
      <c r="P740" s="12">
        <v>1.0</v>
      </c>
      <c r="AC740" s="11">
        <f t="shared" si="962"/>
        <v>0.1197213014</v>
      </c>
      <c r="AD740" s="11">
        <f t="shared" si="963"/>
        <v>0.01433319002</v>
      </c>
    </row>
    <row r="741">
      <c r="A741" s="8">
        <v>0.0</v>
      </c>
      <c r="B741" s="8">
        <v>3.0</v>
      </c>
      <c r="C741" s="8" t="s">
        <v>25</v>
      </c>
      <c r="D741" s="8">
        <v>48.0</v>
      </c>
      <c r="E741" s="8">
        <v>34.375</v>
      </c>
      <c r="F741" s="8" t="s">
        <v>24</v>
      </c>
      <c r="G741" s="8">
        <v>1.0</v>
      </c>
      <c r="H741" s="8">
        <v>3.0</v>
      </c>
      <c r="I741" s="8">
        <f t="shared" si="955"/>
        <v>0.6</v>
      </c>
      <c r="J741" s="8">
        <f t="shared" si="956"/>
        <v>1.548696449</v>
      </c>
      <c r="K741" s="9">
        <f t="shared" si="957"/>
        <v>0</v>
      </c>
      <c r="L741" s="9">
        <f t="shared" si="958"/>
        <v>0</v>
      </c>
      <c r="M741" s="9">
        <f t="shared" si="959"/>
        <v>1</v>
      </c>
      <c r="N741" s="9">
        <f t="shared" si="960"/>
        <v>0</v>
      </c>
      <c r="O741" s="9">
        <f t="shared" si="961"/>
        <v>0</v>
      </c>
      <c r="P741" s="8">
        <v>1.0</v>
      </c>
      <c r="AC741" s="11">
        <f t="shared" si="962"/>
        <v>0.3966321167</v>
      </c>
      <c r="AD741" s="11">
        <f t="shared" si="963"/>
        <v>0.157317036</v>
      </c>
    </row>
    <row r="742">
      <c r="A742" s="12">
        <v>1.0</v>
      </c>
      <c r="B742" s="12">
        <v>1.0</v>
      </c>
      <c r="C742" s="12" t="s">
        <v>23</v>
      </c>
      <c r="D742" s="12">
        <v>35.0</v>
      </c>
      <c r="E742" s="12">
        <v>512.3292</v>
      </c>
      <c r="F742" s="12" t="s">
        <v>26</v>
      </c>
      <c r="G742" s="12">
        <v>0.0</v>
      </c>
      <c r="H742" s="12">
        <v>0.0</v>
      </c>
      <c r="I742" s="12">
        <f t="shared" si="955"/>
        <v>0.4375</v>
      </c>
      <c r="J742" s="12">
        <f t="shared" si="956"/>
        <v>2.710395969</v>
      </c>
      <c r="K742" s="13">
        <f t="shared" si="957"/>
        <v>1</v>
      </c>
      <c r="L742" s="13">
        <f t="shared" si="958"/>
        <v>0</v>
      </c>
      <c r="M742" s="13">
        <f t="shared" si="959"/>
        <v>0</v>
      </c>
      <c r="N742" s="13">
        <f t="shared" si="960"/>
        <v>1</v>
      </c>
      <c r="O742" s="13">
        <f t="shared" si="961"/>
        <v>1</v>
      </c>
      <c r="P742" s="12">
        <v>1.0</v>
      </c>
      <c r="AC742" s="11">
        <f t="shared" si="962"/>
        <v>0.5688260275</v>
      </c>
      <c r="AD742" s="11">
        <f t="shared" si="963"/>
        <v>0.1859109946</v>
      </c>
    </row>
    <row r="743" hidden="1">
      <c r="A743" s="8">
        <v>0.0</v>
      </c>
      <c r="B743" s="8">
        <v>3.0</v>
      </c>
      <c r="C743" s="8" t="s">
        <v>23</v>
      </c>
      <c r="D743" s="9"/>
      <c r="E743" s="8">
        <v>7.8958</v>
      </c>
      <c r="F743" s="8" t="s">
        <v>24</v>
      </c>
      <c r="G743" s="8">
        <v>0.0</v>
      </c>
      <c r="H743" s="8">
        <v>0.0</v>
      </c>
      <c r="I743" s="8"/>
      <c r="J743" s="8"/>
      <c r="K743" s="9"/>
      <c r="L743" s="9"/>
      <c r="M743" s="9"/>
      <c r="N743" s="9"/>
      <c r="O743" s="9"/>
      <c r="P743" s="9"/>
    </row>
    <row r="744" hidden="1">
      <c r="A744" s="12">
        <v>0.0</v>
      </c>
      <c r="B744" s="12">
        <v>3.0</v>
      </c>
      <c r="C744" s="12" t="s">
        <v>23</v>
      </c>
      <c r="D744" s="13"/>
      <c r="E744" s="12">
        <v>7.8958</v>
      </c>
      <c r="F744" s="12" t="s">
        <v>24</v>
      </c>
      <c r="G744" s="12">
        <v>0.0</v>
      </c>
      <c r="H744" s="12">
        <v>0.0</v>
      </c>
      <c r="I744" s="12"/>
      <c r="J744" s="12"/>
      <c r="K744" s="13"/>
      <c r="L744" s="13"/>
      <c r="M744" s="13"/>
      <c r="N744" s="13"/>
      <c r="O744" s="13"/>
      <c r="P744" s="13"/>
    </row>
    <row r="745" hidden="1">
      <c r="A745" s="8">
        <v>1.0</v>
      </c>
      <c r="B745" s="8">
        <v>1.0</v>
      </c>
      <c r="C745" s="8" t="s">
        <v>23</v>
      </c>
      <c r="D745" s="9"/>
      <c r="E745" s="8">
        <v>30.0</v>
      </c>
      <c r="F745" s="8" t="s">
        <v>24</v>
      </c>
      <c r="G745" s="8">
        <v>0.0</v>
      </c>
      <c r="H745" s="8">
        <v>0.0</v>
      </c>
      <c r="I745" s="8"/>
      <c r="J745" s="8"/>
      <c r="K745" s="9"/>
      <c r="L745" s="9"/>
      <c r="M745" s="9"/>
      <c r="N745" s="9"/>
      <c r="O745" s="9"/>
      <c r="P745" s="9"/>
    </row>
    <row r="746">
      <c r="A746" s="12">
        <v>0.0</v>
      </c>
      <c r="B746" s="12">
        <v>1.0</v>
      </c>
      <c r="C746" s="12" t="s">
        <v>23</v>
      </c>
      <c r="D746" s="12">
        <v>36.0</v>
      </c>
      <c r="E746" s="12">
        <v>78.85</v>
      </c>
      <c r="F746" s="12" t="s">
        <v>24</v>
      </c>
      <c r="G746" s="12">
        <v>1.0</v>
      </c>
      <c r="H746" s="12">
        <v>0.0</v>
      </c>
      <c r="I746" s="12">
        <f t="shared" ref="I746:I764" si="964">D746:D1003/$D$1</f>
        <v>0.45</v>
      </c>
      <c r="J746" s="12">
        <f t="shared" ref="J746:J764" si="965">LOG10(E746:E1003 +1)</f>
        <v>1.90227492</v>
      </c>
      <c r="K746" s="13">
        <f t="shared" ref="K746:K764" si="966">IF(B746=1, 1, 0)</f>
        <v>1</v>
      </c>
      <c r="L746" s="13">
        <f t="shared" ref="L746:L764" si="967">IF(B746=2, 1, 0)</f>
        <v>0</v>
      </c>
      <c r="M746" s="13">
        <f t="shared" ref="M746:M764" si="968">IF(F746="S", 1, 0)</f>
        <v>1</v>
      </c>
      <c r="N746" s="13">
        <f t="shared" ref="N746:N764" si="969">IF(F746="C", 1,0)</f>
        <v>0</v>
      </c>
      <c r="O746" s="13">
        <f t="shared" ref="O746:O764" si="970">IF(C746="male", 1,0)</f>
        <v>1</v>
      </c>
      <c r="P746" s="12">
        <v>1.0</v>
      </c>
      <c r="AC746" s="11">
        <f t="shared" ref="AC746:AC764" si="971">SUMPRODUCT(G746:P746, $R$5:$AA$5)</f>
        <v>0.4020061207</v>
      </c>
      <c r="AD746" s="11">
        <f t="shared" ref="AD746:AD764" si="972">(AC746-A746)^2</f>
        <v>0.1616089211</v>
      </c>
    </row>
    <row r="747">
      <c r="A747" s="8">
        <v>1.0</v>
      </c>
      <c r="B747" s="8">
        <v>1.0</v>
      </c>
      <c r="C747" s="8" t="s">
        <v>25</v>
      </c>
      <c r="D747" s="8">
        <v>21.0</v>
      </c>
      <c r="E747" s="8">
        <v>262.375</v>
      </c>
      <c r="F747" s="8" t="s">
        <v>26</v>
      </c>
      <c r="G747" s="8">
        <v>2.0</v>
      </c>
      <c r="H747" s="8">
        <v>2.0</v>
      </c>
      <c r="I747" s="8">
        <f t="shared" si="964"/>
        <v>0.2625</v>
      </c>
      <c r="J747" s="8">
        <f t="shared" si="965"/>
        <v>2.420574549</v>
      </c>
      <c r="K747" s="9">
        <f t="shared" si="966"/>
        <v>1</v>
      </c>
      <c r="L747" s="9">
        <f t="shared" si="967"/>
        <v>0</v>
      </c>
      <c r="M747" s="9">
        <f t="shared" si="968"/>
        <v>0</v>
      </c>
      <c r="N747" s="9">
        <f t="shared" si="969"/>
        <v>1</v>
      </c>
      <c r="O747" s="9">
        <f t="shared" si="970"/>
        <v>0</v>
      </c>
      <c r="P747" s="8">
        <v>1.0</v>
      </c>
      <c r="AC747" s="11">
        <f t="shared" si="971"/>
        <v>0.989664488</v>
      </c>
      <c r="AD747" s="11">
        <f t="shared" si="972"/>
        <v>0.0001068228076</v>
      </c>
    </row>
    <row r="748">
      <c r="A748" s="12">
        <v>0.0</v>
      </c>
      <c r="B748" s="12">
        <v>3.0</v>
      </c>
      <c r="C748" s="12" t="s">
        <v>23</v>
      </c>
      <c r="D748" s="12">
        <v>24.0</v>
      </c>
      <c r="E748" s="12">
        <v>16.1</v>
      </c>
      <c r="F748" s="12" t="s">
        <v>24</v>
      </c>
      <c r="G748" s="12">
        <v>1.0</v>
      </c>
      <c r="H748" s="12">
        <v>0.0</v>
      </c>
      <c r="I748" s="12">
        <f t="shared" si="964"/>
        <v>0.3</v>
      </c>
      <c r="J748" s="12">
        <f t="shared" si="965"/>
        <v>1.23299611</v>
      </c>
      <c r="K748" s="13">
        <f t="shared" si="966"/>
        <v>0</v>
      </c>
      <c r="L748" s="13">
        <f t="shared" si="967"/>
        <v>0</v>
      </c>
      <c r="M748" s="13">
        <f t="shared" si="968"/>
        <v>1</v>
      </c>
      <c r="N748" s="13">
        <f t="shared" si="969"/>
        <v>0</v>
      </c>
      <c r="O748" s="13">
        <f t="shared" si="970"/>
        <v>1</v>
      </c>
      <c r="P748" s="12">
        <v>1.0</v>
      </c>
      <c r="AC748" s="11">
        <f t="shared" si="971"/>
        <v>0.09359355477</v>
      </c>
      <c r="AD748" s="11">
        <f t="shared" si="972"/>
        <v>0.008759753495</v>
      </c>
    </row>
    <row r="749">
      <c r="A749" s="8">
        <v>1.0</v>
      </c>
      <c r="B749" s="8">
        <v>3.0</v>
      </c>
      <c r="C749" s="8" t="s">
        <v>23</v>
      </c>
      <c r="D749" s="8">
        <v>31.0</v>
      </c>
      <c r="E749" s="8">
        <v>7.925</v>
      </c>
      <c r="F749" s="8" t="s">
        <v>24</v>
      </c>
      <c r="G749" s="8">
        <v>0.0</v>
      </c>
      <c r="H749" s="8">
        <v>0.0</v>
      </c>
      <c r="I749" s="8">
        <f t="shared" si="964"/>
        <v>0.3875</v>
      </c>
      <c r="J749" s="8">
        <f t="shared" si="965"/>
        <v>0.9506082248</v>
      </c>
      <c r="K749" s="9">
        <f t="shared" si="966"/>
        <v>0</v>
      </c>
      <c r="L749" s="9">
        <f t="shared" si="967"/>
        <v>0</v>
      </c>
      <c r="M749" s="9">
        <f t="shared" si="968"/>
        <v>1</v>
      </c>
      <c r="N749" s="9">
        <f t="shared" si="969"/>
        <v>0</v>
      </c>
      <c r="O749" s="9">
        <f t="shared" si="970"/>
        <v>1</v>
      </c>
      <c r="P749" s="8">
        <v>1.0</v>
      </c>
      <c r="AC749" s="11">
        <f t="shared" si="971"/>
        <v>0.08995388168</v>
      </c>
      <c r="AD749" s="11">
        <f t="shared" si="972"/>
        <v>0.8281839375</v>
      </c>
    </row>
    <row r="750">
      <c r="A750" s="12">
        <v>0.0</v>
      </c>
      <c r="B750" s="12">
        <v>1.0</v>
      </c>
      <c r="C750" s="12" t="s">
        <v>23</v>
      </c>
      <c r="D750" s="12">
        <v>70.0</v>
      </c>
      <c r="E750" s="12">
        <v>71.0</v>
      </c>
      <c r="F750" s="12" t="s">
        <v>24</v>
      </c>
      <c r="G750" s="12">
        <v>1.0</v>
      </c>
      <c r="H750" s="12">
        <v>1.0</v>
      </c>
      <c r="I750" s="12">
        <f t="shared" si="964"/>
        <v>0.875</v>
      </c>
      <c r="J750" s="12">
        <f t="shared" si="965"/>
        <v>1.857332496</v>
      </c>
      <c r="K750" s="13">
        <f t="shared" si="966"/>
        <v>1</v>
      </c>
      <c r="L750" s="13">
        <f t="shared" si="967"/>
        <v>0</v>
      </c>
      <c r="M750" s="13">
        <f t="shared" si="968"/>
        <v>1</v>
      </c>
      <c r="N750" s="13">
        <f t="shared" si="969"/>
        <v>0</v>
      </c>
      <c r="O750" s="13">
        <f t="shared" si="970"/>
        <v>1</v>
      </c>
      <c r="P750" s="12">
        <v>1.0</v>
      </c>
      <c r="AC750" s="11">
        <f t="shared" si="971"/>
        <v>0.1682393937</v>
      </c>
      <c r="AD750" s="11">
        <f t="shared" si="972"/>
        <v>0.02830449359</v>
      </c>
    </row>
    <row r="751">
      <c r="A751" s="8">
        <v>0.0</v>
      </c>
      <c r="B751" s="8">
        <v>3.0</v>
      </c>
      <c r="C751" s="8" t="s">
        <v>23</v>
      </c>
      <c r="D751" s="8">
        <v>16.0</v>
      </c>
      <c r="E751" s="8">
        <v>20.25</v>
      </c>
      <c r="F751" s="8" t="s">
        <v>24</v>
      </c>
      <c r="G751" s="8">
        <v>1.0</v>
      </c>
      <c r="H751" s="8">
        <v>1.0</v>
      </c>
      <c r="I751" s="8">
        <f t="shared" si="964"/>
        <v>0.2</v>
      </c>
      <c r="J751" s="8">
        <f t="shared" si="965"/>
        <v>1.327358934</v>
      </c>
      <c r="K751" s="9">
        <f t="shared" si="966"/>
        <v>0</v>
      </c>
      <c r="L751" s="9">
        <f t="shared" si="967"/>
        <v>0</v>
      </c>
      <c r="M751" s="9">
        <f t="shared" si="968"/>
        <v>1</v>
      </c>
      <c r="N751" s="9">
        <f t="shared" si="969"/>
        <v>0</v>
      </c>
      <c r="O751" s="9">
        <f t="shared" si="970"/>
        <v>1</v>
      </c>
      <c r="P751" s="8">
        <v>1.0</v>
      </c>
      <c r="AC751" s="11">
        <f t="shared" si="971"/>
        <v>0.1354787098</v>
      </c>
      <c r="AD751" s="11">
        <f t="shared" si="972"/>
        <v>0.01835448081</v>
      </c>
    </row>
    <row r="752">
      <c r="A752" s="12">
        <v>1.0</v>
      </c>
      <c r="B752" s="12">
        <v>2.0</v>
      </c>
      <c r="C752" s="12" t="s">
        <v>25</v>
      </c>
      <c r="D752" s="12">
        <v>30.0</v>
      </c>
      <c r="E752" s="12">
        <v>13.0</v>
      </c>
      <c r="F752" s="12" t="s">
        <v>24</v>
      </c>
      <c r="G752" s="12">
        <v>0.0</v>
      </c>
      <c r="H752" s="12">
        <v>0.0</v>
      </c>
      <c r="I752" s="12">
        <f t="shared" si="964"/>
        <v>0.375</v>
      </c>
      <c r="J752" s="12">
        <f t="shared" si="965"/>
        <v>1.146128036</v>
      </c>
      <c r="K752" s="13">
        <f t="shared" si="966"/>
        <v>0</v>
      </c>
      <c r="L752" s="13">
        <f t="shared" si="967"/>
        <v>1</v>
      </c>
      <c r="M752" s="13">
        <f t="shared" si="968"/>
        <v>1</v>
      </c>
      <c r="N752" s="13">
        <f t="shared" si="969"/>
        <v>0</v>
      </c>
      <c r="O752" s="13">
        <f t="shared" si="970"/>
        <v>0</v>
      </c>
      <c r="P752" s="12">
        <v>1.0</v>
      </c>
      <c r="AC752" s="11">
        <f t="shared" si="971"/>
        <v>0.7717912441</v>
      </c>
      <c r="AD752" s="11">
        <f t="shared" si="972"/>
        <v>0.05207923625</v>
      </c>
    </row>
    <row r="753">
      <c r="A753" s="8">
        <v>0.0</v>
      </c>
      <c r="B753" s="8">
        <v>1.0</v>
      </c>
      <c r="C753" s="8" t="s">
        <v>23</v>
      </c>
      <c r="D753" s="8">
        <v>19.0</v>
      </c>
      <c r="E753" s="8">
        <v>53.1</v>
      </c>
      <c r="F753" s="8" t="s">
        <v>24</v>
      </c>
      <c r="G753" s="8">
        <v>1.0</v>
      </c>
      <c r="H753" s="8">
        <v>0.0</v>
      </c>
      <c r="I753" s="8">
        <f t="shared" si="964"/>
        <v>0.2375</v>
      </c>
      <c r="J753" s="8">
        <f t="shared" si="965"/>
        <v>1.733197265</v>
      </c>
      <c r="K753" s="9">
        <f t="shared" si="966"/>
        <v>1</v>
      </c>
      <c r="L753" s="9">
        <f t="shared" si="967"/>
        <v>0</v>
      </c>
      <c r="M753" s="9">
        <f t="shared" si="968"/>
        <v>1</v>
      </c>
      <c r="N753" s="9">
        <f t="shared" si="969"/>
        <v>0</v>
      </c>
      <c r="O753" s="9">
        <f t="shared" si="970"/>
        <v>1</v>
      </c>
      <c r="P753" s="8">
        <v>1.0</v>
      </c>
      <c r="AC753" s="11">
        <f t="shared" si="971"/>
        <v>0.5025903182</v>
      </c>
      <c r="AD753" s="11">
        <f t="shared" si="972"/>
        <v>0.2525970279</v>
      </c>
    </row>
    <row r="754">
      <c r="A754" s="12">
        <v>0.0</v>
      </c>
      <c r="B754" s="12">
        <v>3.0</v>
      </c>
      <c r="C754" s="12" t="s">
        <v>23</v>
      </c>
      <c r="D754" s="12">
        <v>31.0</v>
      </c>
      <c r="E754" s="12">
        <v>7.75</v>
      </c>
      <c r="F754" s="12" t="s">
        <v>28</v>
      </c>
      <c r="G754" s="12">
        <v>0.0</v>
      </c>
      <c r="H754" s="12">
        <v>0.0</v>
      </c>
      <c r="I754" s="12">
        <f t="shared" si="964"/>
        <v>0.3875</v>
      </c>
      <c r="J754" s="12">
        <f t="shared" si="965"/>
        <v>0.942008053</v>
      </c>
      <c r="K754" s="13">
        <f t="shared" si="966"/>
        <v>0</v>
      </c>
      <c r="L754" s="13">
        <f t="shared" si="967"/>
        <v>0</v>
      </c>
      <c r="M754" s="13">
        <f t="shared" si="968"/>
        <v>0</v>
      </c>
      <c r="N754" s="13">
        <f t="shared" si="969"/>
        <v>0</v>
      </c>
      <c r="O754" s="13">
        <f t="shared" si="970"/>
        <v>1</v>
      </c>
      <c r="P754" s="12">
        <v>1.0</v>
      </c>
      <c r="AC754" s="11">
        <f t="shared" si="971"/>
        <v>0.05881950902</v>
      </c>
      <c r="AD754" s="11">
        <f t="shared" si="972"/>
        <v>0.003459734641</v>
      </c>
    </row>
    <row r="755">
      <c r="A755" s="8">
        <v>1.0</v>
      </c>
      <c r="B755" s="8">
        <v>2.0</v>
      </c>
      <c r="C755" s="8" t="s">
        <v>25</v>
      </c>
      <c r="D755" s="8">
        <v>4.0</v>
      </c>
      <c r="E755" s="8">
        <v>23.0</v>
      </c>
      <c r="F755" s="8" t="s">
        <v>24</v>
      </c>
      <c r="G755" s="8">
        <v>1.0</v>
      </c>
      <c r="H755" s="8">
        <v>1.0</v>
      </c>
      <c r="I755" s="8">
        <f t="shared" si="964"/>
        <v>0.05</v>
      </c>
      <c r="J755" s="8">
        <f t="shared" si="965"/>
        <v>1.380211242</v>
      </c>
      <c r="K755" s="9">
        <f t="shared" si="966"/>
        <v>0</v>
      </c>
      <c r="L755" s="9">
        <f t="shared" si="967"/>
        <v>1</v>
      </c>
      <c r="M755" s="9">
        <f t="shared" si="968"/>
        <v>1</v>
      </c>
      <c r="N755" s="9">
        <f t="shared" si="969"/>
        <v>0</v>
      </c>
      <c r="O755" s="9">
        <f t="shared" si="970"/>
        <v>0</v>
      </c>
      <c r="P755" s="8">
        <v>1.0</v>
      </c>
      <c r="AC755" s="11">
        <f t="shared" si="971"/>
        <v>0.8807786457</v>
      </c>
      <c r="AD755" s="11">
        <f t="shared" si="972"/>
        <v>0.01421373133</v>
      </c>
    </row>
    <row r="756">
      <c r="A756" s="12">
        <v>1.0</v>
      </c>
      <c r="B756" s="12">
        <v>3.0</v>
      </c>
      <c r="C756" s="12" t="s">
        <v>23</v>
      </c>
      <c r="D756" s="12">
        <v>6.0</v>
      </c>
      <c r="E756" s="12">
        <v>12.475</v>
      </c>
      <c r="F756" s="12" t="s">
        <v>24</v>
      </c>
      <c r="G756" s="12">
        <v>0.0</v>
      </c>
      <c r="H756" s="12">
        <v>1.0</v>
      </c>
      <c r="I756" s="12">
        <f t="shared" si="964"/>
        <v>0.075</v>
      </c>
      <c r="J756" s="12">
        <f t="shared" si="965"/>
        <v>1.129528774</v>
      </c>
      <c r="K756" s="13">
        <f t="shared" si="966"/>
        <v>0</v>
      </c>
      <c r="L756" s="13">
        <f t="shared" si="967"/>
        <v>0</v>
      </c>
      <c r="M756" s="13">
        <f t="shared" si="968"/>
        <v>1</v>
      </c>
      <c r="N756" s="13">
        <f t="shared" si="969"/>
        <v>0</v>
      </c>
      <c r="O756" s="13">
        <f t="shared" si="970"/>
        <v>1</v>
      </c>
      <c r="P756" s="12">
        <v>1.0</v>
      </c>
      <c r="AC756" s="11">
        <f t="shared" si="971"/>
        <v>0.2447855477</v>
      </c>
      <c r="AD756" s="11">
        <f t="shared" si="972"/>
        <v>0.5703488689</v>
      </c>
    </row>
    <row r="757">
      <c r="A757" s="8">
        <v>0.0</v>
      </c>
      <c r="B757" s="8">
        <v>3.0</v>
      </c>
      <c r="C757" s="8" t="s">
        <v>23</v>
      </c>
      <c r="D757" s="8">
        <v>33.0</v>
      </c>
      <c r="E757" s="8">
        <v>9.5</v>
      </c>
      <c r="F757" s="8" t="s">
        <v>24</v>
      </c>
      <c r="G757" s="8">
        <v>0.0</v>
      </c>
      <c r="H757" s="8">
        <v>0.0</v>
      </c>
      <c r="I757" s="8">
        <f t="shared" si="964"/>
        <v>0.4125</v>
      </c>
      <c r="J757" s="8">
        <f t="shared" si="965"/>
        <v>1.021189299</v>
      </c>
      <c r="K757" s="9">
        <f t="shared" si="966"/>
        <v>0</v>
      </c>
      <c r="L757" s="9">
        <f t="shared" si="967"/>
        <v>0</v>
      </c>
      <c r="M757" s="9">
        <f t="shared" si="968"/>
        <v>1</v>
      </c>
      <c r="N757" s="9">
        <f t="shared" si="969"/>
        <v>0</v>
      </c>
      <c r="O757" s="9">
        <f t="shared" si="970"/>
        <v>1</v>
      </c>
      <c r="P757" s="8">
        <v>1.0</v>
      </c>
      <c r="AC757" s="11">
        <f t="shared" si="971"/>
        <v>0.08059108207</v>
      </c>
      <c r="AD757" s="11">
        <f t="shared" si="972"/>
        <v>0.006494922509</v>
      </c>
    </row>
    <row r="758">
      <c r="A758" s="12">
        <v>0.0</v>
      </c>
      <c r="B758" s="12">
        <v>3.0</v>
      </c>
      <c r="C758" s="12" t="s">
        <v>23</v>
      </c>
      <c r="D758" s="12">
        <v>23.0</v>
      </c>
      <c r="E758" s="12">
        <v>7.8958</v>
      </c>
      <c r="F758" s="12" t="s">
        <v>24</v>
      </c>
      <c r="G758" s="12">
        <v>0.0</v>
      </c>
      <c r="H758" s="12">
        <v>0.0</v>
      </c>
      <c r="I758" s="12">
        <f t="shared" si="964"/>
        <v>0.2875</v>
      </c>
      <c r="J758" s="12">
        <f t="shared" si="965"/>
        <v>0.9491850103</v>
      </c>
      <c r="K758" s="13">
        <f t="shared" si="966"/>
        <v>0</v>
      </c>
      <c r="L758" s="13">
        <f t="shared" si="967"/>
        <v>0</v>
      </c>
      <c r="M758" s="13">
        <f t="shared" si="968"/>
        <v>1</v>
      </c>
      <c r="N758" s="13">
        <f t="shared" si="969"/>
        <v>0</v>
      </c>
      <c r="O758" s="13">
        <f t="shared" si="970"/>
        <v>1</v>
      </c>
      <c r="P758" s="12">
        <v>1.0</v>
      </c>
      <c r="AC758" s="11">
        <f t="shared" si="971"/>
        <v>0.1410963374</v>
      </c>
      <c r="AD758" s="11">
        <f t="shared" si="972"/>
        <v>0.01990817643</v>
      </c>
    </row>
    <row r="759">
      <c r="A759" s="8">
        <v>1.0</v>
      </c>
      <c r="B759" s="8">
        <v>2.0</v>
      </c>
      <c r="C759" s="8" t="s">
        <v>25</v>
      </c>
      <c r="D759" s="8">
        <v>48.0</v>
      </c>
      <c r="E759" s="8">
        <v>65.0</v>
      </c>
      <c r="F759" s="8" t="s">
        <v>24</v>
      </c>
      <c r="G759" s="8">
        <v>1.0</v>
      </c>
      <c r="H759" s="8">
        <v>2.0</v>
      </c>
      <c r="I759" s="8">
        <f t="shared" si="964"/>
        <v>0.6</v>
      </c>
      <c r="J759" s="8">
        <f t="shared" si="965"/>
        <v>1.819543936</v>
      </c>
      <c r="K759" s="9">
        <f t="shared" si="966"/>
        <v>0</v>
      </c>
      <c r="L759" s="9">
        <f t="shared" si="967"/>
        <v>1</v>
      </c>
      <c r="M759" s="9">
        <f t="shared" si="968"/>
        <v>1</v>
      </c>
      <c r="N759" s="9">
        <f t="shared" si="969"/>
        <v>0</v>
      </c>
      <c r="O759" s="9">
        <f t="shared" si="970"/>
        <v>0</v>
      </c>
      <c r="P759" s="8">
        <v>1.0</v>
      </c>
      <c r="AC759" s="11">
        <f t="shared" si="971"/>
        <v>0.6066009469</v>
      </c>
      <c r="AD759" s="11">
        <f t="shared" si="972"/>
        <v>0.154762815</v>
      </c>
    </row>
    <row r="760">
      <c r="A760" s="12">
        <v>1.0</v>
      </c>
      <c r="B760" s="12">
        <v>2.0</v>
      </c>
      <c r="C760" s="12" t="s">
        <v>23</v>
      </c>
      <c r="D760" s="12">
        <v>0.67</v>
      </c>
      <c r="E760" s="12">
        <v>14.5</v>
      </c>
      <c r="F760" s="12" t="s">
        <v>24</v>
      </c>
      <c r="G760" s="12">
        <v>1.0</v>
      </c>
      <c r="H760" s="12">
        <v>1.0</v>
      </c>
      <c r="I760" s="12">
        <f t="shared" si="964"/>
        <v>0.008375</v>
      </c>
      <c r="J760" s="12">
        <f t="shared" si="965"/>
        <v>1.190331698</v>
      </c>
      <c r="K760" s="13">
        <f t="shared" si="966"/>
        <v>0</v>
      </c>
      <c r="L760" s="13">
        <f t="shared" si="967"/>
        <v>1</v>
      </c>
      <c r="M760" s="13">
        <f t="shared" si="968"/>
        <v>1</v>
      </c>
      <c r="N760" s="13">
        <f t="shared" si="969"/>
        <v>0</v>
      </c>
      <c r="O760" s="13">
        <f t="shared" si="970"/>
        <v>1</v>
      </c>
      <c r="P760" s="12">
        <v>1.0</v>
      </c>
      <c r="AC760" s="11">
        <f t="shared" si="971"/>
        <v>0.409776223</v>
      </c>
      <c r="AD760" s="11">
        <f t="shared" si="972"/>
        <v>0.3483641069</v>
      </c>
    </row>
    <row r="761">
      <c r="A761" s="8">
        <v>0.0</v>
      </c>
      <c r="B761" s="8">
        <v>3.0</v>
      </c>
      <c r="C761" s="8" t="s">
        <v>23</v>
      </c>
      <c r="D761" s="8">
        <v>28.0</v>
      </c>
      <c r="E761" s="8">
        <v>7.7958</v>
      </c>
      <c r="F761" s="8" t="s">
        <v>24</v>
      </c>
      <c r="G761" s="8">
        <v>0.0</v>
      </c>
      <c r="H761" s="8">
        <v>0.0</v>
      </c>
      <c r="I761" s="8">
        <f t="shared" si="964"/>
        <v>0.35</v>
      </c>
      <c r="J761" s="8">
        <f t="shared" si="965"/>
        <v>0.9442753458</v>
      </c>
      <c r="K761" s="9">
        <f t="shared" si="966"/>
        <v>0</v>
      </c>
      <c r="L761" s="9">
        <f t="shared" si="967"/>
        <v>0</v>
      </c>
      <c r="M761" s="9">
        <f t="shared" si="968"/>
        <v>1</v>
      </c>
      <c r="N761" s="9">
        <f t="shared" si="969"/>
        <v>0</v>
      </c>
      <c r="O761" s="9">
        <f t="shared" si="970"/>
        <v>1</v>
      </c>
      <c r="P761" s="8">
        <v>1.0</v>
      </c>
      <c r="AC761" s="11">
        <f t="shared" si="971"/>
        <v>0.108849648</v>
      </c>
      <c r="AD761" s="11">
        <f t="shared" si="972"/>
        <v>0.01184824587</v>
      </c>
    </row>
    <row r="762">
      <c r="A762" s="12">
        <v>0.0</v>
      </c>
      <c r="B762" s="12">
        <v>2.0</v>
      </c>
      <c r="C762" s="12" t="s">
        <v>23</v>
      </c>
      <c r="D762" s="12">
        <v>18.0</v>
      </c>
      <c r="E762" s="12">
        <v>11.5</v>
      </c>
      <c r="F762" s="12" t="s">
        <v>24</v>
      </c>
      <c r="G762" s="12">
        <v>0.0</v>
      </c>
      <c r="H762" s="12">
        <v>0.0</v>
      </c>
      <c r="I762" s="12">
        <f t="shared" si="964"/>
        <v>0.225</v>
      </c>
      <c r="J762" s="12">
        <f t="shared" si="965"/>
        <v>1.096910013</v>
      </c>
      <c r="K762" s="13">
        <f t="shared" si="966"/>
        <v>0</v>
      </c>
      <c r="L762" s="13">
        <f t="shared" si="967"/>
        <v>1</v>
      </c>
      <c r="M762" s="13">
        <f t="shared" si="968"/>
        <v>1</v>
      </c>
      <c r="N762" s="13">
        <f t="shared" si="969"/>
        <v>0</v>
      </c>
      <c r="O762" s="13">
        <f t="shared" si="970"/>
        <v>1</v>
      </c>
      <c r="P762" s="12">
        <v>1.0</v>
      </c>
      <c r="AC762" s="11">
        <f t="shared" si="971"/>
        <v>0.3631455475</v>
      </c>
      <c r="AD762" s="11">
        <f t="shared" si="972"/>
        <v>0.1318746887</v>
      </c>
    </row>
    <row r="763">
      <c r="A763" s="8">
        <v>0.0</v>
      </c>
      <c r="B763" s="8">
        <v>3.0</v>
      </c>
      <c r="C763" s="8" t="s">
        <v>23</v>
      </c>
      <c r="D763" s="8">
        <v>34.0</v>
      </c>
      <c r="E763" s="8">
        <v>8.05</v>
      </c>
      <c r="F763" s="8" t="s">
        <v>24</v>
      </c>
      <c r="G763" s="8">
        <v>0.0</v>
      </c>
      <c r="H763" s="8">
        <v>0.0</v>
      </c>
      <c r="I763" s="8">
        <f t="shared" si="964"/>
        <v>0.425</v>
      </c>
      <c r="J763" s="8">
        <f t="shared" si="965"/>
        <v>0.9566485792</v>
      </c>
      <c r="K763" s="9">
        <f t="shared" si="966"/>
        <v>0</v>
      </c>
      <c r="L763" s="9">
        <f t="shared" si="967"/>
        <v>0</v>
      </c>
      <c r="M763" s="9">
        <f t="shared" si="968"/>
        <v>1</v>
      </c>
      <c r="N763" s="9">
        <f t="shared" si="969"/>
        <v>0</v>
      </c>
      <c r="O763" s="9">
        <f t="shared" si="970"/>
        <v>1</v>
      </c>
      <c r="P763" s="8">
        <v>1.0</v>
      </c>
      <c r="AC763" s="11">
        <f t="shared" si="971"/>
        <v>0.07104385757</v>
      </c>
      <c r="AD763" s="11">
        <f t="shared" si="972"/>
        <v>0.005047229698</v>
      </c>
    </row>
    <row r="764">
      <c r="A764" s="12">
        <v>1.0</v>
      </c>
      <c r="B764" s="12">
        <v>1.0</v>
      </c>
      <c r="C764" s="12" t="s">
        <v>25</v>
      </c>
      <c r="D764" s="12">
        <v>33.0</v>
      </c>
      <c r="E764" s="12">
        <v>86.5</v>
      </c>
      <c r="F764" s="12" t="s">
        <v>24</v>
      </c>
      <c r="G764" s="12">
        <v>0.0</v>
      </c>
      <c r="H764" s="12">
        <v>0.0</v>
      </c>
      <c r="I764" s="12">
        <f t="shared" si="964"/>
        <v>0.4125</v>
      </c>
      <c r="J764" s="12">
        <f t="shared" si="965"/>
        <v>1.942008053</v>
      </c>
      <c r="K764" s="13">
        <f t="shared" si="966"/>
        <v>1</v>
      </c>
      <c r="L764" s="13">
        <f t="shared" si="967"/>
        <v>0</v>
      </c>
      <c r="M764" s="13">
        <f t="shared" si="968"/>
        <v>1</v>
      </c>
      <c r="N764" s="13">
        <f t="shared" si="969"/>
        <v>0</v>
      </c>
      <c r="O764" s="13">
        <f t="shared" si="970"/>
        <v>0</v>
      </c>
      <c r="P764" s="12">
        <v>1.0</v>
      </c>
      <c r="AC764" s="11">
        <f t="shared" si="971"/>
        <v>0.9611460865</v>
      </c>
      <c r="AD764" s="11">
        <f t="shared" si="972"/>
        <v>0.001509626592</v>
      </c>
    </row>
    <row r="765" hidden="1">
      <c r="A765" s="8">
        <v>0.0</v>
      </c>
      <c r="B765" s="8">
        <v>3.0</v>
      </c>
      <c r="C765" s="8" t="s">
        <v>23</v>
      </c>
      <c r="D765" s="9"/>
      <c r="E765" s="8">
        <v>14.5</v>
      </c>
      <c r="F765" s="8" t="s">
        <v>24</v>
      </c>
      <c r="G765" s="8">
        <v>0.0</v>
      </c>
      <c r="H765" s="8">
        <v>0.0</v>
      </c>
      <c r="I765" s="8"/>
      <c r="J765" s="8"/>
      <c r="K765" s="9"/>
      <c r="L765" s="9"/>
      <c r="M765" s="9"/>
      <c r="N765" s="9"/>
      <c r="O765" s="9"/>
      <c r="P765" s="9"/>
    </row>
    <row r="766">
      <c r="A766" s="12">
        <v>0.0</v>
      </c>
      <c r="B766" s="12">
        <v>3.0</v>
      </c>
      <c r="C766" s="12" t="s">
        <v>23</v>
      </c>
      <c r="D766" s="12">
        <v>41.0</v>
      </c>
      <c r="E766" s="12">
        <v>7.125</v>
      </c>
      <c r="F766" s="12" t="s">
        <v>24</v>
      </c>
      <c r="G766" s="12">
        <v>0.0</v>
      </c>
      <c r="H766" s="12">
        <v>0.0</v>
      </c>
      <c r="I766" s="12">
        <f t="shared" ref="I766:I770" si="973">D766:D1003/$D$1</f>
        <v>0.5125</v>
      </c>
      <c r="J766" s="12">
        <f t="shared" ref="J766:J770" si="974">LOG10(E766:E1003 +1)</f>
        <v>0.9098233697</v>
      </c>
      <c r="K766" s="13">
        <f t="shared" ref="K766:K770" si="975">IF(B766=1, 1, 0)</f>
        <v>0</v>
      </c>
      <c r="L766" s="13">
        <f t="shared" ref="L766:L770" si="976">IF(B766=2, 1, 0)</f>
        <v>0</v>
      </c>
      <c r="M766" s="13">
        <f t="shared" ref="M766:M770" si="977">IF(F766="S", 1, 0)</f>
        <v>1</v>
      </c>
      <c r="N766" s="13">
        <f t="shared" ref="N766:N770" si="978">IF(F766="C", 1,0)</f>
        <v>0</v>
      </c>
      <c r="O766" s="13">
        <f t="shared" ref="O766:O770" si="979">IF(C766="male", 1,0)</f>
        <v>1</v>
      </c>
      <c r="P766" s="12">
        <v>1.0</v>
      </c>
      <c r="AC766" s="11">
        <f t="shared" ref="AC766:AC770" si="980">SUMPRODUCT(G766:P766, $R$5:$AA$5)</f>
        <v>0.02395122784</v>
      </c>
      <c r="AD766" s="11">
        <f t="shared" ref="AD766:AD770" si="981">(AC766-A766)^2</f>
        <v>0.0005736613152</v>
      </c>
    </row>
    <row r="767">
      <c r="A767" s="8">
        <v>1.0</v>
      </c>
      <c r="B767" s="8">
        <v>3.0</v>
      </c>
      <c r="C767" s="8" t="s">
        <v>23</v>
      </c>
      <c r="D767" s="8">
        <v>20.0</v>
      </c>
      <c r="E767" s="8">
        <v>7.2292</v>
      </c>
      <c r="F767" s="8" t="s">
        <v>26</v>
      </c>
      <c r="G767" s="8">
        <v>0.0</v>
      </c>
      <c r="H767" s="8">
        <v>0.0</v>
      </c>
      <c r="I767" s="8">
        <f t="shared" si="973"/>
        <v>0.25</v>
      </c>
      <c r="J767" s="8">
        <f t="shared" si="974"/>
        <v>0.9153576174</v>
      </c>
      <c r="K767" s="9">
        <f t="shared" si="975"/>
        <v>0</v>
      </c>
      <c r="L767" s="9">
        <f t="shared" si="976"/>
        <v>0</v>
      </c>
      <c r="M767" s="9">
        <f t="shared" si="977"/>
        <v>0</v>
      </c>
      <c r="N767" s="9">
        <f t="shared" si="978"/>
        <v>1</v>
      </c>
      <c r="O767" s="9">
        <f t="shared" si="979"/>
        <v>1</v>
      </c>
      <c r="P767" s="8">
        <v>1.0</v>
      </c>
      <c r="AC767" s="11">
        <f t="shared" si="980"/>
        <v>0.2247478204</v>
      </c>
      <c r="AD767" s="11">
        <f t="shared" si="981"/>
        <v>0.601015942</v>
      </c>
    </row>
    <row r="768">
      <c r="A768" s="12">
        <v>1.0</v>
      </c>
      <c r="B768" s="12">
        <v>1.0</v>
      </c>
      <c r="C768" s="12" t="s">
        <v>25</v>
      </c>
      <c r="D768" s="12">
        <v>36.0</v>
      </c>
      <c r="E768" s="12">
        <v>120.0</v>
      </c>
      <c r="F768" s="12" t="s">
        <v>24</v>
      </c>
      <c r="G768" s="12">
        <v>1.0</v>
      </c>
      <c r="H768" s="12">
        <v>2.0</v>
      </c>
      <c r="I768" s="12">
        <f t="shared" si="973"/>
        <v>0.45</v>
      </c>
      <c r="J768" s="12">
        <f t="shared" si="974"/>
        <v>2.08278537</v>
      </c>
      <c r="K768" s="13">
        <f t="shared" si="975"/>
        <v>1</v>
      </c>
      <c r="L768" s="13">
        <f t="shared" si="976"/>
        <v>0</v>
      </c>
      <c r="M768" s="13">
        <f t="shared" si="977"/>
        <v>1</v>
      </c>
      <c r="N768" s="13">
        <f t="shared" si="978"/>
        <v>0</v>
      </c>
      <c r="O768" s="13">
        <f t="shared" si="979"/>
        <v>0</v>
      </c>
      <c r="P768" s="12">
        <v>1.0</v>
      </c>
      <c r="AC768" s="11">
        <f t="shared" si="980"/>
        <v>0.8660168919</v>
      </c>
      <c r="AD768" s="11">
        <f t="shared" si="981"/>
        <v>0.01795147325</v>
      </c>
    </row>
    <row r="769">
      <c r="A769" s="8">
        <v>0.0</v>
      </c>
      <c r="B769" s="8">
        <v>3.0</v>
      </c>
      <c r="C769" s="8" t="s">
        <v>23</v>
      </c>
      <c r="D769" s="8">
        <v>16.0</v>
      </c>
      <c r="E769" s="8">
        <v>7.775</v>
      </c>
      <c r="F769" s="8" t="s">
        <v>24</v>
      </c>
      <c r="G769" s="8">
        <v>0.0</v>
      </c>
      <c r="H769" s="8">
        <v>0.0</v>
      </c>
      <c r="I769" s="8">
        <f t="shared" si="973"/>
        <v>0.2</v>
      </c>
      <c r="J769" s="8">
        <f t="shared" si="974"/>
        <v>0.9432471251</v>
      </c>
      <c r="K769" s="9">
        <f t="shared" si="975"/>
        <v>0</v>
      </c>
      <c r="L769" s="9">
        <f t="shared" si="976"/>
        <v>0</v>
      </c>
      <c r="M769" s="9">
        <f t="shared" si="977"/>
        <v>1</v>
      </c>
      <c r="N769" s="9">
        <f t="shared" si="978"/>
        <v>0</v>
      </c>
      <c r="O769" s="9">
        <f t="shared" si="979"/>
        <v>1</v>
      </c>
      <c r="P769" s="8">
        <v>1.0</v>
      </c>
      <c r="AC769" s="11">
        <f t="shared" si="980"/>
        <v>0.1856172679</v>
      </c>
      <c r="AD769" s="11">
        <f t="shared" si="981"/>
        <v>0.03445377014</v>
      </c>
    </row>
    <row r="770">
      <c r="A770" s="12">
        <v>1.0</v>
      </c>
      <c r="B770" s="12">
        <v>1.0</v>
      </c>
      <c r="C770" s="12" t="s">
        <v>25</v>
      </c>
      <c r="D770" s="12">
        <v>51.0</v>
      </c>
      <c r="E770" s="12">
        <v>77.9583</v>
      </c>
      <c r="F770" s="12" t="s">
        <v>24</v>
      </c>
      <c r="G770" s="12">
        <v>1.0</v>
      </c>
      <c r="H770" s="12">
        <v>0.0</v>
      </c>
      <c r="I770" s="12">
        <f t="shared" si="973"/>
        <v>0.6375</v>
      </c>
      <c r="J770" s="12">
        <f t="shared" si="974"/>
        <v>1.897397789</v>
      </c>
      <c r="K770" s="13">
        <f t="shared" si="975"/>
        <v>1</v>
      </c>
      <c r="L770" s="13">
        <f t="shared" si="976"/>
        <v>0</v>
      </c>
      <c r="M770" s="13">
        <f t="shared" si="977"/>
        <v>1</v>
      </c>
      <c r="N770" s="13">
        <f t="shared" si="978"/>
        <v>0</v>
      </c>
      <c r="O770" s="13">
        <f t="shared" si="979"/>
        <v>0</v>
      </c>
      <c r="P770" s="12">
        <v>1.0</v>
      </c>
      <c r="AC770" s="11">
        <f t="shared" si="980"/>
        <v>0.7888107589</v>
      </c>
      <c r="AD770" s="11">
        <f t="shared" si="981"/>
        <v>0.04460089558</v>
      </c>
    </row>
    <row r="771" hidden="1">
      <c r="A771" s="8">
        <v>0.0</v>
      </c>
      <c r="B771" s="8">
        <v>1.0</v>
      </c>
      <c r="C771" s="8" t="s">
        <v>23</v>
      </c>
      <c r="D771" s="9"/>
      <c r="E771" s="8">
        <v>39.6</v>
      </c>
      <c r="F771" s="8" t="s">
        <v>26</v>
      </c>
      <c r="G771" s="8">
        <v>0.0</v>
      </c>
      <c r="H771" s="8">
        <v>0.0</v>
      </c>
      <c r="I771" s="8"/>
      <c r="J771" s="8"/>
      <c r="K771" s="9"/>
      <c r="L771" s="9"/>
      <c r="M771" s="9"/>
      <c r="N771" s="9"/>
      <c r="O771" s="9"/>
      <c r="P771" s="9"/>
    </row>
    <row r="772">
      <c r="A772" s="12">
        <v>0.0</v>
      </c>
      <c r="B772" s="12">
        <v>3.0</v>
      </c>
      <c r="C772" s="12" t="s">
        <v>25</v>
      </c>
      <c r="D772" s="12">
        <v>30.5</v>
      </c>
      <c r="E772" s="12">
        <v>7.75</v>
      </c>
      <c r="F772" s="12" t="s">
        <v>28</v>
      </c>
      <c r="G772" s="12">
        <v>0.0</v>
      </c>
      <c r="H772" s="12">
        <v>0.0</v>
      </c>
      <c r="I772" s="12">
        <f>D772:D1003/$D$1</f>
        <v>0.38125</v>
      </c>
      <c r="J772" s="12">
        <f>LOG10(E772:E1003 +1)</f>
        <v>0.942008053</v>
      </c>
      <c r="K772" s="13">
        <f>IF(B772=1, 1, 0)</f>
        <v>0</v>
      </c>
      <c r="L772" s="13">
        <f>IF(B772=2, 1, 0)</f>
        <v>0</v>
      </c>
      <c r="M772" s="13">
        <f>IF(F772="S", 1, 0)</f>
        <v>0</v>
      </c>
      <c r="N772" s="13">
        <f>IF(F772="C", 1,0)</f>
        <v>0</v>
      </c>
      <c r="O772" s="13">
        <f>IF(C772="male", 1,0)</f>
        <v>0</v>
      </c>
      <c r="P772" s="12">
        <v>1.0</v>
      </c>
      <c r="AC772" s="11">
        <f>SUMPRODUCT(G772:P772, $R$5:$AA$5)</f>
        <v>0.5450847698</v>
      </c>
      <c r="AD772" s="11">
        <f>(AC772-A772)^2</f>
        <v>0.2971174063</v>
      </c>
    </row>
    <row r="773" hidden="1">
      <c r="A773" s="8">
        <v>0.0</v>
      </c>
      <c r="B773" s="8">
        <v>3.0</v>
      </c>
      <c r="C773" s="8" t="s">
        <v>23</v>
      </c>
      <c r="D773" s="9"/>
      <c r="E773" s="8">
        <v>24.15</v>
      </c>
      <c r="F773" s="8" t="s">
        <v>28</v>
      </c>
      <c r="G773" s="8">
        <v>1.0</v>
      </c>
      <c r="H773" s="8">
        <v>0.0</v>
      </c>
      <c r="I773" s="8"/>
      <c r="J773" s="8"/>
      <c r="K773" s="9"/>
      <c r="L773" s="9"/>
      <c r="M773" s="9"/>
      <c r="N773" s="9"/>
      <c r="O773" s="9"/>
      <c r="P773" s="9"/>
    </row>
    <row r="774">
      <c r="A774" s="12">
        <v>0.0</v>
      </c>
      <c r="B774" s="12">
        <v>3.0</v>
      </c>
      <c r="C774" s="12" t="s">
        <v>23</v>
      </c>
      <c r="D774" s="12">
        <v>32.0</v>
      </c>
      <c r="E774" s="12">
        <v>8.3625</v>
      </c>
      <c r="F774" s="12" t="s">
        <v>24</v>
      </c>
      <c r="G774" s="12">
        <v>0.0</v>
      </c>
      <c r="H774" s="12">
        <v>0.0</v>
      </c>
      <c r="I774" s="12">
        <f t="shared" ref="I774:I777" si="982">D774:D1003/$D$1</f>
        <v>0.4</v>
      </c>
      <c r="J774" s="12">
        <f t="shared" ref="J774:J777" si="983">LOG10(E774:E1003 +1)</f>
        <v>0.9713918307</v>
      </c>
      <c r="K774" s="13">
        <f t="shared" ref="K774:K777" si="984">IF(B774=1, 1, 0)</f>
        <v>0</v>
      </c>
      <c r="L774" s="13">
        <f t="shared" ref="L774:L777" si="985">IF(B774=2, 1, 0)</f>
        <v>0</v>
      </c>
      <c r="M774" s="13">
        <f t="shared" ref="M774:M777" si="986">IF(F774="S", 1, 0)</f>
        <v>1</v>
      </c>
      <c r="N774" s="13">
        <f t="shared" ref="N774:N777" si="987">IF(F774="C", 1,0)</f>
        <v>0</v>
      </c>
      <c r="O774" s="13">
        <f t="shared" ref="O774:O777" si="988">IF(C774="male", 1,0)</f>
        <v>1</v>
      </c>
      <c r="P774" s="12">
        <v>1.0</v>
      </c>
      <c r="AC774" s="11">
        <f t="shared" ref="AC774:AC777" si="989">SUMPRODUCT(G774:P774, $R$5:$AA$5)</f>
        <v>0.08456540689</v>
      </c>
      <c r="AD774" s="11">
        <f t="shared" ref="AD774:AD777" si="990">(AC774-A774)^2</f>
        <v>0.007151308043</v>
      </c>
    </row>
    <row r="775">
      <c r="A775" s="8">
        <v>0.0</v>
      </c>
      <c r="B775" s="8">
        <v>3.0</v>
      </c>
      <c r="C775" s="8" t="s">
        <v>23</v>
      </c>
      <c r="D775" s="8">
        <v>24.0</v>
      </c>
      <c r="E775" s="8">
        <v>9.5</v>
      </c>
      <c r="F775" s="8" t="s">
        <v>24</v>
      </c>
      <c r="G775" s="8">
        <v>0.0</v>
      </c>
      <c r="H775" s="8">
        <v>0.0</v>
      </c>
      <c r="I775" s="8">
        <f t="shared" si="982"/>
        <v>0.3</v>
      </c>
      <c r="J775" s="8">
        <f t="shared" si="983"/>
        <v>1.021189299</v>
      </c>
      <c r="K775" s="9">
        <f t="shared" si="984"/>
        <v>0</v>
      </c>
      <c r="L775" s="9">
        <f t="shared" si="985"/>
        <v>0</v>
      </c>
      <c r="M775" s="9">
        <f t="shared" si="986"/>
        <v>1</v>
      </c>
      <c r="N775" s="9">
        <f t="shared" si="987"/>
        <v>0</v>
      </c>
      <c r="O775" s="9">
        <f t="shared" si="988"/>
        <v>1</v>
      </c>
      <c r="P775" s="8">
        <v>1.0</v>
      </c>
      <c r="AC775" s="11">
        <f t="shared" si="989"/>
        <v>0.138204384</v>
      </c>
      <c r="AD775" s="11">
        <f t="shared" si="990"/>
        <v>0.01910045175</v>
      </c>
    </row>
    <row r="776">
      <c r="A776" s="12">
        <v>0.0</v>
      </c>
      <c r="B776" s="12">
        <v>3.0</v>
      </c>
      <c r="C776" s="12" t="s">
        <v>23</v>
      </c>
      <c r="D776" s="12">
        <v>48.0</v>
      </c>
      <c r="E776" s="12">
        <v>7.8542</v>
      </c>
      <c r="F776" s="12" t="s">
        <v>24</v>
      </c>
      <c r="G776" s="12">
        <v>0.0</v>
      </c>
      <c r="H776" s="12">
        <v>0.0</v>
      </c>
      <c r="I776" s="12">
        <f t="shared" si="982"/>
        <v>0.6</v>
      </c>
      <c r="J776" s="12">
        <f t="shared" si="983"/>
        <v>0.9471493277</v>
      </c>
      <c r="K776" s="13">
        <f t="shared" si="984"/>
        <v>0</v>
      </c>
      <c r="L776" s="13">
        <f t="shared" si="985"/>
        <v>0</v>
      </c>
      <c r="M776" s="13">
        <f t="shared" si="986"/>
        <v>1</v>
      </c>
      <c r="N776" s="13">
        <f t="shared" si="987"/>
        <v>0</v>
      </c>
      <c r="O776" s="13">
        <f t="shared" si="988"/>
        <v>1</v>
      </c>
      <c r="P776" s="12">
        <v>1.0</v>
      </c>
      <c r="AC776" s="11">
        <f t="shared" si="989"/>
        <v>-0.01903983248</v>
      </c>
      <c r="AD776" s="11">
        <f t="shared" si="990"/>
        <v>0.0003625152208</v>
      </c>
    </row>
    <row r="777">
      <c r="A777" s="8">
        <v>0.0</v>
      </c>
      <c r="B777" s="8">
        <v>2.0</v>
      </c>
      <c r="C777" s="8" t="s">
        <v>25</v>
      </c>
      <c r="D777" s="8">
        <v>57.0</v>
      </c>
      <c r="E777" s="8">
        <v>10.5</v>
      </c>
      <c r="F777" s="8" t="s">
        <v>24</v>
      </c>
      <c r="G777" s="8">
        <v>0.0</v>
      </c>
      <c r="H777" s="8">
        <v>0.0</v>
      </c>
      <c r="I777" s="8">
        <f t="shared" si="982"/>
        <v>0.7125</v>
      </c>
      <c r="J777" s="8">
        <f t="shared" si="983"/>
        <v>1.06069784</v>
      </c>
      <c r="K777" s="9">
        <f t="shared" si="984"/>
        <v>0</v>
      </c>
      <c r="L777" s="9">
        <f t="shared" si="985"/>
        <v>1</v>
      </c>
      <c r="M777" s="9">
        <f t="shared" si="986"/>
        <v>1</v>
      </c>
      <c r="N777" s="9">
        <f t="shared" si="987"/>
        <v>0</v>
      </c>
      <c r="O777" s="9">
        <f t="shared" si="988"/>
        <v>0</v>
      </c>
      <c r="P777" s="8">
        <v>1.0</v>
      </c>
      <c r="AC777" s="11">
        <f t="shared" si="989"/>
        <v>0.5947874286</v>
      </c>
      <c r="AD777" s="11">
        <f t="shared" si="990"/>
        <v>0.3537720852</v>
      </c>
    </row>
    <row r="778" hidden="1">
      <c r="A778" s="12">
        <v>0.0</v>
      </c>
      <c r="B778" s="12">
        <v>3.0</v>
      </c>
      <c r="C778" s="12" t="s">
        <v>23</v>
      </c>
      <c r="D778" s="13"/>
      <c r="E778" s="12">
        <v>7.225</v>
      </c>
      <c r="F778" s="12" t="s">
        <v>26</v>
      </c>
      <c r="G778" s="12">
        <v>0.0</v>
      </c>
      <c r="H778" s="12">
        <v>0.0</v>
      </c>
      <c r="I778" s="12"/>
      <c r="J778" s="12"/>
      <c r="K778" s="13"/>
      <c r="L778" s="13"/>
      <c r="M778" s="13"/>
      <c r="N778" s="13"/>
      <c r="O778" s="13"/>
      <c r="P778" s="13"/>
    </row>
    <row r="779">
      <c r="A779" s="8">
        <v>1.0</v>
      </c>
      <c r="B779" s="8">
        <v>2.0</v>
      </c>
      <c r="C779" s="8" t="s">
        <v>25</v>
      </c>
      <c r="D779" s="8">
        <v>54.0</v>
      </c>
      <c r="E779" s="8">
        <v>23.0</v>
      </c>
      <c r="F779" s="8" t="s">
        <v>24</v>
      </c>
      <c r="G779" s="8">
        <v>1.0</v>
      </c>
      <c r="H779" s="8">
        <v>3.0</v>
      </c>
      <c r="I779" s="8">
        <f t="shared" ref="I779:I780" si="991">D779:D1003/$D$1</f>
        <v>0.675</v>
      </c>
      <c r="J779" s="8">
        <f t="shared" ref="J779:J780" si="992">LOG10(E779:E1003 +1)</f>
        <v>1.380211242</v>
      </c>
      <c r="K779" s="9">
        <f t="shared" ref="K779:K780" si="993">IF(B779=1, 1, 0)</f>
        <v>0</v>
      </c>
      <c r="L779" s="9">
        <f t="shared" ref="L779:L780" si="994">IF(B779=2, 1, 0)</f>
        <v>1</v>
      </c>
      <c r="M779" s="9">
        <f t="shared" ref="M779:M780" si="995">IF(F779="S", 1, 0)</f>
        <v>1</v>
      </c>
      <c r="N779" s="9">
        <f t="shared" ref="N779:N780" si="996">IF(F779="C", 1,0)</f>
        <v>0</v>
      </c>
      <c r="O779" s="9">
        <f t="shared" ref="O779:O780" si="997">IF(C779="male", 1,0)</f>
        <v>0</v>
      </c>
      <c r="P779" s="8">
        <v>1.0</v>
      </c>
      <c r="AC779" s="11">
        <f t="shared" ref="AC779:AC780" si="998">SUMPRODUCT(G779:P779, $R$5:$AA$5)</f>
        <v>0.5328528274</v>
      </c>
      <c r="AD779" s="11">
        <f t="shared" ref="AD779:AD780" si="999">(AC779-A779)^2</f>
        <v>0.2182264809</v>
      </c>
    </row>
    <row r="780">
      <c r="A780" s="12">
        <v>0.0</v>
      </c>
      <c r="B780" s="12">
        <v>3.0</v>
      </c>
      <c r="C780" s="12" t="s">
        <v>23</v>
      </c>
      <c r="D780" s="12">
        <v>18.0</v>
      </c>
      <c r="E780" s="12">
        <v>7.75</v>
      </c>
      <c r="F780" s="12" t="s">
        <v>24</v>
      </c>
      <c r="G780" s="12">
        <v>0.0</v>
      </c>
      <c r="H780" s="12">
        <v>0.0</v>
      </c>
      <c r="I780" s="12">
        <f t="shared" si="991"/>
        <v>0.225</v>
      </c>
      <c r="J780" s="12">
        <f t="shared" si="992"/>
        <v>0.942008053</v>
      </c>
      <c r="K780" s="13">
        <f t="shared" si="993"/>
        <v>0</v>
      </c>
      <c r="L780" s="13">
        <f t="shared" si="994"/>
        <v>0</v>
      </c>
      <c r="M780" s="13">
        <f t="shared" si="995"/>
        <v>1</v>
      </c>
      <c r="N780" s="13">
        <f t="shared" si="996"/>
        <v>0</v>
      </c>
      <c r="O780" s="13">
        <f t="shared" si="997"/>
        <v>1</v>
      </c>
      <c r="P780" s="12">
        <v>1.0</v>
      </c>
      <c r="AC780" s="11">
        <f t="shared" si="998"/>
        <v>0.1727539189</v>
      </c>
      <c r="AD780" s="11">
        <f t="shared" si="999"/>
        <v>0.0298439165</v>
      </c>
    </row>
    <row r="781" hidden="1">
      <c r="A781" s="8">
        <v>0.0</v>
      </c>
      <c r="B781" s="8">
        <v>3.0</v>
      </c>
      <c r="C781" s="8" t="s">
        <v>23</v>
      </c>
      <c r="D781" s="9"/>
      <c r="E781" s="8">
        <v>7.75</v>
      </c>
      <c r="F781" s="8" t="s">
        <v>28</v>
      </c>
      <c r="G781" s="8">
        <v>0.0</v>
      </c>
      <c r="H781" s="8">
        <v>0.0</v>
      </c>
      <c r="I781" s="8"/>
      <c r="J781" s="8"/>
      <c r="K781" s="9"/>
      <c r="L781" s="9"/>
      <c r="M781" s="9"/>
      <c r="N781" s="9"/>
      <c r="O781" s="9"/>
      <c r="P781" s="9"/>
    </row>
    <row r="782">
      <c r="A782" s="12">
        <v>1.0</v>
      </c>
      <c r="B782" s="12">
        <v>3.0</v>
      </c>
      <c r="C782" s="12" t="s">
        <v>25</v>
      </c>
      <c r="D782" s="12">
        <v>5.0</v>
      </c>
      <c r="E782" s="12">
        <v>12.475</v>
      </c>
      <c r="F782" s="12" t="s">
        <v>24</v>
      </c>
      <c r="G782" s="12">
        <v>0.0</v>
      </c>
      <c r="H782" s="12">
        <v>0.0</v>
      </c>
      <c r="I782" s="12">
        <f>D782:D1003/$D$1</f>
        <v>0.0625</v>
      </c>
      <c r="J782" s="12">
        <f>LOG10(E782:E1003 +1)</f>
        <v>1.129528774</v>
      </c>
      <c r="K782" s="13">
        <f>IF(B782=1, 1, 0)</f>
        <v>0</v>
      </c>
      <c r="L782" s="13">
        <f>IF(B782=2, 1, 0)</f>
        <v>0</v>
      </c>
      <c r="M782" s="13">
        <f>IF(F782="S", 1, 0)</f>
        <v>1</v>
      </c>
      <c r="N782" s="13">
        <f>IF(F782="C", 1,0)</f>
        <v>0</v>
      </c>
      <c r="O782" s="13">
        <f>IF(C782="male", 1,0)</f>
        <v>0</v>
      </c>
      <c r="P782" s="12">
        <v>1.0</v>
      </c>
      <c r="AC782" s="11">
        <f>SUMPRODUCT(G782:P782, $R$5:$AA$5)</f>
        <v>0.748177507</v>
      </c>
      <c r="AD782" s="11">
        <f>(AC782-A782)^2</f>
        <v>0.06341456799</v>
      </c>
    </row>
    <row r="783" hidden="1">
      <c r="A783" s="8">
        <v>0.0</v>
      </c>
      <c r="B783" s="8">
        <v>3.0</v>
      </c>
      <c r="C783" s="8" t="s">
        <v>23</v>
      </c>
      <c r="D783" s="9"/>
      <c r="E783" s="8">
        <v>7.7375</v>
      </c>
      <c r="F783" s="8" t="s">
        <v>28</v>
      </c>
      <c r="G783" s="8">
        <v>0.0</v>
      </c>
      <c r="H783" s="8">
        <v>0.0</v>
      </c>
      <c r="I783" s="8"/>
      <c r="J783" s="8"/>
      <c r="K783" s="9"/>
      <c r="L783" s="9"/>
      <c r="M783" s="9"/>
      <c r="N783" s="9"/>
      <c r="O783" s="9"/>
      <c r="P783" s="9"/>
    </row>
    <row r="784">
      <c r="A784" s="12">
        <v>1.0</v>
      </c>
      <c r="B784" s="12">
        <v>1.0</v>
      </c>
      <c r="C784" s="12" t="s">
        <v>25</v>
      </c>
      <c r="D784" s="12">
        <v>43.0</v>
      </c>
      <c r="E784" s="12">
        <v>211.3375</v>
      </c>
      <c r="F784" s="12" t="s">
        <v>24</v>
      </c>
      <c r="G784" s="12">
        <v>0.0</v>
      </c>
      <c r="H784" s="12">
        <v>1.0</v>
      </c>
      <c r="I784" s="12">
        <f t="shared" ref="I784:I787" si="1000">D784:D1003/$D$1</f>
        <v>0.5375</v>
      </c>
      <c r="J784" s="12">
        <f t="shared" ref="J784:J787" si="1001">LOG10(E784:E1003 +1)</f>
        <v>2.3270267</v>
      </c>
      <c r="K784" s="13">
        <f t="shared" ref="K784:K787" si="1002">IF(B784=1, 1, 0)</f>
        <v>1</v>
      </c>
      <c r="L784" s="13">
        <f t="shared" ref="L784:L787" si="1003">IF(B784=2, 1, 0)</f>
        <v>0</v>
      </c>
      <c r="M784" s="13">
        <f t="shared" ref="M784:M787" si="1004">IF(F784="S", 1, 0)</f>
        <v>1</v>
      </c>
      <c r="N784" s="13">
        <f t="shared" ref="N784:N787" si="1005">IF(F784="C", 1,0)</f>
        <v>0</v>
      </c>
      <c r="O784" s="13">
        <f t="shared" ref="O784:O787" si="1006">IF(C784="male", 1,0)</f>
        <v>0</v>
      </c>
      <c r="P784" s="12">
        <v>1.0</v>
      </c>
      <c r="AC784" s="11">
        <f t="shared" ref="AC784:AC787" si="1007">SUMPRODUCT(G784:P784, $R$5:$AA$5)</f>
        <v>0.9019713459</v>
      </c>
      <c r="AD784" s="11">
        <f t="shared" ref="AD784:AD787" si="1008">(AC784-A784)^2</f>
        <v>0.009609617025</v>
      </c>
    </row>
    <row r="785">
      <c r="A785" s="8">
        <v>1.0</v>
      </c>
      <c r="B785" s="8">
        <v>3.0</v>
      </c>
      <c r="C785" s="8" t="s">
        <v>25</v>
      </c>
      <c r="D785" s="8">
        <v>13.0</v>
      </c>
      <c r="E785" s="8">
        <v>7.2292</v>
      </c>
      <c r="F785" s="8" t="s">
        <v>26</v>
      </c>
      <c r="G785" s="8">
        <v>0.0</v>
      </c>
      <c r="H785" s="8">
        <v>0.0</v>
      </c>
      <c r="I785" s="8">
        <f t="shared" si="1000"/>
        <v>0.1625</v>
      </c>
      <c r="J785" s="8">
        <f t="shared" si="1001"/>
        <v>0.9153576174</v>
      </c>
      <c r="K785" s="9">
        <f t="shared" si="1002"/>
        <v>0</v>
      </c>
      <c r="L785" s="9">
        <f t="shared" si="1003"/>
        <v>0</v>
      </c>
      <c r="M785" s="9">
        <f t="shared" si="1004"/>
        <v>0</v>
      </c>
      <c r="N785" s="9">
        <f t="shared" si="1005"/>
        <v>1</v>
      </c>
      <c r="O785" s="9">
        <f t="shared" si="1006"/>
        <v>0</v>
      </c>
      <c r="P785" s="8">
        <v>1.0</v>
      </c>
      <c r="AC785" s="11">
        <f t="shared" si="1007"/>
        <v>0.7526226881</v>
      </c>
      <c r="AD785" s="11">
        <f t="shared" si="1008"/>
        <v>0.06119553445</v>
      </c>
    </row>
    <row r="786">
      <c r="A786" s="12">
        <v>1.0</v>
      </c>
      <c r="B786" s="12">
        <v>1.0</v>
      </c>
      <c r="C786" s="12" t="s">
        <v>25</v>
      </c>
      <c r="D786" s="12">
        <v>17.0</v>
      </c>
      <c r="E786" s="12">
        <v>57.0</v>
      </c>
      <c r="F786" s="12" t="s">
        <v>24</v>
      </c>
      <c r="G786" s="12">
        <v>1.0</v>
      </c>
      <c r="H786" s="12">
        <v>0.0</v>
      </c>
      <c r="I786" s="12">
        <f t="shared" si="1000"/>
        <v>0.2125</v>
      </c>
      <c r="J786" s="12">
        <f t="shared" si="1001"/>
        <v>1.763427994</v>
      </c>
      <c r="K786" s="13">
        <f t="shared" si="1002"/>
        <v>1</v>
      </c>
      <c r="L786" s="13">
        <f t="shared" si="1003"/>
        <v>0</v>
      </c>
      <c r="M786" s="13">
        <f t="shared" si="1004"/>
        <v>1</v>
      </c>
      <c r="N786" s="13">
        <f t="shared" si="1005"/>
        <v>0</v>
      </c>
      <c r="O786" s="13">
        <f t="shared" si="1006"/>
        <v>0</v>
      </c>
      <c r="P786" s="12">
        <v>1.0</v>
      </c>
      <c r="AC786" s="11">
        <f t="shared" si="1007"/>
        <v>0.9999312566</v>
      </c>
      <c r="AD786" s="11">
        <f t="shared" si="1008"/>
        <v>0.000000004725659081</v>
      </c>
    </row>
    <row r="787">
      <c r="A787" s="8">
        <v>0.0</v>
      </c>
      <c r="B787" s="8">
        <v>1.0</v>
      </c>
      <c r="C787" s="8" t="s">
        <v>23</v>
      </c>
      <c r="D787" s="8">
        <v>29.0</v>
      </c>
      <c r="E787" s="8">
        <v>30.0</v>
      </c>
      <c r="F787" s="8" t="s">
        <v>24</v>
      </c>
      <c r="G787" s="8">
        <v>0.0</v>
      </c>
      <c r="H787" s="8">
        <v>0.0</v>
      </c>
      <c r="I787" s="8">
        <f t="shared" si="1000"/>
        <v>0.3625</v>
      </c>
      <c r="J787" s="8">
        <f t="shared" si="1001"/>
        <v>1.491361694</v>
      </c>
      <c r="K787" s="9">
        <f t="shared" si="1002"/>
        <v>1</v>
      </c>
      <c r="L787" s="9">
        <f t="shared" si="1003"/>
        <v>0</v>
      </c>
      <c r="M787" s="9">
        <f t="shared" si="1004"/>
        <v>1</v>
      </c>
      <c r="N787" s="9">
        <f t="shared" si="1005"/>
        <v>0</v>
      </c>
      <c r="O787" s="9">
        <f t="shared" si="1006"/>
        <v>1</v>
      </c>
      <c r="P787" s="8">
        <v>1.0</v>
      </c>
      <c r="AC787" s="11">
        <f t="shared" si="1007"/>
        <v>0.4817227509</v>
      </c>
      <c r="AD787" s="11">
        <f t="shared" si="1008"/>
        <v>0.2320568088</v>
      </c>
    </row>
    <row r="788" hidden="1">
      <c r="A788" s="12">
        <v>0.0</v>
      </c>
      <c r="B788" s="12">
        <v>3.0</v>
      </c>
      <c r="C788" s="12" t="s">
        <v>23</v>
      </c>
      <c r="D788" s="13"/>
      <c r="E788" s="12">
        <v>23.45</v>
      </c>
      <c r="F788" s="12" t="s">
        <v>24</v>
      </c>
      <c r="G788" s="12">
        <v>1.0</v>
      </c>
      <c r="H788" s="12">
        <v>2.0</v>
      </c>
      <c r="I788" s="12"/>
      <c r="J788" s="12"/>
      <c r="K788" s="13"/>
      <c r="L788" s="13"/>
      <c r="M788" s="13"/>
      <c r="N788" s="13"/>
      <c r="O788" s="13"/>
      <c r="P788" s="13"/>
    </row>
    <row r="789">
      <c r="A789" s="8">
        <v>0.0</v>
      </c>
      <c r="B789" s="8">
        <v>3.0</v>
      </c>
      <c r="C789" s="8" t="s">
        <v>23</v>
      </c>
      <c r="D789" s="8">
        <v>25.0</v>
      </c>
      <c r="E789" s="8">
        <v>7.05</v>
      </c>
      <c r="F789" s="8" t="s">
        <v>24</v>
      </c>
      <c r="G789" s="8">
        <v>0.0</v>
      </c>
      <c r="H789" s="8">
        <v>0.0</v>
      </c>
      <c r="I789" s="8">
        <f t="shared" ref="I789:I794" si="1009">D789:D1003/$D$1</f>
        <v>0.3125</v>
      </c>
      <c r="J789" s="8">
        <f t="shared" ref="J789:J794" si="1010">LOG10(E789:E1003 +1)</f>
        <v>0.9057958804</v>
      </c>
      <c r="K789" s="9">
        <f t="shared" ref="K789:K794" si="1011">IF(B789=1, 1, 0)</f>
        <v>0</v>
      </c>
      <c r="L789" s="9">
        <f t="shared" ref="L789:L794" si="1012">IF(B789=2, 1, 0)</f>
        <v>0</v>
      </c>
      <c r="M789" s="9">
        <f t="shared" ref="M789:M794" si="1013">IF(F789="S", 1, 0)</f>
        <v>1</v>
      </c>
      <c r="N789" s="9">
        <f t="shared" ref="N789:N794" si="1014">IF(F789="C", 1,0)</f>
        <v>0</v>
      </c>
      <c r="O789" s="9">
        <f t="shared" ref="O789:O794" si="1015">IF(C789="male", 1,0)</f>
        <v>1</v>
      </c>
      <c r="P789" s="8">
        <v>1.0</v>
      </c>
      <c r="AC789" s="11">
        <f t="shared" ref="AC789:AC794" si="1016">SUMPRODUCT(G789:P789, $R$5:$AA$5)</f>
        <v>0.1261785738</v>
      </c>
      <c r="AD789" s="11">
        <f t="shared" ref="AD789:AD794" si="1017">(AC789-A789)^2</f>
        <v>0.0159210325</v>
      </c>
    </row>
    <row r="790">
      <c r="A790" s="12">
        <v>0.0</v>
      </c>
      <c r="B790" s="12">
        <v>3.0</v>
      </c>
      <c r="C790" s="12" t="s">
        <v>23</v>
      </c>
      <c r="D790" s="12">
        <v>25.0</v>
      </c>
      <c r="E790" s="12">
        <v>7.25</v>
      </c>
      <c r="F790" s="12" t="s">
        <v>24</v>
      </c>
      <c r="G790" s="12">
        <v>0.0</v>
      </c>
      <c r="H790" s="12">
        <v>0.0</v>
      </c>
      <c r="I790" s="12">
        <f t="shared" si="1009"/>
        <v>0.3125</v>
      </c>
      <c r="J790" s="12">
        <f t="shared" si="1010"/>
        <v>0.9164539485</v>
      </c>
      <c r="K790" s="13">
        <f t="shared" si="1011"/>
        <v>0</v>
      </c>
      <c r="L790" s="13">
        <f t="shared" si="1012"/>
        <v>0</v>
      </c>
      <c r="M790" s="13">
        <f t="shared" si="1013"/>
        <v>1</v>
      </c>
      <c r="N790" s="13">
        <f t="shared" si="1014"/>
        <v>0</v>
      </c>
      <c r="O790" s="13">
        <f t="shared" si="1015"/>
        <v>1</v>
      </c>
      <c r="P790" s="12">
        <v>1.0</v>
      </c>
      <c r="AC790" s="11">
        <f t="shared" si="1016"/>
        <v>0.1266980533</v>
      </c>
      <c r="AD790" s="11">
        <f t="shared" si="1017"/>
        <v>0.01605239672</v>
      </c>
    </row>
    <row r="791">
      <c r="A791" s="8">
        <v>1.0</v>
      </c>
      <c r="B791" s="8">
        <v>3.0</v>
      </c>
      <c r="C791" s="8" t="s">
        <v>25</v>
      </c>
      <c r="D791" s="8">
        <v>18.0</v>
      </c>
      <c r="E791" s="8">
        <v>7.4958</v>
      </c>
      <c r="F791" s="8" t="s">
        <v>24</v>
      </c>
      <c r="G791" s="8">
        <v>0.0</v>
      </c>
      <c r="H791" s="8">
        <v>0.0</v>
      </c>
      <c r="I791" s="8">
        <f t="shared" si="1009"/>
        <v>0.225</v>
      </c>
      <c r="J791" s="8">
        <f t="shared" si="1010"/>
        <v>0.9292042801</v>
      </c>
      <c r="K791" s="9">
        <f t="shared" si="1011"/>
        <v>0</v>
      </c>
      <c r="L791" s="9">
        <f t="shared" si="1012"/>
        <v>0</v>
      </c>
      <c r="M791" s="9">
        <f t="shared" si="1013"/>
        <v>1</v>
      </c>
      <c r="N791" s="9">
        <f t="shared" si="1014"/>
        <v>0</v>
      </c>
      <c r="O791" s="9">
        <f t="shared" si="1015"/>
        <v>0</v>
      </c>
      <c r="P791" s="8">
        <v>1.0</v>
      </c>
      <c r="AC791" s="11">
        <f t="shared" si="1016"/>
        <v>0.6551943785</v>
      </c>
      <c r="AD791" s="11">
        <f t="shared" si="1017"/>
        <v>0.1188909166</v>
      </c>
    </row>
    <row r="792">
      <c r="A792" s="12">
        <v>0.0</v>
      </c>
      <c r="B792" s="12">
        <v>3.0</v>
      </c>
      <c r="C792" s="12" t="s">
        <v>23</v>
      </c>
      <c r="D792" s="12">
        <v>8.0</v>
      </c>
      <c r="E792" s="12">
        <v>29.125</v>
      </c>
      <c r="F792" s="12" t="s">
        <v>28</v>
      </c>
      <c r="G792" s="12">
        <v>4.0</v>
      </c>
      <c r="H792" s="12">
        <v>1.0</v>
      </c>
      <c r="I792" s="12">
        <f t="shared" si="1009"/>
        <v>0.1</v>
      </c>
      <c r="J792" s="12">
        <f t="shared" si="1010"/>
        <v>1.478927056</v>
      </c>
      <c r="K792" s="13">
        <f t="shared" si="1011"/>
        <v>0</v>
      </c>
      <c r="L792" s="13">
        <f t="shared" si="1012"/>
        <v>0</v>
      </c>
      <c r="M792" s="13">
        <f t="shared" si="1013"/>
        <v>0</v>
      </c>
      <c r="N792" s="13">
        <f t="shared" si="1014"/>
        <v>0</v>
      </c>
      <c r="O792" s="13">
        <f t="shared" si="1015"/>
        <v>1</v>
      </c>
      <c r="P792" s="12">
        <v>1.0</v>
      </c>
      <c r="AC792" s="11">
        <f t="shared" si="1016"/>
        <v>-0.001440350221</v>
      </c>
      <c r="AD792" s="11">
        <f t="shared" si="1017"/>
        <v>0.00000207460876</v>
      </c>
    </row>
    <row r="793">
      <c r="A793" s="8">
        <v>1.0</v>
      </c>
      <c r="B793" s="8">
        <v>3.0</v>
      </c>
      <c r="C793" s="8" t="s">
        <v>23</v>
      </c>
      <c r="D793" s="8">
        <v>1.0</v>
      </c>
      <c r="E793" s="8">
        <v>20.575</v>
      </c>
      <c r="F793" s="8" t="s">
        <v>24</v>
      </c>
      <c r="G793" s="8">
        <v>1.0</v>
      </c>
      <c r="H793" s="8">
        <v>2.0</v>
      </c>
      <c r="I793" s="8">
        <f t="shared" si="1009"/>
        <v>0.0125</v>
      </c>
      <c r="J793" s="8">
        <f t="shared" si="1010"/>
        <v>1.333950804</v>
      </c>
      <c r="K793" s="9">
        <f t="shared" si="1011"/>
        <v>0</v>
      </c>
      <c r="L793" s="9">
        <f t="shared" si="1012"/>
        <v>0</v>
      </c>
      <c r="M793" s="9">
        <f t="shared" si="1013"/>
        <v>1</v>
      </c>
      <c r="N793" s="9">
        <f t="shared" si="1014"/>
        <v>0</v>
      </c>
      <c r="O793" s="9">
        <f t="shared" si="1015"/>
        <v>1</v>
      </c>
      <c r="P793" s="8">
        <v>1.0</v>
      </c>
      <c r="AC793" s="11">
        <f t="shared" si="1016"/>
        <v>0.2178962112</v>
      </c>
      <c r="AD793" s="11">
        <f t="shared" si="1017"/>
        <v>0.6116863365</v>
      </c>
    </row>
    <row r="794">
      <c r="A794" s="12">
        <v>0.0</v>
      </c>
      <c r="B794" s="12">
        <v>1.0</v>
      </c>
      <c r="C794" s="12" t="s">
        <v>23</v>
      </c>
      <c r="D794" s="12">
        <v>46.0</v>
      </c>
      <c r="E794" s="12">
        <v>79.2</v>
      </c>
      <c r="F794" s="12" t="s">
        <v>26</v>
      </c>
      <c r="G794" s="12">
        <v>0.0</v>
      </c>
      <c r="H794" s="12">
        <v>0.0</v>
      </c>
      <c r="I794" s="12">
        <f t="shared" si="1009"/>
        <v>0.575</v>
      </c>
      <c r="J794" s="12">
        <f t="shared" si="1010"/>
        <v>1.904174368</v>
      </c>
      <c r="K794" s="13">
        <f t="shared" si="1011"/>
        <v>1</v>
      </c>
      <c r="L794" s="13">
        <f t="shared" si="1012"/>
        <v>0</v>
      </c>
      <c r="M794" s="13">
        <f t="shared" si="1013"/>
        <v>0</v>
      </c>
      <c r="N794" s="13">
        <f t="shared" si="1014"/>
        <v>1</v>
      </c>
      <c r="O794" s="13">
        <f t="shared" si="1015"/>
        <v>1</v>
      </c>
      <c r="P794" s="12">
        <v>1.0</v>
      </c>
      <c r="AC794" s="11">
        <f t="shared" si="1016"/>
        <v>0.4591141312</v>
      </c>
      <c r="AD794" s="11">
        <f t="shared" si="1017"/>
        <v>0.2107857855</v>
      </c>
    </row>
    <row r="795" hidden="1">
      <c r="A795" s="8">
        <v>0.0</v>
      </c>
      <c r="B795" s="8">
        <v>3.0</v>
      </c>
      <c r="C795" s="8" t="s">
        <v>23</v>
      </c>
      <c r="D795" s="9"/>
      <c r="E795" s="8">
        <v>7.75</v>
      </c>
      <c r="F795" s="8" t="s">
        <v>28</v>
      </c>
      <c r="G795" s="8">
        <v>0.0</v>
      </c>
      <c r="H795" s="8">
        <v>0.0</v>
      </c>
      <c r="I795" s="8"/>
      <c r="J795" s="8"/>
      <c r="K795" s="9"/>
      <c r="L795" s="9"/>
      <c r="M795" s="9"/>
      <c r="N795" s="9"/>
      <c r="O795" s="9"/>
      <c r="P795" s="9"/>
    </row>
    <row r="796">
      <c r="A796" s="12">
        <v>0.0</v>
      </c>
      <c r="B796" s="12">
        <v>2.0</v>
      </c>
      <c r="C796" s="12" t="s">
        <v>23</v>
      </c>
      <c r="D796" s="12">
        <v>16.0</v>
      </c>
      <c r="E796" s="12">
        <v>26.0</v>
      </c>
      <c r="F796" s="12" t="s">
        <v>24</v>
      </c>
      <c r="G796" s="12">
        <v>0.0</v>
      </c>
      <c r="H796" s="12">
        <v>0.0</v>
      </c>
      <c r="I796" s="12">
        <f>D796:D1003/$D$1</f>
        <v>0.2</v>
      </c>
      <c r="J796" s="12">
        <f>LOG10(E796:E1003 +1)</f>
        <v>1.431363764</v>
      </c>
      <c r="K796" s="13">
        <f>IF(B796=1, 1, 0)</f>
        <v>0</v>
      </c>
      <c r="L796" s="13">
        <f>IF(B796=2, 1, 0)</f>
        <v>1</v>
      </c>
      <c r="M796" s="13">
        <f>IF(F796="S", 1, 0)</f>
        <v>1</v>
      </c>
      <c r="N796" s="13">
        <f>IF(F796="C", 1,0)</f>
        <v>0</v>
      </c>
      <c r="O796" s="13">
        <f>IF(C796="male", 1,0)</f>
        <v>1</v>
      </c>
      <c r="P796" s="12">
        <v>1.0</v>
      </c>
      <c r="AC796" s="11">
        <f>SUMPRODUCT(G796:P796, $R$5:$AA$5)</f>
        <v>0.3922499442</v>
      </c>
      <c r="AD796" s="11">
        <f>(AC796-A796)^2</f>
        <v>0.1538600188</v>
      </c>
    </row>
    <row r="797" hidden="1">
      <c r="A797" s="8">
        <v>0.0</v>
      </c>
      <c r="B797" s="8">
        <v>3.0</v>
      </c>
      <c r="C797" s="8" t="s">
        <v>25</v>
      </c>
      <c r="D797" s="9"/>
      <c r="E797" s="8">
        <v>69.55</v>
      </c>
      <c r="F797" s="8" t="s">
        <v>24</v>
      </c>
      <c r="G797" s="8">
        <v>8.0</v>
      </c>
      <c r="H797" s="8">
        <v>2.0</v>
      </c>
      <c r="I797" s="8"/>
      <c r="J797" s="8"/>
      <c r="K797" s="9"/>
      <c r="L797" s="9"/>
      <c r="M797" s="9"/>
      <c r="N797" s="9"/>
      <c r="O797" s="9"/>
      <c r="P797" s="9"/>
    </row>
    <row r="798" hidden="1">
      <c r="A798" s="12">
        <v>0.0</v>
      </c>
      <c r="B798" s="12">
        <v>1.0</v>
      </c>
      <c r="C798" s="12" t="s">
        <v>23</v>
      </c>
      <c r="D798" s="13"/>
      <c r="E798" s="12">
        <v>30.6958</v>
      </c>
      <c r="F798" s="12" t="s">
        <v>26</v>
      </c>
      <c r="G798" s="12">
        <v>0.0</v>
      </c>
      <c r="H798" s="12">
        <v>0.0</v>
      </c>
      <c r="I798" s="12"/>
      <c r="J798" s="12"/>
      <c r="K798" s="13"/>
      <c r="L798" s="13"/>
      <c r="M798" s="13"/>
      <c r="N798" s="13"/>
      <c r="O798" s="13"/>
      <c r="P798" s="13"/>
    </row>
    <row r="799">
      <c r="A799" s="8">
        <v>0.0</v>
      </c>
      <c r="B799" s="8">
        <v>3.0</v>
      </c>
      <c r="C799" s="8" t="s">
        <v>23</v>
      </c>
      <c r="D799" s="8">
        <v>25.0</v>
      </c>
      <c r="E799" s="8">
        <v>7.8958</v>
      </c>
      <c r="F799" s="8" t="s">
        <v>24</v>
      </c>
      <c r="G799" s="8">
        <v>0.0</v>
      </c>
      <c r="H799" s="8">
        <v>0.0</v>
      </c>
      <c r="I799" s="8">
        <f t="shared" ref="I799:I819" si="1018">D799:D1003/$D$1</f>
        <v>0.3125</v>
      </c>
      <c r="J799" s="8">
        <f t="shared" ref="J799:J819" si="1019">LOG10(E799:E1003 +1)</f>
        <v>0.9491850103</v>
      </c>
      <c r="K799" s="9">
        <f t="shared" ref="K799:K819" si="1020">IF(B799=1, 1, 0)</f>
        <v>0</v>
      </c>
      <c r="L799" s="9">
        <f t="shared" ref="L799:L819" si="1021">IF(B799=2, 1, 0)</f>
        <v>0</v>
      </c>
      <c r="M799" s="9">
        <f t="shared" ref="M799:M819" si="1022">IF(F799="S", 1, 0)</f>
        <v>1</v>
      </c>
      <c r="N799" s="9">
        <f t="shared" ref="N799:N819" si="1023">IF(F799="C", 1,0)</f>
        <v>0</v>
      </c>
      <c r="O799" s="9">
        <f t="shared" ref="O799:O819" si="1024">IF(C799="male", 1,0)</f>
        <v>1</v>
      </c>
      <c r="P799" s="8">
        <v>1.0</v>
      </c>
      <c r="AC799" s="11">
        <f t="shared" ref="AC799:AC819" si="1025">SUMPRODUCT(G799:P799, $R$5:$AA$5)</f>
        <v>0.1282933814</v>
      </c>
      <c r="AD799" s="11">
        <f t="shared" ref="AD799:AD819" si="1026">(AC799-A799)^2</f>
        <v>0.01645919172</v>
      </c>
    </row>
    <row r="800">
      <c r="A800" s="12">
        <v>0.0</v>
      </c>
      <c r="B800" s="12">
        <v>2.0</v>
      </c>
      <c r="C800" s="12" t="s">
        <v>23</v>
      </c>
      <c r="D800" s="12">
        <v>39.0</v>
      </c>
      <c r="E800" s="12">
        <v>13.0</v>
      </c>
      <c r="F800" s="12" t="s">
        <v>24</v>
      </c>
      <c r="G800" s="12">
        <v>0.0</v>
      </c>
      <c r="H800" s="12">
        <v>0.0</v>
      </c>
      <c r="I800" s="12">
        <f t="shared" si="1018"/>
        <v>0.4875</v>
      </c>
      <c r="J800" s="12">
        <f t="shared" si="1019"/>
        <v>1.146128036</v>
      </c>
      <c r="K800" s="13">
        <f t="shared" si="1020"/>
        <v>0</v>
      </c>
      <c r="L800" s="13">
        <f t="shared" si="1021"/>
        <v>1</v>
      </c>
      <c r="M800" s="13">
        <f t="shared" si="1022"/>
        <v>1</v>
      </c>
      <c r="N800" s="13">
        <f t="shared" si="1023"/>
        <v>0</v>
      </c>
      <c r="O800" s="13">
        <f t="shared" si="1024"/>
        <v>1</v>
      </c>
      <c r="P800" s="12">
        <v>1.0</v>
      </c>
      <c r="AC800" s="11">
        <f t="shared" si="1025"/>
        <v>0.2311134204</v>
      </c>
      <c r="AD800" s="11">
        <f t="shared" si="1026"/>
        <v>0.05341341311</v>
      </c>
    </row>
    <row r="801">
      <c r="A801" s="8">
        <v>1.0</v>
      </c>
      <c r="B801" s="8">
        <v>1.0</v>
      </c>
      <c r="C801" s="8" t="s">
        <v>25</v>
      </c>
      <c r="D801" s="8">
        <v>49.0</v>
      </c>
      <c r="E801" s="8">
        <v>25.9292</v>
      </c>
      <c r="F801" s="8" t="s">
        <v>24</v>
      </c>
      <c r="G801" s="8">
        <v>0.0</v>
      </c>
      <c r="H801" s="8">
        <v>0.0</v>
      </c>
      <c r="I801" s="8">
        <f t="shared" si="1018"/>
        <v>0.6125</v>
      </c>
      <c r="J801" s="8">
        <f t="shared" si="1019"/>
        <v>1.430223452</v>
      </c>
      <c r="K801" s="9">
        <f t="shared" si="1020"/>
        <v>1</v>
      </c>
      <c r="L801" s="9">
        <f t="shared" si="1021"/>
        <v>0</v>
      </c>
      <c r="M801" s="9">
        <f t="shared" si="1022"/>
        <v>1</v>
      </c>
      <c r="N801" s="9">
        <f t="shared" si="1023"/>
        <v>0</v>
      </c>
      <c r="O801" s="9">
        <f t="shared" si="1024"/>
        <v>0</v>
      </c>
      <c r="P801" s="8">
        <v>1.0</v>
      </c>
      <c r="AC801" s="11">
        <f t="shared" si="1025"/>
        <v>0.8337778049</v>
      </c>
      <c r="AD801" s="11">
        <f t="shared" si="1026"/>
        <v>0.02762981815</v>
      </c>
    </row>
    <row r="802">
      <c r="A802" s="12">
        <v>1.0</v>
      </c>
      <c r="B802" s="12">
        <v>3.0</v>
      </c>
      <c r="C802" s="12" t="s">
        <v>25</v>
      </c>
      <c r="D802" s="12">
        <v>31.0</v>
      </c>
      <c r="E802" s="12">
        <v>8.6833</v>
      </c>
      <c r="F802" s="12" t="s">
        <v>24</v>
      </c>
      <c r="G802" s="12">
        <v>0.0</v>
      </c>
      <c r="H802" s="12">
        <v>0.0</v>
      </c>
      <c r="I802" s="12">
        <f t="shared" si="1018"/>
        <v>0.3875</v>
      </c>
      <c r="J802" s="12">
        <f t="shared" si="1019"/>
        <v>0.986023387</v>
      </c>
      <c r="K802" s="13">
        <f t="shared" si="1020"/>
        <v>0</v>
      </c>
      <c r="L802" s="13">
        <f t="shared" si="1021"/>
        <v>0</v>
      </c>
      <c r="M802" s="13">
        <f t="shared" si="1022"/>
        <v>1</v>
      </c>
      <c r="N802" s="13">
        <f t="shared" si="1023"/>
        <v>0</v>
      </c>
      <c r="O802" s="13">
        <f t="shared" si="1024"/>
        <v>0</v>
      </c>
      <c r="P802" s="12">
        <v>1.0</v>
      </c>
      <c r="AC802" s="11">
        <f t="shared" si="1025"/>
        <v>0.574744556</v>
      </c>
      <c r="AD802" s="11">
        <f t="shared" si="1026"/>
        <v>0.1808421927</v>
      </c>
    </row>
    <row r="803">
      <c r="A803" s="8">
        <v>0.0</v>
      </c>
      <c r="B803" s="8">
        <v>3.0</v>
      </c>
      <c r="C803" s="8" t="s">
        <v>23</v>
      </c>
      <c r="D803" s="8">
        <v>30.0</v>
      </c>
      <c r="E803" s="8">
        <v>7.2292</v>
      </c>
      <c r="F803" s="8" t="s">
        <v>26</v>
      </c>
      <c r="G803" s="8">
        <v>0.0</v>
      </c>
      <c r="H803" s="8">
        <v>0.0</v>
      </c>
      <c r="I803" s="8">
        <f t="shared" si="1018"/>
        <v>0.375</v>
      </c>
      <c r="J803" s="8">
        <f t="shared" si="1019"/>
        <v>0.9153576174</v>
      </c>
      <c r="K803" s="9">
        <f t="shared" si="1020"/>
        <v>0</v>
      </c>
      <c r="L803" s="9">
        <f t="shared" si="1021"/>
        <v>0</v>
      </c>
      <c r="M803" s="9">
        <f t="shared" si="1022"/>
        <v>0</v>
      </c>
      <c r="N803" s="9">
        <f t="shared" si="1023"/>
        <v>1</v>
      </c>
      <c r="O803" s="9">
        <f t="shared" si="1024"/>
        <v>1</v>
      </c>
      <c r="P803" s="8">
        <v>1.0</v>
      </c>
      <c r="AC803" s="11">
        <f t="shared" si="1025"/>
        <v>0.1607330405</v>
      </c>
      <c r="AD803" s="11">
        <f t="shared" si="1026"/>
        <v>0.0258351103</v>
      </c>
    </row>
    <row r="804">
      <c r="A804" s="12">
        <v>0.0</v>
      </c>
      <c r="B804" s="12">
        <v>3.0</v>
      </c>
      <c r="C804" s="12" t="s">
        <v>25</v>
      </c>
      <c r="D804" s="12">
        <v>30.0</v>
      </c>
      <c r="E804" s="12">
        <v>24.15</v>
      </c>
      <c r="F804" s="12" t="s">
        <v>24</v>
      </c>
      <c r="G804" s="12">
        <v>1.0</v>
      </c>
      <c r="H804" s="12">
        <v>1.0</v>
      </c>
      <c r="I804" s="12">
        <f t="shared" si="1018"/>
        <v>0.375</v>
      </c>
      <c r="J804" s="12">
        <f t="shared" si="1019"/>
        <v>1.400537989</v>
      </c>
      <c r="K804" s="13">
        <f t="shared" si="1020"/>
        <v>0</v>
      </c>
      <c r="L804" s="13">
        <f t="shared" si="1021"/>
        <v>0</v>
      </c>
      <c r="M804" s="13">
        <f t="shared" si="1022"/>
        <v>1</v>
      </c>
      <c r="N804" s="13">
        <f t="shared" si="1023"/>
        <v>0</v>
      </c>
      <c r="O804" s="13">
        <f t="shared" si="1024"/>
        <v>0</v>
      </c>
      <c r="P804" s="12">
        <v>1.0</v>
      </c>
      <c r="AC804" s="11">
        <f t="shared" si="1025"/>
        <v>0.532489323</v>
      </c>
      <c r="AD804" s="11">
        <f t="shared" si="1026"/>
        <v>0.2835448791</v>
      </c>
    </row>
    <row r="805">
      <c r="A805" s="8">
        <v>0.0</v>
      </c>
      <c r="B805" s="8">
        <v>2.0</v>
      </c>
      <c r="C805" s="8" t="s">
        <v>23</v>
      </c>
      <c r="D805" s="8">
        <v>34.0</v>
      </c>
      <c r="E805" s="8">
        <v>13.0</v>
      </c>
      <c r="F805" s="8" t="s">
        <v>24</v>
      </c>
      <c r="G805" s="8">
        <v>0.0</v>
      </c>
      <c r="H805" s="8">
        <v>0.0</v>
      </c>
      <c r="I805" s="8">
        <f t="shared" si="1018"/>
        <v>0.425</v>
      </c>
      <c r="J805" s="8">
        <f t="shared" si="1019"/>
        <v>1.146128036</v>
      </c>
      <c r="K805" s="9">
        <f t="shared" si="1020"/>
        <v>0</v>
      </c>
      <c r="L805" s="9">
        <f t="shared" si="1021"/>
        <v>1</v>
      </c>
      <c r="M805" s="9">
        <f t="shared" si="1022"/>
        <v>1</v>
      </c>
      <c r="N805" s="9">
        <f t="shared" si="1023"/>
        <v>0</v>
      </c>
      <c r="O805" s="9">
        <f t="shared" si="1024"/>
        <v>1</v>
      </c>
      <c r="P805" s="8">
        <v>1.0</v>
      </c>
      <c r="AC805" s="11">
        <f t="shared" si="1025"/>
        <v>0.2631208104</v>
      </c>
      <c r="AD805" s="11">
        <f t="shared" si="1026"/>
        <v>0.06923256086</v>
      </c>
    </row>
    <row r="806">
      <c r="A806" s="12">
        <v>1.0</v>
      </c>
      <c r="B806" s="12">
        <v>2.0</v>
      </c>
      <c r="C806" s="12" t="s">
        <v>25</v>
      </c>
      <c r="D806" s="12">
        <v>31.0</v>
      </c>
      <c r="E806" s="12">
        <v>26.25</v>
      </c>
      <c r="F806" s="12" t="s">
        <v>24</v>
      </c>
      <c r="G806" s="12">
        <v>1.0</v>
      </c>
      <c r="H806" s="12">
        <v>1.0</v>
      </c>
      <c r="I806" s="12">
        <f t="shared" si="1018"/>
        <v>0.3875</v>
      </c>
      <c r="J806" s="12">
        <f t="shared" si="1019"/>
        <v>1.435366507</v>
      </c>
      <c r="K806" s="13">
        <f t="shared" si="1020"/>
        <v>0</v>
      </c>
      <c r="L806" s="13">
        <f t="shared" si="1021"/>
        <v>1</v>
      </c>
      <c r="M806" s="13">
        <f t="shared" si="1022"/>
        <v>1</v>
      </c>
      <c r="N806" s="13">
        <f t="shared" si="1023"/>
        <v>0</v>
      </c>
      <c r="O806" s="13">
        <f t="shared" si="1024"/>
        <v>0</v>
      </c>
      <c r="P806" s="12">
        <v>1.0</v>
      </c>
      <c r="AC806" s="11">
        <f t="shared" si="1025"/>
        <v>0.7106270348</v>
      </c>
      <c r="AD806" s="11">
        <f t="shared" si="1026"/>
        <v>0.08373671299</v>
      </c>
    </row>
    <row r="807">
      <c r="A807" s="8">
        <v>1.0</v>
      </c>
      <c r="B807" s="8">
        <v>1.0</v>
      </c>
      <c r="C807" s="8" t="s">
        <v>23</v>
      </c>
      <c r="D807" s="8">
        <v>11.0</v>
      </c>
      <c r="E807" s="8">
        <v>120.0</v>
      </c>
      <c r="F807" s="8" t="s">
        <v>24</v>
      </c>
      <c r="G807" s="8">
        <v>1.0</v>
      </c>
      <c r="H807" s="8">
        <v>2.0</v>
      </c>
      <c r="I807" s="8">
        <f t="shared" si="1018"/>
        <v>0.1375</v>
      </c>
      <c r="J807" s="8">
        <f t="shared" si="1019"/>
        <v>2.08278537</v>
      </c>
      <c r="K807" s="9">
        <f t="shared" si="1020"/>
        <v>1</v>
      </c>
      <c r="L807" s="9">
        <f t="shared" si="1021"/>
        <v>0</v>
      </c>
      <c r="M807" s="9">
        <f t="shared" si="1022"/>
        <v>1</v>
      </c>
      <c r="N807" s="9">
        <f t="shared" si="1023"/>
        <v>0</v>
      </c>
      <c r="O807" s="9">
        <f t="shared" si="1024"/>
        <v>1</v>
      </c>
      <c r="P807" s="8">
        <v>1.0</v>
      </c>
      <c r="AC807" s="11">
        <f t="shared" si="1025"/>
        <v>0.5429893198</v>
      </c>
      <c r="AD807" s="11">
        <f t="shared" si="1026"/>
        <v>0.2088587618</v>
      </c>
    </row>
    <row r="808">
      <c r="A808" s="12">
        <v>1.0</v>
      </c>
      <c r="B808" s="12">
        <v>3.0</v>
      </c>
      <c r="C808" s="12" t="s">
        <v>23</v>
      </c>
      <c r="D808" s="12">
        <v>0.42</v>
      </c>
      <c r="E808" s="12">
        <v>8.5167</v>
      </c>
      <c r="F808" s="12" t="s">
        <v>26</v>
      </c>
      <c r="G808" s="12">
        <v>0.0</v>
      </c>
      <c r="H808" s="12">
        <v>1.0</v>
      </c>
      <c r="I808" s="12">
        <f t="shared" si="1018"/>
        <v>0.00525</v>
      </c>
      <c r="J808" s="12">
        <f t="shared" si="1019"/>
        <v>0.978486379</v>
      </c>
      <c r="K808" s="13">
        <f t="shared" si="1020"/>
        <v>0</v>
      </c>
      <c r="L808" s="13">
        <f t="shared" si="1021"/>
        <v>0</v>
      </c>
      <c r="M808" s="13">
        <f t="shared" si="1022"/>
        <v>0</v>
      </c>
      <c r="N808" s="13">
        <f t="shared" si="1023"/>
        <v>1</v>
      </c>
      <c r="O808" s="13">
        <f t="shared" si="1024"/>
        <v>1</v>
      </c>
      <c r="P808" s="12">
        <v>1.0</v>
      </c>
      <c r="AC808" s="11">
        <f t="shared" si="1025"/>
        <v>0.3392397269</v>
      </c>
      <c r="AD808" s="11">
        <f t="shared" si="1026"/>
        <v>0.4366041385</v>
      </c>
    </row>
    <row r="809">
      <c r="A809" s="8">
        <v>1.0</v>
      </c>
      <c r="B809" s="8">
        <v>3.0</v>
      </c>
      <c r="C809" s="8" t="s">
        <v>23</v>
      </c>
      <c r="D809" s="8">
        <v>27.0</v>
      </c>
      <c r="E809" s="8">
        <v>6.975</v>
      </c>
      <c r="F809" s="8" t="s">
        <v>24</v>
      </c>
      <c r="G809" s="8">
        <v>0.0</v>
      </c>
      <c r="H809" s="8">
        <v>0.0</v>
      </c>
      <c r="I809" s="8">
        <f t="shared" si="1018"/>
        <v>0.3375</v>
      </c>
      <c r="J809" s="8">
        <f t="shared" si="1019"/>
        <v>0.9017306917</v>
      </c>
      <c r="K809" s="9">
        <f t="shared" si="1020"/>
        <v>0</v>
      </c>
      <c r="L809" s="9">
        <f t="shared" si="1021"/>
        <v>0</v>
      </c>
      <c r="M809" s="9">
        <f t="shared" si="1022"/>
        <v>1</v>
      </c>
      <c r="N809" s="9">
        <f t="shared" si="1023"/>
        <v>0</v>
      </c>
      <c r="O809" s="9">
        <f t="shared" si="1024"/>
        <v>1</v>
      </c>
      <c r="P809" s="8">
        <v>1.0</v>
      </c>
      <c r="AC809" s="11">
        <f t="shared" si="1025"/>
        <v>0.1131774786</v>
      </c>
      <c r="AD809" s="11">
        <f t="shared" si="1026"/>
        <v>0.7864541845</v>
      </c>
    </row>
    <row r="810">
      <c r="A810" s="12">
        <v>0.0</v>
      </c>
      <c r="B810" s="12">
        <v>3.0</v>
      </c>
      <c r="C810" s="12" t="s">
        <v>23</v>
      </c>
      <c r="D810" s="12">
        <v>31.0</v>
      </c>
      <c r="E810" s="12">
        <v>7.775</v>
      </c>
      <c r="F810" s="12" t="s">
        <v>24</v>
      </c>
      <c r="G810" s="12">
        <v>0.0</v>
      </c>
      <c r="H810" s="12">
        <v>0.0</v>
      </c>
      <c r="I810" s="12">
        <f t="shared" si="1018"/>
        <v>0.3875</v>
      </c>
      <c r="J810" s="12">
        <f t="shared" si="1019"/>
        <v>0.9432471251</v>
      </c>
      <c r="K810" s="13">
        <f t="shared" si="1020"/>
        <v>0</v>
      </c>
      <c r="L810" s="13">
        <f t="shared" si="1021"/>
        <v>0</v>
      </c>
      <c r="M810" s="13">
        <f t="shared" si="1022"/>
        <v>1</v>
      </c>
      <c r="N810" s="13">
        <f t="shared" si="1023"/>
        <v>0</v>
      </c>
      <c r="O810" s="13">
        <f t="shared" si="1024"/>
        <v>1</v>
      </c>
      <c r="P810" s="12">
        <v>1.0</v>
      </c>
      <c r="AC810" s="11">
        <f t="shared" si="1025"/>
        <v>0.08959509805</v>
      </c>
      <c r="AD810" s="11">
        <f t="shared" si="1026"/>
        <v>0.008027281595</v>
      </c>
    </row>
    <row r="811">
      <c r="A811" s="8">
        <v>0.0</v>
      </c>
      <c r="B811" s="8">
        <v>1.0</v>
      </c>
      <c r="C811" s="8" t="s">
        <v>23</v>
      </c>
      <c r="D811" s="8">
        <v>39.0</v>
      </c>
      <c r="E811" s="8">
        <v>0.0</v>
      </c>
      <c r="F811" s="8" t="s">
        <v>24</v>
      </c>
      <c r="G811" s="8">
        <v>0.0</v>
      </c>
      <c r="H811" s="8">
        <v>0.0</v>
      </c>
      <c r="I811" s="8">
        <f t="shared" si="1018"/>
        <v>0.4875</v>
      </c>
      <c r="J811" s="8">
        <f t="shared" si="1019"/>
        <v>0</v>
      </c>
      <c r="K811" s="9">
        <f t="shared" si="1020"/>
        <v>1</v>
      </c>
      <c r="L811" s="9">
        <f t="shared" si="1021"/>
        <v>0</v>
      </c>
      <c r="M811" s="9">
        <f t="shared" si="1022"/>
        <v>1</v>
      </c>
      <c r="N811" s="9">
        <f t="shared" si="1023"/>
        <v>0</v>
      </c>
      <c r="O811" s="9">
        <f t="shared" si="1024"/>
        <v>1</v>
      </c>
      <c r="P811" s="8">
        <v>1.0</v>
      </c>
      <c r="AC811" s="11">
        <f t="shared" si="1025"/>
        <v>0.3450182667</v>
      </c>
      <c r="AD811" s="11">
        <f t="shared" si="1026"/>
        <v>0.1190376044</v>
      </c>
    </row>
    <row r="812">
      <c r="A812" s="12">
        <v>0.0</v>
      </c>
      <c r="B812" s="12">
        <v>3.0</v>
      </c>
      <c r="C812" s="12" t="s">
        <v>25</v>
      </c>
      <c r="D812" s="12">
        <v>18.0</v>
      </c>
      <c r="E812" s="12">
        <v>7.775</v>
      </c>
      <c r="F812" s="12" t="s">
        <v>24</v>
      </c>
      <c r="G812" s="12">
        <v>0.0</v>
      </c>
      <c r="H812" s="12">
        <v>0.0</v>
      </c>
      <c r="I812" s="12">
        <f t="shared" si="1018"/>
        <v>0.225</v>
      </c>
      <c r="J812" s="12">
        <f t="shared" si="1019"/>
        <v>0.9432471251</v>
      </c>
      <c r="K812" s="13">
        <f t="shared" si="1020"/>
        <v>0</v>
      </c>
      <c r="L812" s="13">
        <f t="shared" si="1021"/>
        <v>0</v>
      </c>
      <c r="M812" s="13">
        <f t="shared" si="1022"/>
        <v>1</v>
      </c>
      <c r="N812" s="13">
        <f t="shared" si="1023"/>
        <v>0</v>
      </c>
      <c r="O812" s="13">
        <f t="shared" si="1024"/>
        <v>0</v>
      </c>
      <c r="P812" s="12">
        <v>1.0</v>
      </c>
      <c r="AC812" s="11">
        <f t="shared" si="1025"/>
        <v>0.6558788337</v>
      </c>
      <c r="AD812" s="11">
        <f t="shared" si="1026"/>
        <v>0.4301770445</v>
      </c>
    </row>
    <row r="813">
      <c r="A813" s="8">
        <v>0.0</v>
      </c>
      <c r="B813" s="8">
        <v>2.0</v>
      </c>
      <c r="C813" s="8" t="s">
        <v>23</v>
      </c>
      <c r="D813" s="8">
        <v>39.0</v>
      </c>
      <c r="E813" s="8">
        <v>13.0</v>
      </c>
      <c r="F813" s="8" t="s">
        <v>24</v>
      </c>
      <c r="G813" s="8">
        <v>0.0</v>
      </c>
      <c r="H813" s="8">
        <v>0.0</v>
      </c>
      <c r="I813" s="8">
        <f t="shared" si="1018"/>
        <v>0.4875</v>
      </c>
      <c r="J813" s="8">
        <f t="shared" si="1019"/>
        <v>1.146128036</v>
      </c>
      <c r="K813" s="9">
        <f t="shared" si="1020"/>
        <v>0</v>
      </c>
      <c r="L813" s="9">
        <f t="shared" si="1021"/>
        <v>1</v>
      </c>
      <c r="M813" s="9">
        <f t="shared" si="1022"/>
        <v>1</v>
      </c>
      <c r="N813" s="9">
        <f t="shared" si="1023"/>
        <v>0</v>
      </c>
      <c r="O813" s="9">
        <f t="shared" si="1024"/>
        <v>1</v>
      </c>
      <c r="P813" s="8">
        <v>1.0</v>
      </c>
      <c r="AC813" s="11">
        <f t="shared" si="1025"/>
        <v>0.2311134204</v>
      </c>
      <c r="AD813" s="11">
        <f t="shared" si="1026"/>
        <v>0.05341341311</v>
      </c>
    </row>
    <row r="814">
      <c r="A814" s="12">
        <v>1.0</v>
      </c>
      <c r="B814" s="12">
        <v>1.0</v>
      </c>
      <c r="C814" s="12" t="s">
        <v>25</v>
      </c>
      <c r="D814" s="12">
        <v>33.0</v>
      </c>
      <c r="E814" s="12">
        <v>53.1</v>
      </c>
      <c r="F814" s="12" t="s">
        <v>24</v>
      </c>
      <c r="G814" s="12">
        <v>1.0</v>
      </c>
      <c r="H814" s="12">
        <v>0.0</v>
      </c>
      <c r="I814" s="12">
        <f t="shared" si="1018"/>
        <v>0.4125</v>
      </c>
      <c r="J814" s="12">
        <f t="shared" si="1019"/>
        <v>1.733197265</v>
      </c>
      <c r="K814" s="13">
        <f t="shared" si="1020"/>
        <v>1</v>
      </c>
      <c r="L814" s="13">
        <f t="shared" si="1021"/>
        <v>0</v>
      </c>
      <c r="M814" s="13">
        <f t="shared" si="1022"/>
        <v>1</v>
      </c>
      <c r="N814" s="13">
        <f t="shared" si="1023"/>
        <v>0</v>
      </c>
      <c r="O814" s="13">
        <f t="shared" si="1024"/>
        <v>0</v>
      </c>
      <c r="P814" s="12">
        <v>1.0</v>
      </c>
      <c r="AC814" s="11">
        <f t="shared" si="1025"/>
        <v>0.8960341481</v>
      </c>
      <c r="AD814" s="11">
        <f t="shared" si="1026"/>
        <v>0.01080889835</v>
      </c>
    </row>
    <row r="815">
      <c r="A815" s="8">
        <v>0.0</v>
      </c>
      <c r="B815" s="8">
        <v>3.0</v>
      </c>
      <c r="C815" s="8" t="s">
        <v>23</v>
      </c>
      <c r="D815" s="8">
        <v>26.0</v>
      </c>
      <c r="E815" s="8">
        <v>7.8875</v>
      </c>
      <c r="F815" s="8" t="s">
        <v>24</v>
      </c>
      <c r="G815" s="8">
        <v>0.0</v>
      </c>
      <c r="H815" s="8">
        <v>0.0</v>
      </c>
      <c r="I815" s="8">
        <f t="shared" si="1018"/>
        <v>0.325</v>
      </c>
      <c r="J815" s="8">
        <f t="shared" si="1019"/>
        <v>0.9487796137</v>
      </c>
      <c r="K815" s="9">
        <f t="shared" si="1020"/>
        <v>0</v>
      </c>
      <c r="L815" s="9">
        <f t="shared" si="1021"/>
        <v>0</v>
      </c>
      <c r="M815" s="9">
        <f t="shared" si="1022"/>
        <v>1</v>
      </c>
      <c r="N815" s="9">
        <f t="shared" si="1023"/>
        <v>0</v>
      </c>
      <c r="O815" s="9">
        <f t="shared" si="1024"/>
        <v>1</v>
      </c>
      <c r="P815" s="8">
        <v>1.0</v>
      </c>
      <c r="AC815" s="11">
        <f t="shared" si="1025"/>
        <v>0.1218721442</v>
      </c>
      <c r="AD815" s="11">
        <f t="shared" si="1026"/>
        <v>0.01485281954</v>
      </c>
    </row>
    <row r="816">
      <c r="A816" s="12">
        <v>0.0</v>
      </c>
      <c r="B816" s="12">
        <v>3.0</v>
      </c>
      <c r="C816" s="12" t="s">
        <v>23</v>
      </c>
      <c r="D816" s="12">
        <v>39.0</v>
      </c>
      <c r="E816" s="12">
        <v>24.15</v>
      </c>
      <c r="F816" s="12" t="s">
        <v>24</v>
      </c>
      <c r="G816" s="12">
        <v>0.0</v>
      </c>
      <c r="H816" s="12">
        <v>0.0</v>
      </c>
      <c r="I816" s="12">
        <f t="shared" si="1018"/>
        <v>0.4875</v>
      </c>
      <c r="J816" s="12">
        <f t="shared" si="1019"/>
        <v>1.400537989</v>
      </c>
      <c r="K816" s="13">
        <f t="shared" si="1020"/>
        <v>0</v>
      </c>
      <c r="L816" s="13">
        <f t="shared" si="1021"/>
        <v>0</v>
      </c>
      <c r="M816" s="13">
        <f t="shared" si="1022"/>
        <v>1</v>
      </c>
      <c r="N816" s="13">
        <f t="shared" si="1023"/>
        <v>0</v>
      </c>
      <c r="O816" s="13">
        <f t="shared" si="1024"/>
        <v>1</v>
      </c>
      <c r="P816" s="12">
        <v>1.0</v>
      </c>
      <c r="AC816" s="11">
        <f t="shared" si="1025"/>
        <v>0.06067185636</v>
      </c>
      <c r="AD816" s="11">
        <f t="shared" si="1026"/>
        <v>0.003681074154</v>
      </c>
    </row>
    <row r="817">
      <c r="A817" s="8">
        <v>0.0</v>
      </c>
      <c r="B817" s="8">
        <v>2.0</v>
      </c>
      <c r="C817" s="8" t="s">
        <v>23</v>
      </c>
      <c r="D817" s="8">
        <v>35.0</v>
      </c>
      <c r="E817" s="8">
        <v>10.5</v>
      </c>
      <c r="F817" s="8" t="s">
        <v>24</v>
      </c>
      <c r="G817" s="8">
        <v>0.0</v>
      </c>
      <c r="H817" s="8">
        <v>0.0</v>
      </c>
      <c r="I817" s="8">
        <f t="shared" si="1018"/>
        <v>0.4375</v>
      </c>
      <c r="J817" s="8">
        <f t="shared" si="1019"/>
        <v>1.06069784</v>
      </c>
      <c r="K817" s="9">
        <f t="shared" si="1020"/>
        <v>0</v>
      </c>
      <c r="L817" s="9">
        <f t="shared" si="1021"/>
        <v>1</v>
      </c>
      <c r="M817" s="9">
        <f t="shared" si="1022"/>
        <v>1</v>
      </c>
      <c r="N817" s="9">
        <f t="shared" si="1023"/>
        <v>0</v>
      </c>
      <c r="O817" s="9">
        <f t="shared" si="1024"/>
        <v>1</v>
      </c>
      <c r="P817" s="8">
        <v>1.0</v>
      </c>
      <c r="AC817" s="11">
        <f t="shared" si="1025"/>
        <v>0.2525554225</v>
      </c>
      <c r="AD817" s="11">
        <f t="shared" si="1026"/>
        <v>0.06378424146</v>
      </c>
    </row>
    <row r="818">
      <c r="A818" s="12">
        <v>0.0</v>
      </c>
      <c r="B818" s="12">
        <v>3.0</v>
      </c>
      <c r="C818" s="12" t="s">
        <v>25</v>
      </c>
      <c r="D818" s="12">
        <v>6.0</v>
      </c>
      <c r="E818" s="12">
        <v>31.275</v>
      </c>
      <c r="F818" s="12" t="s">
        <v>24</v>
      </c>
      <c r="G818" s="12">
        <v>4.0</v>
      </c>
      <c r="H818" s="12">
        <v>2.0</v>
      </c>
      <c r="I818" s="12">
        <f t="shared" si="1018"/>
        <v>0.075</v>
      </c>
      <c r="J818" s="12">
        <f t="shared" si="1019"/>
        <v>1.508866251</v>
      </c>
      <c r="K818" s="13">
        <f t="shared" si="1020"/>
        <v>0</v>
      </c>
      <c r="L818" s="13">
        <f t="shared" si="1021"/>
        <v>0</v>
      </c>
      <c r="M818" s="13">
        <f t="shared" si="1022"/>
        <v>1</v>
      </c>
      <c r="N818" s="13">
        <f t="shared" si="1023"/>
        <v>0</v>
      </c>
      <c r="O818" s="13">
        <f t="shared" si="1024"/>
        <v>0</v>
      </c>
      <c r="P818" s="12">
        <v>1.0</v>
      </c>
      <c r="AC818" s="11">
        <f t="shared" si="1025"/>
        <v>0.5126756153</v>
      </c>
      <c r="AD818" s="11">
        <f t="shared" si="1026"/>
        <v>0.2628362865</v>
      </c>
    </row>
    <row r="819">
      <c r="A819" s="8">
        <v>0.0</v>
      </c>
      <c r="B819" s="8">
        <v>3.0</v>
      </c>
      <c r="C819" s="8" t="s">
        <v>23</v>
      </c>
      <c r="D819" s="8">
        <v>30.5</v>
      </c>
      <c r="E819" s="8">
        <v>8.05</v>
      </c>
      <c r="F819" s="8" t="s">
        <v>24</v>
      </c>
      <c r="G819" s="8">
        <v>0.0</v>
      </c>
      <c r="H819" s="8">
        <v>0.0</v>
      </c>
      <c r="I819" s="8">
        <f t="shared" si="1018"/>
        <v>0.38125</v>
      </c>
      <c r="J819" s="8">
        <f t="shared" si="1019"/>
        <v>0.9566485792</v>
      </c>
      <c r="K819" s="9">
        <f t="shared" si="1020"/>
        <v>0</v>
      </c>
      <c r="L819" s="9">
        <f t="shared" si="1021"/>
        <v>0</v>
      </c>
      <c r="M819" s="9">
        <f t="shared" si="1022"/>
        <v>1</v>
      </c>
      <c r="N819" s="9">
        <f t="shared" si="1023"/>
        <v>0</v>
      </c>
      <c r="O819" s="9">
        <f t="shared" si="1024"/>
        <v>1</v>
      </c>
      <c r="P819" s="8">
        <v>1.0</v>
      </c>
      <c r="AC819" s="11">
        <f t="shared" si="1025"/>
        <v>0.09344903053</v>
      </c>
      <c r="AD819" s="11">
        <f t="shared" si="1026"/>
        <v>0.008732721307</v>
      </c>
    </row>
    <row r="820" hidden="1">
      <c r="A820" s="12">
        <v>0.0</v>
      </c>
      <c r="B820" s="12">
        <v>1.0</v>
      </c>
      <c r="C820" s="12" t="s">
        <v>23</v>
      </c>
      <c r="D820" s="13"/>
      <c r="E820" s="12">
        <v>0.0</v>
      </c>
      <c r="F820" s="12" t="s">
        <v>24</v>
      </c>
      <c r="G820" s="12">
        <v>0.0</v>
      </c>
      <c r="H820" s="12">
        <v>0.0</v>
      </c>
      <c r="I820" s="12"/>
      <c r="J820" s="12"/>
      <c r="K820" s="13"/>
      <c r="L820" s="13"/>
      <c r="M820" s="13"/>
      <c r="N820" s="13"/>
      <c r="O820" s="13"/>
      <c r="P820" s="13"/>
    </row>
    <row r="821">
      <c r="A821" s="8">
        <v>0.0</v>
      </c>
      <c r="B821" s="8">
        <v>3.0</v>
      </c>
      <c r="C821" s="8" t="s">
        <v>25</v>
      </c>
      <c r="D821" s="8">
        <v>23.0</v>
      </c>
      <c r="E821" s="8">
        <v>7.925</v>
      </c>
      <c r="F821" s="8" t="s">
        <v>24</v>
      </c>
      <c r="G821" s="8">
        <v>0.0</v>
      </c>
      <c r="H821" s="8">
        <v>0.0</v>
      </c>
      <c r="I821" s="8">
        <f t="shared" ref="I821:I829" si="1027">D821:D1003/$D$1</f>
        <v>0.2875</v>
      </c>
      <c r="J821" s="8">
        <f t="shared" ref="J821:J829" si="1028">LOG10(E821:E1003 +1)</f>
        <v>0.9506082248</v>
      </c>
      <c r="K821" s="9">
        <f t="shared" ref="K821:K829" si="1029">IF(B821=1, 1, 0)</f>
        <v>0</v>
      </c>
      <c r="L821" s="9">
        <f t="shared" ref="L821:L829" si="1030">IF(B821=2, 1, 0)</f>
        <v>0</v>
      </c>
      <c r="M821" s="9">
        <f t="shared" ref="M821:M829" si="1031">IF(F821="S", 1, 0)</f>
        <v>1</v>
      </c>
      <c r="N821" s="9">
        <f t="shared" ref="N821:N829" si="1032">IF(F821="C", 1,0)</f>
        <v>0</v>
      </c>
      <c r="O821" s="9">
        <f t="shared" ref="O821:O829" si="1033">IF(C821="male", 1,0)</f>
        <v>0</v>
      </c>
      <c r="P821" s="8">
        <v>1.0</v>
      </c>
      <c r="AC821" s="11">
        <f t="shared" ref="AC821:AC829" si="1034">SUMPRODUCT(G821:P821, $R$5:$AA$5)</f>
        <v>0.6242302274</v>
      </c>
      <c r="AD821" s="11">
        <f t="shared" ref="AD821:AD829" si="1035">(AC821-A821)^2</f>
        <v>0.3896633768</v>
      </c>
    </row>
    <row r="822">
      <c r="A822" s="12">
        <v>0.0</v>
      </c>
      <c r="B822" s="12">
        <v>2.0</v>
      </c>
      <c r="C822" s="12" t="s">
        <v>23</v>
      </c>
      <c r="D822" s="12">
        <v>31.0</v>
      </c>
      <c r="E822" s="12">
        <v>37.0042</v>
      </c>
      <c r="F822" s="12" t="s">
        <v>26</v>
      </c>
      <c r="G822" s="12">
        <v>1.0</v>
      </c>
      <c r="H822" s="12">
        <v>1.0</v>
      </c>
      <c r="I822" s="12">
        <f t="shared" si="1027"/>
        <v>0.3875</v>
      </c>
      <c r="J822" s="12">
        <f t="shared" si="1028"/>
        <v>1.579831595</v>
      </c>
      <c r="K822" s="13">
        <f t="shared" si="1029"/>
        <v>0</v>
      </c>
      <c r="L822" s="13">
        <f t="shared" si="1030"/>
        <v>1</v>
      </c>
      <c r="M822" s="13">
        <f t="shared" si="1031"/>
        <v>0</v>
      </c>
      <c r="N822" s="13">
        <f t="shared" si="1032"/>
        <v>1</v>
      </c>
      <c r="O822" s="13">
        <f t="shared" si="1033"/>
        <v>1</v>
      </c>
      <c r="P822" s="12">
        <v>1.0</v>
      </c>
      <c r="AC822" s="11">
        <f t="shared" si="1034"/>
        <v>0.3006996254</v>
      </c>
      <c r="AD822" s="11">
        <f t="shared" si="1035"/>
        <v>0.09042026472</v>
      </c>
    </row>
    <row r="823">
      <c r="A823" s="8">
        <v>0.0</v>
      </c>
      <c r="B823" s="8">
        <v>3.0</v>
      </c>
      <c r="C823" s="8" t="s">
        <v>23</v>
      </c>
      <c r="D823" s="8">
        <v>43.0</v>
      </c>
      <c r="E823" s="8">
        <v>6.45</v>
      </c>
      <c r="F823" s="8" t="s">
        <v>24</v>
      </c>
      <c r="G823" s="8">
        <v>0.0</v>
      </c>
      <c r="H823" s="8">
        <v>0.0</v>
      </c>
      <c r="I823" s="8">
        <f t="shared" si="1027"/>
        <v>0.5375</v>
      </c>
      <c r="J823" s="8">
        <f t="shared" si="1028"/>
        <v>0.8721562727</v>
      </c>
      <c r="K823" s="9">
        <f t="shared" si="1029"/>
        <v>0</v>
      </c>
      <c r="L823" s="9">
        <f t="shared" si="1030"/>
        <v>0</v>
      </c>
      <c r="M823" s="9">
        <f t="shared" si="1031"/>
        <v>1</v>
      </c>
      <c r="N823" s="9">
        <f t="shared" si="1032"/>
        <v>0</v>
      </c>
      <c r="O823" s="9">
        <f t="shared" si="1033"/>
        <v>1</v>
      </c>
      <c r="P823" s="8">
        <v>1.0</v>
      </c>
      <c r="AC823" s="11">
        <f t="shared" si="1034"/>
        <v>0.00931235899</v>
      </c>
      <c r="AD823" s="11">
        <f t="shared" si="1035"/>
        <v>0.00008672002995</v>
      </c>
    </row>
    <row r="824">
      <c r="A824" s="12">
        <v>0.0</v>
      </c>
      <c r="B824" s="12">
        <v>3.0</v>
      </c>
      <c r="C824" s="12" t="s">
        <v>23</v>
      </c>
      <c r="D824" s="12">
        <v>10.0</v>
      </c>
      <c r="E824" s="12">
        <v>27.9</v>
      </c>
      <c r="F824" s="12" t="s">
        <v>24</v>
      </c>
      <c r="G824" s="12">
        <v>3.0</v>
      </c>
      <c r="H824" s="12">
        <v>2.0</v>
      </c>
      <c r="I824" s="12">
        <f t="shared" si="1027"/>
        <v>0.125</v>
      </c>
      <c r="J824" s="12">
        <f t="shared" si="1028"/>
        <v>1.460897843</v>
      </c>
      <c r="K824" s="13">
        <f t="shared" si="1029"/>
        <v>0</v>
      </c>
      <c r="L824" s="13">
        <f t="shared" si="1030"/>
        <v>0</v>
      </c>
      <c r="M824" s="13">
        <f t="shared" si="1031"/>
        <v>1</v>
      </c>
      <c r="N824" s="13">
        <f t="shared" si="1032"/>
        <v>0</v>
      </c>
      <c r="O824" s="13">
        <f t="shared" si="1033"/>
        <v>1</v>
      </c>
      <c r="P824" s="12">
        <v>1.0</v>
      </c>
      <c r="AC824" s="11">
        <f t="shared" si="1034"/>
        <v>0.05660157531</v>
      </c>
      <c r="AD824" s="11">
        <f t="shared" si="1035"/>
        <v>0.003203738327</v>
      </c>
    </row>
    <row r="825">
      <c r="A825" s="8">
        <v>1.0</v>
      </c>
      <c r="B825" s="8">
        <v>1.0</v>
      </c>
      <c r="C825" s="8" t="s">
        <v>25</v>
      </c>
      <c r="D825" s="8">
        <v>52.0</v>
      </c>
      <c r="E825" s="8">
        <v>93.5</v>
      </c>
      <c r="F825" s="8" t="s">
        <v>24</v>
      </c>
      <c r="G825" s="8">
        <v>1.0</v>
      </c>
      <c r="H825" s="8">
        <v>1.0</v>
      </c>
      <c r="I825" s="8">
        <f t="shared" si="1027"/>
        <v>0.65</v>
      </c>
      <c r="J825" s="8">
        <f t="shared" si="1028"/>
        <v>1.975431809</v>
      </c>
      <c r="K825" s="9">
        <f t="shared" si="1029"/>
        <v>1</v>
      </c>
      <c r="L825" s="9">
        <f t="shared" si="1030"/>
        <v>0</v>
      </c>
      <c r="M825" s="9">
        <f t="shared" si="1031"/>
        <v>1</v>
      </c>
      <c r="N825" s="9">
        <f t="shared" si="1032"/>
        <v>0</v>
      </c>
      <c r="O825" s="9">
        <f t="shared" si="1033"/>
        <v>0</v>
      </c>
      <c r="P825" s="8">
        <v>1.0</v>
      </c>
      <c r="AC825" s="11">
        <f t="shared" si="1034"/>
        <v>0.772286738</v>
      </c>
      <c r="AD825" s="11">
        <f t="shared" si="1035"/>
        <v>0.05185332969</v>
      </c>
    </row>
    <row r="826">
      <c r="A826" s="12">
        <v>1.0</v>
      </c>
      <c r="B826" s="12">
        <v>3.0</v>
      </c>
      <c r="C826" s="12" t="s">
        <v>23</v>
      </c>
      <c r="D826" s="12">
        <v>27.0</v>
      </c>
      <c r="E826" s="12">
        <v>8.6625</v>
      </c>
      <c r="F826" s="12" t="s">
        <v>24</v>
      </c>
      <c r="G826" s="12">
        <v>0.0</v>
      </c>
      <c r="H826" s="12">
        <v>0.0</v>
      </c>
      <c r="I826" s="12">
        <f t="shared" si="1027"/>
        <v>0.3375</v>
      </c>
      <c r="J826" s="12">
        <f t="shared" si="1028"/>
        <v>0.9850895069</v>
      </c>
      <c r="K826" s="13">
        <f t="shared" si="1029"/>
        <v>0</v>
      </c>
      <c r="L826" s="13">
        <f t="shared" si="1030"/>
        <v>0</v>
      </c>
      <c r="M826" s="13">
        <f t="shared" si="1031"/>
        <v>1</v>
      </c>
      <c r="N826" s="13">
        <f t="shared" si="1032"/>
        <v>0</v>
      </c>
      <c r="O826" s="13">
        <f t="shared" si="1033"/>
        <v>1</v>
      </c>
      <c r="P826" s="12">
        <v>1.0</v>
      </c>
      <c r="AC826" s="11">
        <f t="shared" si="1034"/>
        <v>0.1172404283</v>
      </c>
      <c r="AD826" s="11">
        <f t="shared" si="1035"/>
        <v>0.7792644614</v>
      </c>
    </row>
    <row r="827">
      <c r="A827" s="8">
        <v>0.0</v>
      </c>
      <c r="B827" s="8">
        <v>1.0</v>
      </c>
      <c r="C827" s="8" t="s">
        <v>23</v>
      </c>
      <c r="D827" s="8">
        <v>38.0</v>
      </c>
      <c r="E827" s="8">
        <v>0.0</v>
      </c>
      <c r="F827" s="8" t="s">
        <v>24</v>
      </c>
      <c r="G827" s="8">
        <v>0.0</v>
      </c>
      <c r="H827" s="8">
        <v>0.0</v>
      </c>
      <c r="I827" s="8">
        <f t="shared" si="1027"/>
        <v>0.475</v>
      </c>
      <c r="J827" s="8">
        <f t="shared" si="1028"/>
        <v>0</v>
      </c>
      <c r="K827" s="9">
        <f t="shared" si="1029"/>
        <v>1</v>
      </c>
      <c r="L827" s="9">
        <f t="shared" si="1030"/>
        <v>0</v>
      </c>
      <c r="M827" s="9">
        <f t="shared" si="1031"/>
        <v>1</v>
      </c>
      <c r="N827" s="9">
        <f t="shared" si="1032"/>
        <v>0</v>
      </c>
      <c r="O827" s="9">
        <f t="shared" si="1033"/>
        <v>1</v>
      </c>
      <c r="P827" s="8">
        <v>1.0</v>
      </c>
      <c r="AC827" s="11">
        <f t="shared" si="1034"/>
        <v>0.3514197447</v>
      </c>
      <c r="AD827" s="11">
        <f t="shared" si="1035"/>
        <v>0.123495837</v>
      </c>
    </row>
    <row r="828">
      <c r="A828" s="12">
        <v>1.0</v>
      </c>
      <c r="B828" s="12">
        <v>3.0</v>
      </c>
      <c r="C828" s="12" t="s">
        <v>25</v>
      </c>
      <c r="D828" s="12">
        <v>27.0</v>
      </c>
      <c r="E828" s="12">
        <v>12.475</v>
      </c>
      <c r="F828" s="12" t="s">
        <v>24</v>
      </c>
      <c r="G828" s="12">
        <v>0.0</v>
      </c>
      <c r="H828" s="12">
        <v>1.0</v>
      </c>
      <c r="I828" s="12">
        <f t="shared" si="1027"/>
        <v>0.3375</v>
      </c>
      <c r="J828" s="12">
        <f t="shared" si="1028"/>
        <v>1.129528774</v>
      </c>
      <c r="K828" s="13">
        <f t="shared" si="1029"/>
        <v>0</v>
      </c>
      <c r="L828" s="13">
        <f t="shared" si="1030"/>
        <v>0</v>
      </c>
      <c r="M828" s="13">
        <f t="shared" si="1031"/>
        <v>1</v>
      </c>
      <c r="N828" s="13">
        <f t="shared" si="1032"/>
        <v>0</v>
      </c>
      <c r="O828" s="13">
        <f t="shared" si="1033"/>
        <v>0</v>
      </c>
      <c r="P828" s="12">
        <v>1.0</v>
      </c>
      <c r="AC828" s="11">
        <f t="shared" si="1034"/>
        <v>0.5934190318</v>
      </c>
      <c r="AD828" s="11">
        <f t="shared" si="1035"/>
        <v>0.1653080837</v>
      </c>
    </row>
    <row r="829">
      <c r="A829" s="8">
        <v>0.0</v>
      </c>
      <c r="B829" s="8">
        <v>3.0</v>
      </c>
      <c r="C829" s="8" t="s">
        <v>23</v>
      </c>
      <c r="D829" s="8">
        <v>2.0</v>
      </c>
      <c r="E829" s="8">
        <v>39.6875</v>
      </c>
      <c r="F829" s="8" t="s">
        <v>24</v>
      </c>
      <c r="G829" s="8">
        <v>4.0</v>
      </c>
      <c r="H829" s="8">
        <v>1.0</v>
      </c>
      <c r="I829" s="8">
        <f t="shared" si="1027"/>
        <v>0.025</v>
      </c>
      <c r="J829" s="8">
        <f t="shared" si="1028"/>
        <v>1.609461006</v>
      </c>
      <c r="K829" s="9">
        <f t="shared" si="1029"/>
        <v>0</v>
      </c>
      <c r="L829" s="9">
        <f t="shared" si="1030"/>
        <v>0</v>
      </c>
      <c r="M829" s="9">
        <f t="shared" si="1031"/>
        <v>1</v>
      </c>
      <c r="N829" s="9">
        <f t="shared" si="1032"/>
        <v>0</v>
      </c>
      <c r="O829" s="9">
        <f t="shared" si="1033"/>
        <v>1</v>
      </c>
      <c r="P829" s="8">
        <v>1.0</v>
      </c>
      <c r="AC829" s="11">
        <f t="shared" si="1034"/>
        <v>0.07404600286</v>
      </c>
      <c r="AD829" s="11">
        <f t="shared" si="1035"/>
        <v>0.00548281054</v>
      </c>
    </row>
    <row r="830" hidden="1">
      <c r="A830" s="12">
        <v>0.0</v>
      </c>
      <c r="B830" s="12">
        <v>3.0</v>
      </c>
      <c r="C830" s="12" t="s">
        <v>23</v>
      </c>
      <c r="D830" s="13"/>
      <c r="E830" s="12">
        <v>6.95</v>
      </c>
      <c r="F830" s="12" t="s">
        <v>28</v>
      </c>
      <c r="G830" s="12">
        <v>0.0</v>
      </c>
      <c r="H830" s="12">
        <v>0.0</v>
      </c>
      <c r="I830" s="12"/>
      <c r="J830" s="12"/>
      <c r="K830" s="13"/>
      <c r="L830" s="13"/>
      <c r="M830" s="13"/>
      <c r="N830" s="13"/>
      <c r="O830" s="13"/>
      <c r="P830" s="13"/>
    </row>
    <row r="831" hidden="1">
      <c r="A831" s="8">
        <v>0.0</v>
      </c>
      <c r="B831" s="8">
        <v>3.0</v>
      </c>
      <c r="C831" s="8" t="s">
        <v>23</v>
      </c>
      <c r="D831" s="9"/>
      <c r="E831" s="8">
        <v>56.4958</v>
      </c>
      <c r="F831" s="8" t="s">
        <v>24</v>
      </c>
      <c r="G831" s="8">
        <v>0.0</v>
      </c>
      <c r="H831" s="8">
        <v>0.0</v>
      </c>
      <c r="I831" s="8"/>
      <c r="J831" s="8"/>
      <c r="K831" s="9"/>
      <c r="L831" s="9"/>
      <c r="M831" s="9"/>
      <c r="N831" s="9"/>
      <c r="O831" s="9"/>
      <c r="P831" s="9"/>
    </row>
    <row r="832">
      <c r="A832" s="12">
        <v>1.0</v>
      </c>
      <c r="B832" s="12">
        <v>2.0</v>
      </c>
      <c r="C832" s="12" t="s">
        <v>23</v>
      </c>
      <c r="D832" s="12">
        <v>1.0</v>
      </c>
      <c r="E832" s="12">
        <v>37.0042</v>
      </c>
      <c r="F832" s="12" t="s">
        <v>26</v>
      </c>
      <c r="G832" s="12">
        <v>0.0</v>
      </c>
      <c r="H832" s="12">
        <v>2.0</v>
      </c>
      <c r="I832" s="12">
        <f>D832:D1003/$D$1</f>
        <v>0.0125</v>
      </c>
      <c r="J832" s="12">
        <f>LOG10(E832:E1003 +1)</f>
        <v>1.579831595</v>
      </c>
      <c r="K832" s="13">
        <f>IF(B832=1, 1, 0)</f>
        <v>0</v>
      </c>
      <c r="L832" s="13">
        <f>IF(B832=2, 1, 0)</f>
        <v>1</v>
      </c>
      <c r="M832" s="13">
        <f>IF(F832="S", 1, 0)</f>
        <v>0</v>
      </c>
      <c r="N832" s="13">
        <f>IF(F832="C", 1,0)</f>
        <v>1</v>
      </c>
      <c r="O832" s="13">
        <f>IF(C832="male", 1,0)</f>
        <v>1</v>
      </c>
      <c r="P832" s="12">
        <v>1.0</v>
      </c>
      <c r="AC832" s="11">
        <f>SUMPRODUCT(G832:P832, $R$5:$AA$5)</f>
        <v>0.5337524033</v>
      </c>
      <c r="AD832" s="11">
        <f>(AC832-A832)^2</f>
        <v>0.2173868215</v>
      </c>
    </row>
    <row r="833" hidden="1">
      <c r="A833" s="8">
        <v>1.0</v>
      </c>
      <c r="B833" s="8">
        <v>3.0</v>
      </c>
      <c r="C833" s="8" t="s">
        <v>23</v>
      </c>
      <c r="D833" s="9"/>
      <c r="E833" s="8">
        <v>7.75</v>
      </c>
      <c r="F833" s="8" t="s">
        <v>28</v>
      </c>
      <c r="G833" s="8">
        <v>0.0</v>
      </c>
      <c r="H833" s="8">
        <v>0.0</v>
      </c>
      <c r="I833" s="8"/>
      <c r="J833" s="8"/>
      <c r="K833" s="9"/>
      <c r="L833" s="9"/>
      <c r="M833" s="9"/>
      <c r="N833" s="9"/>
      <c r="O833" s="9"/>
      <c r="P833" s="9"/>
    </row>
    <row r="834" hidden="1">
      <c r="A834" s="12">
        <v>1.0</v>
      </c>
      <c r="B834" s="12">
        <v>1.0</v>
      </c>
      <c r="C834" s="12" t="s">
        <v>25</v>
      </c>
      <c r="D834" s="12">
        <v>62.0</v>
      </c>
      <c r="E834" s="12">
        <v>80.0</v>
      </c>
      <c r="F834" s="13"/>
      <c r="G834" s="12">
        <v>0.0</v>
      </c>
      <c r="H834" s="12">
        <v>0.0</v>
      </c>
      <c r="I834" s="13"/>
      <c r="J834" s="13"/>
      <c r="K834" s="13"/>
      <c r="L834" s="13"/>
      <c r="M834" s="13"/>
      <c r="N834" s="13"/>
      <c r="O834" s="13"/>
      <c r="P834" s="13"/>
    </row>
    <row r="835">
      <c r="A835" s="8">
        <v>1.0</v>
      </c>
      <c r="B835" s="8">
        <v>3.0</v>
      </c>
      <c r="C835" s="8" t="s">
        <v>25</v>
      </c>
      <c r="D835" s="8">
        <v>15.0</v>
      </c>
      <c r="E835" s="8">
        <v>14.4542</v>
      </c>
      <c r="F835" s="8" t="s">
        <v>26</v>
      </c>
      <c r="G835" s="8">
        <v>1.0</v>
      </c>
      <c r="H835" s="8">
        <v>0.0</v>
      </c>
      <c r="I835" s="8">
        <f t="shared" ref="I835:I836" si="1036">D835:D1003/$D$1</f>
        <v>0.1875</v>
      </c>
      <c r="J835" s="8">
        <f t="shared" ref="J835:J836" si="1037">LOG10(E835:E1003 +1)</f>
        <v>1.189046528</v>
      </c>
      <c r="K835" s="9">
        <f t="shared" ref="K835:K836" si="1038">IF(B835=1, 1, 0)</f>
        <v>0</v>
      </c>
      <c r="L835" s="9">
        <f t="shared" ref="L835:L836" si="1039">IF(B835=2, 1, 0)</f>
        <v>0</v>
      </c>
      <c r="M835" s="9">
        <f t="shared" ref="M835:M836" si="1040">IF(F835="S", 1, 0)</f>
        <v>0</v>
      </c>
      <c r="N835" s="9">
        <f t="shared" ref="N835:N836" si="1041">IF(F835="C", 1,0)</f>
        <v>1</v>
      </c>
      <c r="O835" s="9">
        <f t="shared" ref="O835:O836" si="1042">IF(C835="male", 1,0)</f>
        <v>0</v>
      </c>
      <c r="P835" s="8">
        <v>1.0</v>
      </c>
      <c r="AC835" s="11">
        <f t="shared" ref="AC835:AC836" si="1043">SUMPRODUCT(G835:P835, $R$5:$AA$5)</f>
        <v>0.698225067</v>
      </c>
      <c r="AD835" s="11">
        <f t="shared" ref="AD835:AD836" si="1044">(AC835-A835)^2</f>
        <v>0.09106811022</v>
      </c>
    </row>
    <row r="836">
      <c r="A836" s="12">
        <v>1.0</v>
      </c>
      <c r="B836" s="12">
        <v>2.0</v>
      </c>
      <c r="C836" s="12" t="s">
        <v>23</v>
      </c>
      <c r="D836" s="12">
        <v>0.83</v>
      </c>
      <c r="E836" s="12">
        <v>18.75</v>
      </c>
      <c r="F836" s="12" t="s">
        <v>24</v>
      </c>
      <c r="G836" s="12">
        <v>1.0</v>
      </c>
      <c r="H836" s="12">
        <v>1.0</v>
      </c>
      <c r="I836" s="12">
        <f t="shared" si="1036"/>
        <v>0.010375</v>
      </c>
      <c r="J836" s="12">
        <f t="shared" si="1037"/>
        <v>1.2955671</v>
      </c>
      <c r="K836" s="13">
        <f t="shared" si="1038"/>
        <v>0</v>
      </c>
      <c r="L836" s="13">
        <f t="shared" si="1039"/>
        <v>1</v>
      </c>
      <c r="M836" s="13">
        <f t="shared" si="1040"/>
        <v>1</v>
      </c>
      <c r="N836" s="13">
        <f t="shared" si="1041"/>
        <v>0</v>
      </c>
      <c r="O836" s="13">
        <f t="shared" si="1042"/>
        <v>1</v>
      </c>
      <c r="P836" s="12">
        <v>1.0</v>
      </c>
      <c r="AC836" s="11">
        <f t="shared" si="1043"/>
        <v>0.4138812119</v>
      </c>
      <c r="AD836" s="11">
        <f t="shared" si="1044"/>
        <v>0.3435352338</v>
      </c>
    </row>
    <row r="837" hidden="1">
      <c r="A837" s="8">
        <v>0.0</v>
      </c>
      <c r="B837" s="8">
        <v>3.0</v>
      </c>
      <c r="C837" s="8" t="s">
        <v>23</v>
      </c>
      <c r="D837" s="9"/>
      <c r="E837" s="8">
        <v>7.2292</v>
      </c>
      <c r="F837" s="8" t="s">
        <v>26</v>
      </c>
      <c r="G837" s="8">
        <v>0.0</v>
      </c>
      <c r="H837" s="8">
        <v>0.0</v>
      </c>
      <c r="I837" s="8"/>
      <c r="J837" s="8"/>
      <c r="K837" s="9"/>
      <c r="L837" s="9"/>
      <c r="M837" s="9"/>
      <c r="N837" s="9"/>
      <c r="O837" s="9"/>
      <c r="P837" s="9"/>
    </row>
    <row r="838">
      <c r="A838" s="12">
        <v>0.0</v>
      </c>
      <c r="B838" s="12">
        <v>3.0</v>
      </c>
      <c r="C838" s="12" t="s">
        <v>23</v>
      </c>
      <c r="D838" s="12">
        <v>23.0</v>
      </c>
      <c r="E838" s="12">
        <v>7.8542</v>
      </c>
      <c r="F838" s="12" t="s">
        <v>24</v>
      </c>
      <c r="G838" s="12">
        <v>0.0</v>
      </c>
      <c r="H838" s="12">
        <v>0.0</v>
      </c>
      <c r="I838" s="12">
        <f t="shared" ref="I838:I841" si="1045">D838:D1003/$D$1</f>
        <v>0.2875</v>
      </c>
      <c r="J838" s="12">
        <f t="shared" ref="J838:J841" si="1046">LOG10(E838:E1003 +1)</f>
        <v>0.9471493277</v>
      </c>
      <c r="K838" s="13">
        <f t="shared" ref="K838:K841" si="1047">IF(B838=1, 1, 0)</f>
        <v>0</v>
      </c>
      <c r="L838" s="13">
        <f t="shared" ref="L838:L841" si="1048">IF(B838=2, 1, 0)</f>
        <v>0</v>
      </c>
      <c r="M838" s="13">
        <f t="shared" ref="M838:M841" si="1049">IF(F838="S", 1, 0)</f>
        <v>1</v>
      </c>
      <c r="N838" s="13">
        <f t="shared" ref="N838:N841" si="1050">IF(F838="C", 1,0)</f>
        <v>0</v>
      </c>
      <c r="O838" s="13">
        <f t="shared" ref="O838:O841" si="1051">IF(C838="male", 1,0)</f>
        <v>1</v>
      </c>
      <c r="P838" s="12">
        <v>1.0</v>
      </c>
      <c r="AC838" s="11">
        <f t="shared" ref="AC838:AC841" si="1052">SUMPRODUCT(G838:P838, $R$5:$AA$5)</f>
        <v>0.1409971172</v>
      </c>
      <c r="AD838" s="11">
        <f t="shared" ref="AD838:AD841" si="1053">(AC838-A838)^2</f>
        <v>0.01988018707</v>
      </c>
    </row>
    <row r="839">
      <c r="A839" s="8">
        <v>0.0</v>
      </c>
      <c r="B839" s="8">
        <v>3.0</v>
      </c>
      <c r="C839" s="8" t="s">
        <v>23</v>
      </c>
      <c r="D839" s="8">
        <v>18.0</v>
      </c>
      <c r="E839" s="8">
        <v>8.3</v>
      </c>
      <c r="F839" s="8" t="s">
        <v>24</v>
      </c>
      <c r="G839" s="8">
        <v>0.0</v>
      </c>
      <c r="H839" s="8">
        <v>0.0</v>
      </c>
      <c r="I839" s="8">
        <f t="shared" si="1045"/>
        <v>0.225</v>
      </c>
      <c r="J839" s="8">
        <f t="shared" si="1046"/>
        <v>0.9684829486</v>
      </c>
      <c r="K839" s="9">
        <f t="shared" si="1047"/>
        <v>0</v>
      </c>
      <c r="L839" s="9">
        <f t="shared" si="1048"/>
        <v>0</v>
      </c>
      <c r="M839" s="9">
        <f t="shared" si="1049"/>
        <v>1</v>
      </c>
      <c r="N839" s="9">
        <f t="shared" si="1050"/>
        <v>0</v>
      </c>
      <c r="O839" s="9">
        <f t="shared" si="1051"/>
        <v>1</v>
      </c>
      <c r="P839" s="8">
        <v>1.0</v>
      </c>
      <c r="AC839" s="11">
        <f t="shared" si="1052"/>
        <v>0.1740443184</v>
      </c>
      <c r="AD839" s="11">
        <f t="shared" si="1053"/>
        <v>0.03029142476</v>
      </c>
    </row>
    <row r="840">
      <c r="A840" s="12">
        <v>1.0</v>
      </c>
      <c r="B840" s="12">
        <v>1.0</v>
      </c>
      <c r="C840" s="12" t="s">
        <v>25</v>
      </c>
      <c r="D840" s="12">
        <v>39.0</v>
      </c>
      <c r="E840" s="12">
        <v>83.1583</v>
      </c>
      <c r="F840" s="12" t="s">
        <v>26</v>
      </c>
      <c r="G840" s="12">
        <v>1.0</v>
      </c>
      <c r="H840" s="12">
        <v>1.0</v>
      </c>
      <c r="I840" s="12">
        <f t="shared" si="1045"/>
        <v>0.4875</v>
      </c>
      <c r="J840" s="12">
        <f t="shared" si="1046"/>
        <v>1.925096954</v>
      </c>
      <c r="K840" s="13">
        <f t="shared" si="1047"/>
        <v>1</v>
      </c>
      <c r="L840" s="13">
        <f t="shared" si="1048"/>
        <v>0</v>
      </c>
      <c r="M840" s="13">
        <f t="shared" si="1049"/>
        <v>0</v>
      </c>
      <c r="N840" s="13">
        <f t="shared" si="1050"/>
        <v>1</v>
      </c>
      <c r="O840" s="13">
        <f t="shared" si="1051"/>
        <v>0</v>
      </c>
      <c r="P840" s="12">
        <v>1.0</v>
      </c>
      <c r="AC840" s="11">
        <f t="shared" si="1052"/>
        <v>0.919148419</v>
      </c>
      <c r="AD840" s="11">
        <f t="shared" si="1053"/>
        <v>0.006536978147</v>
      </c>
    </row>
    <row r="841">
      <c r="A841" s="8">
        <v>0.0</v>
      </c>
      <c r="B841" s="8">
        <v>3.0</v>
      </c>
      <c r="C841" s="8" t="s">
        <v>23</v>
      </c>
      <c r="D841" s="8">
        <v>21.0</v>
      </c>
      <c r="E841" s="8">
        <v>8.6625</v>
      </c>
      <c r="F841" s="8" t="s">
        <v>24</v>
      </c>
      <c r="G841" s="8">
        <v>0.0</v>
      </c>
      <c r="H841" s="8">
        <v>0.0</v>
      </c>
      <c r="I841" s="8">
        <f t="shared" si="1045"/>
        <v>0.2625</v>
      </c>
      <c r="J841" s="8">
        <f t="shared" si="1046"/>
        <v>0.9850895069</v>
      </c>
      <c r="K841" s="9">
        <f t="shared" si="1047"/>
        <v>0</v>
      </c>
      <c r="L841" s="9">
        <f t="shared" si="1048"/>
        <v>0</v>
      </c>
      <c r="M841" s="9">
        <f t="shared" si="1049"/>
        <v>1</v>
      </c>
      <c r="N841" s="9">
        <f t="shared" si="1050"/>
        <v>0</v>
      </c>
      <c r="O841" s="9">
        <f t="shared" si="1051"/>
        <v>1</v>
      </c>
      <c r="P841" s="8">
        <v>1.0</v>
      </c>
      <c r="AC841" s="11">
        <f t="shared" si="1052"/>
        <v>0.1556492963</v>
      </c>
      <c r="AD841" s="11">
        <f t="shared" si="1053"/>
        <v>0.02422670343</v>
      </c>
    </row>
    <row r="842" hidden="1">
      <c r="A842" s="12">
        <v>0.0</v>
      </c>
      <c r="B842" s="12">
        <v>3.0</v>
      </c>
      <c r="C842" s="12" t="s">
        <v>23</v>
      </c>
      <c r="D842" s="13"/>
      <c r="E842" s="12">
        <v>8.05</v>
      </c>
      <c r="F842" s="12" t="s">
        <v>24</v>
      </c>
      <c r="G842" s="12">
        <v>0.0</v>
      </c>
      <c r="H842" s="12">
        <v>0.0</v>
      </c>
      <c r="I842" s="12"/>
      <c r="J842" s="12"/>
      <c r="K842" s="13"/>
      <c r="L842" s="13"/>
      <c r="M842" s="13"/>
      <c r="N842" s="13"/>
      <c r="O842" s="13"/>
      <c r="P842" s="13"/>
    </row>
    <row r="843">
      <c r="A843" s="8">
        <v>1.0</v>
      </c>
      <c r="B843" s="8">
        <v>3.0</v>
      </c>
      <c r="C843" s="8" t="s">
        <v>23</v>
      </c>
      <c r="D843" s="8">
        <v>32.0</v>
      </c>
      <c r="E843" s="8">
        <v>56.4958</v>
      </c>
      <c r="F843" s="8" t="s">
        <v>24</v>
      </c>
      <c r="G843" s="8">
        <v>0.0</v>
      </c>
      <c r="H843" s="8">
        <v>0.0</v>
      </c>
      <c r="I843" s="8">
        <f>D843:D1003/$D$1</f>
        <v>0.4</v>
      </c>
      <c r="J843" s="8">
        <f>LOG10(E843:E1003 +1)</f>
        <v>1.759636121</v>
      </c>
      <c r="K843" s="9">
        <f>IF(B843=1, 1, 0)</f>
        <v>0</v>
      </c>
      <c r="L843" s="9">
        <f>IF(B843=2, 1, 0)</f>
        <v>0</v>
      </c>
      <c r="M843" s="9">
        <f>IF(F843="S", 1, 0)</f>
        <v>1</v>
      </c>
      <c r="N843" s="9">
        <f>IF(F843="C", 1,0)</f>
        <v>0</v>
      </c>
      <c r="O843" s="9">
        <f>IF(C843="male", 1,0)</f>
        <v>1</v>
      </c>
      <c r="P843" s="8">
        <v>1.0</v>
      </c>
      <c r="AC843" s="11">
        <f>SUMPRODUCT(G843:P843, $R$5:$AA$5)</f>
        <v>0.1229848223</v>
      </c>
      <c r="AD843" s="11">
        <f>(AC843-A843)^2</f>
        <v>0.7691556219</v>
      </c>
    </row>
    <row r="844" hidden="1">
      <c r="A844" s="12">
        <v>1.0</v>
      </c>
      <c r="B844" s="12">
        <v>1.0</v>
      </c>
      <c r="C844" s="12" t="s">
        <v>23</v>
      </c>
      <c r="D844" s="13"/>
      <c r="E844" s="12">
        <v>29.7</v>
      </c>
      <c r="F844" s="12" t="s">
        <v>26</v>
      </c>
      <c r="G844" s="12">
        <v>0.0</v>
      </c>
      <c r="H844" s="12">
        <v>0.0</v>
      </c>
      <c r="I844" s="12"/>
      <c r="J844" s="12"/>
      <c r="K844" s="13"/>
      <c r="L844" s="13"/>
      <c r="M844" s="13"/>
      <c r="N844" s="13"/>
      <c r="O844" s="13"/>
      <c r="P844" s="13"/>
    </row>
    <row r="845">
      <c r="A845" s="8">
        <v>0.0</v>
      </c>
      <c r="B845" s="8">
        <v>3.0</v>
      </c>
      <c r="C845" s="8" t="s">
        <v>23</v>
      </c>
      <c r="D845" s="8">
        <v>20.0</v>
      </c>
      <c r="E845" s="8">
        <v>7.925</v>
      </c>
      <c r="F845" s="8" t="s">
        <v>24</v>
      </c>
      <c r="G845" s="8">
        <v>0.0</v>
      </c>
      <c r="H845" s="8">
        <v>0.0</v>
      </c>
      <c r="I845" s="8">
        <f t="shared" ref="I845:I850" si="1054">D845:D1003/$D$1</f>
        <v>0.25</v>
      </c>
      <c r="J845" s="8">
        <f t="shared" ref="J845:J850" si="1055">LOG10(E845:E1003 +1)</f>
        <v>0.9506082248</v>
      </c>
      <c r="K845" s="9">
        <f t="shared" ref="K845:K850" si="1056">IF(B845=1, 1, 0)</f>
        <v>0</v>
      </c>
      <c r="L845" s="9">
        <f t="shared" ref="L845:L850" si="1057">IF(B845=2, 1, 0)</f>
        <v>0</v>
      </c>
      <c r="M845" s="9">
        <f t="shared" ref="M845:M850" si="1058">IF(F845="S", 1, 0)</f>
        <v>1</v>
      </c>
      <c r="N845" s="9">
        <f t="shared" ref="N845:N850" si="1059">IF(F845="C", 1,0)</f>
        <v>0</v>
      </c>
      <c r="O845" s="9">
        <f t="shared" ref="O845:O850" si="1060">IF(C845="male", 1,0)</f>
        <v>1</v>
      </c>
      <c r="P845" s="8">
        <v>1.0</v>
      </c>
      <c r="AC845" s="11">
        <f t="shared" ref="AC845:AC850" si="1061">SUMPRODUCT(G845:P845, $R$5:$AA$5)</f>
        <v>0.1603701396</v>
      </c>
      <c r="AD845" s="11">
        <f t="shared" ref="AD845:AD850" si="1062">(AC845-A845)^2</f>
        <v>0.02571858166</v>
      </c>
    </row>
    <row r="846">
      <c r="A846" s="12">
        <v>0.0</v>
      </c>
      <c r="B846" s="12">
        <v>2.0</v>
      </c>
      <c r="C846" s="12" t="s">
        <v>23</v>
      </c>
      <c r="D846" s="12">
        <v>16.0</v>
      </c>
      <c r="E846" s="12">
        <v>10.5</v>
      </c>
      <c r="F846" s="12" t="s">
        <v>24</v>
      </c>
      <c r="G846" s="12">
        <v>0.0</v>
      </c>
      <c r="H846" s="12">
        <v>0.0</v>
      </c>
      <c r="I846" s="12">
        <f t="shared" si="1054"/>
        <v>0.2</v>
      </c>
      <c r="J846" s="12">
        <f t="shared" si="1055"/>
        <v>1.06069784</v>
      </c>
      <c r="K846" s="13">
        <f t="shared" si="1056"/>
        <v>0</v>
      </c>
      <c r="L846" s="13">
        <f t="shared" si="1057"/>
        <v>1</v>
      </c>
      <c r="M846" s="13">
        <f t="shared" si="1058"/>
        <v>1</v>
      </c>
      <c r="N846" s="13">
        <f t="shared" si="1059"/>
        <v>0</v>
      </c>
      <c r="O846" s="13">
        <f t="shared" si="1060"/>
        <v>1</v>
      </c>
      <c r="P846" s="12">
        <v>1.0</v>
      </c>
      <c r="AC846" s="11">
        <f t="shared" si="1061"/>
        <v>0.3741835043</v>
      </c>
      <c r="AD846" s="11">
        <f t="shared" si="1062"/>
        <v>0.1400132949</v>
      </c>
    </row>
    <row r="847">
      <c r="A847" s="8">
        <v>1.0</v>
      </c>
      <c r="B847" s="8">
        <v>1.0</v>
      </c>
      <c r="C847" s="8" t="s">
        <v>25</v>
      </c>
      <c r="D847" s="8">
        <v>30.0</v>
      </c>
      <c r="E847" s="8">
        <v>31.0</v>
      </c>
      <c r="F847" s="8" t="s">
        <v>26</v>
      </c>
      <c r="G847" s="8">
        <v>0.0</v>
      </c>
      <c r="H847" s="8">
        <v>0.0</v>
      </c>
      <c r="I847" s="8">
        <f t="shared" si="1054"/>
        <v>0.375</v>
      </c>
      <c r="J847" s="8">
        <f t="shared" si="1055"/>
        <v>1.505149978</v>
      </c>
      <c r="K847" s="9">
        <f t="shared" si="1056"/>
        <v>1</v>
      </c>
      <c r="L847" s="9">
        <f t="shared" si="1057"/>
        <v>0</v>
      </c>
      <c r="M847" s="9">
        <f t="shared" si="1058"/>
        <v>0</v>
      </c>
      <c r="N847" s="9">
        <f t="shared" si="1059"/>
        <v>1</v>
      </c>
      <c r="O847" s="9">
        <f t="shared" si="1060"/>
        <v>0</v>
      </c>
      <c r="P847" s="8">
        <v>1.0</v>
      </c>
      <c r="AC847" s="11">
        <f t="shared" si="1061"/>
        <v>1.025153655</v>
      </c>
      <c r="AD847" s="11">
        <f t="shared" si="1062"/>
        <v>0.0006327063751</v>
      </c>
    </row>
    <row r="848">
      <c r="A848" s="12">
        <v>0.0</v>
      </c>
      <c r="B848" s="12">
        <v>3.0</v>
      </c>
      <c r="C848" s="12" t="s">
        <v>23</v>
      </c>
      <c r="D848" s="12">
        <v>34.5</v>
      </c>
      <c r="E848" s="12">
        <v>6.4375</v>
      </c>
      <c r="F848" s="12" t="s">
        <v>26</v>
      </c>
      <c r="G848" s="12">
        <v>0.0</v>
      </c>
      <c r="H848" s="12">
        <v>0.0</v>
      </c>
      <c r="I848" s="12">
        <f t="shared" si="1054"/>
        <v>0.43125</v>
      </c>
      <c r="J848" s="12">
        <f t="shared" si="1055"/>
        <v>0.8714269787</v>
      </c>
      <c r="K848" s="13">
        <f t="shared" si="1056"/>
        <v>0</v>
      </c>
      <c r="L848" s="13">
        <f t="shared" si="1057"/>
        <v>0</v>
      </c>
      <c r="M848" s="13">
        <f t="shared" si="1058"/>
        <v>0</v>
      </c>
      <c r="N848" s="13">
        <f t="shared" si="1059"/>
        <v>1</v>
      </c>
      <c r="O848" s="13">
        <f t="shared" si="1060"/>
        <v>1</v>
      </c>
      <c r="P848" s="12">
        <v>1.0</v>
      </c>
      <c r="AC848" s="11">
        <f t="shared" si="1061"/>
        <v>0.1297851885</v>
      </c>
      <c r="AD848" s="11">
        <f t="shared" si="1062"/>
        <v>0.01684419516</v>
      </c>
    </row>
    <row r="849">
      <c r="A849" s="8">
        <v>0.0</v>
      </c>
      <c r="B849" s="8">
        <v>3.0</v>
      </c>
      <c r="C849" s="8" t="s">
        <v>23</v>
      </c>
      <c r="D849" s="8">
        <v>17.0</v>
      </c>
      <c r="E849" s="8">
        <v>8.6625</v>
      </c>
      <c r="F849" s="8" t="s">
        <v>24</v>
      </c>
      <c r="G849" s="8">
        <v>0.0</v>
      </c>
      <c r="H849" s="8">
        <v>0.0</v>
      </c>
      <c r="I849" s="8">
        <f t="shared" si="1054"/>
        <v>0.2125</v>
      </c>
      <c r="J849" s="8">
        <f t="shared" si="1055"/>
        <v>0.9850895069</v>
      </c>
      <c r="K849" s="9">
        <f t="shared" si="1056"/>
        <v>0</v>
      </c>
      <c r="L849" s="9">
        <f t="shared" si="1057"/>
        <v>0</v>
      </c>
      <c r="M849" s="9">
        <f t="shared" si="1058"/>
        <v>1</v>
      </c>
      <c r="N849" s="9">
        <f t="shared" si="1059"/>
        <v>0</v>
      </c>
      <c r="O849" s="9">
        <f t="shared" si="1060"/>
        <v>1</v>
      </c>
      <c r="P849" s="8">
        <v>1.0</v>
      </c>
      <c r="AC849" s="11">
        <f t="shared" si="1061"/>
        <v>0.1812552082</v>
      </c>
      <c r="AD849" s="11">
        <f t="shared" si="1062"/>
        <v>0.03285345051</v>
      </c>
    </row>
    <row r="850">
      <c r="A850" s="12">
        <v>0.0</v>
      </c>
      <c r="B850" s="12">
        <v>3.0</v>
      </c>
      <c r="C850" s="12" t="s">
        <v>23</v>
      </c>
      <c r="D850" s="12">
        <v>42.0</v>
      </c>
      <c r="E850" s="12">
        <v>7.55</v>
      </c>
      <c r="F850" s="12" t="s">
        <v>24</v>
      </c>
      <c r="G850" s="12">
        <v>0.0</v>
      </c>
      <c r="H850" s="12">
        <v>0.0</v>
      </c>
      <c r="I850" s="12">
        <f t="shared" si="1054"/>
        <v>0.525</v>
      </c>
      <c r="J850" s="12">
        <f t="shared" si="1055"/>
        <v>0.9319661147</v>
      </c>
      <c r="K850" s="13">
        <f t="shared" si="1056"/>
        <v>0</v>
      </c>
      <c r="L850" s="13">
        <f t="shared" si="1057"/>
        <v>0</v>
      </c>
      <c r="M850" s="13">
        <f t="shared" si="1058"/>
        <v>1</v>
      </c>
      <c r="N850" s="13">
        <f t="shared" si="1059"/>
        <v>0</v>
      </c>
      <c r="O850" s="13">
        <f t="shared" si="1060"/>
        <v>1</v>
      </c>
      <c r="P850" s="12">
        <v>1.0</v>
      </c>
      <c r="AC850" s="11">
        <f t="shared" si="1061"/>
        <v>0.01862899817</v>
      </c>
      <c r="AD850" s="11">
        <f t="shared" si="1062"/>
        <v>0.0003470395728</v>
      </c>
    </row>
    <row r="851" hidden="1">
      <c r="A851" s="8">
        <v>0.0</v>
      </c>
      <c r="B851" s="8">
        <v>3.0</v>
      </c>
      <c r="C851" s="8" t="s">
        <v>23</v>
      </c>
      <c r="D851" s="9"/>
      <c r="E851" s="8">
        <v>69.55</v>
      </c>
      <c r="F851" s="8" t="s">
        <v>24</v>
      </c>
      <c r="G851" s="8">
        <v>8.0</v>
      </c>
      <c r="H851" s="8">
        <v>2.0</v>
      </c>
      <c r="I851" s="8"/>
      <c r="J851" s="8"/>
      <c r="K851" s="9"/>
      <c r="L851" s="9"/>
      <c r="M851" s="9"/>
      <c r="N851" s="9"/>
      <c r="O851" s="9"/>
      <c r="P851" s="9"/>
    </row>
    <row r="852">
      <c r="A852" s="12">
        <v>0.0</v>
      </c>
      <c r="B852" s="12">
        <v>3.0</v>
      </c>
      <c r="C852" s="12" t="s">
        <v>23</v>
      </c>
      <c r="D852" s="12">
        <v>35.0</v>
      </c>
      <c r="E852" s="12">
        <v>7.8958</v>
      </c>
      <c r="F852" s="12" t="s">
        <v>26</v>
      </c>
      <c r="G852" s="12">
        <v>0.0</v>
      </c>
      <c r="H852" s="12">
        <v>0.0</v>
      </c>
      <c r="I852" s="12">
        <f t="shared" ref="I852:I853" si="1063">D852:D1003/$D$1</f>
        <v>0.4375</v>
      </c>
      <c r="J852" s="12">
        <f t="shared" ref="J852:J853" si="1064">LOG10(E852:E1003 +1)</f>
        <v>0.9491850103</v>
      </c>
      <c r="K852" s="13">
        <f t="shared" ref="K852:K853" si="1065">IF(B852=1, 1, 0)</f>
        <v>0</v>
      </c>
      <c r="L852" s="13">
        <f t="shared" ref="L852:L853" si="1066">IF(B852=2, 1, 0)</f>
        <v>0</v>
      </c>
      <c r="M852" s="13">
        <f t="shared" ref="M852:M853" si="1067">IF(F852="S", 1, 0)</f>
        <v>0</v>
      </c>
      <c r="N852" s="13">
        <f t="shared" ref="N852:N853" si="1068">IF(F852="C", 1,0)</f>
        <v>1</v>
      </c>
      <c r="O852" s="13">
        <f t="shared" ref="O852:O853" si="1069">IF(C852="male", 1,0)</f>
        <v>1</v>
      </c>
      <c r="P852" s="12">
        <v>1.0</v>
      </c>
      <c r="AC852" s="11">
        <f t="shared" ref="AC852:AC853" si="1070">SUMPRODUCT(G852:P852, $R$5:$AA$5)</f>
        <v>0.1303744143</v>
      </c>
      <c r="AD852" s="11">
        <f t="shared" ref="AD852:AD853" si="1071">(AC852-A852)^2</f>
        <v>0.01699748791</v>
      </c>
    </row>
    <row r="853">
      <c r="A853" s="8">
        <v>0.0</v>
      </c>
      <c r="B853" s="8">
        <v>2.0</v>
      </c>
      <c r="C853" s="8" t="s">
        <v>23</v>
      </c>
      <c r="D853" s="8">
        <v>28.0</v>
      </c>
      <c r="E853" s="8">
        <v>33.0</v>
      </c>
      <c r="F853" s="8" t="s">
        <v>24</v>
      </c>
      <c r="G853" s="8">
        <v>0.0</v>
      </c>
      <c r="H853" s="8">
        <v>1.0</v>
      </c>
      <c r="I853" s="8">
        <f t="shared" si="1063"/>
        <v>0.35</v>
      </c>
      <c r="J853" s="8">
        <f t="shared" si="1064"/>
        <v>1.531478917</v>
      </c>
      <c r="K853" s="9">
        <f t="shared" si="1065"/>
        <v>0</v>
      </c>
      <c r="L853" s="9">
        <f t="shared" si="1066"/>
        <v>1</v>
      </c>
      <c r="M853" s="9">
        <f t="shared" si="1067"/>
        <v>1</v>
      </c>
      <c r="N853" s="9">
        <f t="shared" si="1068"/>
        <v>0</v>
      </c>
      <c r="O853" s="9">
        <f t="shared" si="1069"/>
        <v>1</v>
      </c>
      <c r="P853" s="8">
        <v>1.0</v>
      </c>
      <c r="AC853" s="11">
        <f t="shared" si="1070"/>
        <v>0.3063859109</v>
      </c>
      <c r="AD853" s="11">
        <f t="shared" si="1071"/>
        <v>0.09387232637</v>
      </c>
    </row>
    <row r="854" hidden="1">
      <c r="A854" s="12">
        <v>1.0</v>
      </c>
      <c r="B854" s="12">
        <v>1.0</v>
      </c>
      <c r="C854" s="12" t="s">
        <v>25</v>
      </c>
      <c r="D854" s="13"/>
      <c r="E854" s="12">
        <v>89.1042</v>
      </c>
      <c r="F854" s="12" t="s">
        <v>26</v>
      </c>
      <c r="G854" s="12">
        <v>1.0</v>
      </c>
      <c r="H854" s="12">
        <v>0.0</v>
      </c>
      <c r="I854" s="12"/>
      <c r="J854" s="12"/>
      <c r="K854" s="13"/>
      <c r="L854" s="13"/>
      <c r="M854" s="13"/>
      <c r="N854" s="13"/>
      <c r="O854" s="13"/>
      <c r="P854" s="13"/>
    </row>
    <row r="855">
      <c r="A855" s="8">
        <v>0.0</v>
      </c>
      <c r="B855" s="8">
        <v>3.0</v>
      </c>
      <c r="C855" s="8" t="s">
        <v>23</v>
      </c>
      <c r="D855" s="8">
        <v>4.0</v>
      </c>
      <c r="E855" s="8">
        <v>31.275</v>
      </c>
      <c r="F855" s="8" t="s">
        <v>24</v>
      </c>
      <c r="G855" s="8">
        <v>4.0</v>
      </c>
      <c r="H855" s="8">
        <v>2.0</v>
      </c>
      <c r="I855" s="8">
        <f t="shared" ref="I855:I863" si="1072">D855:D1003/$D$1</f>
        <v>0.05</v>
      </c>
      <c r="J855" s="8">
        <f t="shared" ref="J855:J863" si="1073">LOG10(E855:E1003 +1)</f>
        <v>1.508866251</v>
      </c>
      <c r="K855" s="9">
        <f t="shared" ref="K855:K863" si="1074">IF(B855=1, 1, 0)</f>
        <v>0</v>
      </c>
      <c r="L855" s="9">
        <f t="shared" ref="L855:L863" si="1075">IF(B855=2, 1, 0)</f>
        <v>0</v>
      </c>
      <c r="M855" s="9">
        <f t="shared" ref="M855:M863" si="1076">IF(F855="S", 1, 0)</f>
        <v>1</v>
      </c>
      <c r="N855" s="9">
        <f t="shared" ref="N855:N863" si="1077">IF(F855="C", 1,0)</f>
        <v>0</v>
      </c>
      <c r="O855" s="9">
        <f t="shared" ref="O855:O863" si="1078">IF(C855="male", 1,0)</f>
        <v>1</v>
      </c>
      <c r="P855" s="8">
        <v>1.0</v>
      </c>
      <c r="AC855" s="11">
        <f t="shared" ref="AC855:AC863" si="1079">SUMPRODUCT(G855:P855, $R$5:$AA$5)</f>
        <v>0.04241404949</v>
      </c>
      <c r="AD855" s="11">
        <f t="shared" ref="AD855:AD863" si="1080">(AC855-A855)^2</f>
        <v>0.001798951594</v>
      </c>
    </row>
    <row r="856">
      <c r="A856" s="12">
        <v>0.0</v>
      </c>
      <c r="B856" s="12">
        <v>3.0</v>
      </c>
      <c r="C856" s="12" t="s">
        <v>23</v>
      </c>
      <c r="D856" s="12">
        <v>74.0</v>
      </c>
      <c r="E856" s="12">
        <v>7.775</v>
      </c>
      <c r="F856" s="12" t="s">
        <v>24</v>
      </c>
      <c r="G856" s="12">
        <v>0.0</v>
      </c>
      <c r="H856" s="12">
        <v>0.0</v>
      </c>
      <c r="I856" s="12">
        <f t="shared" si="1072"/>
        <v>0.925</v>
      </c>
      <c r="J856" s="12">
        <f t="shared" si="1073"/>
        <v>0.9432471251</v>
      </c>
      <c r="K856" s="13">
        <f t="shared" si="1074"/>
        <v>0</v>
      </c>
      <c r="L856" s="13">
        <f t="shared" si="1075"/>
        <v>0</v>
      </c>
      <c r="M856" s="13">
        <f t="shared" si="1076"/>
        <v>1</v>
      </c>
      <c r="N856" s="13">
        <f t="shared" si="1077"/>
        <v>0</v>
      </c>
      <c r="O856" s="13">
        <f t="shared" si="1078"/>
        <v>1</v>
      </c>
      <c r="P856" s="12">
        <v>1.0</v>
      </c>
      <c r="AC856" s="11">
        <f t="shared" si="1079"/>
        <v>-0.1856684555</v>
      </c>
      <c r="AD856" s="11">
        <f t="shared" si="1080"/>
        <v>0.03447277535</v>
      </c>
    </row>
    <row r="857">
      <c r="A857" s="8">
        <v>0.0</v>
      </c>
      <c r="B857" s="8">
        <v>3.0</v>
      </c>
      <c r="C857" s="8" t="s">
        <v>25</v>
      </c>
      <c r="D857" s="8">
        <v>9.0</v>
      </c>
      <c r="E857" s="8">
        <v>15.2458</v>
      </c>
      <c r="F857" s="8" t="s">
        <v>26</v>
      </c>
      <c r="G857" s="8">
        <v>1.0</v>
      </c>
      <c r="H857" s="8">
        <v>1.0</v>
      </c>
      <c r="I857" s="8">
        <f t="shared" si="1072"/>
        <v>0.1125</v>
      </c>
      <c r="J857" s="8">
        <f t="shared" si="1073"/>
        <v>1.210741102</v>
      </c>
      <c r="K857" s="9">
        <f t="shared" si="1074"/>
        <v>0</v>
      </c>
      <c r="L857" s="9">
        <f t="shared" si="1075"/>
        <v>0</v>
      </c>
      <c r="M857" s="9">
        <f t="shared" si="1076"/>
        <v>0</v>
      </c>
      <c r="N857" s="9">
        <f t="shared" si="1077"/>
        <v>1</v>
      </c>
      <c r="O857" s="9">
        <f t="shared" si="1078"/>
        <v>0</v>
      </c>
      <c r="P857" s="8">
        <v>1.0</v>
      </c>
      <c r="AC857" s="11">
        <f t="shared" si="1079"/>
        <v>0.7237653797</v>
      </c>
      <c r="AD857" s="11">
        <f t="shared" si="1080"/>
        <v>0.5238363248</v>
      </c>
    </row>
    <row r="858">
      <c r="A858" s="12">
        <v>1.0</v>
      </c>
      <c r="B858" s="12">
        <v>1.0</v>
      </c>
      <c r="C858" s="12" t="s">
        <v>25</v>
      </c>
      <c r="D858" s="12">
        <v>16.0</v>
      </c>
      <c r="E858" s="12">
        <v>39.4</v>
      </c>
      <c r="F858" s="12" t="s">
        <v>24</v>
      </c>
      <c r="G858" s="12">
        <v>0.0</v>
      </c>
      <c r="H858" s="12">
        <v>1.0</v>
      </c>
      <c r="I858" s="12">
        <f t="shared" si="1072"/>
        <v>0.2</v>
      </c>
      <c r="J858" s="12">
        <f t="shared" si="1073"/>
        <v>1.606381365</v>
      </c>
      <c r="K858" s="13">
        <f t="shared" si="1074"/>
        <v>1</v>
      </c>
      <c r="L858" s="13">
        <f t="shared" si="1075"/>
        <v>0</v>
      </c>
      <c r="M858" s="13">
        <f t="shared" si="1076"/>
        <v>1</v>
      </c>
      <c r="N858" s="13">
        <f t="shared" si="1077"/>
        <v>0</v>
      </c>
      <c r="O858" s="13">
        <f t="shared" si="1078"/>
        <v>0</v>
      </c>
      <c r="P858" s="12">
        <v>1.0</v>
      </c>
      <c r="AC858" s="11">
        <f t="shared" si="1079"/>
        <v>1.039686643</v>
      </c>
      <c r="AD858" s="11">
        <f t="shared" si="1080"/>
        <v>0.001575029603</v>
      </c>
    </row>
    <row r="859">
      <c r="A859" s="8">
        <v>0.0</v>
      </c>
      <c r="B859" s="8">
        <v>2.0</v>
      </c>
      <c r="C859" s="8" t="s">
        <v>25</v>
      </c>
      <c r="D859" s="8">
        <v>44.0</v>
      </c>
      <c r="E859" s="8">
        <v>26.0</v>
      </c>
      <c r="F859" s="8" t="s">
        <v>24</v>
      </c>
      <c r="G859" s="8">
        <v>1.0</v>
      </c>
      <c r="H859" s="8">
        <v>0.0</v>
      </c>
      <c r="I859" s="8">
        <f t="shared" si="1072"/>
        <v>0.55</v>
      </c>
      <c r="J859" s="8">
        <f t="shared" si="1073"/>
        <v>1.431363764</v>
      </c>
      <c r="K859" s="9">
        <f t="shared" si="1074"/>
        <v>0</v>
      </c>
      <c r="L859" s="9">
        <f t="shared" si="1075"/>
        <v>1</v>
      </c>
      <c r="M859" s="9">
        <f t="shared" si="1076"/>
        <v>1</v>
      </c>
      <c r="N859" s="9">
        <f t="shared" si="1077"/>
        <v>0</v>
      </c>
      <c r="O859" s="9">
        <f t="shared" si="1078"/>
        <v>0</v>
      </c>
      <c r="P859" s="8">
        <v>1.0</v>
      </c>
      <c r="AC859" s="11">
        <f t="shared" si="1079"/>
        <v>0.6411386847</v>
      </c>
      <c r="AD859" s="11">
        <f t="shared" si="1080"/>
        <v>0.4110588131</v>
      </c>
    </row>
    <row r="860">
      <c r="A860" s="12">
        <v>1.0</v>
      </c>
      <c r="B860" s="12">
        <v>3.0</v>
      </c>
      <c r="C860" s="12" t="s">
        <v>25</v>
      </c>
      <c r="D860" s="12">
        <v>18.0</v>
      </c>
      <c r="E860" s="12">
        <v>9.35</v>
      </c>
      <c r="F860" s="12" t="s">
        <v>24</v>
      </c>
      <c r="G860" s="12">
        <v>0.0</v>
      </c>
      <c r="H860" s="12">
        <v>1.0</v>
      </c>
      <c r="I860" s="12">
        <f t="shared" si="1072"/>
        <v>0.225</v>
      </c>
      <c r="J860" s="12">
        <f t="shared" si="1073"/>
        <v>1.01494035</v>
      </c>
      <c r="K860" s="13">
        <f t="shared" si="1074"/>
        <v>0</v>
      </c>
      <c r="L860" s="13">
        <f t="shared" si="1075"/>
        <v>0</v>
      </c>
      <c r="M860" s="13">
        <f t="shared" si="1076"/>
        <v>1</v>
      </c>
      <c r="N860" s="13">
        <f t="shared" si="1077"/>
        <v>0</v>
      </c>
      <c r="O860" s="13">
        <f t="shared" si="1078"/>
        <v>0</v>
      </c>
      <c r="P860" s="12">
        <v>1.0</v>
      </c>
      <c r="AC860" s="11">
        <f t="shared" si="1079"/>
        <v>0.6454472374</v>
      </c>
      <c r="AD860" s="11">
        <f t="shared" si="1080"/>
        <v>0.1257076615</v>
      </c>
    </row>
    <row r="861">
      <c r="A861" s="8">
        <v>1.0</v>
      </c>
      <c r="B861" s="8">
        <v>1.0</v>
      </c>
      <c r="C861" s="8" t="s">
        <v>25</v>
      </c>
      <c r="D861" s="8">
        <v>45.0</v>
      </c>
      <c r="E861" s="8">
        <v>164.8667</v>
      </c>
      <c r="F861" s="8" t="s">
        <v>24</v>
      </c>
      <c r="G861" s="8">
        <v>1.0</v>
      </c>
      <c r="H861" s="8">
        <v>1.0</v>
      </c>
      <c r="I861" s="8">
        <f t="shared" si="1072"/>
        <v>0.5625</v>
      </c>
      <c r="J861" s="8">
        <f t="shared" si="1073"/>
        <v>2.219759204</v>
      </c>
      <c r="K861" s="9">
        <f t="shared" si="1074"/>
        <v>1</v>
      </c>
      <c r="L861" s="9">
        <f t="shared" si="1075"/>
        <v>0</v>
      </c>
      <c r="M861" s="9">
        <f t="shared" si="1076"/>
        <v>1</v>
      </c>
      <c r="N861" s="9">
        <f t="shared" si="1077"/>
        <v>0</v>
      </c>
      <c r="O861" s="9">
        <f t="shared" si="1078"/>
        <v>0</v>
      </c>
      <c r="P861" s="8">
        <v>1.0</v>
      </c>
      <c r="AC861" s="11">
        <f t="shared" si="1079"/>
        <v>0.8290057217</v>
      </c>
      <c r="AD861" s="11">
        <f t="shared" si="1080"/>
        <v>0.02923904322</v>
      </c>
    </row>
    <row r="862">
      <c r="A862" s="12">
        <v>1.0</v>
      </c>
      <c r="B862" s="12">
        <v>1.0</v>
      </c>
      <c r="C862" s="12" t="s">
        <v>23</v>
      </c>
      <c r="D862" s="12">
        <v>51.0</v>
      </c>
      <c r="E862" s="12">
        <v>26.55</v>
      </c>
      <c r="F862" s="12" t="s">
        <v>24</v>
      </c>
      <c r="G862" s="12">
        <v>0.0</v>
      </c>
      <c r="H862" s="12">
        <v>0.0</v>
      </c>
      <c r="I862" s="12">
        <f t="shared" si="1072"/>
        <v>0.6375</v>
      </c>
      <c r="J862" s="12">
        <f t="shared" si="1073"/>
        <v>1.440121603</v>
      </c>
      <c r="K862" s="13">
        <f t="shared" si="1074"/>
        <v>1</v>
      </c>
      <c r="L862" s="13">
        <f t="shared" si="1075"/>
        <v>0</v>
      </c>
      <c r="M862" s="13">
        <f t="shared" si="1076"/>
        <v>1</v>
      </c>
      <c r="N862" s="13">
        <f t="shared" si="1077"/>
        <v>0</v>
      </c>
      <c r="O862" s="13">
        <f t="shared" si="1078"/>
        <v>1</v>
      </c>
      <c r="P862" s="12">
        <v>1.0</v>
      </c>
      <c r="AC862" s="11">
        <f t="shared" si="1079"/>
        <v>0.3383927679</v>
      </c>
      <c r="AD862" s="11">
        <f t="shared" si="1080"/>
        <v>0.4377241296</v>
      </c>
    </row>
    <row r="863">
      <c r="A863" s="8">
        <v>1.0</v>
      </c>
      <c r="B863" s="8">
        <v>3.0</v>
      </c>
      <c r="C863" s="8" t="s">
        <v>25</v>
      </c>
      <c r="D863" s="8">
        <v>24.0</v>
      </c>
      <c r="E863" s="8">
        <v>19.2583</v>
      </c>
      <c r="F863" s="8" t="s">
        <v>26</v>
      </c>
      <c r="G863" s="8">
        <v>0.0</v>
      </c>
      <c r="H863" s="8">
        <v>3.0</v>
      </c>
      <c r="I863" s="8">
        <f t="shared" si="1072"/>
        <v>0.3</v>
      </c>
      <c r="J863" s="8">
        <f t="shared" si="1073"/>
        <v>1.306602998</v>
      </c>
      <c r="K863" s="9">
        <f t="shared" si="1074"/>
        <v>0</v>
      </c>
      <c r="L863" s="9">
        <f t="shared" si="1075"/>
        <v>0</v>
      </c>
      <c r="M863" s="9">
        <f t="shared" si="1076"/>
        <v>0</v>
      </c>
      <c r="N863" s="9">
        <f t="shared" si="1077"/>
        <v>1</v>
      </c>
      <c r="O863" s="9">
        <f t="shared" si="1078"/>
        <v>0</v>
      </c>
      <c r="P863" s="8">
        <v>1.0</v>
      </c>
      <c r="AC863" s="11">
        <f t="shared" si="1079"/>
        <v>0.6594980447</v>
      </c>
      <c r="AD863" s="11">
        <f t="shared" si="1080"/>
        <v>0.1159415816</v>
      </c>
    </row>
    <row r="864" hidden="1">
      <c r="A864" s="12">
        <v>0.0</v>
      </c>
      <c r="B864" s="12">
        <v>3.0</v>
      </c>
      <c r="C864" s="12" t="s">
        <v>23</v>
      </c>
      <c r="D864" s="13"/>
      <c r="E864" s="12">
        <v>7.2292</v>
      </c>
      <c r="F864" s="12" t="s">
        <v>26</v>
      </c>
      <c r="G864" s="12">
        <v>0.0</v>
      </c>
      <c r="H864" s="12">
        <v>0.0</v>
      </c>
      <c r="I864" s="12"/>
      <c r="J864" s="12"/>
      <c r="K864" s="13"/>
      <c r="L864" s="13"/>
      <c r="M864" s="13"/>
      <c r="N864" s="13"/>
      <c r="O864" s="13"/>
      <c r="P864" s="13"/>
    </row>
    <row r="865">
      <c r="A865" s="8">
        <v>0.0</v>
      </c>
      <c r="B865" s="8">
        <v>3.0</v>
      </c>
      <c r="C865" s="8" t="s">
        <v>23</v>
      </c>
      <c r="D865" s="8">
        <v>41.0</v>
      </c>
      <c r="E865" s="8">
        <v>14.1083</v>
      </c>
      <c r="F865" s="8" t="s">
        <v>24</v>
      </c>
      <c r="G865" s="8">
        <v>2.0</v>
      </c>
      <c r="H865" s="8">
        <v>0.0</v>
      </c>
      <c r="I865" s="8">
        <f t="shared" ref="I865:I867" si="1081">D865:D1003/$D$1</f>
        <v>0.5125</v>
      </c>
      <c r="J865" s="8">
        <f t="shared" ref="J865:J867" si="1082">LOG10(E865:E1003 +1)</f>
        <v>1.1792156</v>
      </c>
      <c r="K865" s="9">
        <f t="shared" ref="K865:K867" si="1083">IF(B865=1, 1, 0)</f>
        <v>0</v>
      </c>
      <c r="L865" s="9">
        <f t="shared" ref="L865:L867" si="1084">IF(B865=2, 1, 0)</f>
        <v>0</v>
      </c>
      <c r="M865" s="9">
        <f t="shared" ref="M865:M867" si="1085">IF(F865="S", 1, 0)</f>
        <v>1</v>
      </c>
      <c r="N865" s="9">
        <f t="shared" ref="N865:N867" si="1086">IF(F865="C", 1,0)</f>
        <v>0</v>
      </c>
      <c r="O865" s="9">
        <f t="shared" ref="O865:O867" si="1087">IF(C865="male", 1,0)</f>
        <v>1</v>
      </c>
      <c r="P865" s="8">
        <v>1.0</v>
      </c>
      <c r="AC865" s="11">
        <f t="shared" ref="AC865:AC867" si="1088">SUMPRODUCT(G865:P865, $R$5:$AA$5)</f>
        <v>-0.07278725726</v>
      </c>
      <c r="AD865" s="11">
        <f t="shared" ref="AD865:AD867" si="1089">(AC865-A865)^2</f>
        <v>0.00529798482</v>
      </c>
    </row>
    <row r="866">
      <c r="A866" s="12">
        <v>0.0</v>
      </c>
      <c r="B866" s="12">
        <v>2.0</v>
      </c>
      <c r="C866" s="12" t="s">
        <v>23</v>
      </c>
      <c r="D866" s="12">
        <v>21.0</v>
      </c>
      <c r="E866" s="12">
        <v>11.5</v>
      </c>
      <c r="F866" s="12" t="s">
        <v>24</v>
      </c>
      <c r="G866" s="12">
        <v>1.0</v>
      </c>
      <c r="H866" s="12">
        <v>0.0</v>
      </c>
      <c r="I866" s="12">
        <f t="shared" si="1081"/>
        <v>0.2625</v>
      </c>
      <c r="J866" s="12">
        <f t="shared" si="1082"/>
        <v>1.096910013</v>
      </c>
      <c r="K866" s="13">
        <f t="shared" si="1083"/>
        <v>0</v>
      </c>
      <c r="L866" s="13">
        <f t="shared" si="1084"/>
        <v>1</v>
      </c>
      <c r="M866" s="13">
        <f t="shared" si="1085"/>
        <v>1</v>
      </c>
      <c r="N866" s="13">
        <f t="shared" si="1086"/>
        <v>0</v>
      </c>
      <c r="O866" s="13">
        <f t="shared" si="1087"/>
        <v>1</v>
      </c>
      <c r="P866" s="12">
        <v>1.0</v>
      </c>
      <c r="AC866" s="11">
        <f t="shared" si="1088"/>
        <v>0.2890067159</v>
      </c>
      <c r="AD866" s="11">
        <f t="shared" si="1089"/>
        <v>0.08352488185</v>
      </c>
    </row>
    <row r="867">
      <c r="A867" s="8">
        <v>1.0</v>
      </c>
      <c r="B867" s="8">
        <v>1.0</v>
      </c>
      <c r="C867" s="8" t="s">
        <v>25</v>
      </c>
      <c r="D867" s="8">
        <v>48.0</v>
      </c>
      <c r="E867" s="8">
        <v>25.9292</v>
      </c>
      <c r="F867" s="8" t="s">
        <v>24</v>
      </c>
      <c r="G867" s="8">
        <v>0.0</v>
      </c>
      <c r="H867" s="8">
        <v>0.0</v>
      </c>
      <c r="I867" s="8">
        <f t="shared" si="1081"/>
        <v>0.6</v>
      </c>
      <c r="J867" s="8">
        <f t="shared" si="1082"/>
        <v>1.430223452</v>
      </c>
      <c r="K867" s="9">
        <f t="shared" si="1083"/>
        <v>1</v>
      </c>
      <c r="L867" s="9">
        <f t="shared" si="1084"/>
        <v>0</v>
      </c>
      <c r="M867" s="9">
        <f t="shared" si="1085"/>
        <v>1</v>
      </c>
      <c r="N867" s="9">
        <f t="shared" si="1086"/>
        <v>0</v>
      </c>
      <c r="O867" s="9">
        <f t="shared" si="1087"/>
        <v>0</v>
      </c>
      <c r="P867" s="8">
        <v>1.0</v>
      </c>
      <c r="AC867" s="11">
        <f t="shared" si="1088"/>
        <v>0.8401792829</v>
      </c>
      <c r="AD867" s="11">
        <f t="shared" si="1089"/>
        <v>0.02554266162</v>
      </c>
    </row>
    <row r="868" hidden="1">
      <c r="A868" s="12">
        <v>0.0</v>
      </c>
      <c r="B868" s="12">
        <v>3.0</v>
      </c>
      <c r="C868" s="12" t="s">
        <v>25</v>
      </c>
      <c r="D868" s="13"/>
      <c r="E868" s="12">
        <v>69.55</v>
      </c>
      <c r="F868" s="12" t="s">
        <v>24</v>
      </c>
      <c r="G868" s="12">
        <v>8.0</v>
      </c>
      <c r="H868" s="12">
        <v>2.0</v>
      </c>
      <c r="I868" s="12"/>
      <c r="J868" s="12"/>
      <c r="K868" s="13"/>
      <c r="L868" s="13"/>
      <c r="M868" s="13"/>
      <c r="N868" s="13"/>
      <c r="O868" s="13"/>
      <c r="P868" s="13"/>
    </row>
    <row r="869">
      <c r="A869" s="8">
        <v>0.0</v>
      </c>
      <c r="B869" s="8">
        <v>2.0</v>
      </c>
      <c r="C869" s="8" t="s">
        <v>23</v>
      </c>
      <c r="D869" s="8">
        <v>24.0</v>
      </c>
      <c r="E869" s="8">
        <v>13.0</v>
      </c>
      <c r="F869" s="8" t="s">
        <v>24</v>
      </c>
      <c r="G869" s="8">
        <v>0.0</v>
      </c>
      <c r="H869" s="8">
        <v>0.0</v>
      </c>
      <c r="I869" s="8">
        <f t="shared" ref="I869:I872" si="1090">D869:D1003/$D$1</f>
        <v>0.3</v>
      </c>
      <c r="J869" s="8">
        <f t="shared" ref="J869:J872" si="1091">LOG10(E869:E1003 +1)</f>
        <v>1.146128036</v>
      </c>
      <c r="K869" s="9">
        <f t="shared" ref="K869:K872" si="1092">IF(B869=1, 1, 0)</f>
        <v>0</v>
      </c>
      <c r="L869" s="9">
        <f t="shared" ref="L869:L872" si="1093">IF(B869=2, 1, 0)</f>
        <v>1</v>
      </c>
      <c r="M869" s="9">
        <f t="shared" ref="M869:M872" si="1094">IF(F869="S", 1, 0)</f>
        <v>1</v>
      </c>
      <c r="N869" s="9">
        <f t="shared" ref="N869:N872" si="1095">IF(F869="C", 1,0)</f>
        <v>0</v>
      </c>
      <c r="O869" s="9">
        <f t="shared" ref="O869:O872" si="1096">IF(C869="male", 1,0)</f>
        <v>1</v>
      </c>
      <c r="P869" s="8">
        <v>1.0</v>
      </c>
      <c r="AC869" s="11">
        <f t="shared" ref="AC869:AC872" si="1097">SUMPRODUCT(G869:P869, $R$5:$AA$5)</f>
        <v>0.3271355903</v>
      </c>
      <c r="AD869" s="11">
        <f t="shared" ref="AD869:AD872" si="1098">(AC869-A869)^2</f>
        <v>0.1070176944</v>
      </c>
    </row>
    <row r="870">
      <c r="A870" s="12">
        <v>1.0</v>
      </c>
      <c r="B870" s="12">
        <v>2.0</v>
      </c>
      <c r="C870" s="12" t="s">
        <v>25</v>
      </c>
      <c r="D870" s="12">
        <v>42.0</v>
      </c>
      <c r="E870" s="12">
        <v>13.0</v>
      </c>
      <c r="F870" s="12" t="s">
        <v>24</v>
      </c>
      <c r="G870" s="12">
        <v>0.0</v>
      </c>
      <c r="H870" s="12">
        <v>0.0</v>
      </c>
      <c r="I870" s="12">
        <f t="shared" si="1090"/>
        <v>0.525</v>
      </c>
      <c r="J870" s="12">
        <f t="shared" si="1091"/>
        <v>1.146128036</v>
      </c>
      <c r="K870" s="13">
        <f t="shared" si="1092"/>
        <v>0</v>
      </c>
      <c r="L870" s="13">
        <f t="shared" si="1093"/>
        <v>1</v>
      </c>
      <c r="M870" s="13">
        <f t="shared" si="1094"/>
        <v>1</v>
      </c>
      <c r="N870" s="13">
        <f t="shared" si="1095"/>
        <v>0</v>
      </c>
      <c r="O870" s="13">
        <f t="shared" si="1096"/>
        <v>0</v>
      </c>
      <c r="P870" s="12">
        <v>1.0</v>
      </c>
      <c r="AC870" s="11">
        <f t="shared" si="1097"/>
        <v>0.6949735083</v>
      </c>
      <c r="AD870" s="11">
        <f t="shared" si="1098"/>
        <v>0.09304116065</v>
      </c>
    </row>
    <row r="871">
      <c r="A871" s="8">
        <v>1.0</v>
      </c>
      <c r="B871" s="8">
        <v>2.0</v>
      </c>
      <c r="C871" s="8" t="s">
        <v>25</v>
      </c>
      <c r="D871" s="8">
        <v>27.0</v>
      </c>
      <c r="E871" s="8">
        <v>13.8583</v>
      </c>
      <c r="F871" s="8" t="s">
        <v>26</v>
      </c>
      <c r="G871" s="8">
        <v>1.0</v>
      </c>
      <c r="H871" s="8">
        <v>0.0</v>
      </c>
      <c r="I871" s="8">
        <f t="shared" si="1090"/>
        <v>0.3375</v>
      </c>
      <c r="J871" s="8">
        <f t="shared" si="1091"/>
        <v>1.171969123</v>
      </c>
      <c r="K871" s="9">
        <f t="shared" si="1092"/>
        <v>0</v>
      </c>
      <c r="L871" s="9">
        <f t="shared" si="1093"/>
        <v>1</v>
      </c>
      <c r="M871" s="9">
        <f t="shared" si="1094"/>
        <v>0</v>
      </c>
      <c r="N871" s="9">
        <f t="shared" si="1095"/>
        <v>1</v>
      </c>
      <c r="O871" s="9">
        <f t="shared" si="1096"/>
        <v>0</v>
      </c>
      <c r="P871" s="8">
        <v>1.0</v>
      </c>
      <c r="AC871" s="11">
        <f t="shared" si="1097"/>
        <v>0.8034166006</v>
      </c>
      <c r="AD871" s="11">
        <f t="shared" si="1098"/>
        <v>0.03864503292</v>
      </c>
    </row>
    <row r="872">
      <c r="A872" s="12">
        <v>0.0</v>
      </c>
      <c r="B872" s="12">
        <v>1.0</v>
      </c>
      <c r="C872" s="12" t="s">
        <v>23</v>
      </c>
      <c r="D872" s="12">
        <v>31.0</v>
      </c>
      <c r="E872" s="12">
        <v>50.4958</v>
      </c>
      <c r="F872" s="12" t="s">
        <v>24</v>
      </c>
      <c r="G872" s="12">
        <v>0.0</v>
      </c>
      <c r="H872" s="12">
        <v>0.0</v>
      </c>
      <c r="I872" s="12">
        <f t="shared" si="1090"/>
        <v>0.3875</v>
      </c>
      <c r="J872" s="12">
        <f t="shared" si="1091"/>
        <v>1.711771809</v>
      </c>
      <c r="K872" s="13">
        <f t="shared" si="1092"/>
        <v>1</v>
      </c>
      <c r="L872" s="13">
        <f t="shared" si="1093"/>
        <v>0</v>
      </c>
      <c r="M872" s="13">
        <f t="shared" si="1094"/>
        <v>1</v>
      </c>
      <c r="N872" s="13">
        <f t="shared" si="1095"/>
        <v>0</v>
      </c>
      <c r="O872" s="13">
        <f t="shared" si="1096"/>
        <v>1</v>
      </c>
      <c r="P872" s="12">
        <v>1.0</v>
      </c>
      <c r="AC872" s="11">
        <f t="shared" si="1097"/>
        <v>0.4796626927</v>
      </c>
      <c r="AD872" s="11">
        <f t="shared" si="1098"/>
        <v>0.2300762987</v>
      </c>
    </row>
    <row r="873" hidden="1">
      <c r="A873" s="8">
        <v>0.0</v>
      </c>
      <c r="B873" s="8">
        <v>3.0</v>
      </c>
      <c r="C873" s="8" t="s">
        <v>23</v>
      </c>
      <c r="D873" s="9"/>
      <c r="E873" s="8">
        <v>9.5</v>
      </c>
      <c r="F873" s="8" t="s">
        <v>24</v>
      </c>
      <c r="G873" s="8">
        <v>0.0</v>
      </c>
      <c r="H873" s="8">
        <v>0.0</v>
      </c>
      <c r="I873" s="8"/>
      <c r="J873" s="8"/>
      <c r="K873" s="9"/>
      <c r="L873" s="9"/>
      <c r="M873" s="9"/>
      <c r="N873" s="9"/>
      <c r="O873" s="9"/>
      <c r="P873" s="9"/>
    </row>
    <row r="874">
      <c r="A874" s="12">
        <v>1.0</v>
      </c>
      <c r="B874" s="12">
        <v>3.0</v>
      </c>
      <c r="C874" s="12" t="s">
        <v>23</v>
      </c>
      <c r="D874" s="12">
        <v>4.0</v>
      </c>
      <c r="E874" s="12">
        <v>11.1333</v>
      </c>
      <c r="F874" s="12" t="s">
        <v>24</v>
      </c>
      <c r="G874" s="12">
        <v>1.0</v>
      </c>
      <c r="H874" s="12">
        <v>1.0</v>
      </c>
      <c r="I874" s="12">
        <f t="shared" ref="I874:I882" si="1099">D874:D1003/$D$1</f>
        <v>0.05</v>
      </c>
      <c r="J874" s="12">
        <f t="shared" ref="J874:J882" si="1100">LOG10(E874:E1003 +1)</f>
        <v>1.083978936</v>
      </c>
      <c r="K874" s="13">
        <f t="shared" ref="K874:K882" si="1101">IF(B874=1, 1, 0)</f>
        <v>0</v>
      </c>
      <c r="L874" s="13">
        <f t="shared" ref="L874:L882" si="1102">IF(B874=2, 1, 0)</f>
        <v>0</v>
      </c>
      <c r="M874" s="13">
        <f t="shared" ref="M874:M882" si="1103">IF(F874="S", 1, 0)</f>
        <v>1</v>
      </c>
      <c r="N874" s="13">
        <f t="shared" ref="N874:N882" si="1104">IF(F874="C", 1,0)</f>
        <v>0</v>
      </c>
      <c r="O874" s="13">
        <f t="shared" ref="O874:O882" si="1105">IF(C874="male", 1,0)</f>
        <v>1</v>
      </c>
      <c r="P874" s="12">
        <v>1.0</v>
      </c>
      <c r="AC874" s="11">
        <f t="shared" ref="AC874:AC882" si="1106">SUMPRODUCT(G874:P874, $R$5:$AA$5)</f>
        <v>0.2004339845</v>
      </c>
      <c r="AD874" s="11">
        <f t="shared" ref="AD874:AD882" si="1107">(AC874-A874)^2</f>
        <v>0.6393058131</v>
      </c>
    </row>
    <row r="875">
      <c r="A875" s="8">
        <v>0.0</v>
      </c>
      <c r="B875" s="8">
        <v>3.0</v>
      </c>
      <c r="C875" s="8" t="s">
        <v>23</v>
      </c>
      <c r="D875" s="8">
        <v>26.0</v>
      </c>
      <c r="E875" s="8">
        <v>7.8958</v>
      </c>
      <c r="F875" s="8" t="s">
        <v>24</v>
      </c>
      <c r="G875" s="8">
        <v>0.0</v>
      </c>
      <c r="H875" s="8">
        <v>0.0</v>
      </c>
      <c r="I875" s="8">
        <f t="shared" si="1099"/>
        <v>0.325</v>
      </c>
      <c r="J875" s="8">
        <f t="shared" si="1100"/>
        <v>0.9491850103</v>
      </c>
      <c r="K875" s="9">
        <f t="shared" si="1101"/>
        <v>0</v>
      </c>
      <c r="L875" s="9">
        <f t="shared" si="1102"/>
        <v>0</v>
      </c>
      <c r="M875" s="9">
        <f t="shared" si="1103"/>
        <v>1</v>
      </c>
      <c r="N875" s="9">
        <f t="shared" si="1104"/>
        <v>0</v>
      </c>
      <c r="O875" s="9">
        <f t="shared" si="1105"/>
        <v>1</v>
      </c>
      <c r="P875" s="8">
        <v>1.0</v>
      </c>
      <c r="AC875" s="11">
        <f t="shared" si="1106"/>
        <v>0.1218919034</v>
      </c>
      <c r="AD875" s="11">
        <f t="shared" si="1107"/>
        <v>0.01485763613</v>
      </c>
    </row>
    <row r="876">
      <c r="A876" s="12">
        <v>1.0</v>
      </c>
      <c r="B876" s="12">
        <v>1.0</v>
      </c>
      <c r="C876" s="12" t="s">
        <v>25</v>
      </c>
      <c r="D876" s="12">
        <v>47.0</v>
      </c>
      <c r="E876" s="12">
        <v>52.5542</v>
      </c>
      <c r="F876" s="12" t="s">
        <v>24</v>
      </c>
      <c r="G876" s="12">
        <v>1.0</v>
      </c>
      <c r="H876" s="12">
        <v>1.0</v>
      </c>
      <c r="I876" s="12">
        <f t="shared" si="1099"/>
        <v>0.5875</v>
      </c>
      <c r="J876" s="12">
        <f t="shared" si="1100"/>
        <v>1.728793536</v>
      </c>
      <c r="K876" s="13">
        <f t="shared" si="1101"/>
        <v>1</v>
      </c>
      <c r="L876" s="13">
        <f t="shared" si="1102"/>
        <v>0</v>
      </c>
      <c r="M876" s="13">
        <f t="shared" si="1103"/>
        <v>1</v>
      </c>
      <c r="N876" s="13">
        <f t="shared" si="1104"/>
        <v>0</v>
      </c>
      <c r="O876" s="13">
        <f t="shared" si="1105"/>
        <v>0</v>
      </c>
      <c r="P876" s="12">
        <v>1.0</v>
      </c>
      <c r="AC876" s="11">
        <f t="shared" si="1106"/>
        <v>0.7922728569</v>
      </c>
      <c r="AD876" s="11">
        <f t="shared" si="1107"/>
        <v>0.04315056596</v>
      </c>
    </row>
    <row r="877">
      <c r="A877" s="8">
        <v>0.0</v>
      </c>
      <c r="B877" s="8">
        <v>1.0</v>
      </c>
      <c r="C877" s="8" t="s">
        <v>23</v>
      </c>
      <c r="D877" s="8">
        <v>33.0</v>
      </c>
      <c r="E877" s="8">
        <v>5.0</v>
      </c>
      <c r="F877" s="8" t="s">
        <v>24</v>
      </c>
      <c r="G877" s="8">
        <v>0.0</v>
      </c>
      <c r="H877" s="8">
        <v>0.0</v>
      </c>
      <c r="I877" s="8">
        <f t="shared" si="1099"/>
        <v>0.4125</v>
      </c>
      <c r="J877" s="8">
        <f t="shared" si="1100"/>
        <v>0.7781512504</v>
      </c>
      <c r="K877" s="9">
        <f t="shared" si="1101"/>
        <v>1</v>
      </c>
      <c r="L877" s="9">
        <f t="shared" si="1102"/>
        <v>0</v>
      </c>
      <c r="M877" s="9">
        <f t="shared" si="1103"/>
        <v>1</v>
      </c>
      <c r="N877" s="9">
        <f t="shared" si="1104"/>
        <v>0</v>
      </c>
      <c r="O877" s="9">
        <f t="shared" si="1105"/>
        <v>1</v>
      </c>
      <c r="P877" s="8">
        <v>1.0</v>
      </c>
      <c r="AC877" s="11">
        <f t="shared" si="1106"/>
        <v>0.4213546103</v>
      </c>
      <c r="AD877" s="11">
        <f t="shared" si="1107"/>
        <v>0.1775397076</v>
      </c>
    </row>
    <row r="878">
      <c r="A878" s="12">
        <v>0.0</v>
      </c>
      <c r="B878" s="12">
        <v>3.0</v>
      </c>
      <c r="C878" s="12" t="s">
        <v>23</v>
      </c>
      <c r="D878" s="12">
        <v>47.0</v>
      </c>
      <c r="E878" s="12">
        <v>9.0</v>
      </c>
      <c r="F878" s="12" t="s">
        <v>24</v>
      </c>
      <c r="G878" s="12">
        <v>0.0</v>
      </c>
      <c r="H878" s="12">
        <v>0.0</v>
      </c>
      <c r="I878" s="12">
        <f t="shared" si="1099"/>
        <v>0.5875</v>
      </c>
      <c r="J878" s="12">
        <f t="shared" si="1100"/>
        <v>1</v>
      </c>
      <c r="K878" s="13">
        <f t="shared" si="1101"/>
        <v>0</v>
      </c>
      <c r="L878" s="13">
        <f t="shared" si="1102"/>
        <v>0</v>
      </c>
      <c r="M878" s="13">
        <f t="shared" si="1103"/>
        <v>1</v>
      </c>
      <c r="N878" s="13">
        <f t="shared" si="1104"/>
        <v>0</v>
      </c>
      <c r="O878" s="13">
        <f t="shared" si="1105"/>
        <v>1</v>
      </c>
      <c r="P878" s="12">
        <v>1.0</v>
      </c>
      <c r="AC878" s="11">
        <f t="shared" si="1106"/>
        <v>-0.01006238666</v>
      </c>
      <c r="AD878" s="11">
        <f t="shared" si="1107"/>
        <v>0.0001012516253</v>
      </c>
    </row>
    <row r="879">
      <c r="A879" s="8">
        <v>1.0</v>
      </c>
      <c r="B879" s="8">
        <v>2.0</v>
      </c>
      <c r="C879" s="8" t="s">
        <v>25</v>
      </c>
      <c r="D879" s="8">
        <v>28.0</v>
      </c>
      <c r="E879" s="8">
        <v>24.0</v>
      </c>
      <c r="F879" s="8" t="s">
        <v>26</v>
      </c>
      <c r="G879" s="8">
        <v>1.0</v>
      </c>
      <c r="H879" s="8">
        <v>0.0</v>
      </c>
      <c r="I879" s="8">
        <f t="shared" si="1099"/>
        <v>0.35</v>
      </c>
      <c r="J879" s="8">
        <f t="shared" si="1100"/>
        <v>1.397940009</v>
      </c>
      <c r="K879" s="9">
        <f t="shared" si="1101"/>
        <v>0</v>
      </c>
      <c r="L879" s="9">
        <f t="shared" si="1102"/>
        <v>1</v>
      </c>
      <c r="M879" s="9">
        <f t="shared" si="1103"/>
        <v>0</v>
      </c>
      <c r="N879" s="9">
        <f t="shared" si="1104"/>
        <v>1</v>
      </c>
      <c r="O879" s="9">
        <f t="shared" si="1105"/>
        <v>0</v>
      </c>
      <c r="P879" s="8">
        <v>1.0</v>
      </c>
      <c r="AC879" s="11">
        <f t="shared" si="1106"/>
        <v>0.808029055</v>
      </c>
      <c r="AD879" s="11">
        <f t="shared" si="1107"/>
        <v>0.03685284372</v>
      </c>
    </row>
    <row r="880">
      <c r="A880" s="12">
        <v>1.0</v>
      </c>
      <c r="B880" s="12">
        <v>3.0</v>
      </c>
      <c r="C880" s="12" t="s">
        <v>25</v>
      </c>
      <c r="D880" s="12">
        <v>15.0</v>
      </c>
      <c r="E880" s="12">
        <v>7.225</v>
      </c>
      <c r="F880" s="12" t="s">
        <v>26</v>
      </c>
      <c r="G880" s="12">
        <v>0.0</v>
      </c>
      <c r="H880" s="12">
        <v>0.0</v>
      </c>
      <c r="I880" s="12">
        <f t="shared" si="1099"/>
        <v>0.1875</v>
      </c>
      <c r="J880" s="12">
        <f t="shared" si="1100"/>
        <v>0.9151359066</v>
      </c>
      <c r="K880" s="13">
        <f t="shared" si="1101"/>
        <v>0</v>
      </c>
      <c r="L880" s="13">
        <f t="shared" si="1102"/>
        <v>0</v>
      </c>
      <c r="M880" s="13">
        <f t="shared" si="1103"/>
        <v>0</v>
      </c>
      <c r="N880" s="13">
        <f t="shared" si="1104"/>
        <v>1</v>
      </c>
      <c r="O880" s="13">
        <f t="shared" si="1105"/>
        <v>0</v>
      </c>
      <c r="P880" s="12">
        <v>1.0</v>
      </c>
      <c r="AC880" s="11">
        <f t="shared" si="1106"/>
        <v>0.7398089258</v>
      </c>
      <c r="AD880" s="11">
        <f t="shared" si="1107"/>
        <v>0.06769939509</v>
      </c>
    </row>
    <row r="881">
      <c r="A881" s="8">
        <v>0.0</v>
      </c>
      <c r="B881" s="8">
        <v>3.0</v>
      </c>
      <c r="C881" s="8" t="s">
        <v>23</v>
      </c>
      <c r="D881" s="8">
        <v>20.0</v>
      </c>
      <c r="E881" s="8">
        <v>9.8458</v>
      </c>
      <c r="F881" s="8" t="s">
        <v>24</v>
      </c>
      <c r="G881" s="8">
        <v>0.0</v>
      </c>
      <c r="H881" s="8">
        <v>0.0</v>
      </c>
      <c r="I881" s="8">
        <f t="shared" si="1099"/>
        <v>0.25</v>
      </c>
      <c r="J881" s="8">
        <f t="shared" si="1100"/>
        <v>1.035261592</v>
      </c>
      <c r="K881" s="9">
        <f t="shared" si="1101"/>
        <v>0</v>
      </c>
      <c r="L881" s="9">
        <f t="shared" si="1102"/>
        <v>0</v>
      </c>
      <c r="M881" s="9">
        <f t="shared" si="1103"/>
        <v>1</v>
      </c>
      <c r="N881" s="9">
        <f t="shared" si="1104"/>
        <v>0</v>
      </c>
      <c r="O881" s="9">
        <f t="shared" si="1105"/>
        <v>1</v>
      </c>
      <c r="P881" s="8">
        <v>1.0</v>
      </c>
      <c r="AC881" s="11">
        <f t="shared" si="1106"/>
        <v>0.1644961864</v>
      </c>
      <c r="AD881" s="11">
        <f t="shared" si="1107"/>
        <v>0.02705899534</v>
      </c>
    </row>
    <row r="882">
      <c r="A882" s="12">
        <v>0.0</v>
      </c>
      <c r="B882" s="12">
        <v>3.0</v>
      </c>
      <c r="C882" s="12" t="s">
        <v>23</v>
      </c>
      <c r="D882" s="12">
        <v>19.0</v>
      </c>
      <c r="E882" s="12">
        <v>7.8958</v>
      </c>
      <c r="F882" s="12" t="s">
        <v>24</v>
      </c>
      <c r="G882" s="12">
        <v>0.0</v>
      </c>
      <c r="H882" s="12">
        <v>0.0</v>
      </c>
      <c r="I882" s="12">
        <f t="shared" si="1099"/>
        <v>0.2375</v>
      </c>
      <c r="J882" s="12">
        <f t="shared" si="1100"/>
        <v>0.9491850103</v>
      </c>
      <c r="K882" s="13">
        <f t="shared" si="1101"/>
        <v>0</v>
      </c>
      <c r="L882" s="13">
        <f t="shared" si="1102"/>
        <v>0</v>
      </c>
      <c r="M882" s="13">
        <f t="shared" si="1103"/>
        <v>1</v>
      </c>
      <c r="N882" s="13">
        <f t="shared" si="1104"/>
        <v>0</v>
      </c>
      <c r="O882" s="13">
        <f t="shared" si="1105"/>
        <v>1</v>
      </c>
      <c r="P882" s="12">
        <v>1.0</v>
      </c>
      <c r="AC882" s="11">
        <f t="shared" si="1106"/>
        <v>0.1667022494</v>
      </c>
      <c r="AD882" s="11">
        <f t="shared" si="1107"/>
        <v>0.02778963995</v>
      </c>
    </row>
    <row r="883" hidden="1">
      <c r="A883" s="8">
        <v>0.0</v>
      </c>
      <c r="B883" s="8">
        <v>3.0</v>
      </c>
      <c r="C883" s="8" t="s">
        <v>23</v>
      </c>
      <c r="D883" s="9"/>
      <c r="E883" s="8">
        <v>7.8958</v>
      </c>
      <c r="F883" s="8" t="s">
        <v>24</v>
      </c>
      <c r="G883" s="8">
        <v>0.0</v>
      </c>
      <c r="H883" s="8">
        <v>0.0</v>
      </c>
      <c r="I883" s="8"/>
      <c r="J883" s="8"/>
      <c r="K883" s="9"/>
      <c r="L883" s="9"/>
      <c r="M883" s="9"/>
      <c r="N883" s="9"/>
      <c r="O883" s="9"/>
      <c r="P883" s="9"/>
    </row>
    <row r="884">
      <c r="A884" s="12">
        <v>1.0</v>
      </c>
      <c r="B884" s="12">
        <v>1.0</v>
      </c>
      <c r="C884" s="12" t="s">
        <v>25</v>
      </c>
      <c r="D884" s="12">
        <v>56.0</v>
      </c>
      <c r="E884" s="12">
        <v>83.1583</v>
      </c>
      <c r="F884" s="12" t="s">
        <v>26</v>
      </c>
      <c r="G884" s="12">
        <v>0.0</v>
      </c>
      <c r="H884" s="12">
        <v>1.0</v>
      </c>
      <c r="I884" s="12">
        <f t="shared" ref="I884:I892" si="1108">D884:D1003/$D$1</f>
        <v>0.7</v>
      </c>
      <c r="J884" s="12">
        <f t="shared" ref="J884:J892" si="1109">LOG10(E884:E1003 +1)</f>
        <v>1.925096954</v>
      </c>
      <c r="K884" s="13">
        <f t="shared" ref="K884:K892" si="1110">IF(B884=1, 1, 0)</f>
        <v>1</v>
      </c>
      <c r="L884" s="13">
        <f t="shared" ref="L884:L892" si="1111">IF(B884=2, 1, 0)</f>
        <v>0</v>
      </c>
      <c r="M884" s="13">
        <f t="shared" ref="M884:M892" si="1112">IF(F884="S", 1, 0)</f>
        <v>0</v>
      </c>
      <c r="N884" s="13">
        <f t="shared" ref="N884:N892" si="1113">IF(F884="C", 1,0)</f>
        <v>1</v>
      </c>
      <c r="O884" s="13">
        <f t="shared" ref="O884:O892" si="1114">IF(C884="male", 1,0)</f>
        <v>0</v>
      </c>
      <c r="P884" s="12">
        <v>1.0</v>
      </c>
      <c r="AC884" s="11">
        <f t="shared" ref="AC884:AC892" si="1115">SUMPRODUCT(G884:P884, $R$5:$AA$5)</f>
        <v>0.8652576908</v>
      </c>
      <c r="AD884" s="11">
        <f t="shared" ref="AD884:AD892" si="1116">(AC884-A884)^2</f>
        <v>0.01815548988</v>
      </c>
    </row>
    <row r="885">
      <c r="A885" s="8">
        <v>1.0</v>
      </c>
      <c r="B885" s="8">
        <v>2.0</v>
      </c>
      <c r="C885" s="8" t="s">
        <v>25</v>
      </c>
      <c r="D885" s="8">
        <v>25.0</v>
      </c>
      <c r="E885" s="8">
        <v>26.0</v>
      </c>
      <c r="F885" s="8" t="s">
        <v>24</v>
      </c>
      <c r="G885" s="8">
        <v>0.0</v>
      </c>
      <c r="H885" s="8">
        <v>1.0</v>
      </c>
      <c r="I885" s="8">
        <f t="shared" si="1108"/>
        <v>0.3125</v>
      </c>
      <c r="J885" s="8">
        <f t="shared" si="1109"/>
        <v>1.431363764</v>
      </c>
      <c r="K885" s="9">
        <f t="shared" si="1110"/>
        <v>0</v>
      </c>
      <c r="L885" s="9">
        <f t="shared" si="1111"/>
        <v>1</v>
      </c>
      <c r="M885" s="9">
        <f t="shared" si="1112"/>
        <v>1</v>
      </c>
      <c r="N885" s="9">
        <f t="shared" si="1113"/>
        <v>0</v>
      </c>
      <c r="O885" s="9">
        <f t="shared" si="1114"/>
        <v>0</v>
      </c>
      <c r="P885" s="8">
        <v>1.0</v>
      </c>
      <c r="AC885" s="11">
        <f t="shared" si="1115"/>
        <v>0.8037752047</v>
      </c>
      <c r="AD885" s="11">
        <f t="shared" si="1116"/>
        <v>0.03850417029</v>
      </c>
    </row>
    <row r="886">
      <c r="A886" s="12">
        <v>0.0</v>
      </c>
      <c r="B886" s="12">
        <v>3.0</v>
      </c>
      <c r="C886" s="12" t="s">
        <v>23</v>
      </c>
      <c r="D886" s="12">
        <v>33.0</v>
      </c>
      <c r="E886" s="12">
        <v>7.8958</v>
      </c>
      <c r="F886" s="12" t="s">
        <v>24</v>
      </c>
      <c r="G886" s="12">
        <v>0.0</v>
      </c>
      <c r="H886" s="12">
        <v>0.0</v>
      </c>
      <c r="I886" s="12">
        <f t="shared" si="1108"/>
        <v>0.4125</v>
      </c>
      <c r="J886" s="12">
        <f t="shared" si="1109"/>
        <v>0.9491850103</v>
      </c>
      <c r="K886" s="13">
        <f t="shared" si="1110"/>
        <v>0</v>
      </c>
      <c r="L886" s="13">
        <f t="shared" si="1111"/>
        <v>0</v>
      </c>
      <c r="M886" s="13">
        <f t="shared" si="1112"/>
        <v>1</v>
      </c>
      <c r="N886" s="13">
        <f t="shared" si="1113"/>
        <v>0</v>
      </c>
      <c r="O886" s="13">
        <f t="shared" si="1114"/>
        <v>1</v>
      </c>
      <c r="P886" s="12">
        <v>1.0</v>
      </c>
      <c r="AC886" s="11">
        <f t="shared" si="1115"/>
        <v>0.07708155753</v>
      </c>
      <c r="AD886" s="11">
        <f t="shared" si="1116"/>
        <v>0.005941566511</v>
      </c>
    </row>
    <row r="887">
      <c r="A887" s="8">
        <v>0.0</v>
      </c>
      <c r="B887" s="8">
        <v>3.0</v>
      </c>
      <c r="C887" s="8" t="s">
        <v>25</v>
      </c>
      <c r="D887" s="8">
        <v>22.0</v>
      </c>
      <c r="E887" s="8">
        <v>10.5167</v>
      </c>
      <c r="F887" s="8" t="s">
        <v>24</v>
      </c>
      <c r="G887" s="8">
        <v>0.0</v>
      </c>
      <c r="H887" s="8">
        <v>0.0</v>
      </c>
      <c r="I887" s="8">
        <f t="shared" si="1108"/>
        <v>0.275</v>
      </c>
      <c r="J887" s="8">
        <f t="shared" si="1109"/>
        <v>1.061328054</v>
      </c>
      <c r="K887" s="9">
        <f t="shared" si="1110"/>
        <v>0</v>
      </c>
      <c r="L887" s="9">
        <f t="shared" si="1111"/>
        <v>0</v>
      </c>
      <c r="M887" s="9">
        <f t="shared" si="1112"/>
        <v>1</v>
      </c>
      <c r="N887" s="9">
        <f t="shared" si="1113"/>
        <v>0</v>
      </c>
      <c r="O887" s="9">
        <f t="shared" si="1114"/>
        <v>0</v>
      </c>
      <c r="P887" s="8">
        <v>1.0</v>
      </c>
      <c r="AC887" s="11">
        <f t="shared" si="1115"/>
        <v>0.6360282445</v>
      </c>
      <c r="AD887" s="11">
        <f t="shared" si="1116"/>
        <v>0.4045319277</v>
      </c>
    </row>
    <row r="888">
      <c r="A888" s="12">
        <v>0.0</v>
      </c>
      <c r="B888" s="12">
        <v>2.0</v>
      </c>
      <c r="C888" s="12" t="s">
        <v>23</v>
      </c>
      <c r="D888" s="12">
        <v>28.0</v>
      </c>
      <c r="E888" s="12">
        <v>10.5</v>
      </c>
      <c r="F888" s="12" t="s">
        <v>24</v>
      </c>
      <c r="G888" s="12">
        <v>0.0</v>
      </c>
      <c r="H888" s="12">
        <v>0.0</v>
      </c>
      <c r="I888" s="12">
        <f t="shared" si="1108"/>
        <v>0.35</v>
      </c>
      <c r="J888" s="12">
        <f t="shared" si="1109"/>
        <v>1.06069784</v>
      </c>
      <c r="K888" s="13">
        <f t="shared" si="1110"/>
        <v>0</v>
      </c>
      <c r="L888" s="13">
        <f t="shared" si="1111"/>
        <v>1</v>
      </c>
      <c r="M888" s="13">
        <f t="shared" si="1112"/>
        <v>1</v>
      </c>
      <c r="N888" s="13">
        <f t="shared" si="1113"/>
        <v>0</v>
      </c>
      <c r="O888" s="13">
        <f t="shared" si="1114"/>
        <v>1</v>
      </c>
      <c r="P888" s="12">
        <v>1.0</v>
      </c>
      <c r="AC888" s="11">
        <f t="shared" si="1115"/>
        <v>0.2973657685</v>
      </c>
      <c r="AD888" s="11">
        <f t="shared" si="1116"/>
        <v>0.08842640026</v>
      </c>
    </row>
    <row r="889">
      <c r="A889" s="8">
        <v>0.0</v>
      </c>
      <c r="B889" s="8">
        <v>3.0</v>
      </c>
      <c r="C889" s="8" t="s">
        <v>23</v>
      </c>
      <c r="D889" s="8">
        <v>25.0</v>
      </c>
      <c r="E889" s="8">
        <v>7.05</v>
      </c>
      <c r="F889" s="8" t="s">
        <v>24</v>
      </c>
      <c r="G889" s="8">
        <v>0.0</v>
      </c>
      <c r="H889" s="8">
        <v>0.0</v>
      </c>
      <c r="I889" s="8">
        <f t="shared" si="1108"/>
        <v>0.3125</v>
      </c>
      <c r="J889" s="8">
        <f t="shared" si="1109"/>
        <v>0.9057958804</v>
      </c>
      <c r="K889" s="9">
        <f t="shared" si="1110"/>
        <v>0</v>
      </c>
      <c r="L889" s="9">
        <f t="shared" si="1111"/>
        <v>0</v>
      </c>
      <c r="M889" s="9">
        <f t="shared" si="1112"/>
        <v>1</v>
      </c>
      <c r="N889" s="9">
        <f t="shared" si="1113"/>
        <v>0</v>
      </c>
      <c r="O889" s="9">
        <f t="shared" si="1114"/>
        <v>1</v>
      </c>
      <c r="P889" s="8">
        <v>1.0</v>
      </c>
      <c r="AC889" s="11">
        <f t="shared" si="1115"/>
        <v>0.1261785738</v>
      </c>
      <c r="AD889" s="11">
        <f t="shared" si="1116"/>
        <v>0.0159210325</v>
      </c>
    </row>
    <row r="890">
      <c r="A890" s="12">
        <v>0.0</v>
      </c>
      <c r="B890" s="12">
        <v>3.0</v>
      </c>
      <c r="C890" s="12" t="s">
        <v>25</v>
      </c>
      <c r="D890" s="12">
        <v>39.0</v>
      </c>
      <c r="E890" s="12">
        <v>29.125</v>
      </c>
      <c r="F890" s="12" t="s">
        <v>28</v>
      </c>
      <c r="G890" s="12">
        <v>0.0</v>
      </c>
      <c r="H890" s="12">
        <v>5.0</v>
      </c>
      <c r="I890" s="12">
        <f t="shared" si="1108"/>
        <v>0.4875</v>
      </c>
      <c r="J890" s="12">
        <f t="shared" si="1109"/>
        <v>1.478927056</v>
      </c>
      <c r="K890" s="13">
        <f t="shared" si="1110"/>
        <v>0</v>
      </c>
      <c r="L890" s="13">
        <f t="shared" si="1111"/>
        <v>0</v>
      </c>
      <c r="M890" s="13">
        <f t="shared" si="1112"/>
        <v>0</v>
      </c>
      <c r="N890" s="13">
        <f t="shared" si="1113"/>
        <v>0</v>
      </c>
      <c r="O890" s="13">
        <f t="shared" si="1114"/>
        <v>0</v>
      </c>
      <c r="P890" s="12">
        <v>1.0</v>
      </c>
      <c r="AC890" s="11">
        <f t="shared" si="1115"/>
        <v>0.4472121067</v>
      </c>
      <c r="AD890" s="11">
        <f t="shared" si="1116"/>
        <v>0.1999986683</v>
      </c>
    </row>
    <row r="891">
      <c r="A891" s="8">
        <v>0.0</v>
      </c>
      <c r="B891" s="8">
        <v>2.0</v>
      </c>
      <c r="C891" s="8" t="s">
        <v>23</v>
      </c>
      <c r="D891" s="8">
        <v>27.0</v>
      </c>
      <c r="E891" s="8">
        <v>13.0</v>
      </c>
      <c r="F891" s="8" t="s">
        <v>24</v>
      </c>
      <c r="G891" s="8">
        <v>0.0</v>
      </c>
      <c r="H891" s="8">
        <v>0.0</v>
      </c>
      <c r="I891" s="8">
        <f t="shared" si="1108"/>
        <v>0.3375</v>
      </c>
      <c r="J891" s="8">
        <f t="shared" si="1109"/>
        <v>1.146128036</v>
      </c>
      <c r="K891" s="9">
        <f t="shared" si="1110"/>
        <v>0</v>
      </c>
      <c r="L891" s="9">
        <f t="shared" si="1111"/>
        <v>1</v>
      </c>
      <c r="M891" s="9">
        <f t="shared" si="1112"/>
        <v>1</v>
      </c>
      <c r="N891" s="9">
        <f t="shared" si="1113"/>
        <v>0</v>
      </c>
      <c r="O891" s="9">
        <f t="shared" si="1114"/>
        <v>1</v>
      </c>
      <c r="P891" s="8">
        <v>1.0</v>
      </c>
      <c r="AC891" s="11">
        <f t="shared" si="1115"/>
        <v>0.3079311563</v>
      </c>
      <c r="AD891" s="11">
        <f t="shared" si="1116"/>
        <v>0.09482159702</v>
      </c>
    </row>
    <row r="892">
      <c r="A892" s="12">
        <v>1.0</v>
      </c>
      <c r="B892" s="12">
        <v>1.0</v>
      </c>
      <c r="C892" s="12" t="s">
        <v>25</v>
      </c>
      <c r="D892" s="12">
        <v>19.0</v>
      </c>
      <c r="E892" s="12">
        <v>30.0</v>
      </c>
      <c r="F892" s="12" t="s">
        <v>24</v>
      </c>
      <c r="G892" s="12">
        <v>0.0</v>
      </c>
      <c r="H892" s="12">
        <v>0.0</v>
      </c>
      <c r="I892" s="12">
        <f t="shared" si="1108"/>
        <v>0.2375</v>
      </c>
      <c r="J892" s="12">
        <f t="shared" si="1109"/>
        <v>1.491361694</v>
      </c>
      <c r="K892" s="13">
        <f t="shared" si="1110"/>
        <v>1</v>
      </c>
      <c r="L892" s="13">
        <f t="shared" si="1111"/>
        <v>0</v>
      </c>
      <c r="M892" s="13">
        <f t="shared" si="1112"/>
        <v>1</v>
      </c>
      <c r="N892" s="13">
        <f t="shared" si="1113"/>
        <v>0</v>
      </c>
      <c r="O892" s="13">
        <f t="shared" si="1114"/>
        <v>0</v>
      </c>
      <c r="P892" s="12">
        <v>1.0</v>
      </c>
      <c r="AC892" s="11">
        <f t="shared" si="1115"/>
        <v>1.028802053</v>
      </c>
      <c r="AD892" s="11">
        <f t="shared" si="1116"/>
        <v>0.0008295582346</v>
      </c>
    </row>
    <row r="893" hidden="1">
      <c r="A893" s="8">
        <v>0.0</v>
      </c>
      <c r="B893" s="8">
        <v>3.0</v>
      </c>
      <c r="C893" s="8" t="s">
        <v>25</v>
      </c>
      <c r="D893" s="9"/>
      <c r="E893" s="8">
        <v>23.45</v>
      </c>
      <c r="F893" s="8" t="s">
        <v>24</v>
      </c>
      <c r="G893" s="8">
        <v>1.0</v>
      </c>
      <c r="H893" s="8">
        <v>2.0</v>
      </c>
      <c r="I893" s="8"/>
      <c r="J893" s="8"/>
      <c r="K893" s="9"/>
      <c r="L893" s="9"/>
      <c r="M893" s="9"/>
      <c r="N893" s="9"/>
      <c r="O893" s="9"/>
      <c r="P893" s="9"/>
    </row>
    <row r="894">
      <c r="A894" s="12">
        <v>1.0</v>
      </c>
      <c r="B894" s="12">
        <v>1.0</v>
      </c>
      <c r="C894" s="12" t="s">
        <v>23</v>
      </c>
      <c r="D894" s="12">
        <v>26.0</v>
      </c>
      <c r="E894" s="12">
        <v>30.0</v>
      </c>
      <c r="F894" s="12" t="s">
        <v>26</v>
      </c>
      <c r="G894" s="12">
        <v>0.0</v>
      </c>
      <c r="H894" s="12">
        <v>0.0</v>
      </c>
      <c r="I894" s="12">
        <f t="shared" ref="I894:I895" si="1117">D894:D1003/$D$1</f>
        <v>0.325</v>
      </c>
      <c r="J894" s="12">
        <f t="shared" ref="J894:J895" si="1118">LOG10(E894:E1003 +1)</f>
        <v>1.491361694</v>
      </c>
      <c r="K894" s="13">
        <f t="shared" ref="K894:K895" si="1119">IF(B894=1, 1, 0)</f>
        <v>1</v>
      </c>
      <c r="L894" s="13">
        <f t="shared" ref="L894:L895" si="1120">IF(B894=2, 1, 0)</f>
        <v>0</v>
      </c>
      <c r="M894" s="13">
        <f t="shared" ref="M894:M895" si="1121">IF(F894="S", 1, 0)</f>
        <v>0</v>
      </c>
      <c r="N894" s="13">
        <f t="shared" ref="N894:N895" si="1122">IF(F894="C", 1,0)</f>
        <v>1</v>
      </c>
      <c r="O894" s="13">
        <f t="shared" ref="O894:O895" si="1123">IF(C894="male", 1,0)</f>
        <v>1</v>
      </c>
      <c r="P894" s="12">
        <v>1.0</v>
      </c>
      <c r="AC894" s="11">
        <f t="shared" ref="AC894:AC895" si="1124">SUMPRODUCT(G894:P894, $R$5:$AA$5)</f>
        <v>0.5670229977</v>
      </c>
      <c r="AD894" s="11">
        <f t="shared" ref="AD894:AD895" si="1125">(AC894-A894)^2</f>
        <v>0.1874690845</v>
      </c>
    </row>
    <row r="895">
      <c r="A895" s="8">
        <v>0.0</v>
      </c>
      <c r="B895" s="8">
        <v>3.0</v>
      </c>
      <c r="C895" s="8" t="s">
        <v>23</v>
      </c>
      <c r="D895" s="8">
        <v>32.0</v>
      </c>
      <c r="E895" s="8">
        <v>7.75</v>
      </c>
      <c r="F895" s="8" t="s">
        <v>28</v>
      </c>
      <c r="G895" s="8">
        <v>0.0</v>
      </c>
      <c r="H895" s="8">
        <v>0.0</v>
      </c>
      <c r="I895" s="8">
        <f t="shared" si="1117"/>
        <v>0.4</v>
      </c>
      <c r="J895" s="8">
        <f t="shared" si="1118"/>
        <v>0.942008053</v>
      </c>
      <c r="K895" s="9">
        <f t="shared" si="1119"/>
        <v>0</v>
      </c>
      <c r="L895" s="9">
        <f t="shared" si="1120"/>
        <v>0</v>
      </c>
      <c r="M895" s="9">
        <f t="shared" si="1121"/>
        <v>0</v>
      </c>
      <c r="N895" s="9">
        <f t="shared" si="1122"/>
        <v>0</v>
      </c>
      <c r="O895" s="9">
        <f t="shared" si="1123"/>
        <v>1</v>
      </c>
      <c r="P895" s="8">
        <v>1.0</v>
      </c>
      <c r="AC895" s="11">
        <f t="shared" si="1124"/>
        <v>0.05241803103</v>
      </c>
      <c r="AD895" s="11">
        <f t="shared" si="1125"/>
        <v>0.002747649977</v>
      </c>
    </row>
  </sheetData>
  <autoFilter ref="$A$4:$F$895">
    <filterColumn colId="3">
      <filters>
        <filter val="44"/>
        <filter val="45"/>
        <filter val="0.92"/>
        <filter val="46"/>
        <filter val="47"/>
        <filter val="48"/>
        <filter val="49"/>
        <filter val="45.5"/>
        <filter val="20.5"/>
        <filter val="28.5"/>
        <filter val="50"/>
        <filter val="51"/>
        <filter val="52"/>
        <filter val="53"/>
        <filter val="24.5"/>
        <filter val="54"/>
        <filter val="10"/>
        <filter val="55"/>
        <filter val="11"/>
        <filter val="12"/>
        <filter val="56"/>
        <filter val="13"/>
        <filter val="57"/>
        <filter val="14"/>
        <filter val="58"/>
        <filter val="15"/>
        <filter val="59"/>
        <filter val="16"/>
        <filter val="17"/>
        <filter val="18"/>
        <filter val="19"/>
        <filter val="0.67"/>
        <filter val="1"/>
        <filter val="2"/>
        <filter val="3"/>
        <filter val="4"/>
        <filter val="5"/>
        <filter val="6"/>
        <filter val="7"/>
        <filter val="8"/>
        <filter val="9"/>
        <filter val="60"/>
        <filter val="61"/>
        <filter val="62"/>
        <filter val="14.5"/>
        <filter val="63"/>
        <filter val="20"/>
        <filter val="64"/>
        <filter val="21"/>
        <filter val="65"/>
        <filter val="22"/>
        <filter val="66"/>
        <filter val="23"/>
        <filter val="24"/>
        <filter val="25"/>
        <filter val="26"/>
        <filter val="27"/>
        <filter val="28"/>
        <filter val="29"/>
        <filter val="0.75"/>
        <filter val="70"/>
        <filter val="71"/>
        <filter val="40.5"/>
        <filter val="30"/>
        <filter val="74"/>
        <filter val="31"/>
        <filter val="32"/>
        <filter val="23.5"/>
        <filter val="33"/>
        <filter val="34"/>
        <filter val="35"/>
        <filter val="36"/>
        <filter val="37"/>
        <filter val="38"/>
        <filter val="39"/>
        <filter val="0.42"/>
        <filter val="0.83"/>
        <filter val="32.5"/>
        <filter val="30.5"/>
        <filter val="80"/>
        <filter val="70.5"/>
        <filter val="40"/>
        <filter val="36.5"/>
        <filter val="41"/>
        <filter val="42"/>
        <filter val="55.5"/>
        <filter val="43"/>
        <filter val="34.5"/>
      </filters>
    </filterColumn>
    <filterColumn colId="5">
      <filters>
        <filter val="Q"/>
        <filter val="S"/>
        <filter val="C"/>
      </filters>
    </filterColumn>
  </autoFilter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29</v>
      </c>
      <c r="D1" s="14" t="s">
        <v>30</v>
      </c>
      <c r="J1" s="15">
        <v>1.0</v>
      </c>
    </row>
    <row r="2">
      <c r="A2" s="11">
        <f>Min(train!AA8)</f>
        <v>0.1442271493</v>
      </c>
    </row>
    <row r="3">
      <c r="A3" s="11" t="str">
        <f>train!$R$5:$AA$5</f>
        <v>#VALUE!</v>
      </c>
    </row>
    <row r="4">
      <c r="A4" s="14" t="s">
        <v>31</v>
      </c>
    </row>
    <row r="6">
      <c r="A6" s="14" t="s">
        <v>32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33</v>
      </c>
      <c r="D1" s="14" t="s">
        <v>34</v>
      </c>
    </row>
    <row r="4">
      <c r="A4" s="14" t="s">
        <v>35</v>
      </c>
    </row>
    <row r="6">
      <c r="A6" s="14" t="s">
        <v>32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36</v>
      </c>
      <c r="D1" s="14" t="s">
        <v>37</v>
      </c>
    </row>
    <row r="4">
      <c r="A4" s="14" t="s">
        <v>38</v>
      </c>
    </row>
  </sheetData>
  <drawing r:id="rId1"/>
</worksheet>
</file>