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AllData\matlab\origami\release0.0.1\exportData\3元特征\"/>
    </mc:Choice>
  </mc:AlternateContent>
  <xr:revisionPtr revIDLastSave="0" documentId="13_ncr:1_{BB1E3DF7-6296-46BE-ACFE-130CE957DFB6}" xr6:coauthVersionLast="47" xr6:coauthVersionMax="47" xr10:uidLastSave="{00000000-0000-0000-0000-000000000000}"/>
  <bookViews>
    <workbookView xWindow="600" yWindow="528" windowWidth="22272" windowHeight="8964" tabRatio="742" firstSheet="1" activeTab="10" xr2:uid="{00000000-000D-0000-FFFF-FFFF00000000}"/>
  </bookViews>
  <sheets>
    <sheet name="m=3" sheetId="1" r:id="rId1"/>
    <sheet name="m=4" sheetId="2" r:id="rId2"/>
    <sheet name="m=5" sheetId="3" r:id="rId3"/>
    <sheet name="m456Z" sheetId="5" r:id="rId4"/>
    <sheet name="m456" sheetId="4" r:id="rId5"/>
    <sheet name="热点图" sheetId="6" r:id="rId6"/>
    <sheet name="细度比" sheetId="7" r:id="rId7"/>
    <sheet name="优化" sheetId="8" r:id="rId8"/>
    <sheet name="Sheet3" sheetId="11" r:id="rId9"/>
    <sheet name="优化表" sheetId="10" r:id="rId10"/>
    <sheet name="优化表2" sheetId="12" r:id="rId11"/>
    <sheet name="优化表原始数据" sheetId="9" r:id="rId12"/>
  </sheets>
  <definedNames>
    <definedName name="_xlnm._FilterDatabase" localSheetId="4" hidden="1">'m456'!$A$2:$A$104</definedName>
    <definedName name="_xlnm._FilterDatabase" localSheetId="3" hidden="1">m456Z!$A$1:$A$104</definedName>
    <definedName name="_xlnm._FilterDatabase" localSheetId="6" hidden="1">细度比!$B$1:$B$104</definedName>
    <definedName name="_xlnm._FilterDatabase" localSheetId="9" hidden="1">优化表!$A$1:$M$94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1" i="12" l="1"/>
  <c r="R7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2" i="12"/>
  <c r="N3" i="12"/>
  <c r="O3" i="12" s="1"/>
  <c r="N4" i="12"/>
  <c r="O4" i="12" s="1"/>
  <c r="N5" i="12"/>
  <c r="O5" i="12" s="1"/>
  <c r="N6" i="12"/>
  <c r="O6" i="12" s="1"/>
  <c r="N7" i="12"/>
  <c r="O7" i="12" s="1"/>
  <c r="N8" i="12"/>
  <c r="O8" i="12" s="1"/>
  <c r="N9" i="12"/>
  <c r="O9" i="12" s="1"/>
  <c r="N10" i="12"/>
  <c r="O10" i="12" s="1"/>
  <c r="N11" i="12"/>
  <c r="O11" i="12" s="1"/>
  <c r="N12" i="12"/>
  <c r="O12" i="12" s="1"/>
  <c r="N13" i="12"/>
  <c r="O13" i="12" s="1"/>
  <c r="N14" i="12"/>
  <c r="O14" i="12" s="1"/>
  <c r="N15" i="12"/>
  <c r="O15" i="12" s="1"/>
  <c r="N16" i="12"/>
  <c r="O16" i="12" s="1"/>
  <c r="N17" i="12"/>
  <c r="O17" i="12" s="1"/>
  <c r="N18" i="12"/>
  <c r="O18" i="12" s="1"/>
  <c r="N19" i="12"/>
  <c r="O19" i="12" s="1"/>
  <c r="N20" i="12"/>
  <c r="O20" i="12" s="1"/>
  <c r="N21" i="12"/>
  <c r="O21" i="12" s="1"/>
  <c r="N22" i="12"/>
  <c r="O22" i="12" s="1"/>
  <c r="N23" i="12"/>
  <c r="O23" i="12" s="1"/>
  <c r="N24" i="12"/>
  <c r="O24" i="12" s="1"/>
  <c r="N25" i="12"/>
  <c r="O25" i="12" s="1"/>
  <c r="N26" i="12"/>
  <c r="O26" i="12" s="1"/>
  <c r="N27" i="12"/>
  <c r="O27" i="12" s="1"/>
  <c r="N28" i="12"/>
  <c r="O28" i="12" s="1"/>
  <c r="N29" i="12"/>
  <c r="O29" i="12" s="1"/>
  <c r="N30" i="12"/>
  <c r="O30" i="12" s="1"/>
  <c r="N31" i="12"/>
  <c r="O31" i="12" s="1"/>
  <c r="N32" i="12"/>
  <c r="O32" i="12" s="1"/>
  <c r="N33" i="12"/>
  <c r="O33" i="12" s="1"/>
  <c r="N34" i="12"/>
  <c r="O34" i="12" s="1"/>
  <c r="N35" i="12"/>
  <c r="O35" i="12" s="1"/>
  <c r="N36" i="12"/>
  <c r="O36" i="12" s="1"/>
  <c r="N37" i="12"/>
  <c r="O37" i="12" s="1"/>
  <c r="N38" i="12"/>
  <c r="O38" i="12" s="1"/>
  <c r="N39" i="12"/>
  <c r="O39" i="12" s="1"/>
  <c r="N40" i="12"/>
  <c r="O40" i="12" s="1"/>
  <c r="N41" i="12"/>
  <c r="O41" i="12" s="1"/>
  <c r="N42" i="12"/>
  <c r="O42" i="12" s="1"/>
  <c r="N43" i="12"/>
  <c r="O43" i="12" s="1"/>
  <c r="N44" i="12"/>
  <c r="O44" i="12" s="1"/>
  <c r="N45" i="12"/>
  <c r="O45" i="12" s="1"/>
  <c r="N46" i="12"/>
  <c r="O46" i="12" s="1"/>
  <c r="N47" i="12"/>
  <c r="O47" i="12" s="1"/>
  <c r="N48" i="12"/>
  <c r="O48" i="12" s="1"/>
  <c r="N49" i="12"/>
  <c r="O49" i="12" s="1"/>
  <c r="N50" i="12"/>
  <c r="O50" i="12" s="1"/>
  <c r="N51" i="12"/>
  <c r="O51" i="12" s="1"/>
  <c r="N52" i="12"/>
  <c r="O52" i="12" s="1"/>
  <c r="N53" i="12"/>
  <c r="O53" i="12" s="1"/>
  <c r="N54" i="12"/>
  <c r="O54" i="12" s="1"/>
  <c r="N55" i="12"/>
  <c r="O55" i="12" s="1"/>
  <c r="N56" i="12"/>
  <c r="O56" i="12" s="1"/>
  <c r="N57" i="12"/>
  <c r="O57" i="12" s="1"/>
  <c r="N58" i="12"/>
  <c r="O58" i="12" s="1"/>
  <c r="N59" i="12"/>
  <c r="O59" i="12" s="1"/>
  <c r="N60" i="12"/>
  <c r="O60" i="12" s="1"/>
  <c r="N61" i="12"/>
  <c r="O61" i="12" s="1"/>
  <c r="N62" i="12"/>
  <c r="O62" i="12" s="1"/>
  <c r="N63" i="12"/>
  <c r="O63" i="12" s="1"/>
  <c r="N64" i="12"/>
  <c r="O64" i="12" s="1"/>
  <c r="N65" i="12"/>
  <c r="O65" i="12" s="1"/>
  <c r="N66" i="12"/>
  <c r="O66" i="12" s="1"/>
  <c r="N67" i="12"/>
  <c r="O67" i="12" s="1"/>
  <c r="N68" i="12"/>
  <c r="O68" i="12" s="1"/>
  <c r="N69" i="12"/>
  <c r="O69" i="12" s="1"/>
  <c r="N70" i="12"/>
  <c r="O70" i="12" s="1"/>
  <c r="N71" i="12"/>
  <c r="O71" i="12" s="1"/>
  <c r="N72" i="12"/>
  <c r="O72" i="12" s="1"/>
  <c r="N73" i="12"/>
  <c r="O73" i="12" s="1"/>
  <c r="N74" i="12"/>
  <c r="O74" i="12" s="1"/>
  <c r="N75" i="12"/>
  <c r="O75" i="12" s="1"/>
  <c r="N76" i="12"/>
  <c r="O76" i="12" s="1"/>
  <c r="N77" i="12"/>
  <c r="O77" i="12" s="1"/>
  <c r="N78" i="12"/>
  <c r="O78" i="12" s="1"/>
  <c r="N79" i="12"/>
  <c r="O79" i="12" s="1"/>
  <c r="N80" i="12"/>
  <c r="O80" i="12" s="1"/>
  <c r="N81" i="12"/>
  <c r="O81" i="12" s="1"/>
  <c r="N82" i="12"/>
  <c r="O82" i="12" s="1"/>
  <c r="N83" i="12"/>
  <c r="O83" i="12" s="1"/>
  <c r="N84" i="12"/>
  <c r="O84" i="12" s="1"/>
  <c r="N85" i="12"/>
  <c r="O85" i="12" s="1"/>
  <c r="N86" i="12"/>
  <c r="O86" i="12" s="1"/>
  <c r="N87" i="12"/>
  <c r="O87" i="12" s="1"/>
  <c r="N88" i="12"/>
  <c r="O88" i="12" s="1"/>
  <c r="N89" i="12"/>
  <c r="O89" i="12" s="1"/>
  <c r="N90" i="12"/>
  <c r="O90" i="12" s="1"/>
  <c r="N91" i="12"/>
  <c r="O91" i="12" s="1"/>
  <c r="N92" i="12"/>
  <c r="O92" i="12" s="1"/>
  <c r="N93" i="12"/>
  <c r="O93" i="12" s="1"/>
  <c r="N94" i="12"/>
  <c r="O94" i="12" s="1"/>
  <c r="N95" i="12"/>
  <c r="O95" i="12" s="1"/>
  <c r="N96" i="12"/>
  <c r="O96" i="12" s="1"/>
  <c r="N97" i="12"/>
  <c r="O97" i="12" s="1"/>
  <c r="N98" i="12"/>
  <c r="O98" i="12" s="1"/>
  <c r="N99" i="12"/>
  <c r="O99" i="12" s="1"/>
  <c r="N100" i="12"/>
  <c r="O100" i="12" s="1"/>
  <c r="N101" i="12"/>
  <c r="O101" i="12" s="1"/>
  <c r="N102" i="12"/>
  <c r="O102" i="12" s="1"/>
  <c r="N103" i="12"/>
  <c r="O103" i="12" s="1"/>
  <c r="N104" i="12"/>
  <c r="O104" i="12" s="1"/>
  <c r="N105" i="12"/>
  <c r="O105" i="12" s="1"/>
  <c r="N106" i="12"/>
  <c r="O106" i="12" s="1"/>
  <c r="N107" i="12"/>
  <c r="O107" i="12" s="1"/>
  <c r="N108" i="12"/>
  <c r="O108" i="12" s="1"/>
  <c r="N109" i="12"/>
  <c r="O109" i="12" s="1"/>
  <c r="N110" i="12"/>
  <c r="O110" i="12" s="1"/>
  <c r="N111" i="12"/>
  <c r="O111" i="12" s="1"/>
  <c r="N112" i="12"/>
  <c r="O112" i="12" s="1"/>
  <c r="N113" i="12"/>
  <c r="O113" i="12" s="1"/>
  <c r="N114" i="12"/>
  <c r="O114" i="12" s="1"/>
  <c r="N115" i="12"/>
  <c r="O115" i="12" s="1"/>
  <c r="N116" i="12"/>
  <c r="O116" i="12" s="1"/>
  <c r="N117" i="12"/>
  <c r="O117" i="12" s="1"/>
  <c r="N118" i="12"/>
  <c r="O118" i="12" s="1"/>
  <c r="N119" i="12"/>
  <c r="O119" i="12" s="1"/>
  <c r="N120" i="12"/>
  <c r="O120" i="12" s="1"/>
  <c r="N121" i="12"/>
  <c r="O121" i="12" s="1"/>
  <c r="N2" i="12"/>
  <c r="O2" i="12" s="1"/>
  <c r="C121" i="12"/>
  <c r="J121" i="12" s="1"/>
  <c r="C120" i="12"/>
  <c r="J120" i="12" s="1"/>
  <c r="C119" i="12"/>
  <c r="K119" i="12" s="1"/>
  <c r="C118" i="12"/>
  <c r="K118" i="12" s="1"/>
  <c r="C117" i="12"/>
  <c r="J117" i="12" s="1"/>
  <c r="C116" i="12"/>
  <c r="J116" i="12" s="1"/>
  <c r="C115" i="12"/>
  <c r="K115" i="12" s="1"/>
  <c r="C114" i="12"/>
  <c r="K114" i="12" s="1"/>
  <c r="C113" i="12"/>
  <c r="J113" i="12" s="1"/>
  <c r="C112" i="12"/>
  <c r="J112" i="12" s="1"/>
  <c r="C111" i="12"/>
  <c r="K111" i="12" s="1"/>
  <c r="C110" i="12"/>
  <c r="K110" i="12" s="1"/>
  <c r="C109" i="12"/>
  <c r="J109" i="12" s="1"/>
  <c r="C108" i="12"/>
  <c r="J108" i="12" s="1"/>
  <c r="C107" i="12"/>
  <c r="K107" i="12" s="1"/>
  <c r="C106" i="12"/>
  <c r="J106" i="12" s="1"/>
  <c r="C105" i="12"/>
  <c r="J105" i="12" s="1"/>
  <c r="C104" i="12"/>
  <c r="J104" i="12" s="1"/>
  <c r="C103" i="12"/>
  <c r="K103" i="12" s="1"/>
  <c r="C102" i="12"/>
  <c r="K102" i="12" s="1"/>
  <c r="C101" i="12"/>
  <c r="J101" i="12" s="1"/>
  <c r="C100" i="12"/>
  <c r="J100" i="12" s="1"/>
  <c r="C99" i="12"/>
  <c r="K99" i="12" s="1"/>
  <c r="C98" i="12"/>
  <c r="K98" i="12" s="1"/>
  <c r="C97" i="12"/>
  <c r="J97" i="12" s="1"/>
  <c r="C96" i="12"/>
  <c r="J96" i="12" s="1"/>
  <c r="C95" i="12"/>
  <c r="K95" i="12" s="1"/>
  <c r="C94" i="12"/>
  <c r="K94" i="12" s="1"/>
  <c r="C93" i="12"/>
  <c r="J93" i="12" s="1"/>
  <c r="C92" i="12"/>
  <c r="J92" i="12" s="1"/>
  <c r="C91" i="12"/>
  <c r="K91" i="12" s="1"/>
  <c r="C90" i="12"/>
  <c r="J90" i="12" s="1"/>
  <c r="C89" i="12"/>
  <c r="J89" i="12" s="1"/>
  <c r="C88" i="12"/>
  <c r="J88" i="12" s="1"/>
  <c r="C87" i="12"/>
  <c r="K87" i="12" s="1"/>
  <c r="C86" i="12"/>
  <c r="K86" i="12" s="1"/>
  <c r="C85" i="12"/>
  <c r="J85" i="12" s="1"/>
  <c r="C84" i="12"/>
  <c r="J84" i="12" s="1"/>
  <c r="C83" i="12"/>
  <c r="K83" i="12" s="1"/>
  <c r="C82" i="12"/>
  <c r="K82" i="12" s="1"/>
  <c r="C81" i="12"/>
  <c r="J81" i="12" s="1"/>
  <c r="C80" i="12"/>
  <c r="J80" i="12" s="1"/>
  <c r="C79" i="12"/>
  <c r="K79" i="12" s="1"/>
  <c r="C78" i="12"/>
  <c r="K78" i="12" s="1"/>
  <c r="C77" i="12"/>
  <c r="J77" i="12" s="1"/>
  <c r="C76" i="12"/>
  <c r="J76" i="12" s="1"/>
  <c r="C75" i="12"/>
  <c r="K75" i="12" s="1"/>
  <c r="C74" i="12"/>
  <c r="J74" i="12" s="1"/>
  <c r="C73" i="12"/>
  <c r="J73" i="12" s="1"/>
  <c r="C72" i="12"/>
  <c r="J72" i="12" s="1"/>
  <c r="C71" i="12"/>
  <c r="K71" i="12" s="1"/>
  <c r="C70" i="12"/>
  <c r="K70" i="12" s="1"/>
  <c r="C69" i="12"/>
  <c r="J69" i="12" s="1"/>
  <c r="C68" i="12"/>
  <c r="J68" i="12" s="1"/>
  <c r="C67" i="12"/>
  <c r="K67" i="12" s="1"/>
  <c r="C66" i="12"/>
  <c r="K66" i="12" s="1"/>
  <c r="C65" i="12"/>
  <c r="J65" i="12" s="1"/>
  <c r="C64" i="12"/>
  <c r="J64" i="12" s="1"/>
  <c r="C63" i="12"/>
  <c r="K63" i="12" s="1"/>
  <c r="C62" i="12"/>
  <c r="J62" i="12" s="1"/>
  <c r="C61" i="12"/>
  <c r="J61" i="12" s="1"/>
  <c r="C60" i="12"/>
  <c r="J60" i="12" s="1"/>
  <c r="C59" i="12"/>
  <c r="K59" i="12" s="1"/>
  <c r="C58" i="12"/>
  <c r="K58" i="12" s="1"/>
  <c r="C57" i="12"/>
  <c r="J57" i="12" s="1"/>
  <c r="C56" i="12"/>
  <c r="J56" i="12" s="1"/>
  <c r="C55" i="12"/>
  <c r="K55" i="12" s="1"/>
  <c r="C54" i="12"/>
  <c r="K54" i="12" s="1"/>
  <c r="C53" i="12"/>
  <c r="J53" i="12" s="1"/>
  <c r="C52" i="12"/>
  <c r="J52" i="12" s="1"/>
  <c r="C51" i="12"/>
  <c r="K51" i="12" s="1"/>
  <c r="C50" i="12"/>
  <c r="J50" i="12" s="1"/>
  <c r="C49" i="12"/>
  <c r="J49" i="12" s="1"/>
  <c r="C48" i="12"/>
  <c r="J48" i="12" s="1"/>
  <c r="C47" i="12"/>
  <c r="K47" i="12" s="1"/>
  <c r="C46" i="12"/>
  <c r="K46" i="12" s="1"/>
  <c r="C45" i="12"/>
  <c r="J45" i="12" s="1"/>
  <c r="C44" i="12"/>
  <c r="J44" i="12" s="1"/>
  <c r="C43" i="12"/>
  <c r="K43" i="12" s="1"/>
  <c r="C42" i="12"/>
  <c r="K42" i="12" s="1"/>
  <c r="C41" i="12"/>
  <c r="J41" i="12" s="1"/>
  <c r="C40" i="12"/>
  <c r="J40" i="12" s="1"/>
  <c r="C39" i="12"/>
  <c r="K39" i="12" s="1"/>
  <c r="C38" i="12"/>
  <c r="J38" i="12" s="1"/>
  <c r="C37" i="12"/>
  <c r="J37" i="12" s="1"/>
  <c r="C36" i="12"/>
  <c r="J36" i="12" s="1"/>
  <c r="C35" i="12"/>
  <c r="K35" i="12" s="1"/>
  <c r="C34" i="12"/>
  <c r="K34" i="12" s="1"/>
  <c r="C33" i="12"/>
  <c r="J33" i="12" s="1"/>
  <c r="C32" i="12"/>
  <c r="J32" i="12" s="1"/>
  <c r="C31" i="12"/>
  <c r="K31" i="12" s="1"/>
  <c r="C30" i="12"/>
  <c r="J30" i="12" s="1"/>
  <c r="C29" i="12"/>
  <c r="J29" i="12" s="1"/>
  <c r="C28" i="12"/>
  <c r="J28" i="12" s="1"/>
  <c r="C27" i="12"/>
  <c r="K27" i="12" s="1"/>
  <c r="C26" i="12"/>
  <c r="K26" i="12" s="1"/>
  <c r="C25" i="12"/>
  <c r="J25" i="12" s="1"/>
  <c r="C24" i="12"/>
  <c r="J24" i="12" s="1"/>
  <c r="C23" i="12"/>
  <c r="K23" i="12" s="1"/>
  <c r="C22" i="12"/>
  <c r="J22" i="12" s="1"/>
  <c r="C21" i="12"/>
  <c r="J21" i="12" s="1"/>
  <c r="C20" i="12"/>
  <c r="J20" i="12" s="1"/>
  <c r="C19" i="12"/>
  <c r="K19" i="12" s="1"/>
  <c r="C18" i="12"/>
  <c r="J18" i="12" s="1"/>
  <c r="C17" i="12"/>
  <c r="J17" i="12" s="1"/>
  <c r="C16" i="12"/>
  <c r="J16" i="12" s="1"/>
  <c r="C15" i="12"/>
  <c r="K15" i="12" s="1"/>
  <c r="C14" i="12"/>
  <c r="J14" i="12" s="1"/>
  <c r="C13" i="12"/>
  <c r="J13" i="12" s="1"/>
  <c r="C12" i="12"/>
  <c r="J12" i="12" s="1"/>
  <c r="C11" i="12"/>
  <c r="K11" i="12" s="1"/>
  <c r="C10" i="12"/>
  <c r="K10" i="12" s="1"/>
  <c r="C9" i="12"/>
  <c r="J9" i="12" s="1"/>
  <c r="C8" i="12"/>
  <c r="J8" i="12" s="1"/>
  <c r="C7" i="12"/>
  <c r="K7" i="12" s="1"/>
  <c r="C6" i="12"/>
  <c r="K6" i="12" s="1"/>
  <c r="C5" i="12"/>
  <c r="J5" i="12" s="1"/>
  <c r="C4" i="12"/>
  <c r="J4" i="12" s="1"/>
  <c r="C3" i="12"/>
  <c r="K3" i="12" s="1"/>
  <c r="C2" i="12"/>
  <c r="J2" i="12" s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2" i="9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M13" i="10"/>
  <c r="M19" i="10"/>
  <c r="M26" i="10"/>
  <c r="M34" i="10"/>
  <c r="M44" i="10"/>
  <c r="M55" i="10"/>
  <c r="M63" i="10"/>
  <c r="M6" i="10"/>
  <c r="M12" i="10"/>
  <c r="M18" i="10"/>
  <c r="M25" i="10"/>
  <c r="M33" i="10"/>
  <c r="M42" i="10"/>
  <c r="M52" i="10"/>
  <c r="M62" i="10"/>
  <c r="M5" i="10"/>
  <c r="M11" i="10"/>
  <c r="M17" i="10"/>
  <c r="M22" i="10"/>
  <c r="M31" i="10"/>
  <c r="M41" i="10"/>
  <c r="M50" i="10"/>
  <c r="M61" i="10"/>
  <c r="M3" i="10"/>
  <c r="M8" i="10"/>
  <c r="M15" i="10"/>
  <c r="M21" i="10"/>
  <c r="M29" i="10"/>
  <c r="M38" i="10"/>
  <c r="M47" i="10"/>
  <c r="M56" i="10"/>
  <c r="M2" i="10"/>
  <c r="M4" i="10"/>
  <c r="M9" i="10"/>
  <c r="M14" i="10"/>
  <c r="M20" i="10"/>
  <c r="M28" i="10"/>
  <c r="M37" i="10"/>
  <c r="M46" i="10"/>
  <c r="M45" i="10"/>
  <c r="M58" i="10"/>
  <c r="M68" i="10"/>
  <c r="M77" i="10"/>
  <c r="M84" i="10"/>
  <c r="M32" i="10"/>
  <c r="M43" i="10"/>
  <c r="M57" i="10"/>
  <c r="M67" i="10"/>
  <c r="M74" i="10"/>
  <c r="M82" i="10"/>
  <c r="M30" i="10"/>
  <c r="M40" i="10"/>
  <c r="M54" i="10"/>
  <c r="M64" i="10"/>
  <c r="M72" i="10"/>
  <c r="M81" i="10"/>
  <c r="M23" i="10"/>
  <c r="M35" i="10"/>
  <c r="M49" i="10"/>
  <c r="M59" i="10"/>
  <c r="M69" i="10"/>
  <c r="M79" i="10"/>
  <c r="M10" i="10"/>
  <c r="M16" i="10"/>
  <c r="M24" i="10"/>
  <c r="M36" i="10"/>
  <c r="M48" i="10"/>
  <c r="M60" i="10"/>
  <c r="M70" i="10"/>
  <c r="M75" i="10"/>
  <c r="M85" i="10"/>
  <c r="M90" i="10"/>
  <c r="M94" i="10"/>
  <c r="M73" i="10"/>
  <c r="M83" i="10"/>
  <c r="M89" i="10"/>
  <c r="M93" i="10"/>
  <c r="M71" i="10"/>
  <c r="M80" i="10"/>
  <c r="M88" i="10"/>
  <c r="M92" i="10"/>
  <c r="M51" i="10"/>
  <c r="M65" i="10"/>
  <c r="M76" i="10"/>
  <c r="M86" i="10"/>
  <c r="M91" i="10"/>
  <c r="M27" i="10"/>
  <c r="M39" i="10"/>
  <c r="M53" i="10"/>
  <c r="M66" i="10"/>
  <c r="M78" i="10"/>
  <c r="M87" i="10"/>
  <c r="M7" i="10"/>
  <c r="L13" i="10"/>
  <c r="L19" i="10"/>
  <c r="L26" i="10"/>
  <c r="L34" i="10"/>
  <c r="L44" i="10"/>
  <c r="L55" i="10"/>
  <c r="L63" i="10"/>
  <c r="L6" i="10"/>
  <c r="L12" i="10"/>
  <c r="L18" i="10"/>
  <c r="L25" i="10"/>
  <c r="L33" i="10"/>
  <c r="L42" i="10"/>
  <c r="L52" i="10"/>
  <c r="L62" i="10"/>
  <c r="L5" i="10"/>
  <c r="L11" i="10"/>
  <c r="L17" i="10"/>
  <c r="L22" i="10"/>
  <c r="L31" i="10"/>
  <c r="L41" i="10"/>
  <c r="L50" i="10"/>
  <c r="L61" i="10"/>
  <c r="L3" i="10"/>
  <c r="L8" i="10"/>
  <c r="L15" i="10"/>
  <c r="L21" i="10"/>
  <c r="L29" i="10"/>
  <c r="L38" i="10"/>
  <c r="L47" i="10"/>
  <c r="L56" i="10"/>
  <c r="L2" i="10"/>
  <c r="L4" i="10"/>
  <c r="L9" i="10"/>
  <c r="L14" i="10"/>
  <c r="L20" i="10"/>
  <c r="L28" i="10"/>
  <c r="L37" i="10"/>
  <c r="L46" i="10"/>
  <c r="L45" i="10"/>
  <c r="L58" i="10"/>
  <c r="L68" i="10"/>
  <c r="L77" i="10"/>
  <c r="L84" i="10"/>
  <c r="L32" i="10"/>
  <c r="L43" i="10"/>
  <c r="L57" i="10"/>
  <c r="L67" i="10"/>
  <c r="L74" i="10"/>
  <c r="L82" i="10"/>
  <c r="L30" i="10"/>
  <c r="L40" i="10"/>
  <c r="L54" i="10"/>
  <c r="L64" i="10"/>
  <c r="L72" i="10"/>
  <c r="L81" i="10"/>
  <c r="L23" i="10"/>
  <c r="L35" i="10"/>
  <c r="L49" i="10"/>
  <c r="L59" i="10"/>
  <c r="L69" i="10"/>
  <c r="L79" i="10"/>
  <c r="L10" i="10"/>
  <c r="L16" i="10"/>
  <c r="L24" i="10"/>
  <c r="L36" i="10"/>
  <c r="L48" i="10"/>
  <c r="L60" i="10"/>
  <c r="L70" i="10"/>
  <c r="L75" i="10"/>
  <c r="L85" i="10"/>
  <c r="L90" i="10"/>
  <c r="L94" i="10"/>
  <c r="L73" i="10"/>
  <c r="L83" i="10"/>
  <c r="L89" i="10"/>
  <c r="L93" i="10"/>
  <c r="L71" i="10"/>
  <c r="L80" i="10"/>
  <c r="L88" i="10"/>
  <c r="L92" i="10"/>
  <c r="L51" i="10"/>
  <c r="L65" i="10"/>
  <c r="L76" i="10"/>
  <c r="L86" i="10"/>
  <c r="L91" i="10"/>
  <c r="L27" i="10"/>
  <c r="L39" i="10"/>
  <c r="L53" i="10"/>
  <c r="L66" i="10"/>
  <c r="L78" i="10"/>
  <c r="L87" i="10"/>
  <c r="L7" i="10"/>
  <c r="K61" i="10"/>
  <c r="K12" i="10"/>
  <c r="K13" i="10"/>
  <c r="K7" i="10"/>
  <c r="K36" i="10"/>
  <c r="K40" i="10"/>
  <c r="K48" i="10"/>
  <c r="K2" i="10"/>
  <c r="K5" i="10"/>
  <c r="K26" i="10"/>
  <c r="K49" i="10"/>
  <c r="K64" i="10"/>
  <c r="K77" i="10"/>
  <c r="K88" i="10"/>
  <c r="K23" i="10"/>
  <c r="K3" i="10"/>
  <c r="K18" i="10"/>
  <c r="K59" i="10"/>
  <c r="K38" i="10"/>
  <c r="K20" i="10"/>
  <c r="K84" i="10"/>
  <c r="K24" i="10"/>
  <c r="K57" i="10"/>
  <c r="K25" i="10"/>
  <c r="K54" i="10"/>
  <c r="K45" i="10"/>
  <c r="K31" i="10"/>
  <c r="K22" i="10"/>
  <c r="K17" i="10"/>
  <c r="K47" i="10"/>
  <c r="K79" i="10"/>
  <c r="K44" i="10"/>
  <c r="K11" i="10"/>
  <c r="K69" i="10"/>
  <c r="K56" i="10"/>
  <c r="K62" i="10"/>
  <c r="K42" i="10"/>
  <c r="K33" i="10"/>
  <c r="K51" i="10"/>
  <c r="K83" i="10"/>
  <c r="K80" i="10"/>
  <c r="K9" i="10"/>
  <c r="K92" i="10"/>
  <c r="K74" i="10"/>
  <c r="K32" i="10"/>
  <c r="K81" i="10"/>
  <c r="K75" i="10"/>
  <c r="K50" i="10"/>
  <c r="K39" i="10"/>
  <c r="K91" i="10"/>
  <c r="K21" i="10"/>
  <c r="K14" i="10"/>
  <c r="K37" i="10"/>
  <c r="K93" i="10"/>
  <c r="K94" i="10"/>
  <c r="K71" i="10"/>
  <c r="K46" i="10"/>
  <c r="K19" i="10"/>
  <c r="K72" i="10"/>
  <c r="K41" i="10"/>
  <c r="K43" i="10"/>
  <c r="K78" i="10"/>
  <c r="K34" i="10"/>
  <c r="K82" i="10"/>
  <c r="K67" i="10"/>
  <c r="K63" i="10"/>
  <c r="K58" i="10"/>
  <c r="K4" i="10"/>
  <c r="K35" i="10"/>
  <c r="K87" i="10"/>
  <c r="K10" i="10"/>
  <c r="K28" i="10"/>
  <c r="K86" i="10"/>
  <c r="K65" i="10"/>
  <c r="K66" i="10"/>
  <c r="K8" i="10"/>
  <c r="K89" i="10"/>
  <c r="K60" i="10"/>
  <c r="K70" i="10"/>
  <c r="K53" i="10"/>
  <c r="K16" i="10"/>
  <c r="K90" i="10"/>
  <c r="K6" i="10"/>
  <c r="K85" i="10"/>
  <c r="K73" i="10"/>
  <c r="K30" i="10"/>
  <c r="K55" i="10"/>
  <c r="K15" i="10"/>
  <c r="K29" i="10"/>
  <c r="K52" i="10"/>
  <c r="K27" i="10"/>
  <c r="K76" i="10"/>
  <c r="K68" i="10"/>
  <c r="J12" i="10"/>
  <c r="J13" i="10"/>
  <c r="J7" i="10"/>
  <c r="J36" i="10"/>
  <c r="J40" i="10"/>
  <c r="J48" i="10"/>
  <c r="J2" i="10"/>
  <c r="J5" i="10"/>
  <c r="J26" i="10"/>
  <c r="J49" i="10"/>
  <c r="J64" i="10"/>
  <c r="J77" i="10"/>
  <c r="J88" i="10"/>
  <c r="J23" i="10"/>
  <c r="J3" i="10"/>
  <c r="J18" i="10"/>
  <c r="J59" i="10"/>
  <c r="J38" i="10"/>
  <c r="J20" i="10"/>
  <c r="J84" i="10"/>
  <c r="J24" i="10"/>
  <c r="J57" i="10"/>
  <c r="J25" i="10"/>
  <c r="J54" i="10"/>
  <c r="J45" i="10"/>
  <c r="J31" i="10"/>
  <c r="J22" i="10"/>
  <c r="J17" i="10"/>
  <c r="J47" i="10"/>
  <c r="J79" i="10"/>
  <c r="J44" i="10"/>
  <c r="J11" i="10"/>
  <c r="J69" i="10"/>
  <c r="J56" i="10"/>
  <c r="J62" i="10"/>
  <c r="J42" i="10"/>
  <c r="J33" i="10"/>
  <c r="J51" i="10"/>
  <c r="J83" i="10"/>
  <c r="J80" i="10"/>
  <c r="J9" i="10"/>
  <c r="J92" i="10"/>
  <c r="J74" i="10"/>
  <c r="J32" i="10"/>
  <c r="J81" i="10"/>
  <c r="J75" i="10"/>
  <c r="J50" i="10"/>
  <c r="J39" i="10"/>
  <c r="J91" i="10"/>
  <c r="J21" i="10"/>
  <c r="J14" i="10"/>
  <c r="J37" i="10"/>
  <c r="J93" i="10"/>
  <c r="J94" i="10"/>
  <c r="J71" i="10"/>
  <c r="J46" i="10"/>
  <c r="J19" i="10"/>
  <c r="J72" i="10"/>
  <c r="J41" i="10"/>
  <c r="J43" i="10"/>
  <c r="J78" i="10"/>
  <c r="J34" i="10"/>
  <c r="J82" i="10"/>
  <c r="J67" i="10"/>
  <c r="J63" i="10"/>
  <c r="J58" i="10"/>
  <c r="J4" i="10"/>
  <c r="J35" i="10"/>
  <c r="J87" i="10"/>
  <c r="J10" i="10"/>
  <c r="J28" i="10"/>
  <c r="J86" i="10"/>
  <c r="J65" i="10"/>
  <c r="J66" i="10"/>
  <c r="J8" i="10"/>
  <c r="J89" i="10"/>
  <c r="J60" i="10"/>
  <c r="J70" i="10"/>
  <c r="J53" i="10"/>
  <c r="J16" i="10"/>
  <c r="J90" i="10"/>
  <c r="J6" i="10"/>
  <c r="J85" i="10"/>
  <c r="J73" i="10"/>
  <c r="J30" i="10"/>
  <c r="J55" i="10"/>
  <c r="J15" i="10"/>
  <c r="J29" i="10"/>
  <c r="J52" i="10"/>
  <c r="J27" i="10"/>
  <c r="J76" i="10"/>
  <c r="J61" i="10"/>
  <c r="J68" i="10"/>
  <c r="J111" i="12" l="1"/>
  <c r="L111" i="12" s="1"/>
  <c r="M111" i="12" s="1"/>
  <c r="J63" i="12"/>
  <c r="L63" i="12" s="1"/>
  <c r="M63" i="12" s="1"/>
  <c r="J47" i="12"/>
  <c r="L47" i="12" s="1"/>
  <c r="M47" i="12" s="1"/>
  <c r="J95" i="12"/>
  <c r="L95" i="12" s="1"/>
  <c r="M95" i="12" s="1"/>
  <c r="J31" i="12"/>
  <c r="L31" i="12" s="1"/>
  <c r="M31" i="12" s="1"/>
  <c r="J79" i="12"/>
  <c r="L79" i="12" s="1"/>
  <c r="M79" i="12" s="1"/>
  <c r="J15" i="12"/>
  <c r="L15" i="12" s="1"/>
  <c r="M15" i="12" s="1"/>
  <c r="J107" i="12"/>
  <c r="L107" i="12" s="1"/>
  <c r="M107" i="12" s="1"/>
  <c r="J91" i="12"/>
  <c r="L91" i="12" s="1"/>
  <c r="M91" i="12" s="1"/>
  <c r="J75" i="12"/>
  <c r="L75" i="12" s="1"/>
  <c r="M75" i="12" s="1"/>
  <c r="J59" i="12"/>
  <c r="L59" i="12" s="1"/>
  <c r="M59" i="12" s="1"/>
  <c r="J43" i="12"/>
  <c r="L43" i="12" s="1"/>
  <c r="M43" i="12" s="1"/>
  <c r="J27" i="12"/>
  <c r="L27" i="12" s="1"/>
  <c r="M27" i="12" s="1"/>
  <c r="J11" i="12"/>
  <c r="L11" i="12" s="1"/>
  <c r="M11" i="12" s="1"/>
  <c r="J119" i="12"/>
  <c r="L119" i="12" s="1"/>
  <c r="M119" i="12" s="1"/>
  <c r="J103" i="12"/>
  <c r="L103" i="12" s="1"/>
  <c r="M103" i="12" s="1"/>
  <c r="J87" i="12"/>
  <c r="L87" i="12" s="1"/>
  <c r="M87" i="12" s="1"/>
  <c r="J71" i="12"/>
  <c r="L71" i="12" s="1"/>
  <c r="M71" i="12" s="1"/>
  <c r="J55" i="12"/>
  <c r="L55" i="12" s="1"/>
  <c r="M55" i="12" s="1"/>
  <c r="J39" i="12"/>
  <c r="L39" i="12" s="1"/>
  <c r="M39" i="12" s="1"/>
  <c r="J23" i="12"/>
  <c r="L23" i="12" s="1"/>
  <c r="M23" i="12" s="1"/>
  <c r="J7" i="12"/>
  <c r="L7" i="12" s="1"/>
  <c r="M7" i="12" s="1"/>
  <c r="J115" i="12"/>
  <c r="L115" i="12" s="1"/>
  <c r="M115" i="12" s="1"/>
  <c r="J99" i="12"/>
  <c r="L99" i="12" s="1"/>
  <c r="M99" i="12" s="1"/>
  <c r="J83" i="12"/>
  <c r="L83" i="12" s="1"/>
  <c r="M83" i="12" s="1"/>
  <c r="J67" i="12"/>
  <c r="L67" i="12" s="1"/>
  <c r="M67" i="12" s="1"/>
  <c r="J51" i="12"/>
  <c r="L51" i="12" s="1"/>
  <c r="M51" i="12" s="1"/>
  <c r="J35" i="12"/>
  <c r="L35" i="12" s="1"/>
  <c r="M35" i="12" s="1"/>
  <c r="J19" i="12"/>
  <c r="L19" i="12" s="1"/>
  <c r="M19" i="12" s="1"/>
  <c r="J3" i="12"/>
  <c r="L3" i="12" s="1"/>
  <c r="M3" i="12" s="1"/>
  <c r="K106" i="12"/>
  <c r="L106" i="12" s="1"/>
  <c r="M106" i="12" s="1"/>
  <c r="K90" i="12"/>
  <c r="L90" i="12" s="1"/>
  <c r="M90" i="12" s="1"/>
  <c r="K74" i="12"/>
  <c r="L74" i="12" s="1"/>
  <c r="M74" i="12" s="1"/>
  <c r="K62" i="12"/>
  <c r="L62" i="12" s="1"/>
  <c r="M62" i="12" s="1"/>
  <c r="K50" i="12"/>
  <c r="L50" i="12" s="1"/>
  <c r="M50" i="12" s="1"/>
  <c r="K38" i="12"/>
  <c r="L38" i="12" s="1"/>
  <c r="M38" i="12" s="1"/>
  <c r="K30" i="12"/>
  <c r="L30" i="12" s="1"/>
  <c r="M30" i="12" s="1"/>
  <c r="K22" i="12"/>
  <c r="L22" i="12" s="1"/>
  <c r="M22" i="12" s="1"/>
  <c r="K18" i="12"/>
  <c r="L18" i="12" s="1"/>
  <c r="M18" i="12" s="1"/>
  <c r="K14" i="12"/>
  <c r="L14" i="12" s="1"/>
  <c r="M14" i="12" s="1"/>
  <c r="K2" i="12"/>
  <c r="L2" i="12" s="1"/>
  <c r="M2" i="12" s="1"/>
  <c r="J118" i="12"/>
  <c r="L118" i="12" s="1"/>
  <c r="M118" i="12" s="1"/>
  <c r="J114" i="12"/>
  <c r="L114" i="12" s="1"/>
  <c r="M114" i="12" s="1"/>
  <c r="J110" i="12"/>
  <c r="L110" i="12" s="1"/>
  <c r="M110" i="12" s="1"/>
  <c r="J102" i="12"/>
  <c r="L102" i="12" s="1"/>
  <c r="M102" i="12" s="1"/>
  <c r="J98" i="12"/>
  <c r="L98" i="12" s="1"/>
  <c r="M98" i="12" s="1"/>
  <c r="J94" i="12"/>
  <c r="L94" i="12" s="1"/>
  <c r="M94" i="12" s="1"/>
  <c r="J86" i="12"/>
  <c r="L86" i="12" s="1"/>
  <c r="M86" i="12" s="1"/>
  <c r="J82" i="12"/>
  <c r="L82" i="12" s="1"/>
  <c r="M82" i="12" s="1"/>
  <c r="J78" i="12"/>
  <c r="L78" i="12" s="1"/>
  <c r="M78" i="12" s="1"/>
  <c r="J70" i="12"/>
  <c r="L70" i="12" s="1"/>
  <c r="M70" i="12" s="1"/>
  <c r="J66" i="12"/>
  <c r="L66" i="12" s="1"/>
  <c r="M66" i="12" s="1"/>
  <c r="J58" i="12"/>
  <c r="L58" i="12" s="1"/>
  <c r="M58" i="12" s="1"/>
  <c r="J54" i="12"/>
  <c r="L54" i="12" s="1"/>
  <c r="M54" i="12" s="1"/>
  <c r="J46" i="12"/>
  <c r="L46" i="12" s="1"/>
  <c r="M46" i="12" s="1"/>
  <c r="J42" i="12"/>
  <c r="L42" i="12" s="1"/>
  <c r="M42" i="12" s="1"/>
  <c r="J34" i="12"/>
  <c r="L34" i="12" s="1"/>
  <c r="M34" i="12" s="1"/>
  <c r="J26" i="12"/>
  <c r="L26" i="12" s="1"/>
  <c r="M26" i="12" s="1"/>
  <c r="J10" i="12"/>
  <c r="L10" i="12" s="1"/>
  <c r="M10" i="12" s="1"/>
  <c r="J6" i="12"/>
  <c r="L6" i="12" s="1"/>
  <c r="M6" i="12" s="1"/>
  <c r="K121" i="12"/>
  <c r="L121" i="12" s="1"/>
  <c r="M121" i="12" s="1"/>
  <c r="K117" i="12"/>
  <c r="L117" i="12" s="1"/>
  <c r="M117" i="12" s="1"/>
  <c r="K113" i="12"/>
  <c r="L113" i="12" s="1"/>
  <c r="M113" i="12" s="1"/>
  <c r="K109" i="12"/>
  <c r="L109" i="12" s="1"/>
  <c r="M109" i="12" s="1"/>
  <c r="K105" i="12"/>
  <c r="L105" i="12" s="1"/>
  <c r="M105" i="12" s="1"/>
  <c r="K101" i="12"/>
  <c r="L101" i="12" s="1"/>
  <c r="M101" i="12" s="1"/>
  <c r="K97" i="12"/>
  <c r="L97" i="12" s="1"/>
  <c r="M97" i="12" s="1"/>
  <c r="K93" i="12"/>
  <c r="L93" i="12" s="1"/>
  <c r="M93" i="12" s="1"/>
  <c r="K89" i="12"/>
  <c r="L89" i="12" s="1"/>
  <c r="M89" i="12" s="1"/>
  <c r="K85" i="12"/>
  <c r="L85" i="12" s="1"/>
  <c r="M85" i="12" s="1"/>
  <c r="K81" i="12"/>
  <c r="L81" i="12" s="1"/>
  <c r="M81" i="12" s="1"/>
  <c r="K77" i="12"/>
  <c r="L77" i="12" s="1"/>
  <c r="M77" i="12" s="1"/>
  <c r="K73" i="12"/>
  <c r="L73" i="12" s="1"/>
  <c r="M73" i="12" s="1"/>
  <c r="K69" i="12"/>
  <c r="L69" i="12" s="1"/>
  <c r="M69" i="12" s="1"/>
  <c r="K65" i="12"/>
  <c r="L65" i="12" s="1"/>
  <c r="M65" i="12" s="1"/>
  <c r="K61" i="12"/>
  <c r="L61" i="12" s="1"/>
  <c r="M61" i="12" s="1"/>
  <c r="K57" i="12"/>
  <c r="L57" i="12" s="1"/>
  <c r="M57" i="12" s="1"/>
  <c r="K53" i="12"/>
  <c r="L53" i="12" s="1"/>
  <c r="M53" i="12" s="1"/>
  <c r="K49" i="12"/>
  <c r="L49" i="12" s="1"/>
  <c r="M49" i="12" s="1"/>
  <c r="K45" i="12"/>
  <c r="L45" i="12" s="1"/>
  <c r="M45" i="12" s="1"/>
  <c r="K41" i="12"/>
  <c r="L41" i="12" s="1"/>
  <c r="M41" i="12" s="1"/>
  <c r="K37" i="12"/>
  <c r="L37" i="12" s="1"/>
  <c r="M37" i="12" s="1"/>
  <c r="K33" i="12"/>
  <c r="L33" i="12" s="1"/>
  <c r="M33" i="12" s="1"/>
  <c r="K29" i="12"/>
  <c r="L29" i="12" s="1"/>
  <c r="M29" i="12" s="1"/>
  <c r="K25" i="12"/>
  <c r="L25" i="12" s="1"/>
  <c r="M25" i="12" s="1"/>
  <c r="K21" i="12"/>
  <c r="L21" i="12" s="1"/>
  <c r="M21" i="12" s="1"/>
  <c r="K17" i="12"/>
  <c r="L17" i="12" s="1"/>
  <c r="M17" i="12" s="1"/>
  <c r="K13" i="12"/>
  <c r="L13" i="12" s="1"/>
  <c r="M13" i="12" s="1"/>
  <c r="K9" i="12"/>
  <c r="L9" i="12" s="1"/>
  <c r="M9" i="12" s="1"/>
  <c r="K5" i="12"/>
  <c r="L5" i="12" s="1"/>
  <c r="M5" i="12" s="1"/>
  <c r="K120" i="12"/>
  <c r="L120" i="12" s="1"/>
  <c r="M120" i="12" s="1"/>
  <c r="K116" i="12"/>
  <c r="L116" i="12" s="1"/>
  <c r="M116" i="12" s="1"/>
  <c r="K112" i="12"/>
  <c r="L112" i="12" s="1"/>
  <c r="M112" i="12" s="1"/>
  <c r="K108" i="12"/>
  <c r="L108" i="12" s="1"/>
  <c r="M108" i="12" s="1"/>
  <c r="K104" i="12"/>
  <c r="L104" i="12" s="1"/>
  <c r="M104" i="12" s="1"/>
  <c r="K100" i="12"/>
  <c r="L100" i="12" s="1"/>
  <c r="M100" i="12" s="1"/>
  <c r="K96" i="12"/>
  <c r="L96" i="12" s="1"/>
  <c r="M96" i="12" s="1"/>
  <c r="K92" i="12"/>
  <c r="L92" i="12" s="1"/>
  <c r="M92" i="12" s="1"/>
  <c r="K88" i="12"/>
  <c r="L88" i="12" s="1"/>
  <c r="M88" i="12" s="1"/>
  <c r="K84" i="12"/>
  <c r="L84" i="12" s="1"/>
  <c r="M84" i="12" s="1"/>
  <c r="K80" i="12"/>
  <c r="L80" i="12" s="1"/>
  <c r="M80" i="12" s="1"/>
  <c r="K76" i="12"/>
  <c r="L76" i="12" s="1"/>
  <c r="M76" i="12" s="1"/>
  <c r="K72" i="12"/>
  <c r="L72" i="12" s="1"/>
  <c r="M72" i="12" s="1"/>
  <c r="K68" i="12"/>
  <c r="L68" i="12" s="1"/>
  <c r="M68" i="12" s="1"/>
  <c r="K64" i="12"/>
  <c r="L64" i="12" s="1"/>
  <c r="M64" i="12" s="1"/>
  <c r="K60" i="12"/>
  <c r="L60" i="12" s="1"/>
  <c r="M60" i="12" s="1"/>
  <c r="K56" i="12"/>
  <c r="L56" i="12" s="1"/>
  <c r="M56" i="12" s="1"/>
  <c r="K52" i="12"/>
  <c r="L52" i="12" s="1"/>
  <c r="M52" i="12" s="1"/>
  <c r="K48" i="12"/>
  <c r="L48" i="12" s="1"/>
  <c r="M48" i="12" s="1"/>
  <c r="K44" i="12"/>
  <c r="L44" i="12" s="1"/>
  <c r="M44" i="12" s="1"/>
  <c r="K40" i="12"/>
  <c r="L40" i="12" s="1"/>
  <c r="M40" i="12" s="1"/>
  <c r="K36" i="12"/>
  <c r="L36" i="12" s="1"/>
  <c r="M36" i="12" s="1"/>
  <c r="K32" i="12"/>
  <c r="L32" i="12" s="1"/>
  <c r="M32" i="12" s="1"/>
  <c r="K28" i="12"/>
  <c r="L28" i="12" s="1"/>
  <c r="M28" i="12" s="1"/>
  <c r="K24" i="12"/>
  <c r="L24" i="12" s="1"/>
  <c r="M24" i="12" s="1"/>
  <c r="K20" i="12"/>
  <c r="L20" i="12" s="1"/>
  <c r="M20" i="12" s="1"/>
  <c r="K16" i="12"/>
  <c r="L16" i="12" s="1"/>
  <c r="M16" i="12" s="1"/>
  <c r="K12" i="12"/>
  <c r="L12" i="12" s="1"/>
  <c r="M12" i="12" s="1"/>
  <c r="K8" i="12"/>
  <c r="L8" i="12" s="1"/>
  <c r="M8" i="12" s="1"/>
  <c r="K4" i="12"/>
  <c r="L4" i="12" s="1"/>
  <c r="M4" i="12" s="1"/>
  <c r="S4" i="12" l="1"/>
  <c r="T4" i="12"/>
  <c r="S52" i="12"/>
  <c r="T52" i="12"/>
  <c r="S100" i="12"/>
  <c r="T100" i="12"/>
  <c r="S29" i="12"/>
  <c r="T29" i="12"/>
  <c r="S77" i="12"/>
  <c r="T77" i="12"/>
  <c r="S109" i="12"/>
  <c r="T109" i="12"/>
  <c r="S66" i="12"/>
  <c r="T66" i="12"/>
  <c r="S14" i="12"/>
  <c r="T14" i="12"/>
  <c r="S90" i="12"/>
  <c r="T90" i="12"/>
  <c r="S99" i="12"/>
  <c r="T99" i="12"/>
  <c r="S43" i="12"/>
  <c r="T43" i="12"/>
  <c r="S107" i="12"/>
  <c r="T107" i="12"/>
  <c r="S95" i="12"/>
  <c r="T95" i="12"/>
  <c r="S8" i="12"/>
  <c r="T8" i="12"/>
  <c r="S24" i="12"/>
  <c r="T24" i="12"/>
  <c r="S40" i="12"/>
  <c r="T40" i="12"/>
  <c r="S56" i="12"/>
  <c r="T56" i="12"/>
  <c r="S72" i="12"/>
  <c r="T72" i="12"/>
  <c r="S88" i="12"/>
  <c r="T88" i="12"/>
  <c r="S104" i="12"/>
  <c r="T104" i="12"/>
  <c r="S120" i="12"/>
  <c r="T120" i="12"/>
  <c r="S17" i="12"/>
  <c r="T17" i="12"/>
  <c r="S33" i="12"/>
  <c r="T33" i="12"/>
  <c r="S49" i="12"/>
  <c r="T49" i="12"/>
  <c r="S65" i="12"/>
  <c r="T65" i="12"/>
  <c r="S81" i="12"/>
  <c r="T81" i="12"/>
  <c r="S97" i="12"/>
  <c r="T97" i="12"/>
  <c r="S113" i="12"/>
  <c r="T113" i="12"/>
  <c r="S10" i="12"/>
  <c r="T10" i="12"/>
  <c r="S46" i="12"/>
  <c r="T46" i="12"/>
  <c r="S70" i="12"/>
  <c r="T70" i="12"/>
  <c r="S94" i="12"/>
  <c r="T94" i="12"/>
  <c r="S114" i="12"/>
  <c r="T114" i="12"/>
  <c r="S18" i="12"/>
  <c r="T18" i="12"/>
  <c r="S50" i="12"/>
  <c r="T50" i="12"/>
  <c r="S106" i="12"/>
  <c r="T106" i="12"/>
  <c r="S51" i="12"/>
  <c r="T51" i="12"/>
  <c r="S115" i="12"/>
  <c r="T115" i="12"/>
  <c r="S55" i="12"/>
  <c r="T55" i="12"/>
  <c r="S119" i="12"/>
  <c r="T119" i="12"/>
  <c r="S59" i="12"/>
  <c r="T59" i="12"/>
  <c r="S15" i="12"/>
  <c r="T15" i="12"/>
  <c r="S47" i="12"/>
  <c r="T47" i="12"/>
  <c r="S20" i="12"/>
  <c r="T20" i="12"/>
  <c r="S68" i="12"/>
  <c r="T68" i="12"/>
  <c r="S116" i="12"/>
  <c r="T116" i="12"/>
  <c r="S45" i="12"/>
  <c r="T45" i="12"/>
  <c r="S93" i="12"/>
  <c r="T93" i="12"/>
  <c r="S42" i="12"/>
  <c r="T42" i="12"/>
  <c r="S110" i="12"/>
  <c r="T110" i="12"/>
  <c r="S35" i="12"/>
  <c r="T35" i="12"/>
  <c r="S103" i="12"/>
  <c r="T103" i="12"/>
  <c r="S28" i="12"/>
  <c r="T28" i="12"/>
  <c r="S44" i="12"/>
  <c r="T44" i="12"/>
  <c r="S60" i="12"/>
  <c r="T60" i="12"/>
  <c r="S76" i="12"/>
  <c r="T76" i="12"/>
  <c r="S92" i="12"/>
  <c r="T92" i="12"/>
  <c r="S108" i="12"/>
  <c r="T108" i="12"/>
  <c r="S5" i="12"/>
  <c r="T5" i="12"/>
  <c r="S21" i="12"/>
  <c r="T21" i="12"/>
  <c r="S37" i="12"/>
  <c r="T37" i="12"/>
  <c r="S53" i="12"/>
  <c r="T53" i="12"/>
  <c r="S69" i="12"/>
  <c r="T69" i="12"/>
  <c r="S85" i="12"/>
  <c r="T85" i="12"/>
  <c r="S101" i="12"/>
  <c r="T101" i="12"/>
  <c r="S117" i="12"/>
  <c r="T117" i="12"/>
  <c r="S26" i="12"/>
  <c r="T26" i="12"/>
  <c r="S54" i="12"/>
  <c r="T54" i="12"/>
  <c r="S78" i="12"/>
  <c r="T78" i="12"/>
  <c r="S98" i="12"/>
  <c r="T98" i="12"/>
  <c r="S118" i="12"/>
  <c r="T118" i="12"/>
  <c r="S22" i="12"/>
  <c r="T22" i="12"/>
  <c r="S62" i="12"/>
  <c r="T62" i="12"/>
  <c r="S3" i="12"/>
  <c r="T3" i="12"/>
  <c r="S67" i="12"/>
  <c r="T67" i="12"/>
  <c r="S7" i="12"/>
  <c r="T7" i="12"/>
  <c r="S71" i="12"/>
  <c r="T71" i="12"/>
  <c r="S11" i="12"/>
  <c r="T11" i="12"/>
  <c r="S75" i="12"/>
  <c r="T75" i="12"/>
  <c r="S79" i="12"/>
  <c r="T79" i="12"/>
  <c r="S63" i="12"/>
  <c r="T63" i="12"/>
  <c r="S36" i="12"/>
  <c r="T36" i="12"/>
  <c r="S84" i="12"/>
  <c r="T84" i="12"/>
  <c r="S13" i="12"/>
  <c r="T13" i="12"/>
  <c r="S61" i="12"/>
  <c r="T61" i="12"/>
  <c r="S6" i="12"/>
  <c r="T6" i="12"/>
  <c r="S86" i="12"/>
  <c r="T86" i="12"/>
  <c r="S38" i="12"/>
  <c r="T38" i="12"/>
  <c r="S39" i="12"/>
  <c r="T39" i="12"/>
  <c r="S12" i="12"/>
  <c r="T12" i="12"/>
  <c r="S16" i="12"/>
  <c r="T16" i="12"/>
  <c r="S32" i="12"/>
  <c r="T32" i="12"/>
  <c r="S48" i="12"/>
  <c r="T48" i="12"/>
  <c r="S64" i="12"/>
  <c r="T64" i="12"/>
  <c r="S80" i="12"/>
  <c r="T80" i="12"/>
  <c r="S96" i="12"/>
  <c r="T96" i="12"/>
  <c r="S112" i="12"/>
  <c r="T112" i="12"/>
  <c r="S9" i="12"/>
  <c r="T9" i="12"/>
  <c r="S25" i="12"/>
  <c r="T25" i="12"/>
  <c r="S41" i="12"/>
  <c r="T41" i="12"/>
  <c r="S57" i="12"/>
  <c r="T57" i="12"/>
  <c r="S73" i="12"/>
  <c r="T73" i="12"/>
  <c r="S89" i="12"/>
  <c r="T89" i="12"/>
  <c r="S105" i="12"/>
  <c r="T105" i="12"/>
  <c r="S121" i="12"/>
  <c r="T121" i="12"/>
  <c r="S34" i="12"/>
  <c r="T34" i="12"/>
  <c r="S58" i="12"/>
  <c r="T58" i="12"/>
  <c r="S82" i="12"/>
  <c r="T82" i="12"/>
  <c r="S102" i="12"/>
  <c r="T102" i="12"/>
  <c r="S2" i="12"/>
  <c r="T2" i="12"/>
  <c r="S30" i="12"/>
  <c r="T30" i="12"/>
  <c r="S74" i="12"/>
  <c r="T74" i="12"/>
  <c r="S19" i="12"/>
  <c r="T19" i="12"/>
  <c r="S83" i="12"/>
  <c r="T83" i="12"/>
  <c r="S23" i="12"/>
  <c r="T23" i="12"/>
  <c r="S87" i="12"/>
  <c r="T87" i="12"/>
  <c r="S27" i="12"/>
  <c r="T27" i="12"/>
  <c r="S91" i="12"/>
  <c r="T91" i="12"/>
  <c r="S31" i="12"/>
  <c r="T31" i="12"/>
  <c r="S111" i="12"/>
  <c r="T111" i="12"/>
  <c r="Q4" i="12"/>
  <c r="R4" i="12"/>
  <c r="Q36" i="12"/>
  <c r="R36" i="12"/>
  <c r="Q68" i="12"/>
  <c r="R68" i="12"/>
  <c r="Q100" i="12"/>
  <c r="R100" i="12"/>
  <c r="Q13" i="12"/>
  <c r="R13" i="12"/>
  <c r="Q45" i="12"/>
  <c r="R45" i="12"/>
  <c r="Q77" i="12"/>
  <c r="R77" i="12"/>
  <c r="Q6" i="12"/>
  <c r="R6" i="12"/>
  <c r="Q66" i="12"/>
  <c r="R66" i="12"/>
  <c r="Q110" i="12"/>
  <c r="R110" i="12"/>
  <c r="Q38" i="12"/>
  <c r="R38" i="12"/>
  <c r="Q90" i="12"/>
  <c r="R90" i="12"/>
  <c r="Q99" i="12"/>
  <c r="R99" i="12"/>
  <c r="Q103" i="12"/>
  <c r="R103" i="12"/>
  <c r="Q107" i="12"/>
  <c r="R107" i="12"/>
  <c r="Q8" i="12"/>
  <c r="R8" i="12"/>
  <c r="Q40" i="12"/>
  <c r="R40" i="12"/>
  <c r="Q88" i="12"/>
  <c r="R88" i="12"/>
  <c r="Q120" i="12"/>
  <c r="R120" i="12"/>
  <c r="Q33" i="12"/>
  <c r="R33" i="12"/>
  <c r="Q65" i="12"/>
  <c r="R65" i="12"/>
  <c r="Q97" i="12"/>
  <c r="R97" i="12"/>
  <c r="Q10" i="12"/>
  <c r="R10" i="12"/>
  <c r="Q70" i="12"/>
  <c r="R70" i="12"/>
  <c r="Q114" i="12"/>
  <c r="R114" i="12"/>
  <c r="Q50" i="12"/>
  <c r="R50" i="12"/>
  <c r="Q51" i="12"/>
  <c r="R51" i="12"/>
  <c r="Q55" i="12"/>
  <c r="R55" i="12"/>
  <c r="Q59" i="12"/>
  <c r="R59" i="12"/>
  <c r="Q47" i="12"/>
  <c r="R47" i="12"/>
  <c r="Q28" i="12"/>
  <c r="R28" i="12"/>
  <c r="Q60" i="12"/>
  <c r="R60" i="12"/>
  <c r="Q92" i="12"/>
  <c r="R92" i="12"/>
  <c r="Q5" i="12"/>
  <c r="R5" i="12"/>
  <c r="Q37" i="12"/>
  <c r="R37" i="12"/>
  <c r="Q53" i="12"/>
  <c r="R53" i="12"/>
  <c r="Q69" i="12"/>
  <c r="R69" i="12"/>
  <c r="Q85" i="12"/>
  <c r="R85" i="12"/>
  <c r="Q101" i="12"/>
  <c r="R101" i="12"/>
  <c r="Q117" i="12"/>
  <c r="R117" i="12"/>
  <c r="Q26" i="12"/>
  <c r="R26" i="12"/>
  <c r="Q54" i="12"/>
  <c r="R54" i="12"/>
  <c r="Q78" i="12"/>
  <c r="R78" i="12"/>
  <c r="Q98" i="12"/>
  <c r="R98" i="12"/>
  <c r="Q118" i="12"/>
  <c r="R118" i="12"/>
  <c r="Q22" i="12"/>
  <c r="R22" i="12"/>
  <c r="Q62" i="12"/>
  <c r="R62" i="12"/>
  <c r="Q3" i="12"/>
  <c r="R3" i="12"/>
  <c r="Q67" i="12"/>
  <c r="R67" i="12"/>
  <c r="Q7" i="12"/>
  <c r="Q71" i="12"/>
  <c r="R71" i="12"/>
  <c r="Q11" i="12"/>
  <c r="R11" i="12"/>
  <c r="Q75" i="12"/>
  <c r="R75" i="12"/>
  <c r="Q79" i="12"/>
  <c r="R79" i="12"/>
  <c r="Q63" i="12"/>
  <c r="R63" i="12"/>
  <c r="Q20" i="12"/>
  <c r="R20" i="12"/>
  <c r="Q52" i="12"/>
  <c r="R52" i="12"/>
  <c r="Q84" i="12"/>
  <c r="R84" i="12"/>
  <c r="Q116" i="12"/>
  <c r="R116" i="12"/>
  <c r="Q29" i="12"/>
  <c r="R29" i="12"/>
  <c r="Q61" i="12"/>
  <c r="R61" i="12"/>
  <c r="Q93" i="12"/>
  <c r="R93" i="12"/>
  <c r="Q109" i="12"/>
  <c r="R109" i="12"/>
  <c r="Q42" i="12"/>
  <c r="R42" i="12"/>
  <c r="Q86" i="12"/>
  <c r="R86" i="12"/>
  <c r="Q14" i="12"/>
  <c r="R14" i="12"/>
  <c r="Q35" i="12"/>
  <c r="R35" i="12"/>
  <c r="Q39" i="12"/>
  <c r="R39" i="12"/>
  <c r="Q43" i="12"/>
  <c r="R43" i="12"/>
  <c r="Q95" i="12"/>
  <c r="R95" i="12"/>
  <c r="Q24" i="12"/>
  <c r="R24" i="12"/>
  <c r="Q56" i="12"/>
  <c r="R56" i="12"/>
  <c r="Q72" i="12"/>
  <c r="R72" i="12"/>
  <c r="Q104" i="12"/>
  <c r="R104" i="12"/>
  <c r="Q17" i="12"/>
  <c r="R17" i="12"/>
  <c r="Q49" i="12"/>
  <c r="R49" i="12"/>
  <c r="Q81" i="12"/>
  <c r="R81" i="12"/>
  <c r="Q113" i="12"/>
  <c r="R113" i="12"/>
  <c r="Q46" i="12"/>
  <c r="R46" i="12"/>
  <c r="Q94" i="12"/>
  <c r="R94" i="12"/>
  <c r="Q18" i="12"/>
  <c r="R18" i="12"/>
  <c r="Q106" i="12"/>
  <c r="R106" i="12"/>
  <c r="Q115" i="12"/>
  <c r="R115" i="12"/>
  <c r="Q119" i="12"/>
  <c r="R119" i="12"/>
  <c r="Q15" i="12"/>
  <c r="R15" i="12"/>
  <c r="Q12" i="12"/>
  <c r="R12" i="12"/>
  <c r="Q44" i="12"/>
  <c r="R44" i="12"/>
  <c r="Q76" i="12"/>
  <c r="R76" i="12"/>
  <c r="Q108" i="12"/>
  <c r="R108" i="12"/>
  <c r="Q21" i="12"/>
  <c r="R21" i="12"/>
  <c r="Q16" i="12"/>
  <c r="R16" i="12"/>
  <c r="Q32" i="12"/>
  <c r="R32" i="12"/>
  <c r="Q48" i="12"/>
  <c r="R48" i="12"/>
  <c r="Q64" i="12"/>
  <c r="R64" i="12"/>
  <c r="Q80" i="12"/>
  <c r="R80" i="12"/>
  <c r="Q96" i="12"/>
  <c r="R96" i="12"/>
  <c r="Q112" i="12"/>
  <c r="R112" i="12"/>
  <c r="Q9" i="12"/>
  <c r="R9" i="12"/>
  <c r="Q25" i="12"/>
  <c r="R25" i="12"/>
  <c r="Q41" i="12"/>
  <c r="R41" i="12"/>
  <c r="Q57" i="12"/>
  <c r="R57" i="12"/>
  <c r="Q73" i="12"/>
  <c r="R73" i="12"/>
  <c r="Q89" i="12"/>
  <c r="R89" i="12"/>
  <c r="Q105" i="12"/>
  <c r="R105" i="12"/>
  <c r="Q121" i="12"/>
  <c r="R121" i="12"/>
  <c r="Q34" i="12"/>
  <c r="R34" i="12"/>
  <c r="Q58" i="12"/>
  <c r="R58" i="12"/>
  <c r="Q82" i="12"/>
  <c r="R82" i="12"/>
  <c r="Q102" i="12"/>
  <c r="R102" i="12"/>
  <c r="Q2" i="12"/>
  <c r="R2" i="12"/>
  <c r="Q30" i="12"/>
  <c r="R30" i="12"/>
  <c r="Q74" i="12"/>
  <c r="R74" i="12"/>
  <c r="Q19" i="12"/>
  <c r="R19" i="12"/>
  <c r="Q83" i="12"/>
  <c r="R83" i="12"/>
  <c r="Q23" i="12"/>
  <c r="R23" i="12"/>
  <c r="Q87" i="12"/>
  <c r="R87" i="12"/>
  <c r="Q27" i="12"/>
  <c r="R27" i="12"/>
  <c r="Q91" i="12"/>
  <c r="R91" i="12"/>
  <c r="Q31" i="12"/>
  <c r="R31" i="12"/>
  <c r="Q111" i="12"/>
  <c r="R111" i="12"/>
</calcChain>
</file>

<file path=xl/sharedStrings.xml><?xml version="1.0" encoding="utf-8"?>
<sst xmlns="http://schemas.openxmlformats.org/spreadsheetml/2006/main" count="151" uniqueCount="77">
  <si>
    <t>m</t>
    <phoneticPr fontId="1" type="noConversion"/>
  </si>
  <si>
    <t>n</t>
    <phoneticPr fontId="1" type="noConversion"/>
  </si>
  <si>
    <t>p</t>
    <phoneticPr fontId="1" type="noConversion"/>
  </si>
  <si>
    <t>a</t>
    <phoneticPr fontId="1" type="noConversion"/>
  </si>
  <si>
    <t>构型1（正常）</t>
    <phoneticPr fontId="1" type="noConversion"/>
  </si>
  <si>
    <t>构型2（外层全部展开）</t>
    <phoneticPr fontId="1" type="noConversion"/>
  </si>
  <si>
    <t>构型3（外翻）</t>
    <phoneticPr fontId="1" type="noConversion"/>
  </si>
  <si>
    <t>m</t>
    <phoneticPr fontId="1" type="noConversion"/>
  </si>
  <si>
    <t>n</t>
    <phoneticPr fontId="1" type="noConversion"/>
  </si>
  <si>
    <t>p/a</t>
    <phoneticPr fontId="1" type="noConversion"/>
  </si>
  <si>
    <t>细度比范围</t>
    <phoneticPr fontId="1" type="noConversion"/>
  </si>
  <si>
    <t>容积比</t>
    <phoneticPr fontId="1" type="noConversion"/>
  </si>
  <si>
    <t>1-10正常</t>
    <phoneticPr fontId="1" type="noConversion"/>
  </si>
  <si>
    <t>1-9正常</t>
    <phoneticPr fontId="1" type="noConversion"/>
  </si>
  <si>
    <t>10 外翻</t>
    <phoneticPr fontId="1" type="noConversion"/>
  </si>
  <si>
    <t>1-8正常</t>
    <phoneticPr fontId="1" type="noConversion"/>
  </si>
  <si>
    <t>9-10 外翻</t>
    <phoneticPr fontId="1" type="noConversion"/>
  </si>
  <si>
    <t>构型2（半径达到极限）</t>
    <phoneticPr fontId="1" type="noConversion"/>
  </si>
  <si>
    <t>构型3外翻</t>
    <phoneticPr fontId="1" type="noConversion"/>
  </si>
  <si>
    <t>1-7正常</t>
    <phoneticPr fontId="1" type="noConversion"/>
  </si>
  <si>
    <t>7 极限</t>
    <phoneticPr fontId="1" type="noConversion"/>
  </si>
  <si>
    <t>8-10 外翻</t>
    <phoneticPr fontId="1" type="noConversion"/>
  </si>
  <si>
    <t>1异常</t>
    <phoneticPr fontId="1" type="noConversion"/>
  </si>
  <si>
    <t>1-9正常</t>
    <phoneticPr fontId="1" type="noConversion"/>
  </si>
  <si>
    <t>10外翻</t>
    <phoneticPr fontId="1" type="noConversion"/>
  </si>
  <si>
    <t>1-8正常</t>
    <phoneticPr fontId="1" type="noConversion"/>
  </si>
  <si>
    <t>9-10外翻</t>
    <phoneticPr fontId="1" type="noConversion"/>
  </si>
  <si>
    <t>碰撞1</t>
    <phoneticPr fontId="1" type="noConversion"/>
  </si>
  <si>
    <t>最大半径m</t>
    <phoneticPr fontId="1" type="noConversion"/>
  </si>
  <si>
    <t>3 4</t>
    <phoneticPr fontId="1" type="noConversion"/>
  </si>
  <si>
    <t>最下层特征半径</t>
    <phoneticPr fontId="1" type="noConversion"/>
  </si>
  <si>
    <t>最大特征半径</t>
    <phoneticPr fontId="1" type="noConversion"/>
  </si>
  <si>
    <t>R_end/R_max</t>
    <phoneticPr fontId="1" type="noConversion"/>
  </si>
  <si>
    <t>p/a（Z）</t>
    <phoneticPr fontId="1" type="noConversion"/>
  </si>
  <si>
    <t>m(Z)</t>
    <phoneticPr fontId="1" type="noConversion"/>
  </si>
  <si>
    <t>n=22</t>
  </si>
  <si>
    <t>n=12</t>
    <phoneticPr fontId="1" type="noConversion"/>
  </si>
  <si>
    <t>n=14</t>
    <phoneticPr fontId="1" type="noConversion"/>
  </si>
  <si>
    <t>n=16</t>
  </si>
  <si>
    <t>n=18</t>
  </si>
  <si>
    <t>n=20</t>
  </si>
  <si>
    <t>n=24</t>
  </si>
  <si>
    <t>n=26</t>
  </si>
  <si>
    <t>n=28</t>
  </si>
  <si>
    <t>p/a=1.25</t>
    <phoneticPr fontId="1" type="noConversion"/>
  </si>
  <si>
    <t>p/a=1</t>
    <phoneticPr fontId="1" type="noConversion"/>
  </si>
  <si>
    <t>p/a=0.75</t>
    <phoneticPr fontId="1" type="noConversion"/>
  </si>
  <si>
    <t>p/a=0.5</t>
    <phoneticPr fontId="1" type="noConversion"/>
  </si>
  <si>
    <t>p/a=0.25</t>
    <phoneticPr fontId="1" type="noConversion"/>
  </si>
  <si>
    <t xml:space="preserve">           n
m</t>
    <phoneticPr fontId="1" type="noConversion"/>
  </si>
  <si>
    <t>细度比下限</t>
    <phoneticPr fontId="1" type="noConversion"/>
  </si>
  <si>
    <t>细度比上限</t>
    <phoneticPr fontId="1" type="noConversion"/>
  </si>
  <si>
    <t>0.33 :1</t>
    <phoneticPr fontId="1" type="noConversion"/>
  </si>
  <si>
    <t>wu</t>
    <phoneticPr fontId="1" type="noConversion"/>
  </si>
  <si>
    <t>find1</t>
    <phoneticPr fontId="1" type="noConversion"/>
  </si>
  <si>
    <t>findval1</t>
    <phoneticPr fontId="1" type="noConversion"/>
  </si>
  <si>
    <t>findval2</t>
  </si>
  <si>
    <t>findval3</t>
  </si>
  <si>
    <t>findval4</t>
  </si>
  <si>
    <t>容积比最大</t>
    <phoneticPr fontId="1" type="noConversion"/>
  </si>
  <si>
    <t>细度比范围最大</t>
    <phoneticPr fontId="1" type="noConversion"/>
  </si>
  <si>
    <t>材料用量</t>
    <phoneticPr fontId="1" type="noConversion"/>
  </si>
  <si>
    <t>p</t>
    <phoneticPr fontId="1" type="noConversion"/>
  </si>
  <si>
    <t>a</t>
    <phoneticPr fontId="1" type="noConversion"/>
  </si>
  <si>
    <t>细度比范围最大</t>
    <phoneticPr fontId="1" type="noConversion"/>
  </si>
  <si>
    <t>材料用量</t>
    <phoneticPr fontId="1" type="noConversion"/>
  </si>
  <si>
    <t>用量2</t>
    <phoneticPr fontId="1" type="noConversion"/>
  </si>
  <si>
    <t>用量3</t>
    <phoneticPr fontId="1" type="noConversion"/>
  </si>
  <si>
    <t>总用量</t>
    <phoneticPr fontId="1" type="noConversion"/>
  </si>
  <si>
    <t>无量纲总用量</t>
    <phoneticPr fontId="1" type="noConversion"/>
  </si>
  <si>
    <t>无量纲细度比范围</t>
    <phoneticPr fontId="1" type="noConversion"/>
  </si>
  <si>
    <t>无量纲容积比</t>
    <phoneticPr fontId="1" type="noConversion"/>
  </si>
  <si>
    <t>综合权重0.4:0.3:0.3（5,14,0.25）</t>
    <phoneticPr fontId="1" type="noConversion"/>
  </si>
  <si>
    <t>综合权重：1:1:1(5,14,0.25)</t>
    <phoneticPr fontId="1" type="noConversion"/>
  </si>
  <si>
    <t>综合权重0.2:0.4:0.4(7,22,0.25)</t>
    <phoneticPr fontId="1" type="noConversion"/>
  </si>
  <si>
    <t>乘除法(4:12:5)</t>
    <phoneticPr fontId="1" type="noConversion"/>
  </si>
  <si>
    <t>线性加权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</si>
</sst>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9" fontId="2" fillId="0" borderId="0" xfId="0" applyNumberFormat="1" applyFont="1" applyBorder="1" applyAlignment="1">
      <alignment horizontal="center" vertical="center" wrapText="1"/>
    </xf>
    <xf numFmtId="10" fontId="2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何亚坤" refreshedDate="44666.467207175927" createdVersion="7" refreshedVersion="7" minRefreshableVersion="3" recordCount="93" xr:uid="{EC746539-4A01-4C23-AA14-DA5268494317}">
  <cacheSource type="worksheet">
    <worksheetSource ref="A1:M94" sheet="优化表"/>
  </cacheSource>
  <cacheFields count="10">
    <cacheField name="m" numFmtId="0">
      <sharedItems containsSemiMixedTypes="0" containsString="0" containsNumber="1" containsInteger="1" minValue="4" maxValue="6"/>
    </cacheField>
    <cacheField name="n" numFmtId="0">
      <sharedItems containsSemiMixedTypes="0" containsString="0" containsNumber="1" containsInteger="1" minValue="14" maxValue="28"/>
    </cacheField>
    <cacheField name="p/a（Z）" numFmtId="0">
      <sharedItems containsSemiMixedTypes="0" containsString="0" containsNumber="1" minValue="0.25" maxValue="1.25"/>
    </cacheField>
    <cacheField name="容积比" numFmtId="0">
      <sharedItems containsSemiMixedTypes="0" containsString="0" containsNumber="1" minValue="2.39509287481525" maxValue="11.4779987868371"/>
    </cacheField>
    <cacheField name="细度比下限" numFmtId="0">
      <sharedItems containsSemiMixedTypes="0" containsString="0" containsNumber="1" minValue="0.11452" maxValue="0.40809000000000001"/>
    </cacheField>
    <cacheField name="细度比上限" numFmtId="0">
      <sharedItems containsSemiMixedTypes="0" containsString="0" containsNumber="1" minValue="1.1935" maxValue="3.4420000000000002"/>
    </cacheField>
    <cacheField name="findval1" numFmtId="0">
      <sharedItems containsSemiMixedTypes="0" containsString="0" containsNumber="1" minValue="38.024063947201988" maxValue="161.26694136849841"/>
    </cacheField>
    <cacheField name="findval2" numFmtId="0">
      <sharedItems containsSemiMixedTypes="0" containsString="0" containsNumber="1" minValue="-9.3089579943295142" maxValue="26.866941368498416"/>
    </cacheField>
    <cacheField name="findval3" numFmtId="0">
      <sharedItems containsSemiMixedTypes="0" containsString="0" containsNumber="1" minValue="0.50406394720198833" maxValue="48.706941368498406"/>
    </cacheField>
    <cacheField name="findval4" numFmtId="0">
      <sharedItems containsSemiMixedTypes="0" containsString="0" containsNumber="1" minValue="3.115275879682684" maxValue="42.2591908522515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n v="4"/>
    <n v="14"/>
    <n v="0.25"/>
    <n v="7.7333150006874698"/>
    <n v="0.25031999999999999"/>
    <n v="2.5748000000000002"/>
    <n v="38.024063947201988"/>
    <n v="-6.775936052798011"/>
    <n v="0.50406394720198833"/>
    <n v="3.115275879682684"/>
  </r>
  <r>
    <n v="4"/>
    <n v="14"/>
    <n v="0.5"/>
    <n v="5.1135157647929903"/>
    <n v="0.27827000000000002"/>
    <n v="2.2498"/>
    <n v="45.918550264237673"/>
    <n v="1.1185502642376761"/>
    <n v="8.3985502642376755"/>
    <n v="5.5547566538321362"/>
  </r>
  <r>
    <n v="4"/>
    <n v="16"/>
    <n v="0.25"/>
    <n v="7.79524140809795"/>
    <n v="0.20255999999999999"/>
    <n v="2.4889999999999999"/>
    <n v="46.176648234868523"/>
    <n v="-5.0233517651314727"/>
    <n v="3.2966482348685275"/>
    <n v="3.5907948652624202"/>
  </r>
  <r>
    <n v="4"/>
    <n v="14"/>
    <n v="0.75"/>
    <n v="3.7583516483516402"/>
    <n v="0.30570999999999998"/>
    <n v="2.0503"/>
    <n v="49.443217297802214"/>
    <n v="4.643217297802213"/>
    <n v="11.923217297802212"/>
    <n v="8.5407741179571488"/>
  </r>
  <r>
    <n v="4"/>
    <n v="14"/>
    <n v="1"/>
    <n v="2.9310028449502101"/>
    <n v="0.32761000000000001"/>
    <n v="1.9218"/>
    <n v="51.327424574608827"/>
    <n v="6.5274245746088253"/>
    <n v="13.807424574608824"/>
    <n v="11.984825262678735"/>
  </r>
  <r>
    <n v="4"/>
    <n v="14"/>
    <n v="1.25"/>
    <n v="2.39509287481525"/>
    <n v="0.34210000000000002"/>
    <n v="1.8348"/>
    <n v="52.424844865763276"/>
    <n v="7.6248448657632775"/>
    <n v="14.904844865763277"/>
    <n v="15.663655952640415"/>
  </r>
  <r>
    <n v="4"/>
    <n v="16"/>
    <n v="0.5"/>
    <n v="5.1098036824777404"/>
    <n v="0.21994"/>
    <n v="2.1126999999999998"/>
    <n v="54.328367981953434"/>
    <n v="3.1283679819534331"/>
    <n v="11.448367981953433"/>
    <n v="6.6172906372554934"/>
  </r>
  <r>
    <n v="4"/>
    <n v="18"/>
    <n v="0.25"/>
    <n v="7.8138602198788396"/>
    <n v="0.17380999999999999"/>
    <n v="2.4344000000000001"/>
    <n v="54.336065725544088"/>
    <n v="-3.2639342744559077"/>
    <n v="6.0960657255440935"/>
    <n v="4.0761021231900942"/>
  </r>
  <r>
    <n v="5"/>
    <n v="16"/>
    <n v="0.25"/>
    <n v="9.3173235043946701"/>
    <n v="0.33040999999999998"/>
    <n v="3.0268999999999999"/>
    <n v="54.87593034363482"/>
    <n v="-9.1240696563651831"/>
    <n v="1.2759303436348191"/>
    <n v="3.1841975083734892"/>
  </r>
  <r>
    <n v="4"/>
    <n v="16"/>
    <n v="0.75"/>
    <n v="3.7927251228471399"/>
    <n v="0.23860000000000001"/>
    <n v="1.8718999999999999"/>
    <n v="57.805342056853767"/>
    <n v="6.6053420568537673"/>
    <n v="14.925342056853768"/>
    <n v="10.331482478513534"/>
  </r>
  <r>
    <n v="4"/>
    <n v="16"/>
    <n v="1"/>
    <n v="3.0261887463758699"/>
    <n v="0.25745000000000001"/>
    <n v="1.7065999999999999"/>
    <n v="59.614598578189408"/>
    <n v="8.414598578189409"/>
    <n v="16.734598578189409"/>
    <n v="14.593874960157342"/>
  </r>
  <r>
    <n v="4"/>
    <n v="16"/>
    <n v="1.25"/>
    <n v="2.5253722226463999"/>
    <n v="0.27464"/>
    <n v="1.5862000000000001"/>
    <n v="60.687822807665889"/>
    <n v="9.4878228076658893"/>
    <n v="17.80782280766589"/>
    <n v="19.322637734516491"/>
  </r>
  <r>
    <n v="4"/>
    <n v="20"/>
    <n v="0.25"/>
    <n v="7.7633307954769704"/>
    <n v="0.15418000000000001"/>
    <n v="2.3973"/>
    <n v="62.585917426049704"/>
    <n v="-1.4140825739502993"/>
    <n v="8.9859174260497028"/>
    <n v="4.5939830398916266"/>
  </r>
  <r>
    <n v="4"/>
    <n v="18"/>
    <n v="0.5"/>
    <n v="5.1008851428916602"/>
    <n v="0.18589"/>
    <n v="2.0272000000000001"/>
    <n v="62.607689177542156"/>
    <n v="5.0076891775421579"/>
    <n v="14.367689177542159"/>
    <n v="7.6658451110712456"/>
  </r>
  <r>
    <n v="5"/>
    <n v="18"/>
    <n v="0.25"/>
    <n v="9.7053671055567907"/>
    <n v="0.27160000000000001"/>
    <n v="2.8694000000000002"/>
    <n v="64.787397333184572"/>
    <n v="-7.2126026668154353"/>
    <n v="4.4873973331845676"/>
    <n v="3.569643371981468"/>
  </r>
  <r>
    <n v="4"/>
    <n v="18"/>
    <n v="0.75"/>
    <n v="3.8008286166652399"/>
    <n v="0.19900000000000001"/>
    <n v="1.764"/>
    <n v="66.051703214918902"/>
    <n v="8.4517032149189006"/>
    <n v="17.8117032149189"/>
    <n v="12.104305249291347"/>
  </r>
  <r>
    <n v="4"/>
    <n v="18"/>
    <n v="1"/>
    <n v="3.0606215779729702"/>
    <n v="0.21274000000000001"/>
    <n v="1.5805"/>
    <n v="67.813804230511693"/>
    <n v="10.213804230511691"/>
    <n v="19.573804230511691"/>
    <n v="17.199386737902312"/>
  </r>
  <r>
    <n v="4"/>
    <n v="18"/>
    <n v="1.25"/>
    <n v="2.5846862103869799"/>
    <n v="0.22656000000000001"/>
    <n v="1.4449000000000001"/>
    <n v="68.85097340243712"/>
    <n v="11.250973402437127"/>
    <n v="20.610973402437128"/>
    <n v="22.864208278114567"/>
  </r>
  <r>
    <n v="4"/>
    <n v="22"/>
    <n v="0.25"/>
    <n v="7.7388178009285404"/>
    <n v="0.13996"/>
    <n v="2.3708999999999998"/>
    <n v="70.735161815196477"/>
    <n v="0.33516181519648569"/>
    <n v="11.775161815196487"/>
    <n v="5.0970648585318026"/>
  </r>
  <r>
    <n v="4"/>
    <n v="20"/>
    <n v="0.5"/>
    <n v="5.0410747235932103"/>
    <n v="0.16295999999999999"/>
    <n v="1.9698"/>
    <n v="70.891584546422848"/>
    <n v="6.8915845464228447"/>
    <n v="17.291584546422847"/>
    <n v="8.7830864114330147"/>
  </r>
  <r>
    <n v="4"/>
    <n v="20"/>
    <n v="0.75"/>
    <n v="3.75707716558935"/>
    <n v="0.17262"/>
    <n v="1.6928000000000001"/>
    <n v="74.288566434414378"/>
    <n v="10.288566434414381"/>
    <n v="20.688566434414383"/>
    <n v="14.006991253831952"/>
  </r>
  <r>
    <n v="5"/>
    <n v="18"/>
    <n v="0.5"/>
    <n v="6.5048087032548603"/>
    <n v="0.29350999999999999"/>
    <n v="2.5653000000000001"/>
    <n v="75.222440636032644"/>
    <n v="3.2224406360326405"/>
    <n v="14.922440636032643"/>
    <n v="6.0903155780548008"/>
  </r>
  <r>
    <n v="5"/>
    <n v="20"/>
    <n v="0.25"/>
    <n v="9.7495543508223808"/>
    <n v="0.23166"/>
    <n v="2.7658"/>
    <n v="75.293264337406981"/>
    <n v="-4.7067356625930259"/>
    <n v="8.2932643374069741"/>
    <n v="4.0474792528502235"/>
  </r>
  <r>
    <n v="4"/>
    <n v="20"/>
    <n v="1"/>
    <n v="3.03736031507156"/>
    <n v="0.18292"/>
    <n v="1.4990000000000001"/>
    <n v="76.00259083654062"/>
    <n v="12.002590836540621"/>
    <n v="22.402590836540622"/>
    <n v="20.012962578683734"/>
  </r>
  <r>
    <n v="4"/>
    <n v="20"/>
    <n v="1.25"/>
    <n v="2.5833764864279498"/>
    <n v="0.19358"/>
    <n v="1.3553999999999999"/>
    <n v="76.998581530538274"/>
    <n v="12.99858153053828"/>
    <n v="23.39858153053828"/>
    <n v="26.654064008057944"/>
  </r>
  <r>
    <n v="6"/>
    <n v="18"/>
    <n v="0.25"/>
    <n v="10.187829564597999"/>
    <n v="0.40809000000000001"/>
    <n v="3.4420000000000002"/>
    <n v="77.091042005670488"/>
    <n v="-9.3089579943295142"/>
    <n v="4.7310420056704849"/>
    <n v="3.4941326724703377"/>
  </r>
  <r>
    <n v="4"/>
    <n v="24"/>
    <n v="0.25"/>
    <n v="7.7329642248722301"/>
    <n v="0.12928000000000001"/>
    <n v="2.3513999999999999"/>
    <n v="78.816425536626923"/>
    <n v="2.0164255366269224"/>
    <n v="14.496425536626919"/>
    <n v="5.5867305259813511"/>
  </r>
  <r>
    <n v="4"/>
    <n v="22"/>
    <n v="0.5"/>
    <n v="4.9996716956917497"/>
    <n v="0.14641000000000001"/>
    <n v="1.9292"/>
    <n v="79.086635297637713"/>
    <n v="8.6866352976377073"/>
    <n v="20.126635297637709"/>
    <n v="9.8728149176570223"/>
  </r>
  <r>
    <n v="5"/>
    <n v="18"/>
    <n v="0.75"/>
    <n v="4.79859897514884"/>
    <n v="0.31497000000000003"/>
    <n v="2.3769999999999998"/>
    <n v="80.105144955273843"/>
    <n v="8.1051449552738397"/>
    <n v="19.805144955273843"/>
    <n v="9.0956360242961747"/>
  </r>
  <r>
    <n v="4"/>
    <n v="22"/>
    <n v="0.75"/>
    <n v="3.7176905218160301"/>
    <n v="0.15368000000000001"/>
    <n v="1.6432"/>
    <n v="82.462425613944589"/>
    <n v="12.062425613944589"/>
    <n v="23.502425613944588"/>
    <n v="15.891434383545167"/>
  </r>
  <r>
    <n v="5"/>
    <n v="18"/>
    <n v="1"/>
    <n v="3.7642533086360102"/>
    <n v="0.33515"/>
    <n v="2.2602000000000002"/>
    <n v="82.753624168210251"/>
    <n v="10.753624168210248"/>
    <n v="22.453624168210251"/>
    <n v="12.420001679345864"/>
  </r>
  <r>
    <n v="4"/>
    <n v="22"/>
    <n v="1"/>
    <n v="3.0044685785395102"/>
    <n v="0.16156999999999999"/>
    <n v="1.4429000000000001"/>
    <n v="84.150284276259967"/>
    <n v="13.75028427625997"/>
    <n v="25.190284276259973"/>
    <n v="22.858830707246941"/>
  </r>
  <r>
    <n v="4"/>
    <n v="22"/>
    <n v="1.25"/>
    <n v="2.5593414111175901"/>
    <n v="0.16989000000000001"/>
    <n v="1.2945"/>
    <n v="85.121739055643047"/>
    <n v="14.721739055643049"/>
    <n v="26.16173905564305"/>
    <n v="30.574017332421029"/>
  </r>
  <r>
    <n v="5"/>
    <n v="20"/>
    <n v="0.5"/>
    <n v="6.5797380834428196"/>
    <n v="0.24886"/>
    <n v="2.4201000000000001"/>
    <n v="85.713809483705617"/>
    <n v="5.7138094837056119"/>
    <n v="18.71380948370561"/>
    <n v="6.9997666547945778"/>
  </r>
  <r>
    <n v="5"/>
    <n v="22"/>
    <n v="0.25"/>
    <n v="9.7381516156059895"/>
    <n v="0.20324999999999999"/>
    <n v="2.6934"/>
    <n v="85.750541754398739"/>
    <n v="-2.2494582456012537"/>
    <n v="12.050541754398751"/>
    <n v="4.5361838143313378"/>
  </r>
  <r>
    <n v="4"/>
    <n v="26"/>
    <n v="0.25"/>
    <n v="7.7151678998292503"/>
    <n v="0.12103"/>
    <n v="2.3365"/>
    <n v="86.907276972965292"/>
    <n v="3.7072769729652926"/>
    <n v="17.227276972965292"/>
    <n v="6.0844606114255981"/>
  </r>
  <r>
    <n v="4"/>
    <n v="24"/>
    <n v="0.5"/>
    <n v="4.9721338762892699"/>
    <n v="0.13399"/>
    <n v="1.8992"/>
    <n v="87.223139560235424"/>
    <n v="10.423139560235422"/>
    <n v="22.903139560235417"/>
    <n v="10.93785194134578"/>
  </r>
  <r>
    <n v="6"/>
    <n v="20"/>
    <n v="0.25"/>
    <n v="10.917206890164801"/>
    <n v="0.34286"/>
    <n v="3.2212999999999998"/>
    <n v="88.575474999074032"/>
    <n v="-7.4245250009259642"/>
    <n v="8.1754749990740336"/>
    <n v="3.8186734722788658"/>
  </r>
  <r>
    <n v="5"/>
    <n v="20"/>
    <n v="0.75"/>
    <n v="4.9111886120996404"/>
    <n v="0.26647999999999999"/>
    <n v="2.1941000000000002"/>
    <n v="90.533094607544484"/>
    <n v="10.533094607544491"/>
    <n v="23.533094607544491"/>
    <n v="10.563113906228883"/>
  </r>
  <r>
    <n v="4"/>
    <n v="24"/>
    <n v="0.75"/>
    <n v="3.6890626710953698"/>
    <n v="0.13947999999999999"/>
    <n v="1.6069"/>
    <n v="90.586595655181227"/>
    <n v="13.786595655181236"/>
    <n v="26.266595655181234"/>
    <n v="17.733757518387247"/>
  </r>
  <r>
    <n v="4"/>
    <n v="24"/>
    <n v="1"/>
    <n v="2.9801748331898001"/>
    <n v="0.14557999999999999"/>
    <n v="1.4024000000000001"/>
    <n v="92.254456666150389"/>
    <n v="15.454456666150397"/>
    <n v="27.934456666150396"/>
    <n v="25.630460374712275"/>
  </r>
  <r>
    <n v="5"/>
    <n v="20"/>
    <n v="1"/>
    <n v="3.9044923460142602"/>
    <n v="0.28384999999999999"/>
    <n v="2.0398000000000001"/>
    <n v="93.14390666501626"/>
    <n v="13.14390666501626"/>
    <n v="26.14390666501626"/>
    <n v="14.585565731688972"/>
  </r>
  <r>
    <n v="4"/>
    <n v="24"/>
    <n v="1.25"/>
    <n v="2.5408873873873801"/>
    <n v="0.15212000000000001"/>
    <n v="1.2508999999999999"/>
    <n v="93.208123756486501"/>
    <n v="16.408123756486496"/>
    <n v="28.888123756486493"/>
    <n v="34.385478304434599"/>
  </r>
  <r>
    <n v="5"/>
    <n v="20"/>
    <n v="1.25"/>
    <n v="3.23438318681958"/>
    <n v="0.30027999999999999"/>
    <n v="1.9315"/>
    <n v="94.724009457996161"/>
    <n v="14.724009457996164"/>
    <n v="27.724009457996164"/>
    <n v="18.953786820478214"/>
  </r>
  <r>
    <n v="4"/>
    <n v="28"/>
    <n v="0.25"/>
    <n v="7.6920576999828896"/>
    <n v="0.11452"/>
    <n v="2.3249"/>
    <n v="94.997629501111817"/>
    <n v="5.397629501111826"/>
    <n v="19.957629501111825"/>
    <n v="6.5873167513508735"/>
  </r>
  <r>
    <n v="4"/>
    <n v="26"/>
    <n v="0.5"/>
    <n v="4.9391461499718501"/>
    <n v="0.12441000000000001"/>
    <n v="1.8766"/>
    <n v="95.345677507480829"/>
    <n v="12.145677507480825"/>
    <n v="25.665677507480822"/>
    <n v="12.017116312674727"/>
  </r>
  <r>
    <n v="5"/>
    <n v="24"/>
    <n v="0.25"/>
    <n v="9.6721118709070506"/>
    <n v="0.18212999999999999"/>
    <n v="2.6406999999999998"/>
    <n v="96.220435917544052"/>
    <n v="0.22043591754405512"/>
    <n v="15.820435917544057"/>
    <n v="5.0463498651152072"/>
  </r>
  <r>
    <n v="5"/>
    <n v="22"/>
    <n v="0.5"/>
    <n v="6.5476461775442596"/>
    <n v="0.21679000000000001"/>
    <n v="2.3210000000000002"/>
    <n v="96.222377436749596"/>
    <n v="8.2223774367495928"/>
    <n v="22.522377436749597"/>
    <n v="7.9839609116167329"/>
  </r>
  <r>
    <n v="4"/>
    <n v="26"/>
    <n v="0.75"/>
    <n v="3.6561302768745798"/>
    <n v="0.12852"/>
    <n v="1.5795999999999999"/>
    <n v="98.694662477832836"/>
    <n v="15.494662477832836"/>
    <n v="29.014662477832836"/>
    <n v="19.602899827854358"/>
  </r>
  <r>
    <n v="6"/>
    <n v="20"/>
    <n v="0.5"/>
    <n v="7.4857272849824703"/>
    <n v="0.36742999999999998"/>
    <n v="3.0017999999999998"/>
    <n v="100.27982461226074"/>
    <n v="4.279824612260736"/>
    <n v="19.879824612260734"/>
    <n v="6.0851385771451234"/>
  </r>
  <r>
    <n v="4"/>
    <n v="26"/>
    <n v="1"/>
    <n v="2.9499800924933299"/>
    <n v="0.13322000000000001"/>
    <n v="1.3720000000000001"/>
    <n v="100.34562366102111"/>
    <n v="17.145623661021112"/>
    <n v="30.665623661021112"/>
    <n v="28.459028395816468"/>
  </r>
  <r>
    <n v="6"/>
    <n v="22"/>
    <n v="0.25"/>
    <n v="11.3425676459592"/>
    <n v="0.29508000000000001"/>
    <n v="3.0724"/>
    <n v="100.49806002552459"/>
    <n v="-5.1019399744753997"/>
    <n v="12.058060025524597"/>
    <n v="4.1902181296438767"/>
  </r>
  <r>
    <n v="5"/>
    <n v="22"/>
    <n v="0.75"/>
    <n v="4.8981813409588497"/>
    <n v="0.23099"/>
    <n v="2.0724"/>
    <n v="100.98043989694497"/>
    <n v="12.980439896944965"/>
    <n v="27.280439896944969"/>
    <n v="12.195716724892343"/>
  </r>
  <r>
    <n v="4"/>
    <n v="26"/>
    <n v="1.25"/>
    <n v="2.51472271771252"/>
    <n v="0.13839000000000001"/>
    <n v="1.2183999999999999"/>
    <n v="101.2840743176433"/>
    <n v="18.084074317643303"/>
    <n v="31.604074317643303"/>
    <n v="38.292653100049399"/>
  </r>
  <r>
    <n v="4"/>
    <n v="28"/>
    <n v="0.5"/>
    <n v="4.9055449669784101"/>
    <n v="0.11685"/>
    <n v="1.8589"/>
    <n v="103.45429539027526"/>
    <n v="13.854295390275261"/>
    <n v="28.41429539027526"/>
    <n v="13.105999459956475"/>
  </r>
  <r>
    <n v="5"/>
    <n v="22"/>
    <n v="1"/>
    <n v="3.9280157170923302"/>
    <n v="0.24543999999999999"/>
    <n v="1.8973"/>
    <n v="103.51146795756387"/>
    <n v="15.511467957563863"/>
    <n v="29.811467957563867"/>
    <n v="16.952987097941524"/>
  </r>
  <r>
    <n v="5"/>
    <n v="22"/>
    <n v="1.25"/>
    <n v="3.2925347479477201"/>
    <n v="0.25971"/>
    <n v="1.7688999999999999"/>
    <n v="105.03093948374479"/>
    <n v="17.030939483744781"/>
    <n v="31.330939483744785"/>
    <n v="22.136981354958049"/>
  </r>
  <r>
    <n v="5"/>
    <n v="24"/>
    <n v="0.5"/>
    <n v="6.49907574719089"/>
    <n v="0.19292000000000001"/>
    <n v="2.2498"/>
    <n v="106.63218107711801"/>
    <n v="10.632181077118002"/>
    <n v="26.232181077118003"/>
    <n v="8.9767822778174597"/>
  </r>
  <r>
    <n v="5"/>
    <n v="26"/>
    <n v="0.25"/>
    <n v="9.5566531713900105"/>
    <n v="0.16592000000000001"/>
    <n v="2.601"/>
    <n v="106.72878499541162"/>
    <n v="2.7287849954116119"/>
    <n v="19.628784995411618"/>
    <n v="5.5863004993236451"/>
  </r>
  <r>
    <n v="4"/>
    <n v="28"/>
    <n v="0.75"/>
    <n v="3.6225051090684799"/>
    <n v="0.11987"/>
    <n v="1.5585"/>
    <n v="106.78855547494081"/>
    <n v="17.188555474940813"/>
    <n v="31.748555474940815"/>
    <n v="21.491162279757354"/>
  </r>
  <r>
    <n v="4"/>
    <n v="28"/>
    <n v="1"/>
    <n v="2.9186562498102901"/>
    <n v="0.12346"/>
    <n v="1.3486"/>
    <n v="108.42423748210742"/>
    <n v="18.824237482107424"/>
    <n v="33.384237482107423"/>
    <n v="31.32199060747709"/>
  </r>
  <r>
    <n v="4"/>
    <n v="28"/>
    <n v="1.25"/>
    <n v="2.4862671331982802"/>
    <n v="0.12751999999999999"/>
    <n v="1.1935"/>
    <n v="109.34968896135329"/>
    <n v="19.7496889613533"/>
    <n v="34.309688961353295"/>
    <n v="42.259190852251535"/>
  </r>
  <r>
    <n v="5"/>
    <n v="24"/>
    <n v="0.75"/>
    <n v="4.87508605213071"/>
    <n v="0.20438999999999999"/>
    <n v="1.9865999999999999"/>
    <n v="111.31157288703213"/>
    <n v="15.311572887032128"/>
    <n v="30.911572887032129"/>
    <n v="13.811475706678204"/>
  </r>
  <r>
    <n v="6"/>
    <n v="22"/>
    <n v="0.5"/>
    <n v="7.8158552871190903"/>
    <n v="0.31556000000000001"/>
    <n v="2.7976999999999999"/>
    <n v="112.59995295763022"/>
    <n v="6.999952957630228"/>
    <n v="24.159952957630225"/>
    <n v="6.8041072123027071"/>
  </r>
  <r>
    <n v="6"/>
    <n v="24"/>
    <n v="0.25"/>
    <n v="11.4779987868371"/>
    <n v="0.25901000000000002"/>
    <n v="2.9662999999999999"/>
    <n v="112.92572866438378"/>
    <n v="-2.2742713356162092"/>
    <n v="16.445728664383783"/>
    <n v="4.634058782738129"/>
  </r>
  <r>
    <n v="5"/>
    <n v="24"/>
    <n v="1"/>
    <n v="3.91976297398053"/>
    <n v="0.21631"/>
    <n v="1.7987"/>
    <n v="113.79740626760295"/>
    <n v="17.797406267602948"/>
    <n v="33.397406267602953"/>
    <n v="19.346745116195908"/>
  </r>
  <r>
    <n v="5"/>
    <n v="24"/>
    <n v="1.25"/>
    <n v="3.2989256839074002"/>
    <n v="0.22836000000000001"/>
    <n v="1.6588000000000001"/>
    <n v="115.28108474471149"/>
    <n v="19.281084744711499"/>
    <n v="34.881084744711501"/>
    <n v="25.429573007380384"/>
  </r>
  <r>
    <n v="5"/>
    <n v="26"/>
    <n v="0.5"/>
    <n v="6.4106793029529099"/>
    <n v="0.17458000000000001"/>
    <n v="2.1966999999999999"/>
    <n v="117.03683716791286"/>
    <n v="13.036837167912864"/>
    <n v="29.93683716791287"/>
    <n v="10.028416805674679"/>
  </r>
  <r>
    <n v="5"/>
    <n v="28"/>
    <n v="0.25"/>
    <n v="9.42030387730237"/>
    <n v="0.15318000000000001"/>
    <n v="2.5703"/>
    <n v="117.2299950920949"/>
    <n v="5.2299950920948923"/>
    <n v="23.429995092094895"/>
    <n v="6.1484396057989406"/>
  </r>
  <r>
    <n v="6"/>
    <n v="22"/>
    <n v="0.75"/>
    <n v="5.8419224768051103"/>
    <n v="0.33605000000000002"/>
    <n v="2.6267"/>
    <n v="118.61820027850638"/>
    <n v="13.018200278506381"/>
    <n v="30.178200278506377"/>
    <n v="9.8641440424477285"/>
  </r>
  <r>
    <n v="5"/>
    <n v="26"/>
    <n v="0.75"/>
    <n v="4.8131465417265797"/>
    <n v="0.18392"/>
    <n v="1.9235"/>
    <n v="121.62714653894328"/>
    <n v="17.627146538943279"/>
    <n v="34.527146538943285"/>
    <n v="15.526367516719075"/>
  </r>
  <r>
    <n v="6"/>
    <n v="22"/>
    <n v="1"/>
    <n v="4.6133544034120204"/>
    <n v="0.35613"/>
    <n v="2.5238"/>
    <n v="121.99977006035587"/>
    <n v="16.39977006035587"/>
    <n v="33.559770060355866"/>
    <n v="13.199696486648717"/>
  </r>
  <r>
    <n v="5"/>
    <n v="26"/>
    <n v="1"/>
    <n v="3.88120739112617"/>
    <n v="0.19374"/>
    <n v="1.7272000000000001"/>
    <n v="124.04832371400366"/>
    <n v="20.048323714003665"/>
    <n v="36.948323714003671"/>
    <n v="21.842585811643726"/>
  </r>
  <r>
    <n v="6"/>
    <n v="22"/>
    <n v="1.25"/>
    <n v="3.7855386951877099"/>
    <n v="0.37530000000000002"/>
    <n v="2.4701"/>
    <n v="124.07005354132079"/>
    <n v="18.470053541320791"/>
    <n v="35.630053541320791"/>
    <n v="16.645761820438"/>
  </r>
  <r>
    <n v="6"/>
    <n v="24"/>
    <n v="0.5"/>
    <n v="7.9518261347142101"/>
    <n v="0.27614"/>
    <n v="2.6560000000000001"/>
    <n v="125.07576705503904"/>
    <n v="9.8757670550390415"/>
    <n v="28.595767055039033"/>
    <n v="7.6092912414895801"/>
  </r>
  <r>
    <n v="5"/>
    <n v="26"/>
    <n v="1.25"/>
    <n v="3.2803993055555498"/>
    <n v="0.20387"/>
    <n v="1.58"/>
    <n v="125.48574410364584"/>
    <n v="21.485744103645843"/>
    <n v="38.385744103645848"/>
    <n v="28.797658569819156"/>
  </r>
  <r>
    <n v="6"/>
    <n v="26"/>
    <n v="0.25"/>
    <n v="11.4148283627586"/>
    <n v="0.23121"/>
    <n v="2.8877000000000002"/>
    <n v="125.6766226026154"/>
    <n v="0.87662260261540581"/>
    <n v="21.1566226026154"/>
    <n v="5.1445456736443571"/>
  </r>
  <r>
    <n v="5"/>
    <n v="28"/>
    <n v="0.5"/>
    <n v="6.3045862615265804"/>
    <n v="0.16014999999999999"/>
    <n v="2.1560000000000001"/>
    <n v="127.41699150993217"/>
    <n v="15.416991509932174"/>
    <n v="33.616991509932177"/>
    <n v="11.126115039221862"/>
  </r>
  <r>
    <n v="6"/>
    <n v="24"/>
    <n v="0.75"/>
    <n v="5.9889245180661401"/>
    <n v="0.29355999999999999"/>
    <n v="2.4504999999999999"/>
    <n v="131.08224915000241"/>
    <n v="15.882249150002423"/>
    <n v="34.602249150002415"/>
    <n v="11.147451415663971"/>
  </r>
  <r>
    <n v="5"/>
    <n v="28"/>
    <n v="0.75"/>
    <n v="4.73284781188765"/>
    <n v="0.16778000000000001"/>
    <n v="1.8754999999999999"/>
    <n v="131.91762113468323"/>
    <n v="19.917621134683223"/>
    <n v="38.117621134683226"/>
    <n v="17.321632941604612"/>
  </r>
  <r>
    <n v="5"/>
    <n v="28"/>
    <n v="1"/>
    <n v="3.8212567009885201"/>
    <n v="0.17591000000000001"/>
    <n v="1.6734"/>
    <n v="134.27770630283669"/>
    <n v="22.277706302836702"/>
    <n v="40.477706302836701"/>
    <n v="24.465713821959525"/>
  </r>
  <r>
    <n v="6"/>
    <n v="24"/>
    <n v="1"/>
    <n v="4.7693544446458498"/>
    <n v="0.31089"/>
    <n v="2.3111999999999999"/>
    <n v="134.45981261083045"/>
    <n v="19.259812610830465"/>
    <n v="37.979812610830457"/>
    <n v="15.094043138342906"/>
  </r>
  <r>
    <n v="5"/>
    <n v="28"/>
    <n v="1.25"/>
    <n v="3.2377878682983399"/>
    <n v="0.18440999999999999"/>
    <n v="1.5212000000000001"/>
    <n v="135.67175755553745"/>
    <n v="23.671757555537461"/>
    <n v="41.871757555537464"/>
    <n v="32.345692690831825"/>
  </r>
  <r>
    <n v="6"/>
    <n v="24"/>
    <n v="1.25"/>
    <n v="3.9474484705424202"/>
    <n v="0.32773999999999998"/>
    <n v="2.2174999999999998"/>
    <n v="136.54026977830776"/>
    <n v="21.340269778307761"/>
    <n v="40.060269778307756"/>
    <n v="19.303647145477271"/>
  </r>
  <r>
    <n v="6"/>
    <n v="26"/>
    <n v="0.5"/>
    <n v="7.9388412920810598"/>
    <n v="0.24554000000000001"/>
    <n v="2.5531999999999999"/>
    <n v="137.67985350391623"/>
    <n v="12.879853503916227"/>
    <n v="33.159853503916224"/>
    <n v="8.5152157507772923"/>
  </r>
  <r>
    <n v="6"/>
    <n v="28"/>
    <n v="0.25"/>
    <n v="11.263889400921601"/>
    <n v="0.20932000000000001"/>
    <n v="2.8277000000000001"/>
    <n v="138.50685727041491"/>
    <n v="4.1068572704149062"/>
    <n v="25.946857270414895"/>
    <n v="5.6962393441874939"/>
  </r>
  <r>
    <n v="6"/>
    <n v="26"/>
    <n v="0.75"/>
    <n v="6.0166493236212197"/>
    <n v="0.26033000000000001"/>
    <n v="2.3250999999999999"/>
    <n v="143.57700297606661"/>
    <n v="18.777002976066619"/>
    <n v="39.057002976066613"/>
    <n v="12.55735630455839"/>
  </r>
  <r>
    <n v="6"/>
    <n v="26"/>
    <n v="1"/>
    <n v="4.8279653466285"/>
    <n v="0.27529999999999999"/>
    <n v="2.1638000000000002"/>
    <n v="146.88238744289208"/>
    <n v="22.082387442892081"/>
    <n v="42.362387442892071"/>
    <n v="17.109742163630902"/>
  </r>
  <r>
    <n v="6"/>
    <n v="26"/>
    <n v="1.25"/>
    <n v="4.0282802666325397"/>
    <n v="0.29011999999999999"/>
    <n v="2.0472999999999999"/>
    <n v="148.92158648107863"/>
    <n v="24.121586481078637"/>
    <n v="44.401586481078631"/>
    <n v="22.038836751059414"/>
  </r>
  <r>
    <n v="6"/>
    <n v="28"/>
    <n v="0.5"/>
    <n v="7.8273860914871696"/>
    <n v="0.22136"/>
    <n v="2.4756999999999998"/>
    <n v="150.35441043851682"/>
    <n v="15.954410438516824"/>
    <n v="37.794410438516813"/>
    <n v="9.5207926838959569"/>
  </r>
  <r>
    <n v="6"/>
    <n v="28"/>
    <n v="0.75"/>
    <n v="5.9594622690784398"/>
    <n v="0.23393"/>
    <n v="2.2322000000000002"/>
    <n v="156.09138533156863"/>
    <n v="21.691385331568632"/>
    <n v="43.531385331568622"/>
    <n v="14.10743438070528"/>
  </r>
  <r>
    <n v="6"/>
    <n v="28"/>
    <n v="1"/>
    <n v="4.8109435182734996"/>
    <n v="0.24682000000000001"/>
    <n v="2.0565000000000002"/>
    <n v="159.29373173385082"/>
    <n v="24.893731733850821"/>
    <n v="46.73373173385081"/>
    <n v="19.296441927157268"/>
  </r>
  <r>
    <n v="6"/>
    <n v="28"/>
    <n v="1.25"/>
    <n v="4.0418884582377403"/>
    <n v="0.25978000000000001"/>
    <n v="1.9256"/>
    <n v="161.26694136849841"/>
    <n v="26.866941368498416"/>
    <n v="48.706941368498406"/>
    <n v="24.95151300390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6B9D8-05AD-431E-B6CE-CB47619118A3}" name="数据透视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C20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1"/>
  <sheetViews>
    <sheetView zoomScale="85" zoomScaleNormal="85" workbookViewId="0">
      <selection activeCell="I2" sqref="I2"/>
    </sheetView>
  </sheetViews>
  <sheetFormatPr defaultRowHeight="13.8" x14ac:dyDescent="0.25"/>
  <cols>
    <col min="5" max="5" width="15" bestFit="1" customWidth="1"/>
    <col min="6" max="6" width="23.77734375" bestFit="1" customWidth="1"/>
    <col min="7" max="7" width="15" bestFit="1" customWidth="1"/>
    <col min="13" max="13" width="14.77734375" customWidth="1"/>
    <col min="14" max="14" width="15.5546875" customWidth="1"/>
    <col min="15" max="15" width="16.5546875" customWidth="1"/>
    <col min="16" max="16" width="13.44140625" customWidth="1"/>
    <col min="20" max="20" width="11.5546875" customWidth="1"/>
  </cols>
  <sheetData>
    <row r="1" spans="1:16" ht="14.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11</v>
      </c>
      <c r="M1" s="6" t="s">
        <v>31</v>
      </c>
      <c r="N1" s="6" t="s">
        <v>30</v>
      </c>
      <c r="O1" s="6" t="s">
        <v>32</v>
      </c>
      <c r="P1" s="7" t="s">
        <v>10</v>
      </c>
    </row>
    <row r="2" spans="1:16" x14ac:dyDescent="0.25">
      <c r="A2">
        <v>3</v>
      </c>
      <c r="B2" s="1">
        <v>8</v>
      </c>
      <c r="C2">
        <v>5</v>
      </c>
      <c r="D2">
        <v>20</v>
      </c>
      <c r="I2">
        <v>3</v>
      </c>
      <c r="J2">
        <v>10</v>
      </c>
      <c r="K2">
        <v>0.25</v>
      </c>
      <c r="L2">
        <v>6.5264966040120003</v>
      </c>
      <c r="M2" s="3"/>
      <c r="N2" s="2"/>
      <c r="O2" s="2"/>
      <c r="P2" s="4"/>
    </row>
    <row r="3" spans="1:16" x14ac:dyDescent="0.25">
      <c r="A3">
        <v>3</v>
      </c>
      <c r="B3" s="1">
        <v>8</v>
      </c>
      <c r="C3">
        <v>10</v>
      </c>
      <c r="D3">
        <v>20</v>
      </c>
      <c r="I3">
        <v>3</v>
      </c>
      <c r="J3">
        <v>10</v>
      </c>
      <c r="K3">
        <v>0.5</v>
      </c>
      <c r="L3">
        <v>6.2368867391167697</v>
      </c>
      <c r="M3" s="3"/>
      <c r="N3" s="2"/>
      <c r="O3" s="2"/>
      <c r="P3" s="5"/>
    </row>
    <row r="4" spans="1:16" x14ac:dyDescent="0.25">
      <c r="A4">
        <v>3</v>
      </c>
      <c r="B4" s="1">
        <v>8</v>
      </c>
      <c r="C4">
        <v>15</v>
      </c>
      <c r="D4">
        <v>20</v>
      </c>
      <c r="I4">
        <v>3</v>
      </c>
      <c r="J4">
        <v>10</v>
      </c>
      <c r="K4">
        <v>0.75</v>
      </c>
      <c r="L4">
        <v>5.0524250365434504</v>
      </c>
      <c r="M4" s="3"/>
      <c r="N4" s="2"/>
      <c r="O4" s="2"/>
      <c r="P4" s="5"/>
    </row>
    <row r="5" spans="1:16" x14ac:dyDescent="0.25">
      <c r="A5">
        <v>3</v>
      </c>
      <c r="B5" s="1">
        <v>8</v>
      </c>
      <c r="C5">
        <v>20</v>
      </c>
      <c r="D5">
        <v>20</v>
      </c>
      <c r="I5">
        <v>3</v>
      </c>
      <c r="J5">
        <v>10</v>
      </c>
      <c r="K5">
        <v>1</v>
      </c>
      <c r="L5">
        <v>4.3638744662602704</v>
      </c>
      <c r="M5" s="3"/>
      <c r="N5" s="2"/>
      <c r="O5" s="2"/>
      <c r="P5" s="5"/>
    </row>
    <row r="6" spans="1:16" x14ac:dyDescent="0.25">
      <c r="A6">
        <v>3</v>
      </c>
      <c r="B6" s="1">
        <v>8</v>
      </c>
      <c r="C6">
        <v>25</v>
      </c>
      <c r="D6">
        <v>20</v>
      </c>
      <c r="I6">
        <v>3</v>
      </c>
      <c r="J6">
        <v>10</v>
      </c>
      <c r="K6">
        <v>1.25</v>
      </c>
      <c r="L6">
        <v>4.9314201996917104</v>
      </c>
      <c r="M6" s="3"/>
      <c r="N6" s="2"/>
      <c r="O6" s="2"/>
      <c r="P6" s="5"/>
    </row>
    <row r="7" spans="1:16" x14ac:dyDescent="0.25">
      <c r="A7">
        <v>3</v>
      </c>
      <c r="B7" s="1">
        <v>9</v>
      </c>
      <c r="C7">
        <v>5</v>
      </c>
      <c r="D7">
        <v>20</v>
      </c>
      <c r="I7">
        <v>3</v>
      </c>
      <c r="J7">
        <v>12</v>
      </c>
      <c r="K7">
        <v>0.25</v>
      </c>
      <c r="L7">
        <v>5.4480855317484398</v>
      </c>
      <c r="M7" s="3"/>
      <c r="N7" s="2"/>
      <c r="O7" s="2"/>
      <c r="P7" s="5"/>
    </row>
    <row r="8" spans="1:16" x14ac:dyDescent="0.25">
      <c r="A8">
        <v>3</v>
      </c>
      <c r="B8" s="1">
        <v>9</v>
      </c>
      <c r="C8">
        <v>10</v>
      </c>
      <c r="D8">
        <v>20</v>
      </c>
      <c r="I8">
        <v>3</v>
      </c>
      <c r="J8">
        <v>12</v>
      </c>
      <c r="K8">
        <v>0.5</v>
      </c>
      <c r="L8">
        <v>3.58748068006182</v>
      </c>
      <c r="M8" s="3"/>
      <c r="N8" s="2"/>
      <c r="O8" s="2"/>
      <c r="P8" s="5"/>
    </row>
    <row r="9" spans="1:16" x14ac:dyDescent="0.25">
      <c r="A9">
        <v>3</v>
      </c>
      <c r="B9" s="1">
        <v>9</v>
      </c>
      <c r="C9">
        <v>15</v>
      </c>
      <c r="D9">
        <v>20</v>
      </c>
      <c r="I9">
        <v>3</v>
      </c>
      <c r="J9">
        <v>12</v>
      </c>
      <c r="K9">
        <v>0.75</v>
      </c>
      <c r="L9">
        <v>2.7709926753267702</v>
      </c>
      <c r="M9" s="3"/>
      <c r="N9" s="2"/>
      <c r="O9" s="2"/>
      <c r="P9" s="5"/>
    </row>
    <row r="10" spans="1:16" x14ac:dyDescent="0.25">
      <c r="A10">
        <v>3</v>
      </c>
      <c r="B10" s="1">
        <v>9</v>
      </c>
      <c r="C10">
        <v>20</v>
      </c>
      <c r="D10">
        <v>20</v>
      </c>
      <c r="I10">
        <v>3</v>
      </c>
      <c r="J10">
        <v>12</v>
      </c>
      <c r="K10">
        <v>1</v>
      </c>
      <c r="L10">
        <v>2.50026326728557</v>
      </c>
      <c r="M10" s="3"/>
      <c r="N10" s="2"/>
      <c r="O10" s="2"/>
      <c r="P10" s="5"/>
    </row>
    <row r="11" spans="1:16" x14ac:dyDescent="0.25">
      <c r="A11">
        <v>3</v>
      </c>
      <c r="B11" s="1">
        <v>9</v>
      </c>
      <c r="C11">
        <v>25</v>
      </c>
      <c r="D11">
        <v>20</v>
      </c>
      <c r="I11">
        <v>3</v>
      </c>
      <c r="J11">
        <v>12</v>
      </c>
      <c r="K11">
        <v>1.25</v>
      </c>
      <c r="L11">
        <v>2.7918579590161099</v>
      </c>
      <c r="M11" s="3"/>
      <c r="N11" s="2"/>
      <c r="O11" s="2"/>
      <c r="P11" s="5"/>
    </row>
    <row r="12" spans="1:16" x14ac:dyDescent="0.25">
      <c r="A12">
        <v>3</v>
      </c>
      <c r="B12" s="1">
        <v>10</v>
      </c>
      <c r="C12">
        <v>5</v>
      </c>
      <c r="D12">
        <v>20</v>
      </c>
      <c r="E12" t="s">
        <v>12</v>
      </c>
      <c r="I12">
        <v>3</v>
      </c>
      <c r="J12">
        <v>14</v>
      </c>
      <c r="K12">
        <v>0.25</v>
      </c>
      <c r="L12">
        <v>5.6491711438673802</v>
      </c>
      <c r="M12" s="3"/>
      <c r="N12" s="2"/>
      <c r="O12" s="2"/>
      <c r="P12" s="5"/>
    </row>
    <row r="13" spans="1:16" x14ac:dyDescent="0.25">
      <c r="A13">
        <v>3</v>
      </c>
      <c r="B13" s="1">
        <v>10</v>
      </c>
      <c r="C13">
        <v>10</v>
      </c>
      <c r="D13">
        <v>20</v>
      </c>
      <c r="E13" t="s">
        <v>12</v>
      </c>
      <c r="I13">
        <v>3</v>
      </c>
      <c r="J13">
        <v>14</v>
      </c>
      <c r="K13">
        <v>0.5</v>
      </c>
      <c r="L13">
        <v>3.6027217056021699</v>
      </c>
      <c r="M13" s="3"/>
      <c r="N13" s="2"/>
      <c r="O13" s="2"/>
      <c r="P13" s="5"/>
    </row>
    <row r="14" spans="1:16" x14ac:dyDescent="0.25">
      <c r="A14">
        <v>3</v>
      </c>
      <c r="B14" s="1">
        <v>10</v>
      </c>
      <c r="C14">
        <v>15</v>
      </c>
      <c r="D14">
        <v>20</v>
      </c>
      <c r="E14" t="s">
        <v>12</v>
      </c>
      <c r="I14">
        <v>3</v>
      </c>
      <c r="J14">
        <v>14</v>
      </c>
      <c r="K14">
        <v>0.75</v>
      </c>
      <c r="L14">
        <v>2.7059886422302499</v>
      </c>
      <c r="M14" s="3"/>
      <c r="N14" s="2"/>
      <c r="O14" s="2"/>
      <c r="P14" s="5"/>
    </row>
    <row r="15" spans="1:16" x14ac:dyDescent="0.25">
      <c r="A15">
        <v>3</v>
      </c>
      <c r="B15" s="1">
        <v>10</v>
      </c>
      <c r="C15">
        <v>20</v>
      </c>
      <c r="D15">
        <v>20</v>
      </c>
      <c r="E15" t="s">
        <v>12</v>
      </c>
      <c r="I15">
        <v>3</v>
      </c>
      <c r="J15">
        <v>14</v>
      </c>
      <c r="K15">
        <v>1</v>
      </c>
      <c r="L15">
        <v>2.2223797588774401</v>
      </c>
      <c r="M15" s="3"/>
      <c r="N15" s="2"/>
      <c r="O15" s="2"/>
      <c r="P15" s="5"/>
    </row>
    <row r="16" spans="1:16" x14ac:dyDescent="0.25">
      <c r="A16">
        <v>3</v>
      </c>
      <c r="B16" s="1">
        <v>10</v>
      </c>
      <c r="C16">
        <v>25</v>
      </c>
      <c r="D16">
        <v>20</v>
      </c>
      <c r="E16" t="s">
        <v>13</v>
      </c>
      <c r="F16" t="s">
        <v>14</v>
      </c>
      <c r="I16">
        <v>3</v>
      </c>
      <c r="J16">
        <v>14</v>
      </c>
      <c r="K16">
        <v>1.25</v>
      </c>
      <c r="L16">
        <v>1.92246940897336</v>
      </c>
      <c r="M16" s="3"/>
      <c r="N16" s="2"/>
      <c r="O16" s="2"/>
      <c r="P16" s="5"/>
    </row>
    <row r="17" spans="1:12" x14ac:dyDescent="0.25">
      <c r="A17">
        <v>3</v>
      </c>
      <c r="B17" s="1">
        <v>12</v>
      </c>
      <c r="C17">
        <v>5</v>
      </c>
      <c r="D17">
        <v>20</v>
      </c>
      <c r="E17" t="s">
        <v>12</v>
      </c>
      <c r="I17">
        <v>3</v>
      </c>
      <c r="J17">
        <v>16</v>
      </c>
      <c r="K17">
        <v>0.25</v>
      </c>
      <c r="L17">
        <v>5.7906247028620301</v>
      </c>
    </row>
    <row r="18" spans="1:12" x14ac:dyDescent="0.25">
      <c r="A18">
        <v>3</v>
      </c>
      <c r="B18" s="1">
        <v>12</v>
      </c>
      <c r="C18">
        <v>10</v>
      </c>
      <c r="D18">
        <v>20</v>
      </c>
      <c r="E18" t="s">
        <v>12</v>
      </c>
      <c r="I18">
        <v>3</v>
      </c>
      <c r="J18">
        <v>16</v>
      </c>
      <c r="K18">
        <v>0.5</v>
      </c>
      <c r="L18">
        <v>3.6372140174642298</v>
      </c>
    </row>
    <row r="19" spans="1:12" x14ac:dyDescent="0.25">
      <c r="A19">
        <v>3</v>
      </c>
      <c r="B19" s="1">
        <v>12</v>
      </c>
      <c r="C19">
        <v>15</v>
      </c>
      <c r="D19">
        <v>20</v>
      </c>
      <c r="E19" t="s">
        <v>12</v>
      </c>
      <c r="I19">
        <v>3</v>
      </c>
      <c r="J19">
        <v>16</v>
      </c>
      <c r="K19">
        <v>0.75</v>
      </c>
      <c r="L19">
        <v>2.7113753047078202</v>
      </c>
    </row>
    <row r="20" spans="1:12" x14ac:dyDescent="0.25">
      <c r="A20">
        <v>3</v>
      </c>
      <c r="B20" s="1">
        <v>12</v>
      </c>
      <c r="C20">
        <v>20</v>
      </c>
      <c r="D20">
        <v>20</v>
      </c>
      <c r="E20" t="s">
        <v>12</v>
      </c>
      <c r="I20">
        <v>3</v>
      </c>
      <c r="J20">
        <v>16</v>
      </c>
      <c r="K20">
        <v>1</v>
      </c>
      <c r="L20">
        <v>2.2196351046377698</v>
      </c>
    </row>
    <row r="21" spans="1:12" x14ac:dyDescent="0.25">
      <c r="A21">
        <v>3</v>
      </c>
      <c r="B21" s="1">
        <v>12</v>
      </c>
      <c r="C21">
        <v>25</v>
      </c>
      <c r="D21">
        <v>20</v>
      </c>
      <c r="E21" t="s">
        <v>12</v>
      </c>
      <c r="I21">
        <v>3</v>
      </c>
      <c r="J21">
        <v>16</v>
      </c>
      <c r="K21">
        <v>1.25</v>
      </c>
      <c r="L21">
        <v>1.9213785359420801</v>
      </c>
    </row>
    <row r="22" spans="1:12" x14ac:dyDescent="0.25">
      <c r="A22">
        <v>3</v>
      </c>
      <c r="B22" s="1">
        <v>14</v>
      </c>
      <c r="C22">
        <v>5</v>
      </c>
      <c r="D22">
        <v>20</v>
      </c>
      <c r="I22">
        <v>3</v>
      </c>
      <c r="J22">
        <v>18</v>
      </c>
      <c r="K22">
        <v>0.25</v>
      </c>
      <c r="L22">
        <v>5.8824159244658496</v>
      </c>
    </row>
    <row r="23" spans="1:12" x14ac:dyDescent="0.25">
      <c r="A23">
        <v>3</v>
      </c>
      <c r="B23" s="1">
        <v>14</v>
      </c>
      <c r="C23">
        <v>10</v>
      </c>
      <c r="D23">
        <v>20</v>
      </c>
      <c r="I23">
        <v>3</v>
      </c>
      <c r="J23">
        <v>18</v>
      </c>
      <c r="K23">
        <v>0.5</v>
      </c>
      <c r="L23">
        <v>3.6528346676596501</v>
      </c>
    </row>
    <row r="24" spans="1:12" x14ac:dyDescent="0.25">
      <c r="A24">
        <v>3</v>
      </c>
      <c r="B24" s="1">
        <v>14</v>
      </c>
      <c r="C24">
        <v>15</v>
      </c>
      <c r="D24">
        <v>20</v>
      </c>
      <c r="I24">
        <v>3</v>
      </c>
      <c r="J24">
        <v>18</v>
      </c>
      <c r="K24">
        <v>0.75</v>
      </c>
      <c r="L24">
        <v>2.7068700001362802</v>
      </c>
    </row>
    <row r="25" spans="1:12" x14ac:dyDescent="0.25">
      <c r="A25">
        <v>3</v>
      </c>
      <c r="B25" s="1">
        <v>14</v>
      </c>
      <c r="C25">
        <v>20</v>
      </c>
      <c r="D25">
        <v>20</v>
      </c>
      <c r="I25">
        <v>3</v>
      </c>
      <c r="J25">
        <v>18</v>
      </c>
      <c r="K25">
        <v>1</v>
      </c>
      <c r="L25">
        <v>2.2090234357428802</v>
      </c>
    </row>
    <row r="26" spans="1:12" x14ac:dyDescent="0.25">
      <c r="A26">
        <v>3</v>
      </c>
      <c r="B26" s="1">
        <v>14</v>
      </c>
      <c r="C26">
        <v>25</v>
      </c>
      <c r="D26">
        <v>20</v>
      </c>
      <c r="I26">
        <v>3</v>
      </c>
      <c r="J26">
        <v>18</v>
      </c>
      <c r="K26">
        <v>1.25</v>
      </c>
      <c r="L26">
        <v>1.9107713475596799</v>
      </c>
    </row>
    <row r="27" spans="1:12" x14ac:dyDescent="0.25">
      <c r="A27">
        <v>3</v>
      </c>
      <c r="B27" s="1">
        <v>16</v>
      </c>
      <c r="I27">
        <v>3</v>
      </c>
      <c r="J27" s="1">
        <v>20</v>
      </c>
      <c r="K27">
        <v>0.25</v>
      </c>
      <c r="L27">
        <v>5.9423029343361797</v>
      </c>
    </row>
    <row r="28" spans="1:12" x14ac:dyDescent="0.25">
      <c r="A28">
        <v>3</v>
      </c>
      <c r="B28" s="1">
        <v>16</v>
      </c>
      <c r="I28">
        <v>3</v>
      </c>
      <c r="J28" s="1">
        <v>20</v>
      </c>
      <c r="K28">
        <v>0.5</v>
      </c>
      <c r="L28">
        <v>3.6571682991985699</v>
      </c>
    </row>
    <row r="29" spans="1:12" x14ac:dyDescent="0.25">
      <c r="A29">
        <v>3</v>
      </c>
      <c r="B29" s="1">
        <v>16</v>
      </c>
      <c r="I29">
        <v>3</v>
      </c>
      <c r="J29" s="1">
        <v>20</v>
      </c>
      <c r="K29">
        <v>0.75</v>
      </c>
      <c r="L29">
        <v>2.6963348644485898</v>
      </c>
    </row>
    <row r="30" spans="1:12" x14ac:dyDescent="0.25">
      <c r="A30">
        <v>3</v>
      </c>
      <c r="B30" s="1">
        <v>16</v>
      </c>
      <c r="I30">
        <v>3</v>
      </c>
      <c r="J30" s="1">
        <v>20</v>
      </c>
      <c r="K30">
        <v>1</v>
      </c>
      <c r="L30">
        <v>2.2037696353812501</v>
      </c>
    </row>
    <row r="31" spans="1:12" x14ac:dyDescent="0.25">
      <c r="A31">
        <v>3</v>
      </c>
      <c r="B31" s="1">
        <v>16</v>
      </c>
      <c r="I31">
        <v>3</v>
      </c>
      <c r="J31" s="1">
        <v>20</v>
      </c>
      <c r="K31">
        <v>1.25</v>
      </c>
      <c r="L31">
        <v>1.9111379529561301</v>
      </c>
    </row>
    <row r="32" spans="1:12" x14ac:dyDescent="0.25">
      <c r="A32">
        <v>3</v>
      </c>
      <c r="B32" s="1">
        <v>18</v>
      </c>
      <c r="I32">
        <v>3</v>
      </c>
      <c r="J32" s="1">
        <v>22</v>
      </c>
      <c r="K32">
        <v>0.25</v>
      </c>
      <c r="L32">
        <v>5.9813163694650298</v>
      </c>
    </row>
    <row r="33" spans="1:12" x14ac:dyDescent="0.25">
      <c r="A33">
        <v>3</v>
      </c>
      <c r="B33" s="1">
        <v>18</v>
      </c>
      <c r="I33">
        <v>3</v>
      </c>
      <c r="J33" s="1">
        <v>22</v>
      </c>
      <c r="K33">
        <v>0.5</v>
      </c>
      <c r="L33">
        <v>3.6555516307547302</v>
      </c>
    </row>
    <row r="34" spans="1:12" x14ac:dyDescent="0.25">
      <c r="A34">
        <v>3</v>
      </c>
      <c r="B34" s="1">
        <v>18</v>
      </c>
      <c r="I34">
        <v>3</v>
      </c>
      <c r="J34" s="1">
        <v>22</v>
      </c>
      <c r="K34">
        <v>0.75</v>
      </c>
      <c r="L34">
        <v>2.6949778534923299</v>
      </c>
    </row>
    <row r="35" spans="1:12" x14ac:dyDescent="0.25">
      <c r="A35">
        <v>3</v>
      </c>
      <c r="B35" s="1">
        <v>18</v>
      </c>
      <c r="I35">
        <v>3</v>
      </c>
      <c r="J35" s="1">
        <v>22</v>
      </c>
      <c r="K35">
        <v>1</v>
      </c>
      <c r="L35">
        <v>2.2026862135610998</v>
      </c>
    </row>
    <row r="36" spans="1:12" x14ac:dyDescent="0.25">
      <c r="A36">
        <v>3</v>
      </c>
      <c r="B36" s="1">
        <v>18</v>
      </c>
      <c r="I36">
        <v>3</v>
      </c>
      <c r="J36" s="1">
        <v>22</v>
      </c>
      <c r="K36">
        <v>1.25</v>
      </c>
      <c r="L36">
        <v>1.9074281824713499</v>
      </c>
    </row>
    <row r="37" spans="1:12" x14ac:dyDescent="0.25">
      <c r="A37">
        <v>3</v>
      </c>
      <c r="B37" s="1">
        <v>20</v>
      </c>
      <c r="I37">
        <v>3</v>
      </c>
      <c r="J37" s="1">
        <v>24</v>
      </c>
      <c r="K37">
        <v>0.25</v>
      </c>
      <c r="L37">
        <v>6.0090996410697102</v>
      </c>
    </row>
    <row r="38" spans="1:12" x14ac:dyDescent="0.25">
      <c r="A38">
        <v>3</v>
      </c>
      <c r="B38" s="1">
        <v>20</v>
      </c>
      <c r="I38">
        <v>3</v>
      </c>
      <c r="J38" s="1">
        <v>24</v>
      </c>
      <c r="K38">
        <v>0.5</v>
      </c>
      <c r="L38">
        <v>3.65133538170645</v>
      </c>
    </row>
    <row r="39" spans="1:12" x14ac:dyDescent="0.25">
      <c r="A39">
        <v>3</v>
      </c>
      <c r="B39" s="1">
        <v>20</v>
      </c>
      <c r="I39">
        <v>3</v>
      </c>
      <c r="J39" s="1">
        <v>24</v>
      </c>
      <c r="K39">
        <v>0.75</v>
      </c>
      <c r="L39">
        <v>2.69642589488888</v>
      </c>
    </row>
    <row r="40" spans="1:12" x14ac:dyDescent="0.25">
      <c r="A40">
        <v>3</v>
      </c>
      <c r="B40" s="1">
        <v>20</v>
      </c>
      <c r="I40">
        <v>3</v>
      </c>
      <c r="J40" s="1">
        <v>24</v>
      </c>
      <c r="K40">
        <v>1</v>
      </c>
      <c r="L40">
        <v>2.1994212983508699</v>
      </c>
    </row>
    <row r="41" spans="1:12" x14ac:dyDescent="0.25">
      <c r="A41">
        <v>3</v>
      </c>
      <c r="B41" s="1">
        <v>20</v>
      </c>
      <c r="I41">
        <v>3</v>
      </c>
      <c r="J41" s="1">
        <v>24</v>
      </c>
      <c r="K41">
        <v>1.25</v>
      </c>
      <c r="L41">
        <v>1.9019729386203801</v>
      </c>
    </row>
    <row r="42" spans="1:12" x14ac:dyDescent="0.25">
      <c r="A42">
        <v>3</v>
      </c>
      <c r="B42" s="1">
        <v>22</v>
      </c>
      <c r="I42">
        <v>3</v>
      </c>
      <c r="J42" s="1">
        <v>26</v>
      </c>
      <c r="K42">
        <v>0.25</v>
      </c>
      <c r="L42">
        <v>6.0281553892368001</v>
      </c>
    </row>
    <row r="43" spans="1:12" x14ac:dyDescent="0.25">
      <c r="A43">
        <v>3</v>
      </c>
      <c r="B43" s="1">
        <v>22</v>
      </c>
      <c r="I43">
        <v>3</v>
      </c>
      <c r="J43" s="1">
        <v>26</v>
      </c>
      <c r="K43">
        <v>0.5</v>
      </c>
      <c r="L43">
        <v>3.65171947953452</v>
      </c>
    </row>
    <row r="44" spans="1:12" x14ac:dyDescent="0.25">
      <c r="A44">
        <v>3</v>
      </c>
      <c r="B44" s="1">
        <v>22</v>
      </c>
      <c r="I44">
        <v>3</v>
      </c>
      <c r="J44" s="1">
        <v>26</v>
      </c>
      <c r="K44">
        <v>0.75</v>
      </c>
      <c r="L44">
        <v>2.69618821862568</v>
      </c>
    </row>
    <row r="45" spans="1:12" x14ac:dyDescent="0.25">
      <c r="A45">
        <v>3</v>
      </c>
      <c r="B45" s="1">
        <v>22</v>
      </c>
      <c r="I45">
        <v>3</v>
      </c>
      <c r="J45" s="1">
        <v>26</v>
      </c>
      <c r="K45">
        <v>1</v>
      </c>
      <c r="L45">
        <v>2.1953317931968401</v>
      </c>
    </row>
    <row r="46" spans="1:12" x14ac:dyDescent="0.25">
      <c r="A46">
        <v>3</v>
      </c>
      <c r="B46" s="1">
        <v>22</v>
      </c>
      <c r="I46">
        <v>3</v>
      </c>
      <c r="J46" s="1">
        <v>26</v>
      </c>
      <c r="K46">
        <v>1.25</v>
      </c>
      <c r="L46">
        <v>1.89564323751985</v>
      </c>
    </row>
    <row r="47" spans="1:12" x14ac:dyDescent="0.25">
      <c r="A47">
        <v>3</v>
      </c>
      <c r="B47" s="1">
        <v>24</v>
      </c>
      <c r="I47">
        <v>3</v>
      </c>
      <c r="J47" s="1">
        <v>28</v>
      </c>
      <c r="K47">
        <v>0.25</v>
      </c>
      <c r="L47">
        <v>6.0419866871479702</v>
      </c>
    </row>
    <row r="48" spans="1:12" x14ac:dyDescent="0.25">
      <c r="A48">
        <v>3</v>
      </c>
      <c r="B48" s="1">
        <v>24</v>
      </c>
      <c r="I48">
        <v>3</v>
      </c>
      <c r="J48" s="1">
        <v>28</v>
      </c>
      <c r="K48">
        <v>0.5</v>
      </c>
      <c r="L48">
        <v>3.6578466069689499</v>
      </c>
    </row>
    <row r="49" spans="1:12" x14ac:dyDescent="0.25">
      <c r="A49">
        <v>3</v>
      </c>
      <c r="B49" s="1">
        <v>24</v>
      </c>
      <c r="I49">
        <v>3</v>
      </c>
      <c r="J49" s="1">
        <v>28</v>
      </c>
      <c r="K49">
        <v>0.75</v>
      </c>
      <c r="L49">
        <v>2.6952873876327899</v>
      </c>
    </row>
    <row r="50" spans="1:12" x14ac:dyDescent="0.25">
      <c r="A50">
        <v>3</v>
      </c>
      <c r="B50" s="1">
        <v>24</v>
      </c>
      <c r="I50">
        <v>3</v>
      </c>
      <c r="J50" s="1">
        <v>28</v>
      </c>
      <c r="K50">
        <v>1</v>
      </c>
      <c r="L50">
        <v>2.19126141562593</v>
      </c>
    </row>
    <row r="51" spans="1:12" x14ac:dyDescent="0.25">
      <c r="A51">
        <v>3</v>
      </c>
      <c r="B51" s="1">
        <v>24</v>
      </c>
      <c r="I51">
        <v>3</v>
      </c>
      <c r="J51" s="1">
        <v>28</v>
      </c>
      <c r="K51">
        <v>1.25</v>
      </c>
      <c r="L51">
        <v>1.92927802406586</v>
      </c>
    </row>
    <row r="52" spans="1:12" x14ac:dyDescent="0.25">
      <c r="A52">
        <v>3</v>
      </c>
      <c r="B52" s="1">
        <v>26</v>
      </c>
      <c r="I52">
        <v>4</v>
      </c>
      <c r="J52">
        <v>10</v>
      </c>
      <c r="K52">
        <v>0.25</v>
      </c>
      <c r="L52">
        <v>17.056288638370798</v>
      </c>
    </row>
    <row r="53" spans="1:12" x14ac:dyDescent="0.25">
      <c r="A53">
        <v>3</v>
      </c>
      <c r="B53" s="1">
        <v>26</v>
      </c>
      <c r="I53">
        <v>4</v>
      </c>
      <c r="J53">
        <v>10</v>
      </c>
      <c r="K53">
        <v>0.5</v>
      </c>
      <c r="L53">
        <v>8.6967608764687192</v>
      </c>
    </row>
    <row r="54" spans="1:12" x14ac:dyDescent="0.25">
      <c r="A54">
        <v>3</v>
      </c>
      <c r="B54" s="1">
        <v>26</v>
      </c>
      <c r="I54">
        <v>4</v>
      </c>
      <c r="J54">
        <v>10</v>
      </c>
      <c r="K54">
        <v>0.75</v>
      </c>
      <c r="L54">
        <v>5.6261514757466102</v>
      </c>
    </row>
    <row r="55" spans="1:12" x14ac:dyDescent="0.25">
      <c r="A55">
        <v>3</v>
      </c>
      <c r="B55" s="1">
        <v>26</v>
      </c>
      <c r="I55">
        <v>4</v>
      </c>
      <c r="J55">
        <v>10</v>
      </c>
      <c r="K55">
        <v>1</v>
      </c>
      <c r="L55">
        <v>4.2888335489961502</v>
      </c>
    </row>
    <row r="56" spans="1:12" x14ac:dyDescent="0.25">
      <c r="A56">
        <v>3</v>
      </c>
      <c r="B56" s="1">
        <v>26</v>
      </c>
      <c r="I56">
        <v>4</v>
      </c>
      <c r="J56">
        <v>10</v>
      </c>
      <c r="K56">
        <v>1.25</v>
      </c>
      <c r="L56">
        <v>6.3216038966019701</v>
      </c>
    </row>
    <row r="57" spans="1:12" x14ac:dyDescent="0.25">
      <c r="A57">
        <v>3</v>
      </c>
      <c r="B57" s="1">
        <v>28</v>
      </c>
      <c r="I57">
        <v>4</v>
      </c>
      <c r="J57">
        <v>12</v>
      </c>
      <c r="K57">
        <v>0.25</v>
      </c>
      <c r="L57">
        <v>8.6750883058753701</v>
      </c>
    </row>
    <row r="58" spans="1:12" x14ac:dyDescent="0.25">
      <c r="A58">
        <v>3</v>
      </c>
      <c r="B58" s="1">
        <v>28</v>
      </c>
      <c r="I58">
        <v>4</v>
      </c>
      <c r="J58">
        <v>12</v>
      </c>
      <c r="K58">
        <v>0.5</v>
      </c>
      <c r="L58">
        <v>5.4044319160598198</v>
      </c>
    </row>
    <row r="59" spans="1:12" x14ac:dyDescent="0.25">
      <c r="A59">
        <v>3</v>
      </c>
      <c r="B59" s="1">
        <v>28</v>
      </c>
      <c r="I59">
        <v>4</v>
      </c>
      <c r="J59">
        <v>12</v>
      </c>
      <c r="K59">
        <v>0.75</v>
      </c>
      <c r="L59">
        <v>3.7636556699528398</v>
      </c>
    </row>
    <row r="60" spans="1:12" x14ac:dyDescent="0.25">
      <c r="A60">
        <v>3</v>
      </c>
      <c r="B60" s="1">
        <v>28</v>
      </c>
      <c r="I60">
        <v>4</v>
      </c>
      <c r="J60">
        <v>12</v>
      </c>
      <c r="K60">
        <v>1</v>
      </c>
      <c r="L60">
        <v>3.24708216885172</v>
      </c>
    </row>
    <row r="61" spans="1:12" x14ac:dyDescent="0.25">
      <c r="A61">
        <v>3</v>
      </c>
      <c r="B61" s="1">
        <v>28</v>
      </c>
      <c r="I61">
        <v>4</v>
      </c>
      <c r="J61">
        <v>12</v>
      </c>
      <c r="K61">
        <v>1.25</v>
      </c>
      <c r="L61">
        <v>4.2398027553131401</v>
      </c>
    </row>
    <row r="62" spans="1:12" x14ac:dyDescent="0.25">
      <c r="I62">
        <v>4</v>
      </c>
      <c r="J62">
        <v>14</v>
      </c>
      <c r="K62">
        <v>0.25</v>
      </c>
      <c r="L62">
        <v>7.7333150006874698</v>
      </c>
    </row>
    <row r="63" spans="1:12" x14ac:dyDescent="0.25">
      <c r="I63">
        <v>4</v>
      </c>
      <c r="J63">
        <v>14</v>
      </c>
      <c r="K63">
        <v>0.5</v>
      </c>
      <c r="L63">
        <v>5.1135157647929903</v>
      </c>
    </row>
    <row r="64" spans="1:12" x14ac:dyDescent="0.25">
      <c r="I64">
        <v>4</v>
      </c>
      <c r="J64">
        <v>14</v>
      </c>
      <c r="K64">
        <v>0.75</v>
      </c>
      <c r="L64">
        <v>3.7583516483516402</v>
      </c>
    </row>
    <row r="65" spans="9:12" x14ac:dyDescent="0.25">
      <c r="I65">
        <v>4</v>
      </c>
      <c r="J65">
        <v>14</v>
      </c>
      <c r="K65">
        <v>1</v>
      </c>
      <c r="L65">
        <v>2.9310028449502101</v>
      </c>
    </row>
    <row r="66" spans="9:12" x14ac:dyDescent="0.25">
      <c r="I66">
        <v>4</v>
      </c>
      <c r="J66">
        <v>14</v>
      </c>
      <c r="K66">
        <v>1.25</v>
      </c>
      <c r="L66">
        <v>2.39509287481525</v>
      </c>
    </row>
    <row r="67" spans="9:12" x14ac:dyDescent="0.25">
      <c r="I67">
        <v>4</v>
      </c>
      <c r="J67">
        <v>16</v>
      </c>
      <c r="K67">
        <v>0.25</v>
      </c>
      <c r="L67">
        <v>7.79524140809795</v>
      </c>
    </row>
    <row r="68" spans="9:12" x14ac:dyDescent="0.25">
      <c r="I68">
        <v>4</v>
      </c>
      <c r="J68">
        <v>16</v>
      </c>
      <c r="K68">
        <v>0.5</v>
      </c>
      <c r="L68">
        <v>5.1098036824777404</v>
      </c>
    </row>
    <row r="69" spans="9:12" x14ac:dyDescent="0.25">
      <c r="I69">
        <v>4</v>
      </c>
      <c r="J69">
        <v>16</v>
      </c>
      <c r="K69">
        <v>0.75</v>
      </c>
      <c r="L69">
        <v>3.7927251228471399</v>
      </c>
    </row>
    <row r="70" spans="9:12" x14ac:dyDescent="0.25">
      <c r="I70">
        <v>4</v>
      </c>
      <c r="J70">
        <v>16</v>
      </c>
      <c r="K70">
        <v>1</v>
      </c>
      <c r="L70">
        <v>3.0261887463758699</v>
      </c>
    </row>
    <row r="71" spans="9:12" x14ac:dyDescent="0.25">
      <c r="I71">
        <v>4</v>
      </c>
      <c r="J71">
        <v>16</v>
      </c>
      <c r="K71">
        <v>1.25</v>
      </c>
      <c r="L71">
        <v>2.5253722226463999</v>
      </c>
    </row>
    <row r="72" spans="9:12" x14ac:dyDescent="0.25">
      <c r="I72">
        <v>4</v>
      </c>
      <c r="J72">
        <v>18</v>
      </c>
      <c r="K72">
        <v>0.25</v>
      </c>
      <c r="L72">
        <v>7.8138602198788396</v>
      </c>
    </row>
    <row r="73" spans="9:12" x14ac:dyDescent="0.25">
      <c r="I73">
        <v>4</v>
      </c>
      <c r="J73">
        <v>18</v>
      </c>
      <c r="K73">
        <v>0.5</v>
      </c>
      <c r="L73">
        <v>5.1008851428916602</v>
      </c>
    </row>
    <row r="74" spans="9:12" x14ac:dyDescent="0.25">
      <c r="I74">
        <v>4</v>
      </c>
      <c r="J74">
        <v>18</v>
      </c>
      <c r="K74">
        <v>0.75</v>
      </c>
      <c r="L74">
        <v>3.8008286166652399</v>
      </c>
    </row>
    <row r="75" spans="9:12" x14ac:dyDescent="0.25">
      <c r="I75">
        <v>4</v>
      </c>
      <c r="J75">
        <v>18</v>
      </c>
      <c r="K75">
        <v>1</v>
      </c>
      <c r="L75">
        <v>3.0606215779729702</v>
      </c>
    </row>
    <row r="76" spans="9:12" x14ac:dyDescent="0.25">
      <c r="I76">
        <v>4</v>
      </c>
      <c r="J76">
        <v>18</v>
      </c>
      <c r="K76">
        <v>1.25</v>
      </c>
      <c r="L76">
        <v>2.5846862103869799</v>
      </c>
    </row>
    <row r="77" spans="9:12" x14ac:dyDescent="0.25">
      <c r="I77">
        <v>4</v>
      </c>
      <c r="J77" s="1">
        <v>20</v>
      </c>
      <c r="K77">
        <v>0.25</v>
      </c>
      <c r="L77">
        <v>7.7633307954769704</v>
      </c>
    </row>
    <row r="78" spans="9:12" x14ac:dyDescent="0.25">
      <c r="I78">
        <v>4</v>
      </c>
      <c r="J78" s="1">
        <v>20</v>
      </c>
      <c r="K78">
        <v>0.5</v>
      </c>
      <c r="L78">
        <v>5.0410747235932103</v>
      </c>
    </row>
    <row r="79" spans="9:12" x14ac:dyDescent="0.25">
      <c r="I79">
        <v>4</v>
      </c>
      <c r="J79" s="1">
        <v>20</v>
      </c>
      <c r="K79">
        <v>0.75</v>
      </c>
      <c r="L79">
        <v>3.75707716558935</v>
      </c>
    </row>
    <row r="80" spans="9:12" x14ac:dyDescent="0.25">
      <c r="I80">
        <v>4</v>
      </c>
      <c r="J80" s="1">
        <v>20</v>
      </c>
      <c r="K80">
        <v>1</v>
      </c>
      <c r="L80">
        <v>3.03736031507156</v>
      </c>
    </row>
    <row r="81" spans="9:12" x14ac:dyDescent="0.25">
      <c r="I81">
        <v>4</v>
      </c>
      <c r="J81" s="1">
        <v>20</v>
      </c>
      <c r="K81">
        <v>1.25</v>
      </c>
      <c r="L81">
        <v>2.5833764864279498</v>
      </c>
    </row>
    <row r="82" spans="9:12" x14ac:dyDescent="0.25">
      <c r="I82">
        <v>4</v>
      </c>
      <c r="J82" s="1">
        <v>22</v>
      </c>
      <c r="K82">
        <v>0.25</v>
      </c>
      <c r="L82">
        <v>7.7388178009285404</v>
      </c>
    </row>
    <row r="83" spans="9:12" x14ac:dyDescent="0.25">
      <c r="I83">
        <v>4</v>
      </c>
      <c r="J83" s="1">
        <v>22</v>
      </c>
      <c r="K83">
        <v>0.5</v>
      </c>
      <c r="L83">
        <v>4.9996716956917497</v>
      </c>
    </row>
    <row r="84" spans="9:12" x14ac:dyDescent="0.25">
      <c r="I84">
        <v>4</v>
      </c>
      <c r="J84" s="1">
        <v>22</v>
      </c>
      <c r="K84">
        <v>0.75</v>
      </c>
      <c r="L84">
        <v>3.7176905218160301</v>
      </c>
    </row>
    <row r="85" spans="9:12" x14ac:dyDescent="0.25">
      <c r="I85">
        <v>4</v>
      </c>
      <c r="J85" s="1">
        <v>22</v>
      </c>
      <c r="K85">
        <v>1</v>
      </c>
      <c r="L85">
        <v>3.0044685785395102</v>
      </c>
    </row>
    <row r="86" spans="9:12" x14ac:dyDescent="0.25">
      <c r="I86">
        <v>4</v>
      </c>
      <c r="J86" s="1">
        <v>22</v>
      </c>
      <c r="K86">
        <v>1.25</v>
      </c>
      <c r="L86">
        <v>2.5593414111175901</v>
      </c>
    </row>
    <row r="87" spans="9:12" x14ac:dyDescent="0.25">
      <c r="I87">
        <v>4</v>
      </c>
      <c r="J87" s="1">
        <v>24</v>
      </c>
      <c r="K87">
        <v>0.25</v>
      </c>
      <c r="L87">
        <v>7.7329642248722301</v>
      </c>
    </row>
    <row r="88" spans="9:12" x14ac:dyDescent="0.25">
      <c r="I88">
        <v>4</v>
      </c>
      <c r="J88" s="1">
        <v>24</v>
      </c>
      <c r="K88">
        <v>0.5</v>
      </c>
      <c r="L88">
        <v>4.9721338762892699</v>
      </c>
    </row>
    <row r="89" spans="9:12" x14ac:dyDescent="0.25">
      <c r="I89">
        <v>4</v>
      </c>
      <c r="J89" s="1">
        <v>24</v>
      </c>
      <c r="K89">
        <v>0.75</v>
      </c>
      <c r="L89">
        <v>3.6890626710953698</v>
      </c>
    </row>
    <row r="90" spans="9:12" x14ac:dyDescent="0.25">
      <c r="I90">
        <v>4</v>
      </c>
      <c r="J90" s="1">
        <v>24</v>
      </c>
      <c r="K90">
        <v>1</v>
      </c>
      <c r="L90">
        <v>2.9801748331898001</v>
      </c>
    </row>
    <row r="91" spans="9:12" x14ac:dyDescent="0.25">
      <c r="I91">
        <v>4</v>
      </c>
      <c r="J91" s="1">
        <v>24</v>
      </c>
      <c r="K91">
        <v>1.25</v>
      </c>
      <c r="L91">
        <v>2.5408873873873801</v>
      </c>
    </row>
    <row r="92" spans="9:12" x14ac:dyDescent="0.25">
      <c r="I92">
        <v>4</v>
      </c>
      <c r="J92" s="1">
        <v>26</v>
      </c>
      <c r="K92">
        <v>0.25</v>
      </c>
      <c r="L92">
        <v>7.7151678998292503</v>
      </c>
    </row>
    <row r="93" spans="9:12" x14ac:dyDescent="0.25">
      <c r="I93">
        <v>4</v>
      </c>
      <c r="J93" s="1">
        <v>26</v>
      </c>
      <c r="K93">
        <v>0.5</v>
      </c>
      <c r="L93">
        <v>4.9391461499718501</v>
      </c>
    </row>
    <row r="94" spans="9:12" x14ac:dyDescent="0.25">
      <c r="I94">
        <v>4</v>
      </c>
      <c r="J94" s="1">
        <v>26</v>
      </c>
      <c r="K94">
        <v>0.75</v>
      </c>
      <c r="L94">
        <v>3.6561302768745798</v>
      </c>
    </row>
    <row r="95" spans="9:12" x14ac:dyDescent="0.25">
      <c r="I95">
        <v>4</v>
      </c>
      <c r="J95" s="1">
        <v>26</v>
      </c>
      <c r="K95">
        <v>1</v>
      </c>
      <c r="L95">
        <v>2.9499800924933299</v>
      </c>
    </row>
    <row r="96" spans="9:12" x14ac:dyDescent="0.25">
      <c r="I96">
        <v>4</v>
      </c>
      <c r="J96" s="1">
        <v>26</v>
      </c>
      <c r="K96">
        <v>1.25</v>
      </c>
      <c r="L96">
        <v>2.51472271771252</v>
      </c>
    </row>
    <row r="97" spans="9:12" x14ac:dyDescent="0.25">
      <c r="I97">
        <v>4</v>
      </c>
      <c r="J97" s="1">
        <v>28</v>
      </c>
      <c r="K97">
        <v>0.25</v>
      </c>
      <c r="L97">
        <v>7.6920576999828896</v>
      </c>
    </row>
    <row r="98" spans="9:12" x14ac:dyDescent="0.25">
      <c r="I98">
        <v>4</v>
      </c>
      <c r="J98" s="1">
        <v>28</v>
      </c>
      <c r="K98">
        <v>0.5</v>
      </c>
      <c r="L98">
        <v>4.9055449669784101</v>
      </c>
    </row>
    <row r="99" spans="9:12" x14ac:dyDescent="0.25">
      <c r="I99">
        <v>4</v>
      </c>
      <c r="J99" s="1">
        <v>28</v>
      </c>
      <c r="K99">
        <v>0.75</v>
      </c>
      <c r="L99">
        <v>3.6225051090684799</v>
      </c>
    </row>
    <row r="100" spans="9:12" x14ac:dyDescent="0.25">
      <c r="I100">
        <v>4</v>
      </c>
      <c r="J100" s="1">
        <v>28</v>
      </c>
      <c r="K100">
        <v>1</v>
      </c>
      <c r="L100">
        <v>2.9186562498102901</v>
      </c>
    </row>
    <row r="101" spans="9:12" x14ac:dyDescent="0.25">
      <c r="I101">
        <v>4</v>
      </c>
      <c r="J101" s="1">
        <v>28</v>
      </c>
      <c r="K101">
        <v>1.25</v>
      </c>
      <c r="L101">
        <v>2.4862671331982802</v>
      </c>
    </row>
    <row r="102" spans="9:12" x14ac:dyDescent="0.25">
      <c r="I102">
        <v>5</v>
      </c>
      <c r="J102">
        <v>10</v>
      </c>
      <c r="K102">
        <v>0.25</v>
      </c>
      <c r="L102">
        <v>13.9169918410783</v>
      </c>
    </row>
    <row r="103" spans="9:12" x14ac:dyDescent="0.25">
      <c r="I103">
        <v>5</v>
      </c>
      <c r="J103">
        <v>10</v>
      </c>
      <c r="K103">
        <v>0.5</v>
      </c>
      <c r="L103">
        <v>5.6159583250305998</v>
      </c>
    </row>
    <row r="104" spans="9:12" x14ac:dyDescent="0.25">
      <c r="I104">
        <v>5</v>
      </c>
      <c r="J104">
        <v>10</v>
      </c>
      <c r="K104">
        <v>0.75</v>
      </c>
      <c r="L104">
        <v>5.3548870615176396</v>
      </c>
    </row>
    <row r="105" spans="9:12" x14ac:dyDescent="0.25">
      <c r="I105">
        <v>5</v>
      </c>
      <c r="J105">
        <v>10</v>
      </c>
      <c r="K105">
        <v>1</v>
      </c>
      <c r="L105">
        <v>-7.2523598201766397</v>
      </c>
    </row>
    <row r="106" spans="9:12" x14ac:dyDescent="0.25">
      <c r="I106">
        <v>5</v>
      </c>
      <c r="J106">
        <v>10</v>
      </c>
      <c r="K106">
        <v>1.25</v>
      </c>
      <c r="L106">
        <v>9.5544111203540805</v>
      </c>
    </row>
    <row r="107" spans="9:12" x14ac:dyDescent="0.25">
      <c r="I107">
        <v>5</v>
      </c>
      <c r="J107">
        <v>12</v>
      </c>
      <c r="K107">
        <v>0.25</v>
      </c>
      <c r="L107">
        <v>8.5021375204762393</v>
      </c>
    </row>
    <row r="108" spans="9:12" x14ac:dyDescent="0.25">
      <c r="I108">
        <v>5</v>
      </c>
      <c r="J108">
        <v>12</v>
      </c>
      <c r="K108">
        <v>0.5</v>
      </c>
      <c r="L108">
        <v>5.4493846713054301</v>
      </c>
    </row>
    <row r="109" spans="9:12" x14ac:dyDescent="0.25">
      <c r="I109">
        <v>5</v>
      </c>
      <c r="J109">
        <v>12</v>
      </c>
      <c r="K109">
        <v>0.75</v>
      </c>
      <c r="L109">
        <v>3.79329769393975</v>
      </c>
    </row>
    <row r="110" spans="9:12" x14ac:dyDescent="0.25">
      <c r="I110">
        <v>5</v>
      </c>
      <c r="J110">
        <v>12</v>
      </c>
      <c r="K110">
        <v>1</v>
      </c>
      <c r="L110">
        <v>3.2438342232392499</v>
      </c>
    </row>
    <row r="111" spans="9:12" x14ac:dyDescent="0.25">
      <c r="I111">
        <v>5</v>
      </c>
      <c r="J111">
        <v>12</v>
      </c>
      <c r="K111">
        <v>1.25</v>
      </c>
      <c r="L111">
        <v>4.4243917044703398</v>
      </c>
    </row>
    <row r="112" spans="9:12" x14ac:dyDescent="0.25">
      <c r="I112">
        <v>5</v>
      </c>
      <c r="J112">
        <v>14</v>
      </c>
      <c r="K112">
        <v>0.25</v>
      </c>
      <c r="L112">
        <v>8.5610218328788807</v>
      </c>
    </row>
    <row r="113" spans="9:12" x14ac:dyDescent="0.25">
      <c r="I113">
        <v>5</v>
      </c>
      <c r="J113">
        <v>14</v>
      </c>
      <c r="K113">
        <v>0.5</v>
      </c>
      <c r="L113">
        <v>5.6951019026666296</v>
      </c>
    </row>
    <row r="114" spans="9:12" x14ac:dyDescent="0.25">
      <c r="I114">
        <v>5</v>
      </c>
      <c r="J114">
        <v>14</v>
      </c>
      <c r="K114">
        <v>0.75</v>
      </c>
      <c r="L114">
        <v>4.1341352777124403</v>
      </c>
    </row>
    <row r="115" spans="9:12" x14ac:dyDescent="0.25">
      <c r="I115">
        <v>5</v>
      </c>
      <c r="J115">
        <v>14</v>
      </c>
      <c r="K115">
        <v>1</v>
      </c>
      <c r="L115">
        <v>3.1424540100935801</v>
      </c>
    </row>
    <row r="116" spans="9:12" x14ac:dyDescent="0.25">
      <c r="I116">
        <v>5</v>
      </c>
      <c r="J116">
        <v>14</v>
      </c>
      <c r="K116">
        <v>1.25</v>
      </c>
      <c r="L116">
        <v>2.5026746459443601</v>
      </c>
    </row>
    <row r="117" spans="9:12" x14ac:dyDescent="0.25">
      <c r="I117">
        <v>5</v>
      </c>
      <c r="J117">
        <v>16</v>
      </c>
      <c r="K117">
        <v>0.25</v>
      </c>
      <c r="L117">
        <v>9.3173235043946701</v>
      </c>
    </row>
    <row r="118" spans="9:12" x14ac:dyDescent="0.25">
      <c r="I118">
        <v>5</v>
      </c>
      <c r="J118">
        <v>16</v>
      </c>
      <c r="K118">
        <v>0.5</v>
      </c>
      <c r="L118">
        <v>6.1813128761082199</v>
      </c>
    </row>
    <row r="119" spans="9:12" x14ac:dyDescent="0.25">
      <c r="I119">
        <v>5</v>
      </c>
      <c r="J119">
        <v>16</v>
      </c>
      <c r="K119">
        <v>0.75</v>
      </c>
      <c r="L119">
        <v>4.50512411929199</v>
      </c>
    </row>
    <row r="120" spans="9:12" x14ac:dyDescent="0.25">
      <c r="I120">
        <v>5</v>
      </c>
      <c r="J120">
        <v>16</v>
      </c>
      <c r="K120">
        <v>1</v>
      </c>
      <c r="L120">
        <v>3.4922468154512298</v>
      </c>
    </row>
    <row r="121" spans="9:12" x14ac:dyDescent="0.25">
      <c r="I121">
        <v>5</v>
      </c>
      <c r="J121">
        <v>16</v>
      </c>
      <c r="K121">
        <v>1.25</v>
      </c>
      <c r="L121">
        <v>2.8210805231479998</v>
      </c>
    </row>
    <row r="122" spans="9:12" x14ac:dyDescent="0.25">
      <c r="I122">
        <v>5</v>
      </c>
      <c r="J122">
        <v>18</v>
      </c>
      <c r="K122">
        <v>0.25</v>
      </c>
      <c r="L122">
        <v>9.7053671055567907</v>
      </c>
    </row>
    <row r="123" spans="9:12" x14ac:dyDescent="0.25">
      <c r="I123">
        <v>5</v>
      </c>
      <c r="J123">
        <v>18</v>
      </c>
      <c r="K123">
        <v>0.5</v>
      </c>
      <c r="L123">
        <v>6.5048087032548603</v>
      </c>
    </row>
    <row r="124" spans="9:12" x14ac:dyDescent="0.25">
      <c r="I124">
        <v>5</v>
      </c>
      <c r="J124">
        <v>18</v>
      </c>
      <c r="K124">
        <v>0.75</v>
      </c>
      <c r="L124">
        <v>4.79859897514884</v>
      </c>
    </row>
    <row r="125" spans="9:12" x14ac:dyDescent="0.25">
      <c r="I125">
        <v>5</v>
      </c>
      <c r="J125">
        <v>18</v>
      </c>
      <c r="K125">
        <v>1</v>
      </c>
      <c r="L125">
        <v>3.7642533086360102</v>
      </c>
    </row>
    <row r="126" spans="9:12" x14ac:dyDescent="0.25">
      <c r="I126">
        <v>5</v>
      </c>
      <c r="J126">
        <v>18</v>
      </c>
      <c r="K126">
        <v>1.25</v>
      </c>
      <c r="L126">
        <v>3.07740817883731</v>
      </c>
    </row>
    <row r="127" spans="9:12" x14ac:dyDescent="0.25">
      <c r="I127">
        <v>5</v>
      </c>
      <c r="J127" s="1">
        <v>20</v>
      </c>
      <c r="K127">
        <v>0.25</v>
      </c>
      <c r="L127">
        <v>9.7495543508223808</v>
      </c>
    </row>
    <row r="128" spans="9:12" x14ac:dyDescent="0.25">
      <c r="I128">
        <v>5</v>
      </c>
      <c r="J128" s="1">
        <v>20</v>
      </c>
      <c r="K128">
        <v>0.5</v>
      </c>
      <c r="L128">
        <v>6.5797380834428196</v>
      </c>
    </row>
    <row r="129" spans="9:12" x14ac:dyDescent="0.25">
      <c r="I129">
        <v>5</v>
      </c>
      <c r="J129" s="1">
        <v>20</v>
      </c>
      <c r="K129">
        <v>0.75</v>
      </c>
      <c r="L129">
        <v>4.9111886120996404</v>
      </c>
    </row>
    <row r="130" spans="9:12" x14ac:dyDescent="0.25">
      <c r="I130">
        <v>5</v>
      </c>
      <c r="J130" s="1">
        <v>20</v>
      </c>
      <c r="K130">
        <v>1</v>
      </c>
      <c r="L130">
        <v>3.9044923460142602</v>
      </c>
    </row>
    <row r="131" spans="9:12" x14ac:dyDescent="0.25">
      <c r="I131">
        <v>5</v>
      </c>
      <c r="J131" s="1">
        <v>20</v>
      </c>
      <c r="K131">
        <v>1.25</v>
      </c>
      <c r="L131">
        <v>3.23438318681958</v>
      </c>
    </row>
    <row r="132" spans="9:12" x14ac:dyDescent="0.25">
      <c r="I132">
        <v>5</v>
      </c>
      <c r="J132" s="1">
        <v>22</v>
      </c>
      <c r="K132">
        <v>0.25</v>
      </c>
      <c r="L132">
        <v>9.7381516156059895</v>
      </c>
    </row>
    <row r="133" spans="9:12" x14ac:dyDescent="0.25">
      <c r="I133">
        <v>5</v>
      </c>
      <c r="J133" s="1">
        <v>22</v>
      </c>
      <c r="K133">
        <v>0.5</v>
      </c>
      <c r="L133">
        <v>6.5476461775442596</v>
      </c>
    </row>
    <row r="134" spans="9:12" x14ac:dyDescent="0.25">
      <c r="I134">
        <v>5</v>
      </c>
      <c r="J134" s="1">
        <v>22</v>
      </c>
      <c r="K134">
        <v>0.75</v>
      </c>
      <c r="L134">
        <v>4.8981813409588497</v>
      </c>
    </row>
    <row r="135" spans="9:12" x14ac:dyDescent="0.25">
      <c r="I135">
        <v>5</v>
      </c>
      <c r="J135" s="1">
        <v>22</v>
      </c>
      <c r="K135">
        <v>1</v>
      </c>
      <c r="L135">
        <v>3.9280157170923302</v>
      </c>
    </row>
    <row r="136" spans="9:12" x14ac:dyDescent="0.25">
      <c r="I136">
        <v>5</v>
      </c>
      <c r="J136" s="1">
        <v>22</v>
      </c>
      <c r="K136">
        <v>1.25</v>
      </c>
      <c r="L136">
        <v>3.2925347479477201</v>
      </c>
    </row>
    <row r="137" spans="9:12" x14ac:dyDescent="0.25">
      <c r="I137">
        <v>5</v>
      </c>
      <c r="J137" s="1">
        <v>24</v>
      </c>
      <c r="K137">
        <v>0.25</v>
      </c>
      <c r="L137">
        <v>9.6721118709070506</v>
      </c>
    </row>
    <row r="138" spans="9:12" x14ac:dyDescent="0.25">
      <c r="I138">
        <v>5</v>
      </c>
      <c r="J138" s="1">
        <v>24</v>
      </c>
      <c r="K138">
        <v>0.5</v>
      </c>
      <c r="L138">
        <v>6.49907574719089</v>
      </c>
    </row>
    <row r="139" spans="9:12" x14ac:dyDescent="0.25">
      <c r="I139">
        <v>5</v>
      </c>
      <c r="J139" s="1">
        <v>24</v>
      </c>
      <c r="K139">
        <v>0.75</v>
      </c>
      <c r="L139">
        <v>4.87508605213071</v>
      </c>
    </row>
    <row r="140" spans="9:12" x14ac:dyDescent="0.25">
      <c r="I140">
        <v>5</v>
      </c>
      <c r="J140" s="1">
        <v>24</v>
      </c>
      <c r="K140">
        <v>1</v>
      </c>
      <c r="L140">
        <v>3.91976297398053</v>
      </c>
    </row>
    <row r="141" spans="9:12" x14ac:dyDescent="0.25">
      <c r="I141">
        <v>5</v>
      </c>
      <c r="J141" s="1">
        <v>24</v>
      </c>
      <c r="K141">
        <v>1.25</v>
      </c>
      <c r="L141">
        <v>3.2989256839074002</v>
      </c>
    </row>
    <row r="142" spans="9:12" x14ac:dyDescent="0.25">
      <c r="I142">
        <v>5</v>
      </c>
      <c r="J142" s="1">
        <v>26</v>
      </c>
      <c r="K142">
        <v>0.25</v>
      </c>
      <c r="L142">
        <v>9.5566531713900105</v>
      </c>
    </row>
    <row r="143" spans="9:12" x14ac:dyDescent="0.25">
      <c r="I143">
        <v>5</v>
      </c>
      <c r="J143" s="1">
        <v>26</v>
      </c>
      <c r="K143">
        <v>0.5</v>
      </c>
      <c r="L143">
        <v>6.4106793029529099</v>
      </c>
    </row>
    <row r="144" spans="9:12" x14ac:dyDescent="0.25">
      <c r="I144">
        <v>5</v>
      </c>
      <c r="J144" s="1">
        <v>26</v>
      </c>
      <c r="K144">
        <v>0.75</v>
      </c>
      <c r="L144">
        <v>4.8131465417265797</v>
      </c>
    </row>
    <row r="145" spans="9:12" x14ac:dyDescent="0.25">
      <c r="I145">
        <v>5</v>
      </c>
      <c r="J145" s="1">
        <v>26</v>
      </c>
      <c r="K145">
        <v>1</v>
      </c>
      <c r="L145">
        <v>3.88120739112617</v>
      </c>
    </row>
    <row r="146" spans="9:12" x14ac:dyDescent="0.25">
      <c r="I146">
        <v>5</v>
      </c>
      <c r="J146" s="1">
        <v>26</v>
      </c>
      <c r="K146">
        <v>1.25</v>
      </c>
      <c r="L146">
        <v>3.2803993055555498</v>
      </c>
    </row>
    <row r="147" spans="9:12" x14ac:dyDescent="0.25">
      <c r="I147">
        <v>5</v>
      </c>
      <c r="J147" s="1">
        <v>28</v>
      </c>
      <c r="K147">
        <v>0.25</v>
      </c>
      <c r="L147">
        <v>9.42030387730237</v>
      </c>
    </row>
    <row r="148" spans="9:12" x14ac:dyDescent="0.25">
      <c r="I148">
        <v>5</v>
      </c>
      <c r="J148" s="1">
        <v>28</v>
      </c>
      <c r="K148">
        <v>0.5</v>
      </c>
      <c r="L148">
        <v>6.3045862615265804</v>
      </c>
    </row>
    <row r="149" spans="9:12" x14ac:dyDescent="0.25">
      <c r="I149">
        <v>5</v>
      </c>
      <c r="J149" s="1">
        <v>28</v>
      </c>
      <c r="K149">
        <v>0.75</v>
      </c>
      <c r="L149">
        <v>4.73284781188765</v>
      </c>
    </row>
    <row r="150" spans="9:12" x14ac:dyDescent="0.25">
      <c r="I150">
        <v>5</v>
      </c>
      <c r="J150" s="1">
        <v>28</v>
      </c>
      <c r="K150">
        <v>1</v>
      </c>
      <c r="L150">
        <v>3.8212567009885201</v>
      </c>
    </row>
    <row r="151" spans="9:12" x14ac:dyDescent="0.25">
      <c r="I151">
        <v>5</v>
      </c>
      <c r="J151" s="1">
        <v>28</v>
      </c>
      <c r="K151">
        <v>1.25</v>
      </c>
      <c r="L151">
        <v>3.2377878682983399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7D3F-46AE-42F5-B7BD-C4A71140D017}">
  <dimension ref="A1:O111"/>
  <sheetViews>
    <sheetView workbookViewId="0">
      <selection activeCell="D2" sqref="D2:D3"/>
    </sheetView>
  </sheetViews>
  <sheetFormatPr defaultRowHeight="13.8" x14ac:dyDescent="0.25"/>
  <cols>
    <col min="14" max="14" width="10.5546875" customWidth="1"/>
    <col min="15" max="15" width="15.77734375" customWidth="1"/>
  </cols>
  <sheetData>
    <row r="1" spans="1:15" x14ac:dyDescent="0.25">
      <c r="A1" t="s">
        <v>0</v>
      </c>
      <c r="B1" t="s">
        <v>1</v>
      </c>
      <c r="C1" t="s">
        <v>63</v>
      </c>
      <c r="D1" t="s">
        <v>62</v>
      </c>
      <c r="E1" t="s">
        <v>33</v>
      </c>
      <c r="F1" t="s">
        <v>11</v>
      </c>
      <c r="G1" t="s">
        <v>50</v>
      </c>
      <c r="H1" t="s">
        <v>51</v>
      </c>
      <c r="I1" t="s">
        <v>61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</row>
    <row r="2" spans="1:15" x14ac:dyDescent="0.25">
      <c r="A2">
        <v>4</v>
      </c>
      <c r="B2">
        <v>14</v>
      </c>
      <c r="C2">
        <v>20</v>
      </c>
      <c r="D2">
        <v>5</v>
      </c>
      <c r="E2">
        <v>0.25</v>
      </c>
      <c r="F2">
        <v>7.7333150006874698</v>
      </c>
      <c r="G2">
        <v>0.25031999999999999</v>
      </c>
      <c r="H2">
        <v>2.5748000000000002</v>
      </c>
      <c r="J2">
        <f t="shared" ref="J2:J33" si="0">A2*B2-F2*(H2-G2)</f>
        <v>38.024063947201988</v>
      </c>
      <c r="K2">
        <f t="shared" ref="K2:K33" si="1">0.2*A2*B2-F2*(H2-G2)</f>
        <v>-6.775936052798011</v>
      </c>
      <c r="L2">
        <f t="shared" ref="L2:L33" si="2">0.33*A2*B2-F2*(H2-G2)</f>
        <v>0.50406394720198833</v>
      </c>
      <c r="M2">
        <f t="shared" ref="M2:M33" si="3">A2*B2/F2/(H2-G2)</f>
        <v>3.115275879682684</v>
      </c>
    </row>
    <row r="3" spans="1:15" x14ac:dyDescent="0.25">
      <c r="A3">
        <v>4</v>
      </c>
      <c r="B3">
        <v>14</v>
      </c>
      <c r="C3">
        <v>20</v>
      </c>
      <c r="D3">
        <v>10</v>
      </c>
      <c r="E3">
        <v>0.5</v>
      </c>
      <c r="F3">
        <v>5.1135157647929903</v>
      </c>
      <c r="G3">
        <v>0.27827000000000002</v>
      </c>
      <c r="H3">
        <v>2.2498</v>
      </c>
      <c r="J3">
        <f t="shared" si="0"/>
        <v>45.918550264237673</v>
      </c>
      <c r="K3">
        <f t="shared" si="1"/>
        <v>1.1185502642376761</v>
      </c>
      <c r="L3">
        <f t="shared" si="2"/>
        <v>8.3985502642376755</v>
      </c>
      <c r="M3">
        <f t="shared" si="3"/>
        <v>5.5547566538321362</v>
      </c>
    </row>
    <row r="4" spans="1:15" x14ac:dyDescent="0.25">
      <c r="A4">
        <v>4</v>
      </c>
      <c r="B4">
        <v>16</v>
      </c>
      <c r="C4">
        <v>20</v>
      </c>
      <c r="E4">
        <v>0.25</v>
      </c>
      <c r="F4">
        <v>7.79524140809795</v>
      </c>
      <c r="G4">
        <v>0.20255999999999999</v>
      </c>
      <c r="H4">
        <v>2.4889999999999999</v>
      </c>
      <c r="J4">
        <f t="shared" si="0"/>
        <v>46.176648234868523</v>
      </c>
      <c r="K4">
        <f t="shared" si="1"/>
        <v>-5.0233517651314727</v>
      </c>
      <c r="L4">
        <f t="shared" si="2"/>
        <v>3.2966482348685275</v>
      </c>
      <c r="M4">
        <f t="shared" si="3"/>
        <v>3.5907948652624202</v>
      </c>
    </row>
    <row r="5" spans="1:15" x14ac:dyDescent="0.25">
      <c r="A5">
        <v>4</v>
      </c>
      <c r="B5">
        <v>14</v>
      </c>
      <c r="C5">
        <v>20</v>
      </c>
      <c r="E5">
        <v>0.75</v>
      </c>
      <c r="F5">
        <v>3.7583516483516402</v>
      </c>
      <c r="G5">
        <v>0.30570999999999998</v>
      </c>
      <c r="H5">
        <v>2.0503</v>
      </c>
      <c r="J5">
        <f t="shared" si="0"/>
        <v>49.443217297802214</v>
      </c>
      <c r="K5">
        <f t="shared" si="1"/>
        <v>4.643217297802213</v>
      </c>
      <c r="L5">
        <f t="shared" si="2"/>
        <v>11.923217297802212</v>
      </c>
      <c r="M5">
        <f t="shared" si="3"/>
        <v>8.5407741179571488</v>
      </c>
    </row>
    <row r="6" spans="1:15" x14ac:dyDescent="0.25">
      <c r="A6">
        <v>4</v>
      </c>
      <c r="B6">
        <v>14</v>
      </c>
      <c r="C6">
        <v>20</v>
      </c>
      <c r="E6">
        <v>1</v>
      </c>
      <c r="F6">
        <v>2.9310028449502101</v>
      </c>
      <c r="G6">
        <v>0.32761000000000001</v>
      </c>
      <c r="H6">
        <v>1.9218</v>
      </c>
      <c r="J6">
        <f t="shared" si="0"/>
        <v>51.327424574608827</v>
      </c>
      <c r="K6">
        <f t="shared" si="1"/>
        <v>6.5274245746088253</v>
      </c>
      <c r="L6">
        <f t="shared" si="2"/>
        <v>13.807424574608824</v>
      </c>
      <c r="M6">
        <f t="shared" si="3"/>
        <v>11.984825262678735</v>
      </c>
    </row>
    <row r="7" spans="1:15" x14ac:dyDescent="0.25">
      <c r="A7">
        <v>4</v>
      </c>
      <c r="B7">
        <v>14</v>
      </c>
      <c r="C7">
        <v>20</v>
      </c>
      <c r="E7">
        <v>1.25</v>
      </c>
      <c r="F7">
        <v>2.39509287481525</v>
      </c>
      <c r="G7">
        <v>0.34210000000000002</v>
      </c>
      <c r="H7">
        <v>1.8348</v>
      </c>
      <c r="J7">
        <f t="shared" si="0"/>
        <v>52.424844865763276</v>
      </c>
      <c r="K7">
        <f t="shared" si="1"/>
        <v>7.6248448657632775</v>
      </c>
      <c r="L7">
        <f t="shared" si="2"/>
        <v>14.904844865763277</v>
      </c>
      <c r="M7">
        <f t="shared" si="3"/>
        <v>15.663655952640415</v>
      </c>
    </row>
    <row r="8" spans="1:15" x14ac:dyDescent="0.25">
      <c r="A8">
        <v>4</v>
      </c>
      <c r="B8">
        <v>16</v>
      </c>
      <c r="C8">
        <v>20</v>
      </c>
      <c r="E8">
        <v>0.5</v>
      </c>
      <c r="F8">
        <v>5.1098036824777404</v>
      </c>
      <c r="G8">
        <v>0.21994</v>
      </c>
      <c r="H8">
        <v>2.1126999999999998</v>
      </c>
      <c r="J8">
        <f t="shared" si="0"/>
        <v>54.328367981953434</v>
      </c>
      <c r="K8">
        <f t="shared" si="1"/>
        <v>3.1283679819534331</v>
      </c>
      <c r="L8">
        <f t="shared" si="2"/>
        <v>11.448367981953433</v>
      </c>
      <c r="M8">
        <f t="shared" si="3"/>
        <v>6.6172906372554934</v>
      </c>
    </row>
    <row r="9" spans="1:15" x14ac:dyDescent="0.25">
      <c r="A9">
        <v>4</v>
      </c>
      <c r="B9">
        <v>18</v>
      </c>
      <c r="C9">
        <v>20</v>
      </c>
      <c r="E9">
        <v>0.25</v>
      </c>
      <c r="F9">
        <v>7.8138602198788396</v>
      </c>
      <c r="G9">
        <v>0.17380999999999999</v>
      </c>
      <c r="H9">
        <v>2.4344000000000001</v>
      </c>
      <c r="J9">
        <f t="shared" si="0"/>
        <v>54.336065725544088</v>
      </c>
      <c r="K9">
        <f t="shared" si="1"/>
        <v>-3.2639342744559077</v>
      </c>
      <c r="L9">
        <f t="shared" si="2"/>
        <v>6.0960657255440935</v>
      </c>
      <c r="M9">
        <f t="shared" si="3"/>
        <v>4.0761021231900942</v>
      </c>
    </row>
    <row r="10" spans="1:15" x14ac:dyDescent="0.25">
      <c r="A10">
        <v>5</v>
      </c>
      <c r="B10">
        <v>16</v>
      </c>
      <c r="C10">
        <v>20</v>
      </c>
      <c r="E10">
        <v>0.25</v>
      </c>
      <c r="F10">
        <v>9.3173235043946701</v>
      </c>
      <c r="G10">
        <v>0.33040999999999998</v>
      </c>
      <c r="H10">
        <v>3.0268999999999999</v>
      </c>
      <c r="J10">
        <f t="shared" si="0"/>
        <v>54.87593034363482</v>
      </c>
      <c r="K10">
        <f t="shared" si="1"/>
        <v>-9.1240696563651831</v>
      </c>
      <c r="L10">
        <f t="shared" si="2"/>
        <v>1.2759303436348191</v>
      </c>
      <c r="M10">
        <f t="shared" si="3"/>
        <v>3.1841975083734892</v>
      </c>
    </row>
    <row r="11" spans="1:15" x14ac:dyDescent="0.25">
      <c r="A11">
        <v>4</v>
      </c>
      <c r="B11">
        <v>16</v>
      </c>
      <c r="C11">
        <v>20</v>
      </c>
      <c r="E11">
        <v>0.75</v>
      </c>
      <c r="F11">
        <v>3.7927251228471399</v>
      </c>
      <c r="G11">
        <v>0.23860000000000001</v>
      </c>
      <c r="H11">
        <v>1.8718999999999999</v>
      </c>
      <c r="J11">
        <f t="shared" si="0"/>
        <v>57.805342056853767</v>
      </c>
      <c r="K11">
        <f t="shared" si="1"/>
        <v>6.6053420568537673</v>
      </c>
      <c r="L11">
        <f t="shared" si="2"/>
        <v>14.925342056853768</v>
      </c>
      <c r="M11">
        <f t="shared" si="3"/>
        <v>10.331482478513534</v>
      </c>
    </row>
    <row r="12" spans="1:15" x14ac:dyDescent="0.25">
      <c r="A12">
        <v>4</v>
      </c>
      <c r="B12">
        <v>16</v>
      </c>
      <c r="C12">
        <v>20</v>
      </c>
      <c r="E12">
        <v>1</v>
      </c>
      <c r="F12">
        <v>3.0261887463758699</v>
      </c>
      <c r="G12">
        <v>0.25745000000000001</v>
      </c>
      <c r="H12">
        <v>1.7065999999999999</v>
      </c>
      <c r="J12">
        <f t="shared" si="0"/>
        <v>59.614598578189408</v>
      </c>
      <c r="K12">
        <f t="shared" si="1"/>
        <v>8.414598578189409</v>
      </c>
      <c r="L12">
        <f t="shared" si="2"/>
        <v>16.734598578189409</v>
      </c>
      <c r="M12">
        <f t="shared" si="3"/>
        <v>14.593874960157342</v>
      </c>
    </row>
    <row r="13" spans="1:15" x14ac:dyDescent="0.25">
      <c r="A13">
        <v>4</v>
      </c>
      <c r="B13">
        <v>16</v>
      </c>
      <c r="C13">
        <v>20</v>
      </c>
      <c r="E13">
        <v>1.25</v>
      </c>
      <c r="F13">
        <v>2.5253722226463999</v>
      </c>
      <c r="G13">
        <v>0.27464</v>
      </c>
      <c r="H13">
        <v>1.5862000000000001</v>
      </c>
      <c r="J13">
        <f t="shared" si="0"/>
        <v>60.687822807665889</v>
      </c>
      <c r="K13">
        <f t="shared" si="1"/>
        <v>9.4878228076658893</v>
      </c>
      <c r="L13">
        <f t="shared" si="2"/>
        <v>17.80782280766589</v>
      </c>
      <c r="M13">
        <f t="shared" si="3"/>
        <v>19.322637734516491</v>
      </c>
    </row>
    <row r="14" spans="1:15" x14ac:dyDescent="0.25">
      <c r="A14">
        <v>4</v>
      </c>
      <c r="B14">
        <v>20</v>
      </c>
      <c r="C14">
        <v>20</v>
      </c>
      <c r="E14">
        <v>0.25</v>
      </c>
      <c r="F14">
        <v>7.7633307954769704</v>
      </c>
      <c r="G14">
        <v>0.15418000000000001</v>
      </c>
      <c r="H14">
        <v>2.3973</v>
      </c>
      <c r="J14">
        <f t="shared" si="0"/>
        <v>62.585917426049704</v>
      </c>
      <c r="K14">
        <f t="shared" si="1"/>
        <v>-1.4140825739502993</v>
      </c>
      <c r="L14">
        <f t="shared" si="2"/>
        <v>8.9859174260497028</v>
      </c>
      <c r="M14">
        <f t="shared" si="3"/>
        <v>4.5939830398916266</v>
      </c>
    </row>
    <row r="15" spans="1:15" x14ac:dyDescent="0.25">
      <c r="A15">
        <v>4</v>
      </c>
      <c r="B15">
        <v>18</v>
      </c>
      <c r="C15">
        <v>20</v>
      </c>
      <c r="E15">
        <v>0.5</v>
      </c>
      <c r="F15">
        <v>5.1008851428916602</v>
      </c>
      <c r="G15">
        <v>0.18589</v>
      </c>
      <c r="H15">
        <v>2.0272000000000001</v>
      </c>
      <c r="J15">
        <f t="shared" si="0"/>
        <v>62.607689177542156</v>
      </c>
      <c r="K15">
        <f t="shared" si="1"/>
        <v>5.0076891775421579</v>
      </c>
      <c r="L15">
        <f t="shared" si="2"/>
        <v>14.367689177542159</v>
      </c>
      <c r="M15">
        <f t="shared" si="3"/>
        <v>7.6658451110712456</v>
      </c>
    </row>
    <row r="16" spans="1:15" x14ac:dyDescent="0.25">
      <c r="A16">
        <v>5</v>
      </c>
      <c r="B16">
        <v>18</v>
      </c>
      <c r="C16">
        <v>20</v>
      </c>
      <c r="E16">
        <v>0.25</v>
      </c>
      <c r="F16">
        <v>9.7053671055567907</v>
      </c>
      <c r="G16">
        <v>0.27160000000000001</v>
      </c>
      <c r="H16">
        <v>2.8694000000000002</v>
      </c>
      <c r="J16">
        <f t="shared" si="0"/>
        <v>64.787397333184572</v>
      </c>
      <c r="K16">
        <f t="shared" si="1"/>
        <v>-7.2126026668154353</v>
      </c>
      <c r="L16">
        <f t="shared" si="2"/>
        <v>4.4873973331845676</v>
      </c>
      <c r="M16">
        <f t="shared" si="3"/>
        <v>3.569643371981468</v>
      </c>
    </row>
    <row r="17" spans="1:13" x14ac:dyDescent="0.25">
      <c r="A17">
        <v>4</v>
      </c>
      <c r="B17">
        <v>18</v>
      </c>
      <c r="C17">
        <v>20</v>
      </c>
      <c r="E17">
        <v>0.75</v>
      </c>
      <c r="F17">
        <v>3.8008286166652399</v>
      </c>
      <c r="G17">
        <v>0.19900000000000001</v>
      </c>
      <c r="H17">
        <v>1.764</v>
      </c>
      <c r="J17">
        <f t="shared" si="0"/>
        <v>66.051703214918902</v>
      </c>
      <c r="K17">
        <f t="shared" si="1"/>
        <v>8.4517032149189006</v>
      </c>
      <c r="L17">
        <f t="shared" si="2"/>
        <v>17.8117032149189</v>
      </c>
      <c r="M17">
        <f t="shared" si="3"/>
        <v>12.104305249291347</v>
      </c>
    </row>
    <row r="18" spans="1:13" x14ac:dyDescent="0.25">
      <c r="A18">
        <v>4</v>
      </c>
      <c r="B18">
        <v>18</v>
      </c>
      <c r="C18">
        <v>20</v>
      </c>
      <c r="E18">
        <v>1</v>
      </c>
      <c r="F18">
        <v>3.0606215779729702</v>
      </c>
      <c r="G18">
        <v>0.21274000000000001</v>
      </c>
      <c r="H18">
        <v>1.5805</v>
      </c>
      <c r="J18">
        <f t="shared" si="0"/>
        <v>67.813804230511693</v>
      </c>
      <c r="K18">
        <f t="shared" si="1"/>
        <v>10.213804230511691</v>
      </c>
      <c r="L18">
        <f t="shared" si="2"/>
        <v>19.573804230511691</v>
      </c>
      <c r="M18">
        <f t="shared" si="3"/>
        <v>17.199386737902312</v>
      </c>
    </row>
    <row r="19" spans="1:13" x14ac:dyDescent="0.25">
      <c r="A19">
        <v>4</v>
      </c>
      <c r="B19">
        <v>18</v>
      </c>
      <c r="C19">
        <v>20</v>
      </c>
      <c r="E19">
        <v>1.25</v>
      </c>
      <c r="F19">
        <v>2.5846862103869799</v>
      </c>
      <c r="G19">
        <v>0.22656000000000001</v>
      </c>
      <c r="H19">
        <v>1.4449000000000001</v>
      </c>
      <c r="J19">
        <f t="shared" si="0"/>
        <v>68.85097340243712</v>
      </c>
      <c r="K19">
        <f t="shared" si="1"/>
        <v>11.250973402437127</v>
      </c>
      <c r="L19">
        <f t="shared" si="2"/>
        <v>20.610973402437128</v>
      </c>
      <c r="M19">
        <f t="shared" si="3"/>
        <v>22.864208278114567</v>
      </c>
    </row>
    <row r="20" spans="1:13" x14ac:dyDescent="0.25">
      <c r="A20">
        <v>4</v>
      </c>
      <c r="B20">
        <v>22</v>
      </c>
      <c r="C20">
        <v>20</v>
      </c>
      <c r="E20">
        <v>0.25</v>
      </c>
      <c r="F20">
        <v>7.7388178009285404</v>
      </c>
      <c r="G20">
        <v>0.13996</v>
      </c>
      <c r="H20">
        <v>2.3708999999999998</v>
      </c>
      <c r="J20">
        <f t="shared" si="0"/>
        <v>70.735161815196477</v>
      </c>
      <c r="K20">
        <f t="shared" si="1"/>
        <v>0.33516181519648569</v>
      </c>
      <c r="L20">
        <f t="shared" si="2"/>
        <v>11.775161815196487</v>
      </c>
      <c r="M20">
        <f t="shared" si="3"/>
        <v>5.0970648585318026</v>
      </c>
    </row>
    <row r="21" spans="1:13" x14ac:dyDescent="0.25">
      <c r="A21">
        <v>4</v>
      </c>
      <c r="B21">
        <v>20</v>
      </c>
      <c r="C21">
        <v>20</v>
      </c>
      <c r="E21">
        <v>0.5</v>
      </c>
      <c r="F21">
        <v>5.0410747235932103</v>
      </c>
      <c r="G21">
        <v>0.16295999999999999</v>
      </c>
      <c r="H21">
        <v>1.9698</v>
      </c>
      <c r="J21">
        <f t="shared" si="0"/>
        <v>70.891584546422848</v>
      </c>
      <c r="K21">
        <f t="shared" si="1"/>
        <v>6.8915845464228447</v>
      </c>
      <c r="L21">
        <f t="shared" si="2"/>
        <v>17.291584546422847</v>
      </c>
      <c r="M21">
        <f t="shared" si="3"/>
        <v>8.7830864114330147</v>
      </c>
    </row>
    <row r="22" spans="1:13" x14ac:dyDescent="0.25">
      <c r="A22">
        <v>4</v>
      </c>
      <c r="B22">
        <v>20</v>
      </c>
      <c r="C22">
        <v>20</v>
      </c>
      <c r="E22">
        <v>0.75</v>
      </c>
      <c r="F22">
        <v>3.75707716558935</v>
      </c>
      <c r="G22">
        <v>0.17262</v>
      </c>
      <c r="H22">
        <v>1.6928000000000001</v>
      </c>
      <c r="J22">
        <f t="shared" si="0"/>
        <v>74.288566434414378</v>
      </c>
      <c r="K22">
        <f t="shared" si="1"/>
        <v>10.288566434414381</v>
      </c>
      <c r="L22">
        <f t="shared" si="2"/>
        <v>20.688566434414383</v>
      </c>
      <c r="M22">
        <f t="shared" si="3"/>
        <v>14.006991253831952</v>
      </c>
    </row>
    <row r="23" spans="1:13" x14ac:dyDescent="0.25">
      <c r="A23">
        <v>5</v>
      </c>
      <c r="B23">
        <v>18</v>
      </c>
      <c r="C23">
        <v>20</v>
      </c>
      <c r="E23">
        <v>0.5</v>
      </c>
      <c r="F23">
        <v>6.5048087032548603</v>
      </c>
      <c r="G23">
        <v>0.29350999999999999</v>
      </c>
      <c r="H23">
        <v>2.5653000000000001</v>
      </c>
      <c r="J23">
        <f t="shared" si="0"/>
        <v>75.222440636032644</v>
      </c>
      <c r="K23">
        <f t="shared" si="1"/>
        <v>3.2224406360326405</v>
      </c>
      <c r="L23">
        <f t="shared" si="2"/>
        <v>14.922440636032643</v>
      </c>
      <c r="M23">
        <f t="shared" si="3"/>
        <v>6.0903155780548008</v>
      </c>
    </row>
    <row r="24" spans="1:13" x14ac:dyDescent="0.25">
      <c r="A24">
        <v>5</v>
      </c>
      <c r="B24">
        <v>20</v>
      </c>
      <c r="C24">
        <v>20</v>
      </c>
      <c r="E24">
        <v>0.25</v>
      </c>
      <c r="F24">
        <v>9.7495543508223808</v>
      </c>
      <c r="G24">
        <v>0.23166</v>
      </c>
      <c r="H24">
        <v>2.7658</v>
      </c>
      <c r="J24">
        <f t="shared" si="0"/>
        <v>75.293264337406981</v>
      </c>
      <c r="K24">
        <f t="shared" si="1"/>
        <v>-4.7067356625930259</v>
      </c>
      <c r="L24">
        <f t="shared" si="2"/>
        <v>8.2932643374069741</v>
      </c>
      <c r="M24">
        <f t="shared" si="3"/>
        <v>4.0474792528502235</v>
      </c>
    </row>
    <row r="25" spans="1:13" x14ac:dyDescent="0.25">
      <c r="A25">
        <v>4</v>
      </c>
      <c r="B25">
        <v>20</v>
      </c>
      <c r="C25">
        <v>20</v>
      </c>
      <c r="E25">
        <v>1</v>
      </c>
      <c r="F25">
        <v>3.03736031507156</v>
      </c>
      <c r="G25">
        <v>0.18292</v>
      </c>
      <c r="H25">
        <v>1.4990000000000001</v>
      </c>
      <c r="J25">
        <f t="shared" si="0"/>
        <v>76.00259083654062</v>
      </c>
      <c r="K25">
        <f t="shared" si="1"/>
        <v>12.002590836540621</v>
      </c>
      <c r="L25">
        <f t="shared" si="2"/>
        <v>22.402590836540622</v>
      </c>
      <c r="M25">
        <f t="shared" si="3"/>
        <v>20.012962578683734</v>
      </c>
    </row>
    <row r="26" spans="1:13" x14ac:dyDescent="0.25">
      <c r="A26">
        <v>4</v>
      </c>
      <c r="B26">
        <v>20</v>
      </c>
      <c r="C26">
        <v>20</v>
      </c>
      <c r="E26">
        <v>1.25</v>
      </c>
      <c r="F26">
        <v>2.5833764864279498</v>
      </c>
      <c r="G26">
        <v>0.19358</v>
      </c>
      <c r="H26">
        <v>1.3553999999999999</v>
      </c>
      <c r="J26">
        <f t="shared" si="0"/>
        <v>76.998581530538274</v>
      </c>
      <c r="K26">
        <f t="shared" si="1"/>
        <v>12.99858153053828</v>
      </c>
      <c r="L26">
        <f t="shared" si="2"/>
        <v>23.39858153053828</v>
      </c>
      <c r="M26">
        <f t="shared" si="3"/>
        <v>26.654064008057944</v>
      </c>
    </row>
    <row r="27" spans="1:13" x14ac:dyDescent="0.25">
      <c r="A27">
        <v>6</v>
      </c>
      <c r="B27">
        <v>18</v>
      </c>
      <c r="C27">
        <v>20</v>
      </c>
      <c r="E27">
        <v>0.25</v>
      </c>
      <c r="F27">
        <v>10.187829564597999</v>
      </c>
      <c r="G27">
        <v>0.40809000000000001</v>
      </c>
      <c r="H27">
        <v>3.4420000000000002</v>
      </c>
      <c r="J27">
        <f t="shared" si="0"/>
        <v>77.091042005670488</v>
      </c>
      <c r="K27">
        <f t="shared" si="1"/>
        <v>-9.3089579943295142</v>
      </c>
      <c r="L27">
        <f t="shared" si="2"/>
        <v>4.7310420056704849</v>
      </c>
      <c r="M27">
        <f t="shared" si="3"/>
        <v>3.4941326724703377</v>
      </c>
    </row>
    <row r="28" spans="1:13" x14ac:dyDescent="0.25">
      <c r="A28">
        <v>4</v>
      </c>
      <c r="B28">
        <v>24</v>
      </c>
      <c r="C28">
        <v>20</v>
      </c>
      <c r="E28">
        <v>0.25</v>
      </c>
      <c r="F28">
        <v>7.7329642248722301</v>
      </c>
      <c r="G28">
        <v>0.12928000000000001</v>
      </c>
      <c r="H28">
        <v>2.3513999999999999</v>
      </c>
      <c r="J28">
        <f t="shared" si="0"/>
        <v>78.816425536626923</v>
      </c>
      <c r="K28">
        <f t="shared" si="1"/>
        <v>2.0164255366269224</v>
      </c>
      <c r="L28">
        <f t="shared" si="2"/>
        <v>14.496425536626919</v>
      </c>
      <c r="M28">
        <f t="shared" si="3"/>
        <v>5.5867305259813511</v>
      </c>
    </row>
    <row r="29" spans="1:13" x14ac:dyDescent="0.25">
      <c r="A29">
        <v>4</v>
      </c>
      <c r="B29">
        <v>22</v>
      </c>
      <c r="C29">
        <v>20</v>
      </c>
      <c r="E29">
        <v>0.5</v>
      </c>
      <c r="F29">
        <v>4.9996716956917497</v>
      </c>
      <c r="G29">
        <v>0.14641000000000001</v>
      </c>
      <c r="H29">
        <v>1.9292</v>
      </c>
      <c r="J29">
        <f t="shared" si="0"/>
        <v>79.086635297637713</v>
      </c>
      <c r="K29">
        <f t="shared" si="1"/>
        <v>8.6866352976377073</v>
      </c>
      <c r="L29">
        <f t="shared" si="2"/>
        <v>20.126635297637709</v>
      </c>
      <c r="M29">
        <f t="shared" si="3"/>
        <v>9.8728149176570223</v>
      </c>
    </row>
    <row r="30" spans="1:13" x14ac:dyDescent="0.25">
      <c r="A30">
        <v>5</v>
      </c>
      <c r="B30">
        <v>18</v>
      </c>
      <c r="C30">
        <v>20</v>
      </c>
      <c r="E30">
        <v>0.75</v>
      </c>
      <c r="F30">
        <v>4.79859897514884</v>
      </c>
      <c r="G30">
        <v>0.31497000000000003</v>
      </c>
      <c r="H30">
        <v>2.3769999999999998</v>
      </c>
      <c r="J30">
        <f t="shared" si="0"/>
        <v>80.105144955273843</v>
      </c>
      <c r="K30">
        <f t="shared" si="1"/>
        <v>8.1051449552738397</v>
      </c>
      <c r="L30">
        <f t="shared" si="2"/>
        <v>19.805144955273843</v>
      </c>
      <c r="M30">
        <f t="shared" si="3"/>
        <v>9.0956360242961747</v>
      </c>
    </row>
    <row r="31" spans="1:13" x14ac:dyDescent="0.25">
      <c r="A31">
        <v>4</v>
      </c>
      <c r="B31">
        <v>22</v>
      </c>
      <c r="C31">
        <v>20</v>
      </c>
      <c r="E31">
        <v>0.75</v>
      </c>
      <c r="F31">
        <v>3.7176905218160301</v>
      </c>
      <c r="G31">
        <v>0.15368000000000001</v>
      </c>
      <c r="H31">
        <v>1.6432</v>
      </c>
      <c r="J31">
        <f t="shared" si="0"/>
        <v>82.462425613944589</v>
      </c>
      <c r="K31">
        <f t="shared" si="1"/>
        <v>12.062425613944589</v>
      </c>
      <c r="L31">
        <f t="shared" si="2"/>
        <v>23.502425613944588</v>
      </c>
      <c r="M31">
        <f t="shared" si="3"/>
        <v>15.891434383545167</v>
      </c>
    </row>
    <row r="32" spans="1:13" x14ac:dyDescent="0.25">
      <c r="A32">
        <v>5</v>
      </c>
      <c r="B32">
        <v>18</v>
      </c>
      <c r="C32">
        <v>20</v>
      </c>
      <c r="E32">
        <v>1</v>
      </c>
      <c r="F32">
        <v>3.7642533086360102</v>
      </c>
      <c r="G32">
        <v>0.33515</v>
      </c>
      <c r="H32">
        <v>2.2602000000000002</v>
      </c>
      <c r="J32">
        <f t="shared" si="0"/>
        <v>82.753624168210251</v>
      </c>
      <c r="K32">
        <f t="shared" si="1"/>
        <v>10.753624168210248</v>
      </c>
      <c r="L32">
        <f t="shared" si="2"/>
        <v>22.453624168210251</v>
      </c>
      <c r="M32">
        <f t="shared" si="3"/>
        <v>12.420001679345864</v>
      </c>
    </row>
    <row r="33" spans="1:13" x14ac:dyDescent="0.25">
      <c r="A33">
        <v>4</v>
      </c>
      <c r="B33">
        <v>22</v>
      </c>
      <c r="C33">
        <v>20</v>
      </c>
      <c r="E33">
        <v>1</v>
      </c>
      <c r="F33">
        <v>3.0044685785395102</v>
      </c>
      <c r="G33">
        <v>0.16156999999999999</v>
      </c>
      <c r="H33">
        <v>1.4429000000000001</v>
      </c>
      <c r="J33">
        <f t="shared" si="0"/>
        <v>84.150284276259967</v>
      </c>
      <c r="K33">
        <f t="shared" si="1"/>
        <v>13.75028427625997</v>
      </c>
      <c r="L33">
        <f t="shared" si="2"/>
        <v>25.190284276259973</v>
      </c>
      <c r="M33">
        <f t="shared" si="3"/>
        <v>22.858830707246941</v>
      </c>
    </row>
    <row r="34" spans="1:13" x14ac:dyDescent="0.25">
      <c r="A34">
        <v>4</v>
      </c>
      <c r="B34">
        <v>22</v>
      </c>
      <c r="C34">
        <v>20</v>
      </c>
      <c r="E34">
        <v>1.25</v>
      </c>
      <c r="F34">
        <v>2.5593414111175901</v>
      </c>
      <c r="G34">
        <v>0.16989000000000001</v>
      </c>
      <c r="H34">
        <v>1.2945</v>
      </c>
      <c r="J34">
        <f t="shared" ref="J34:J65" si="4">A34*B34-F34*(H34-G34)</f>
        <v>85.121739055643047</v>
      </c>
      <c r="K34">
        <f t="shared" ref="K34:K65" si="5">0.2*A34*B34-F34*(H34-G34)</f>
        <v>14.721739055643049</v>
      </c>
      <c r="L34">
        <f t="shared" ref="L34:L65" si="6">0.33*A34*B34-F34*(H34-G34)</f>
        <v>26.16173905564305</v>
      </c>
      <c r="M34">
        <f t="shared" ref="M34:M65" si="7">A34*B34/F34/(H34-G34)</f>
        <v>30.574017332421029</v>
      </c>
    </row>
    <row r="35" spans="1:13" x14ac:dyDescent="0.25">
      <c r="A35">
        <v>5</v>
      </c>
      <c r="B35">
        <v>20</v>
      </c>
      <c r="C35">
        <v>20</v>
      </c>
      <c r="E35">
        <v>0.5</v>
      </c>
      <c r="F35">
        <v>6.5797380834428196</v>
      </c>
      <c r="G35">
        <v>0.24886</v>
      </c>
      <c r="H35">
        <v>2.4201000000000001</v>
      </c>
      <c r="J35">
        <f t="shared" si="4"/>
        <v>85.713809483705617</v>
      </c>
      <c r="K35">
        <f t="shared" si="5"/>
        <v>5.7138094837056119</v>
      </c>
      <c r="L35">
        <f t="shared" si="6"/>
        <v>18.71380948370561</v>
      </c>
      <c r="M35">
        <f t="shared" si="7"/>
        <v>6.9997666547945778</v>
      </c>
    </row>
    <row r="36" spans="1:13" x14ac:dyDescent="0.25">
      <c r="A36">
        <v>5</v>
      </c>
      <c r="B36">
        <v>22</v>
      </c>
      <c r="C36">
        <v>20</v>
      </c>
      <c r="E36">
        <v>0.25</v>
      </c>
      <c r="F36">
        <v>9.7381516156059895</v>
      </c>
      <c r="G36">
        <v>0.20324999999999999</v>
      </c>
      <c r="H36">
        <v>2.6934</v>
      </c>
      <c r="J36">
        <f t="shared" si="4"/>
        <v>85.750541754398739</v>
      </c>
      <c r="K36">
        <f t="shared" si="5"/>
        <v>-2.2494582456012537</v>
      </c>
      <c r="L36">
        <f t="shared" si="6"/>
        <v>12.050541754398751</v>
      </c>
      <c r="M36">
        <f t="shared" si="7"/>
        <v>4.5361838143313378</v>
      </c>
    </row>
    <row r="37" spans="1:13" x14ac:dyDescent="0.25">
      <c r="A37">
        <v>4</v>
      </c>
      <c r="B37">
        <v>26</v>
      </c>
      <c r="C37">
        <v>20</v>
      </c>
      <c r="E37">
        <v>0.25</v>
      </c>
      <c r="F37">
        <v>7.7151678998292503</v>
      </c>
      <c r="G37">
        <v>0.12103</v>
      </c>
      <c r="H37">
        <v>2.3365</v>
      </c>
      <c r="J37">
        <f t="shared" si="4"/>
        <v>86.907276972965292</v>
      </c>
      <c r="K37">
        <f t="shared" si="5"/>
        <v>3.7072769729652926</v>
      </c>
      <c r="L37">
        <f t="shared" si="6"/>
        <v>17.227276972965292</v>
      </c>
      <c r="M37">
        <f t="shared" si="7"/>
        <v>6.0844606114255981</v>
      </c>
    </row>
    <row r="38" spans="1:13" x14ac:dyDescent="0.25">
      <c r="A38">
        <v>4</v>
      </c>
      <c r="B38">
        <v>24</v>
      </c>
      <c r="C38">
        <v>20</v>
      </c>
      <c r="E38">
        <v>0.5</v>
      </c>
      <c r="F38">
        <v>4.9721338762892699</v>
      </c>
      <c r="G38">
        <v>0.13399</v>
      </c>
      <c r="H38">
        <v>1.8992</v>
      </c>
      <c r="J38">
        <f t="shared" si="4"/>
        <v>87.223139560235424</v>
      </c>
      <c r="K38">
        <f t="shared" si="5"/>
        <v>10.423139560235422</v>
      </c>
      <c r="L38">
        <f t="shared" si="6"/>
        <v>22.903139560235417</v>
      </c>
      <c r="M38">
        <f t="shared" si="7"/>
        <v>10.93785194134578</v>
      </c>
    </row>
    <row r="39" spans="1:13" x14ac:dyDescent="0.25">
      <c r="A39">
        <v>6</v>
      </c>
      <c r="B39">
        <v>20</v>
      </c>
      <c r="C39">
        <v>20</v>
      </c>
      <c r="E39">
        <v>0.25</v>
      </c>
      <c r="F39">
        <v>10.917206890164801</v>
      </c>
      <c r="G39">
        <v>0.34286</v>
      </c>
      <c r="H39">
        <v>3.2212999999999998</v>
      </c>
      <c r="J39">
        <f t="shared" si="4"/>
        <v>88.575474999074032</v>
      </c>
      <c r="K39">
        <f t="shared" si="5"/>
        <v>-7.4245250009259642</v>
      </c>
      <c r="L39">
        <f t="shared" si="6"/>
        <v>8.1754749990740336</v>
      </c>
      <c r="M39">
        <f t="shared" si="7"/>
        <v>3.8186734722788658</v>
      </c>
    </row>
    <row r="40" spans="1:13" x14ac:dyDescent="0.25">
      <c r="A40">
        <v>5</v>
      </c>
      <c r="B40">
        <v>20</v>
      </c>
      <c r="C40">
        <v>20</v>
      </c>
      <c r="E40">
        <v>0.75</v>
      </c>
      <c r="F40">
        <v>4.9111886120996404</v>
      </c>
      <c r="G40">
        <v>0.26647999999999999</v>
      </c>
      <c r="H40">
        <v>2.1941000000000002</v>
      </c>
      <c r="J40">
        <f t="shared" si="4"/>
        <v>90.533094607544484</v>
      </c>
      <c r="K40">
        <f t="shared" si="5"/>
        <v>10.533094607544491</v>
      </c>
      <c r="L40">
        <f t="shared" si="6"/>
        <v>23.533094607544491</v>
      </c>
      <c r="M40">
        <f t="shared" si="7"/>
        <v>10.563113906228883</v>
      </c>
    </row>
    <row r="41" spans="1:13" x14ac:dyDescent="0.25">
      <c r="A41">
        <v>4</v>
      </c>
      <c r="B41">
        <v>24</v>
      </c>
      <c r="C41">
        <v>20</v>
      </c>
      <c r="E41">
        <v>0.75</v>
      </c>
      <c r="F41">
        <v>3.6890626710953698</v>
      </c>
      <c r="G41">
        <v>0.13947999999999999</v>
      </c>
      <c r="H41">
        <v>1.6069</v>
      </c>
      <c r="J41">
        <f t="shared" si="4"/>
        <v>90.586595655181227</v>
      </c>
      <c r="K41">
        <f t="shared" si="5"/>
        <v>13.786595655181236</v>
      </c>
      <c r="L41">
        <f t="shared" si="6"/>
        <v>26.266595655181234</v>
      </c>
      <c r="M41">
        <f t="shared" si="7"/>
        <v>17.733757518387247</v>
      </c>
    </row>
    <row r="42" spans="1:13" x14ac:dyDescent="0.25">
      <c r="A42">
        <v>4</v>
      </c>
      <c r="B42">
        <v>24</v>
      </c>
      <c r="C42">
        <v>20</v>
      </c>
      <c r="E42">
        <v>1</v>
      </c>
      <c r="F42">
        <v>2.9801748331898001</v>
      </c>
      <c r="G42">
        <v>0.14557999999999999</v>
      </c>
      <c r="H42">
        <v>1.4024000000000001</v>
      </c>
      <c r="J42">
        <f t="shared" si="4"/>
        <v>92.254456666150389</v>
      </c>
      <c r="K42">
        <f t="shared" si="5"/>
        <v>15.454456666150397</v>
      </c>
      <c r="L42">
        <f t="shared" si="6"/>
        <v>27.934456666150396</v>
      </c>
      <c r="M42">
        <f t="shared" si="7"/>
        <v>25.630460374712275</v>
      </c>
    </row>
    <row r="43" spans="1:13" x14ac:dyDescent="0.25">
      <c r="A43">
        <v>5</v>
      </c>
      <c r="B43">
        <v>20</v>
      </c>
      <c r="C43">
        <v>20</v>
      </c>
      <c r="E43">
        <v>1</v>
      </c>
      <c r="F43">
        <v>3.9044923460142602</v>
      </c>
      <c r="G43">
        <v>0.28384999999999999</v>
      </c>
      <c r="H43">
        <v>2.0398000000000001</v>
      </c>
      <c r="J43">
        <f t="shared" si="4"/>
        <v>93.14390666501626</v>
      </c>
      <c r="K43">
        <f t="shared" si="5"/>
        <v>13.14390666501626</v>
      </c>
      <c r="L43">
        <f t="shared" si="6"/>
        <v>26.14390666501626</v>
      </c>
      <c r="M43">
        <f t="shared" si="7"/>
        <v>14.585565731688972</v>
      </c>
    </row>
    <row r="44" spans="1:13" x14ac:dyDescent="0.25">
      <c r="A44">
        <v>4</v>
      </c>
      <c r="B44">
        <v>24</v>
      </c>
      <c r="C44">
        <v>20</v>
      </c>
      <c r="E44">
        <v>1.25</v>
      </c>
      <c r="F44">
        <v>2.5408873873873801</v>
      </c>
      <c r="G44">
        <v>0.15212000000000001</v>
      </c>
      <c r="H44">
        <v>1.2508999999999999</v>
      </c>
      <c r="J44">
        <f t="shared" si="4"/>
        <v>93.208123756486501</v>
      </c>
      <c r="K44">
        <f t="shared" si="5"/>
        <v>16.408123756486496</v>
      </c>
      <c r="L44">
        <f t="shared" si="6"/>
        <v>28.888123756486493</v>
      </c>
      <c r="M44">
        <f t="shared" si="7"/>
        <v>34.385478304434599</v>
      </c>
    </row>
    <row r="45" spans="1:13" x14ac:dyDescent="0.25">
      <c r="A45">
        <v>5</v>
      </c>
      <c r="B45">
        <v>20</v>
      </c>
      <c r="C45">
        <v>20</v>
      </c>
      <c r="E45">
        <v>1.25</v>
      </c>
      <c r="F45">
        <v>3.23438318681958</v>
      </c>
      <c r="G45">
        <v>0.30027999999999999</v>
      </c>
      <c r="H45">
        <v>1.9315</v>
      </c>
      <c r="J45">
        <f t="shared" si="4"/>
        <v>94.724009457996161</v>
      </c>
      <c r="K45">
        <f t="shared" si="5"/>
        <v>14.724009457996164</v>
      </c>
      <c r="L45">
        <f t="shared" si="6"/>
        <v>27.724009457996164</v>
      </c>
      <c r="M45">
        <f t="shared" si="7"/>
        <v>18.953786820478214</v>
      </c>
    </row>
    <row r="46" spans="1:13" x14ac:dyDescent="0.25">
      <c r="A46">
        <v>4</v>
      </c>
      <c r="B46">
        <v>28</v>
      </c>
      <c r="C46">
        <v>20</v>
      </c>
      <c r="E46">
        <v>0.25</v>
      </c>
      <c r="F46">
        <v>7.6920576999828896</v>
      </c>
      <c r="G46">
        <v>0.11452</v>
      </c>
      <c r="H46">
        <v>2.3249</v>
      </c>
      <c r="J46">
        <f t="shared" si="4"/>
        <v>94.997629501111817</v>
      </c>
      <c r="K46">
        <f t="shared" si="5"/>
        <v>5.397629501111826</v>
      </c>
      <c r="L46">
        <f t="shared" si="6"/>
        <v>19.957629501111825</v>
      </c>
      <c r="M46">
        <f t="shared" si="7"/>
        <v>6.5873167513508735</v>
      </c>
    </row>
    <row r="47" spans="1:13" x14ac:dyDescent="0.25">
      <c r="A47">
        <v>4</v>
      </c>
      <c r="B47">
        <v>26</v>
      </c>
      <c r="C47">
        <v>20</v>
      </c>
      <c r="E47">
        <v>0.5</v>
      </c>
      <c r="F47">
        <v>4.9391461499718501</v>
      </c>
      <c r="G47">
        <v>0.12441000000000001</v>
      </c>
      <c r="H47">
        <v>1.8766</v>
      </c>
      <c r="J47">
        <f t="shared" si="4"/>
        <v>95.345677507480829</v>
      </c>
      <c r="K47">
        <f t="shared" si="5"/>
        <v>12.145677507480825</v>
      </c>
      <c r="L47">
        <f t="shared" si="6"/>
        <v>25.665677507480822</v>
      </c>
      <c r="M47">
        <f t="shared" si="7"/>
        <v>12.017116312674727</v>
      </c>
    </row>
    <row r="48" spans="1:13" x14ac:dyDescent="0.25">
      <c r="A48">
        <v>5</v>
      </c>
      <c r="B48">
        <v>24</v>
      </c>
      <c r="C48">
        <v>20</v>
      </c>
      <c r="E48">
        <v>0.25</v>
      </c>
      <c r="F48">
        <v>9.6721118709070506</v>
      </c>
      <c r="G48">
        <v>0.18212999999999999</v>
      </c>
      <c r="H48">
        <v>2.6406999999999998</v>
      </c>
      <c r="J48">
        <f t="shared" si="4"/>
        <v>96.220435917544052</v>
      </c>
      <c r="K48">
        <f t="shared" si="5"/>
        <v>0.22043591754405512</v>
      </c>
      <c r="L48">
        <f t="shared" si="6"/>
        <v>15.820435917544057</v>
      </c>
      <c r="M48">
        <f t="shared" si="7"/>
        <v>5.0463498651152072</v>
      </c>
    </row>
    <row r="49" spans="1:13" x14ac:dyDescent="0.25">
      <c r="A49">
        <v>5</v>
      </c>
      <c r="B49">
        <v>22</v>
      </c>
      <c r="C49">
        <v>20</v>
      </c>
      <c r="E49">
        <v>0.5</v>
      </c>
      <c r="F49">
        <v>6.5476461775442596</v>
      </c>
      <c r="G49">
        <v>0.21679000000000001</v>
      </c>
      <c r="H49">
        <v>2.3210000000000002</v>
      </c>
      <c r="J49">
        <f t="shared" si="4"/>
        <v>96.222377436749596</v>
      </c>
      <c r="K49">
        <f t="shared" si="5"/>
        <v>8.2223774367495928</v>
      </c>
      <c r="L49">
        <f t="shared" si="6"/>
        <v>22.522377436749597</v>
      </c>
      <c r="M49">
        <f t="shared" si="7"/>
        <v>7.9839609116167329</v>
      </c>
    </row>
    <row r="50" spans="1:13" x14ac:dyDescent="0.25">
      <c r="A50">
        <v>4</v>
      </c>
      <c r="B50">
        <v>26</v>
      </c>
      <c r="C50">
        <v>20</v>
      </c>
      <c r="E50">
        <v>0.75</v>
      </c>
      <c r="F50">
        <v>3.6561302768745798</v>
      </c>
      <c r="G50">
        <v>0.12852</v>
      </c>
      <c r="H50">
        <v>1.5795999999999999</v>
      </c>
      <c r="J50">
        <f t="shared" si="4"/>
        <v>98.694662477832836</v>
      </c>
      <c r="K50">
        <f t="shared" si="5"/>
        <v>15.494662477832836</v>
      </c>
      <c r="L50">
        <f t="shared" si="6"/>
        <v>29.014662477832836</v>
      </c>
      <c r="M50">
        <f t="shared" si="7"/>
        <v>19.602899827854358</v>
      </c>
    </row>
    <row r="51" spans="1:13" x14ac:dyDescent="0.25">
      <c r="A51">
        <v>6</v>
      </c>
      <c r="B51">
        <v>20</v>
      </c>
      <c r="C51">
        <v>20</v>
      </c>
      <c r="E51">
        <v>0.5</v>
      </c>
      <c r="F51">
        <v>7.4857272849824703</v>
      </c>
      <c r="G51">
        <v>0.36742999999999998</v>
      </c>
      <c r="H51">
        <v>3.0017999999999998</v>
      </c>
      <c r="J51">
        <f t="shared" si="4"/>
        <v>100.27982461226074</v>
      </c>
      <c r="K51">
        <f t="shared" si="5"/>
        <v>4.279824612260736</v>
      </c>
      <c r="L51">
        <f t="shared" si="6"/>
        <v>19.879824612260734</v>
      </c>
      <c r="M51">
        <f t="shared" si="7"/>
        <v>6.0851385771451234</v>
      </c>
    </row>
    <row r="52" spans="1:13" x14ac:dyDescent="0.25">
      <c r="A52">
        <v>4</v>
      </c>
      <c r="B52">
        <v>26</v>
      </c>
      <c r="C52">
        <v>20</v>
      </c>
      <c r="E52">
        <v>1</v>
      </c>
      <c r="F52">
        <v>2.9499800924933299</v>
      </c>
      <c r="G52">
        <v>0.13322000000000001</v>
      </c>
      <c r="H52">
        <v>1.3720000000000001</v>
      </c>
      <c r="J52">
        <f t="shared" si="4"/>
        <v>100.34562366102111</v>
      </c>
      <c r="K52">
        <f t="shared" si="5"/>
        <v>17.145623661021112</v>
      </c>
      <c r="L52">
        <f t="shared" si="6"/>
        <v>30.665623661021112</v>
      </c>
      <c r="M52">
        <f t="shared" si="7"/>
        <v>28.459028395816468</v>
      </c>
    </row>
    <row r="53" spans="1:13" x14ac:dyDescent="0.25">
      <c r="A53">
        <v>6</v>
      </c>
      <c r="B53">
        <v>22</v>
      </c>
      <c r="C53">
        <v>20</v>
      </c>
      <c r="E53">
        <v>0.25</v>
      </c>
      <c r="F53">
        <v>11.3425676459592</v>
      </c>
      <c r="G53">
        <v>0.29508000000000001</v>
      </c>
      <c r="H53">
        <v>3.0724</v>
      </c>
      <c r="J53">
        <f t="shared" si="4"/>
        <v>100.49806002552459</v>
      </c>
      <c r="K53">
        <f t="shared" si="5"/>
        <v>-5.1019399744753997</v>
      </c>
      <c r="L53">
        <f t="shared" si="6"/>
        <v>12.058060025524597</v>
      </c>
      <c r="M53">
        <f t="shared" si="7"/>
        <v>4.1902181296438767</v>
      </c>
    </row>
    <row r="54" spans="1:13" x14ac:dyDescent="0.25">
      <c r="A54">
        <v>5</v>
      </c>
      <c r="B54">
        <v>22</v>
      </c>
      <c r="C54">
        <v>20</v>
      </c>
      <c r="E54">
        <v>0.75</v>
      </c>
      <c r="F54">
        <v>4.8981813409588497</v>
      </c>
      <c r="G54">
        <v>0.23099</v>
      </c>
      <c r="H54">
        <v>2.0724</v>
      </c>
      <c r="J54">
        <f t="shared" si="4"/>
        <v>100.98043989694497</v>
      </c>
      <c r="K54">
        <f t="shared" si="5"/>
        <v>12.980439896944965</v>
      </c>
      <c r="L54">
        <f t="shared" si="6"/>
        <v>27.280439896944969</v>
      </c>
      <c r="M54">
        <f t="shared" si="7"/>
        <v>12.195716724892343</v>
      </c>
    </row>
    <row r="55" spans="1:13" x14ac:dyDescent="0.25">
      <c r="A55">
        <v>4</v>
      </c>
      <c r="B55">
        <v>26</v>
      </c>
      <c r="C55">
        <v>20</v>
      </c>
      <c r="E55">
        <v>1.25</v>
      </c>
      <c r="F55">
        <v>2.51472271771252</v>
      </c>
      <c r="G55">
        <v>0.13839000000000001</v>
      </c>
      <c r="H55">
        <v>1.2183999999999999</v>
      </c>
      <c r="J55">
        <f t="shared" si="4"/>
        <v>101.2840743176433</v>
      </c>
      <c r="K55">
        <f t="shared" si="5"/>
        <v>18.084074317643303</v>
      </c>
      <c r="L55">
        <f t="shared" si="6"/>
        <v>31.604074317643303</v>
      </c>
      <c r="M55">
        <f t="shared" si="7"/>
        <v>38.292653100049399</v>
      </c>
    </row>
    <row r="56" spans="1:13" x14ac:dyDescent="0.25">
      <c r="A56">
        <v>4</v>
      </c>
      <c r="B56">
        <v>28</v>
      </c>
      <c r="C56">
        <v>20</v>
      </c>
      <c r="E56">
        <v>0.5</v>
      </c>
      <c r="F56">
        <v>4.9055449669784101</v>
      </c>
      <c r="G56">
        <v>0.11685</v>
      </c>
      <c r="H56">
        <v>1.8589</v>
      </c>
      <c r="J56">
        <f t="shared" si="4"/>
        <v>103.45429539027526</v>
      </c>
      <c r="K56">
        <f t="shared" si="5"/>
        <v>13.854295390275261</v>
      </c>
      <c r="L56">
        <f t="shared" si="6"/>
        <v>28.41429539027526</v>
      </c>
      <c r="M56">
        <f t="shared" si="7"/>
        <v>13.105999459956475</v>
      </c>
    </row>
    <row r="57" spans="1:13" x14ac:dyDescent="0.25">
      <c r="A57">
        <v>5</v>
      </c>
      <c r="B57">
        <v>22</v>
      </c>
      <c r="C57">
        <v>20</v>
      </c>
      <c r="E57">
        <v>1</v>
      </c>
      <c r="F57">
        <v>3.9280157170923302</v>
      </c>
      <c r="G57">
        <v>0.24543999999999999</v>
      </c>
      <c r="H57">
        <v>1.8973</v>
      </c>
      <c r="J57">
        <f t="shared" si="4"/>
        <v>103.51146795756387</v>
      </c>
      <c r="K57">
        <f t="shared" si="5"/>
        <v>15.511467957563863</v>
      </c>
      <c r="L57">
        <f t="shared" si="6"/>
        <v>29.811467957563867</v>
      </c>
      <c r="M57">
        <f t="shared" si="7"/>
        <v>16.952987097941524</v>
      </c>
    </row>
    <row r="58" spans="1:13" x14ac:dyDescent="0.25">
      <c r="A58">
        <v>5</v>
      </c>
      <c r="B58">
        <v>22</v>
      </c>
      <c r="C58">
        <v>20</v>
      </c>
      <c r="E58">
        <v>1.25</v>
      </c>
      <c r="F58">
        <v>3.2925347479477201</v>
      </c>
      <c r="G58">
        <v>0.25971</v>
      </c>
      <c r="H58">
        <v>1.7688999999999999</v>
      </c>
      <c r="J58">
        <f t="shared" si="4"/>
        <v>105.03093948374479</v>
      </c>
      <c r="K58">
        <f t="shared" si="5"/>
        <v>17.030939483744781</v>
      </c>
      <c r="L58">
        <f t="shared" si="6"/>
        <v>31.330939483744785</v>
      </c>
      <c r="M58">
        <f t="shared" si="7"/>
        <v>22.136981354958049</v>
      </c>
    </row>
    <row r="59" spans="1:13" x14ac:dyDescent="0.25">
      <c r="A59">
        <v>5</v>
      </c>
      <c r="B59">
        <v>24</v>
      </c>
      <c r="C59">
        <v>20</v>
      </c>
      <c r="E59">
        <v>0.5</v>
      </c>
      <c r="F59">
        <v>6.49907574719089</v>
      </c>
      <c r="G59">
        <v>0.19292000000000001</v>
      </c>
      <c r="H59">
        <v>2.2498</v>
      </c>
      <c r="J59">
        <f t="shared" si="4"/>
        <v>106.63218107711801</v>
      </c>
      <c r="K59">
        <f t="shared" si="5"/>
        <v>10.632181077118002</v>
      </c>
      <c r="L59">
        <f t="shared" si="6"/>
        <v>26.232181077118003</v>
      </c>
      <c r="M59">
        <f t="shared" si="7"/>
        <v>8.9767822778174597</v>
      </c>
    </row>
    <row r="60" spans="1:13" x14ac:dyDescent="0.25">
      <c r="A60">
        <v>5</v>
      </c>
      <c r="B60">
        <v>26</v>
      </c>
      <c r="C60">
        <v>20</v>
      </c>
      <c r="E60">
        <v>0.25</v>
      </c>
      <c r="F60">
        <v>9.5566531713900105</v>
      </c>
      <c r="G60">
        <v>0.16592000000000001</v>
      </c>
      <c r="H60">
        <v>2.601</v>
      </c>
      <c r="J60">
        <f t="shared" si="4"/>
        <v>106.72878499541162</v>
      </c>
      <c r="K60">
        <f t="shared" si="5"/>
        <v>2.7287849954116119</v>
      </c>
      <c r="L60">
        <f t="shared" si="6"/>
        <v>19.628784995411618</v>
      </c>
      <c r="M60">
        <f t="shared" si="7"/>
        <v>5.5863004993236451</v>
      </c>
    </row>
    <row r="61" spans="1:13" x14ac:dyDescent="0.25">
      <c r="A61">
        <v>4</v>
      </c>
      <c r="B61">
        <v>28</v>
      </c>
      <c r="C61">
        <v>20</v>
      </c>
      <c r="E61">
        <v>0.75</v>
      </c>
      <c r="F61">
        <v>3.6225051090684799</v>
      </c>
      <c r="G61">
        <v>0.11987</v>
      </c>
      <c r="H61">
        <v>1.5585</v>
      </c>
      <c r="J61">
        <f t="shared" si="4"/>
        <v>106.78855547494081</v>
      </c>
      <c r="K61">
        <f t="shared" si="5"/>
        <v>17.188555474940813</v>
      </c>
      <c r="L61">
        <f t="shared" si="6"/>
        <v>31.748555474940815</v>
      </c>
      <c r="M61">
        <f t="shared" si="7"/>
        <v>21.491162279757354</v>
      </c>
    </row>
    <row r="62" spans="1:13" x14ac:dyDescent="0.25">
      <c r="A62">
        <v>4</v>
      </c>
      <c r="B62">
        <v>28</v>
      </c>
      <c r="C62">
        <v>20</v>
      </c>
      <c r="E62">
        <v>1</v>
      </c>
      <c r="F62">
        <v>2.9186562498102901</v>
      </c>
      <c r="G62">
        <v>0.12346</v>
      </c>
      <c r="H62">
        <v>1.3486</v>
      </c>
      <c r="J62">
        <f t="shared" si="4"/>
        <v>108.42423748210742</v>
      </c>
      <c r="K62">
        <f t="shared" si="5"/>
        <v>18.824237482107424</v>
      </c>
      <c r="L62">
        <f t="shared" si="6"/>
        <v>33.384237482107423</v>
      </c>
      <c r="M62">
        <f t="shared" si="7"/>
        <v>31.32199060747709</v>
      </c>
    </row>
    <row r="63" spans="1:13" x14ac:dyDescent="0.25">
      <c r="A63">
        <v>4</v>
      </c>
      <c r="B63">
        <v>28</v>
      </c>
      <c r="C63">
        <v>20</v>
      </c>
      <c r="E63">
        <v>1.25</v>
      </c>
      <c r="F63">
        <v>2.4862671331982802</v>
      </c>
      <c r="G63">
        <v>0.12751999999999999</v>
      </c>
      <c r="H63">
        <v>1.1935</v>
      </c>
      <c r="J63">
        <f t="shared" si="4"/>
        <v>109.34968896135329</v>
      </c>
      <c r="K63">
        <f t="shared" si="5"/>
        <v>19.7496889613533</v>
      </c>
      <c r="L63">
        <f t="shared" si="6"/>
        <v>34.309688961353295</v>
      </c>
      <c r="M63">
        <f t="shared" si="7"/>
        <v>42.259190852251535</v>
      </c>
    </row>
    <row r="64" spans="1:13" x14ac:dyDescent="0.25">
      <c r="A64">
        <v>5</v>
      </c>
      <c r="B64">
        <v>24</v>
      </c>
      <c r="C64">
        <v>20</v>
      </c>
      <c r="E64">
        <v>0.75</v>
      </c>
      <c r="F64">
        <v>4.87508605213071</v>
      </c>
      <c r="G64">
        <v>0.20438999999999999</v>
      </c>
      <c r="H64">
        <v>1.9865999999999999</v>
      </c>
      <c r="J64">
        <f t="shared" si="4"/>
        <v>111.31157288703213</v>
      </c>
      <c r="K64">
        <f t="shared" si="5"/>
        <v>15.311572887032128</v>
      </c>
      <c r="L64">
        <f t="shared" si="6"/>
        <v>30.911572887032129</v>
      </c>
      <c r="M64">
        <f t="shared" si="7"/>
        <v>13.811475706678204</v>
      </c>
    </row>
    <row r="65" spans="1:13" x14ac:dyDescent="0.25">
      <c r="A65">
        <v>6</v>
      </c>
      <c r="B65">
        <v>22</v>
      </c>
      <c r="C65">
        <v>20</v>
      </c>
      <c r="E65">
        <v>0.5</v>
      </c>
      <c r="F65">
        <v>7.8158552871190903</v>
      </c>
      <c r="G65">
        <v>0.31556000000000001</v>
      </c>
      <c r="H65">
        <v>2.7976999999999999</v>
      </c>
      <c r="J65">
        <f t="shared" si="4"/>
        <v>112.59995295763022</v>
      </c>
      <c r="K65">
        <f t="shared" si="5"/>
        <v>6.999952957630228</v>
      </c>
      <c r="L65">
        <f t="shared" si="6"/>
        <v>24.159952957630225</v>
      </c>
      <c r="M65">
        <f t="shared" si="7"/>
        <v>6.8041072123027071</v>
      </c>
    </row>
    <row r="66" spans="1:13" x14ac:dyDescent="0.25">
      <c r="A66">
        <v>6</v>
      </c>
      <c r="B66">
        <v>24</v>
      </c>
      <c r="C66">
        <v>20</v>
      </c>
      <c r="E66">
        <v>0.25</v>
      </c>
      <c r="F66">
        <v>11.4779987868371</v>
      </c>
      <c r="G66">
        <v>0.25901000000000002</v>
      </c>
      <c r="H66">
        <v>2.9662999999999999</v>
      </c>
      <c r="J66">
        <f t="shared" ref="J66:J97" si="8">A66*B66-F66*(H66-G66)</f>
        <v>112.92572866438378</v>
      </c>
      <c r="K66">
        <f t="shared" ref="K66:K97" si="9">0.2*A66*B66-F66*(H66-G66)</f>
        <v>-2.2742713356162092</v>
      </c>
      <c r="L66">
        <f t="shared" ref="L66:L97" si="10">0.33*A66*B66-F66*(H66-G66)</f>
        <v>16.445728664383783</v>
      </c>
      <c r="M66">
        <f t="shared" ref="M66:M97" si="11">A66*B66/F66/(H66-G66)</f>
        <v>4.634058782738129</v>
      </c>
    </row>
    <row r="67" spans="1:13" x14ac:dyDescent="0.25">
      <c r="A67">
        <v>5</v>
      </c>
      <c r="B67">
        <v>24</v>
      </c>
      <c r="C67">
        <v>20</v>
      </c>
      <c r="E67">
        <v>1</v>
      </c>
      <c r="F67">
        <v>3.91976297398053</v>
      </c>
      <c r="G67">
        <v>0.21631</v>
      </c>
      <c r="H67">
        <v>1.7987</v>
      </c>
      <c r="J67">
        <f t="shared" si="8"/>
        <v>113.79740626760295</v>
      </c>
      <c r="K67">
        <f t="shared" si="9"/>
        <v>17.797406267602948</v>
      </c>
      <c r="L67">
        <f t="shared" si="10"/>
        <v>33.397406267602953</v>
      </c>
      <c r="M67">
        <f t="shared" si="11"/>
        <v>19.346745116195908</v>
      </c>
    </row>
    <row r="68" spans="1:13" x14ac:dyDescent="0.25">
      <c r="A68">
        <v>5</v>
      </c>
      <c r="B68">
        <v>24</v>
      </c>
      <c r="C68">
        <v>20</v>
      </c>
      <c r="E68">
        <v>1.25</v>
      </c>
      <c r="F68">
        <v>3.2989256839074002</v>
      </c>
      <c r="G68">
        <v>0.22836000000000001</v>
      </c>
      <c r="H68">
        <v>1.6588000000000001</v>
      </c>
      <c r="J68">
        <f t="shared" si="8"/>
        <v>115.28108474471149</v>
      </c>
      <c r="K68">
        <f t="shared" si="9"/>
        <v>19.281084744711499</v>
      </c>
      <c r="L68">
        <f t="shared" si="10"/>
        <v>34.881084744711501</v>
      </c>
      <c r="M68">
        <f t="shared" si="11"/>
        <v>25.429573007380384</v>
      </c>
    </row>
    <row r="69" spans="1:13" x14ac:dyDescent="0.25">
      <c r="A69">
        <v>5</v>
      </c>
      <c r="B69">
        <v>26</v>
      </c>
      <c r="C69">
        <v>20</v>
      </c>
      <c r="E69">
        <v>0.5</v>
      </c>
      <c r="F69">
        <v>6.4106793029529099</v>
      </c>
      <c r="G69">
        <v>0.17458000000000001</v>
      </c>
      <c r="H69">
        <v>2.1966999999999999</v>
      </c>
      <c r="J69">
        <f t="shared" si="8"/>
        <v>117.03683716791286</v>
      </c>
      <c r="K69">
        <f t="shared" si="9"/>
        <v>13.036837167912864</v>
      </c>
      <c r="L69">
        <f t="shared" si="10"/>
        <v>29.93683716791287</v>
      </c>
      <c r="M69">
        <f t="shared" si="11"/>
        <v>10.028416805674679</v>
      </c>
    </row>
    <row r="70" spans="1:13" x14ac:dyDescent="0.25">
      <c r="A70">
        <v>5</v>
      </c>
      <c r="B70">
        <v>28</v>
      </c>
      <c r="C70">
        <v>20</v>
      </c>
      <c r="E70">
        <v>0.25</v>
      </c>
      <c r="F70">
        <v>9.42030387730237</v>
      </c>
      <c r="G70">
        <v>0.15318000000000001</v>
      </c>
      <c r="H70">
        <v>2.5703</v>
      </c>
      <c r="J70">
        <f t="shared" si="8"/>
        <v>117.2299950920949</v>
      </c>
      <c r="K70">
        <f t="shared" si="9"/>
        <v>5.2299950920948923</v>
      </c>
      <c r="L70">
        <f t="shared" si="10"/>
        <v>23.429995092094895</v>
      </c>
      <c r="M70">
        <f t="shared" si="11"/>
        <v>6.1484396057989406</v>
      </c>
    </row>
    <row r="71" spans="1:13" x14ac:dyDescent="0.25">
      <c r="A71">
        <v>6</v>
      </c>
      <c r="B71">
        <v>22</v>
      </c>
      <c r="C71">
        <v>20</v>
      </c>
      <c r="E71">
        <v>0.75</v>
      </c>
      <c r="F71">
        <v>5.8419224768051103</v>
      </c>
      <c r="G71">
        <v>0.33605000000000002</v>
      </c>
      <c r="H71">
        <v>2.6267</v>
      </c>
      <c r="J71">
        <f t="shared" si="8"/>
        <v>118.61820027850638</v>
      </c>
      <c r="K71">
        <f t="shared" si="9"/>
        <v>13.018200278506381</v>
      </c>
      <c r="L71">
        <f t="shared" si="10"/>
        <v>30.178200278506377</v>
      </c>
      <c r="M71">
        <f t="shared" si="11"/>
        <v>9.8641440424477285</v>
      </c>
    </row>
    <row r="72" spans="1:13" x14ac:dyDescent="0.25">
      <c r="A72">
        <v>5</v>
      </c>
      <c r="B72">
        <v>26</v>
      </c>
      <c r="C72">
        <v>20</v>
      </c>
      <c r="E72">
        <v>0.75</v>
      </c>
      <c r="F72">
        <v>4.8131465417265797</v>
      </c>
      <c r="G72">
        <v>0.18392</v>
      </c>
      <c r="H72">
        <v>1.9235</v>
      </c>
      <c r="J72">
        <f t="shared" si="8"/>
        <v>121.62714653894328</v>
      </c>
      <c r="K72">
        <f t="shared" si="9"/>
        <v>17.627146538943279</v>
      </c>
      <c r="L72">
        <f t="shared" si="10"/>
        <v>34.527146538943285</v>
      </c>
      <c r="M72">
        <f t="shared" si="11"/>
        <v>15.526367516719075</v>
      </c>
    </row>
    <row r="73" spans="1:13" x14ac:dyDescent="0.25">
      <c r="A73">
        <v>6</v>
      </c>
      <c r="B73">
        <v>22</v>
      </c>
      <c r="C73">
        <v>20</v>
      </c>
      <c r="E73">
        <v>1</v>
      </c>
      <c r="F73">
        <v>4.6133544034120204</v>
      </c>
      <c r="G73">
        <v>0.35613</v>
      </c>
      <c r="H73">
        <v>2.5238</v>
      </c>
      <c r="J73">
        <f t="shared" si="8"/>
        <v>121.99977006035587</v>
      </c>
      <c r="K73">
        <f t="shared" si="9"/>
        <v>16.39977006035587</v>
      </c>
      <c r="L73">
        <f t="shared" si="10"/>
        <v>33.559770060355866</v>
      </c>
      <c r="M73">
        <f t="shared" si="11"/>
        <v>13.199696486648717</v>
      </c>
    </row>
    <row r="74" spans="1:13" x14ac:dyDescent="0.25">
      <c r="A74">
        <v>5</v>
      </c>
      <c r="B74">
        <v>26</v>
      </c>
      <c r="C74">
        <v>20</v>
      </c>
      <c r="E74">
        <v>1</v>
      </c>
      <c r="F74">
        <v>3.88120739112617</v>
      </c>
      <c r="G74">
        <v>0.19374</v>
      </c>
      <c r="H74">
        <v>1.7272000000000001</v>
      </c>
      <c r="J74">
        <f t="shared" si="8"/>
        <v>124.04832371400366</v>
      </c>
      <c r="K74">
        <f t="shared" si="9"/>
        <v>20.048323714003665</v>
      </c>
      <c r="L74">
        <f t="shared" si="10"/>
        <v>36.948323714003671</v>
      </c>
      <c r="M74">
        <f t="shared" si="11"/>
        <v>21.842585811643726</v>
      </c>
    </row>
    <row r="75" spans="1:13" x14ac:dyDescent="0.25">
      <c r="A75">
        <v>6</v>
      </c>
      <c r="B75">
        <v>22</v>
      </c>
      <c r="C75">
        <v>20</v>
      </c>
      <c r="E75">
        <v>1.25</v>
      </c>
      <c r="F75">
        <v>3.7855386951877099</v>
      </c>
      <c r="G75">
        <v>0.37530000000000002</v>
      </c>
      <c r="H75">
        <v>2.4701</v>
      </c>
      <c r="J75">
        <f t="shared" si="8"/>
        <v>124.07005354132079</v>
      </c>
      <c r="K75">
        <f t="shared" si="9"/>
        <v>18.470053541320791</v>
      </c>
      <c r="L75">
        <f t="shared" si="10"/>
        <v>35.630053541320791</v>
      </c>
      <c r="M75">
        <f t="shared" si="11"/>
        <v>16.645761820438</v>
      </c>
    </row>
    <row r="76" spans="1:13" x14ac:dyDescent="0.25">
      <c r="A76">
        <v>6</v>
      </c>
      <c r="B76">
        <v>24</v>
      </c>
      <c r="C76">
        <v>20</v>
      </c>
      <c r="E76">
        <v>0.5</v>
      </c>
      <c r="F76">
        <v>7.9518261347142101</v>
      </c>
      <c r="G76">
        <v>0.27614</v>
      </c>
      <c r="H76">
        <v>2.6560000000000001</v>
      </c>
      <c r="J76">
        <f t="shared" si="8"/>
        <v>125.07576705503904</v>
      </c>
      <c r="K76">
        <f t="shared" si="9"/>
        <v>9.8757670550390415</v>
      </c>
      <c r="L76">
        <f t="shared" si="10"/>
        <v>28.595767055039033</v>
      </c>
      <c r="M76">
        <f t="shared" si="11"/>
        <v>7.6092912414895801</v>
      </c>
    </row>
    <row r="77" spans="1:13" x14ac:dyDescent="0.25">
      <c r="A77">
        <v>5</v>
      </c>
      <c r="B77">
        <v>26</v>
      </c>
      <c r="C77">
        <v>20</v>
      </c>
      <c r="E77">
        <v>1.25</v>
      </c>
      <c r="F77">
        <v>3.2803993055555498</v>
      </c>
      <c r="G77">
        <v>0.20387</v>
      </c>
      <c r="H77">
        <v>1.58</v>
      </c>
      <c r="J77">
        <f t="shared" si="8"/>
        <v>125.48574410364584</v>
      </c>
      <c r="K77">
        <f t="shared" si="9"/>
        <v>21.485744103645843</v>
      </c>
      <c r="L77">
        <f t="shared" si="10"/>
        <v>38.385744103645848</v>
      </c>
      <c r="M77">
        <f t="shared" si="11"/>
        <v>28.797658569819156</v>
      </c>
    </row>
    <row r="78" spans="1:13" x14ac:dyDescent="0.25">
      <c r="A78">
        <v>6</v>
      </c>
      <c r="B78">
        <v>26</v>
      </c>
      <c r="C78">
        <v>20</v>
      </c>
      <c r="E78">
        <v>0.25</v>
      </c>
      <c r="F78">
        <v>11.4148283627586</v>
      </c>
      <c r="G78">
        <v>0.23121</v>
      </c>
      <c r="H78">
        <v>2.8877000000000002</v>
      </c>
      <c r="J78">
        <f t="shared" si="8"/>
        <v>125.6766226026154</v>
      </c>
      <c r="K78">
        <f t="shared" si="9"/>
        <v>0.87662260261540581</v>
      </c>
      <c r="L78">
        <f t="shared" si="10"/>
        <v>21.1566226026154</v>
      </c>
      <c r="M78">
        <f t="shared" si="11"/>
        <v>5.1445456736443571</v>
      </c>
    </row>
    <row r="79" spans="1:13" x14ac:dyDescent="0.25">
      <c r="A79">
        <v>5</v>
      </c>
      <c r="B79">
        <v>28</v>
      </c>
      <c r="C79">
        <v>20</v>
      </c>
      <c r="E79">
        <v>0.5</v>
      </c>
      <c r="F79">
        <v>6.3045862615265804</v>
      </c>
      <c r="G79">
        <v>0.16014999999999999</v>
      </c>
      <c r="H79">
        <v>2.1560000000000001</v>
      </c>
      <c r="J79">
        <f t="shared" si="8"/>
        <v>127.41699150993217</v>
      </c>
      <c r="K79">
        <f t="shared" si="9"/>
        <v>15.416991509932174</v>
      </c>
      <c r="L79">
        <f t="shared" si="10"/>
        <v>33.616991509932177</v>
      </c>
      <c r="M79">
        <f t="shared" si="11"/>
        <v>11.126115039221862</v>
      </c>
    </row>
    <row r="80" spans="1:13" x14ac:dyDescent="0.25">
      <c r="A80">
        <v>6</v>
      </c>
      <c r="B80">
        <v>24</v>
      </c>
      <c r="C80">
        <v>20</v>
      </c>
      <c r="E80">
        <v>0.75</v>
      </c>
      <c r="F80">
        <v>5.9889245180661401</v>
      </c>
      <c r="G80">
        <v>0.29355999999999999</v>
      </c>
      <c r="H80">
        <v>2.4504999999999999</v>
      </c>
      <c r="J80">
        <f t="shared" si="8"/>
        <v>131.08224915000241</v>
      </c>
      <c r="K80">
        <f t="shared" si="9"/>
        <v>15.882249150002423</v>
      </c>
      <c r="L80">
        <f t="shared" si="10"/>
        <v>34.602249150002415</v>
      </c>
      <c r="M80">
        <f t="shared" si="11"/>
        <v>11.147451415663971</v>
      </c>
    </row>
    <row r="81" spans="1:13" x14ac:dyDescent="0.25">
      <c r="A81">
        <v>5</v>
      </c>
      <c r="B81">
        <v>28</v>
      </c>
      <c r="C81">
        <v>20</v>
      </c>
      <c r="E81">
        <v>0.75</v>
      </c>
      <c r="F81">
        <v>4.73284781188765</v>
      </c>
      <c r="G81">
        <v>0.16778000000000001</v>
      </c>
      <c r="H81">
        <v>1.8754999999999999</v>
      </c>
      <c r="J81">
        <f t="shared" si="8"/>
        <v>131.91762113468323</v>
      </c>
      <c r="K81">
        <f t="shared" si="9"/>
        <v>19.917621134683223</v>
      </c>
      <c r="L81">
        <f t="shared" si="10"/>
        <v>38.117621134683226</v>
      </c>
      <c r="M81">
        <f t="shared" si="11"/>
        <v>17.321632941604612</v>
      </c>
    </row>
    <row r="82" spans="1:13" x14ac:dyDescent="0.25">
      <c r="A82">
        <v>5</v>
      </c>
      <c r="B82">
        <v>28</v>
      </c>
      <c r="C82">
        <v>20</v>
      </c>
      <c r="E82">
        <v>1</v>
      </c>
      <c r="F82">
        <v>3.8212567009885201</v>
      </c>
      <c r="G82">
        <v>0.17591000000000001</v>
      </c>
      <c r="H82">
        <v>1.6734</v>
      </c>
      <c r="J82">
        <f t="shared" si="8"/>
        <v>134.27770630283669</v>
      </c>
      <c r="K82">
        <f t="shared" si="9"/>
        <v>22.277706302836702</v>
      </c>
      <c r="L82">
        <f t="shared" si="10"/>
        <v>40.477706302836701</v>
      </c>
      <c r="M82">
        <f t="shared" si="11"/>
        <v>24.465713821959525</v>
      </c>
    </row>
    <row r="83" spans="1:13" x14ac:dyDescent="0.25">
      <c r="A83">
        <v>6</v>
      </c>
      <c r="B83">
        <v>24</v>
      </c>
      <c r="C83">
        <v>20</v>
      </c>
      <c r="E83">
        <v>1</v>
      </c>
      <c r="F83">
        <v>4.7693544446458498</v>
      </c>
      <c r="G83">
        <v>0.31089</v>
      </c>
      <c r="H83">
        <v>2.3111999999999999</v>
      </c>
      <c r="J83">
        <f t="shared" si="8"/>
        <v>134.45981261083045</v>
      </c>
      <c r="K83">
        <f t="shared" si="9"/>
        <v>19.259812610830465</v>
      </c>
      <c r="L83">
        <f t="shared" si="10"/>
        <v>37.979812610830457</v>
      </c>
      <c r="M83">
        <f t="shared" si="11"/>
        <v>15.094043138342906</v>
      </c>
    </row>
    <row r="84" spans="1:13" x14ac:dyDescent="0.25">
      <c r="A84">
        <v>5</v>
      </c>
      <c r="B84">
        <v>28</v>
      </c>
      <c r="C84">
        <v>20</v>
      </c>
      <c r="E84">
        <v>1.25</v>
      </c>
      <c r="F84">
        <v>3.2377878682983399</v>
      </c>
      <c r="G84">
        <v>0.18440999999999999</v>
      </c>
      <c r="H84">
        <v>1.5212000000000001</v>
      </c>
      <c r="J84">
        <f t="shared" si="8"/>
        <v>135.67175755553745</v>
      </c>
      <c r="K84">
        <f t="shared" si="9"/>
        <v>23.671757555537461</v>
      </c>
      <c r="L84">
        <f t="shared" si="10"/>
        <v>41.871757555537464</v>
      </c>
      <c r="M84">
        <f t="shared" si="11"/>
        <v>32.345692690831825</v>
      </c>
    </row>
    <row r="85" spans="1:13" x14ac:dyDescent="0.25">
      <c r="A85">
        <v>6</v>
      </c>
      <c r="B85">
        <v>24</v>
      </c>
      <c r="C85">
        <v>20</v>
      </c>
      <c r="E85">
        <v>1.25</v>
      </c>
      <c r="F85">
        <v>3.9474484705424202</v>
      </c>
      <c r="G85">
        <v>0.32773999999999998</v>
      </c>
      <c r="H85">
        <v>2.2174999999999998</v>
      </c>
      <c r="J85">
        <f t="shared" si="8"/>
        <v>136.54026977830776</v>
      </c>
      <c r="K85">
        <f t="shared" si="9"/>
        <v>21.340269778307761</v>
      </c>
      <c r="L85">
        <f t="shared" si="10"/>
        <v>40.060269778307756</v>
      </c>
      <c r="M85">
        <f t="shared" si="11"/>
        <v>19.303647145477271</v>
      </c>
    </row>
    <row r="86" spans="1:13" x14ac:dyDescent="0.25">
      <c r="A86">
        <v>6</v>
      </c>
      <c r="B86">
        <v>26</v>
      </c>
      <c r="C86">
        <v>20</v>
      </c>
      <c r="E86">
        <v>0.5</v>
      </c>
      <c r="F86">
        <v>7.9388412920810598</v>
      </c>
      <c r="G86">
        <v>0.24554000000000001</v>
      </c>
      <c r="H86">
        <v>2.5531999999999999</v>
      </c>
      <c r="J86">
        <f t="shared" si="8"/>
        <v>137.67985350391623</v>
      </c>
      <c r="K86">
        <f t="shared" si="9"/>
        <v>12.879853503916227</v>
      </c>
      <c r="L86">
        <f t="shared" si="10"/>
        <v>33.159853503916224</v>
      </c>
      <c r="M86">
        <f t="shared" si="11"/>
        <v>8.5152157507772923</v>
      </c>
    </row>
    <row r="87" spans="1:13" x14ac:dyDescent="0.25">
      <c r="A87">
        <v>6</v>
      </c>
      <c r="B87">
        <v>28</v>
      </c>
      <c r="C87">
        <v>20</v>
      </c>
      <c r="E87">
        <v>0.25</v>
      </c>
      <c r="F87">
        <v>11.263889400921601</v>
      </c>
      <c r="G87">
        <v>0.20932000000000001</v>
      </c>
      <c r="H87">
        <v>2.8277000000000001</v>
      </c>
      <c r="J87">
        <f t="shared" si="8"/>
        <v>138.50685727041491</v>
      </c>
      <c r="K87">
        <f t="shared" si="9"/>
        <v>4.1068572704149062</v>
      </c>
      <c r="L87">
        <f t="shared" si="10"/>
        <v>25.946857270414895</v>
      </c>
      <c r="M87">
        <f t="shared" si="11"/>
        <v>5.6962393441874939</v>
      </c>
    </row>
    <row r="88" spans="1:13" x14ac:dyDescent="0.25">
      <c r="A88">
        <v>6</v>
      </c>
      <c r="B88">
        <v>26</v>
      </c>
      <c r="C88">
        <v>20</v>
      </c>
      <c r="E88">
        <v>0.75</v>
      </c>
      <c r="F88">
        <v>6.0166493236212197</v>
      </c>
      <c r="G88">
        <v>0.26033000000000001</v>
      </c>
      <c r="H88">
        <v>2.3250999999999999</v>
      </c>
      <c r="J88">
        <f t="shared" si="8"/>
        <v>143.57700297606661</v>
      </c>
      <c r="K88">
        <f t="shared" si="9"/>
        <v>18.777002976066619</v>
      </c>
      <c r="L88">
        <f t="shared" si="10"/>
        <v>39.057002976066613</v>
      </c>
      <c r="M88">
        <f t="shared" si="11"/>
        <v>12.55735630455839</v>
      </c>
    </row>
    <row r="89" spans="1:13" x14ac:dyDescent="0.25">
      <c r="A89">
        <v>6</v>
      </c>
      <c r="B89">
        <v>26</v>
      </c>
      <c r="C89">
        <v>20</v>
      </c>
      <c r="E89">
        <v>1</v>
      </c>
      <c r="F89">
        <v>4.8279653466285</v>
      </c>
      <c r="G89">
        <v>0.27529999999999999</v>
      </c>
      <c r="H89">
        <v>2.1638000000000002</v>
      </c>
      <c r="J89">
        <f t="shared" si="8"/>
        <v>146.88238744289208</v>
      </c>
      <c r="K89">
        <f t="shared" si="9"/>
        <v>22.082387442892081</v>
      </c>
      <c r="L89">
        <f t="shared" si="10"/>
        <v>42.362387442892071</v>
      </c>
      <c r="M89">
        <f t="shared" si="11"/>
        <v>17.109742163630902</v>
      </c>
    </row>
    <row r="90" spans="1:13" x14ac:dyDescent="0.25">
      <c r="A90">
        <v>6</v>
      </c>
      <c r="B90">
        <v>26</v>
      </c>
      <c r="C90">
        <v>20</v>
      </c>
      <c r="E90">
        <v>1.25</v>
      </c>
      <c r="F90">
        <v>4.0282802666325397</v>
      </c>
      <c r="G90">
        <v>0.29011999999999999</v>
      </c>
      <c r="H90">
        <v>2.0472999999999999</v>
      </c>
      <c r="J90">
        <f t="shared" si="8"/>
        <v>148.92158648107863</v>
      </c>
      <c r="K90">
        <f t="shared" si="9"/>
        <v>24.121586481078637</v>
      </c>
      <c r="L90">
        <f t="shared" si="10"/>
        <v>44.401586481078631</v>
      </c>
      <c r="M90">
        <f t="shared" si="11"/>
        <v>22.038836751059414</v>
      </c>
    </row>
    <row r="91" spans="1:13" x14ac:dyDescent="0.25">
      <c r="A91">
        <v>6</v>
      </c>
      <c r="B91">
        <v>28</v>
      </c>
      <c r="C91">
        <v>20</v>
      </c>
      <c r="E91">
        <v>0.5</v>
      </c>
      <c r="F91">
        <v>7.8273860914871696</v>
      </c>
      <c r="G91">
        <v>0.22136</v>
      </c>
      <c r="H91">
        <v>2.4756999999999998</v>
      </c>
      <c r="J91">
        <f t="shared" si="8"/>
        <v>150.35441043851682</v>
      </c>
      <c r="K91">
        <f t="shared" si="9"/>
        <v>15.954410438516824</v>
      </c>
      <c r="L91">
        <f t="shared" si="10"/>
        <v>37.794410438516813</v>
      </c>
      <c r="M91">
        <f t="shared" si="11"/>
        <v>9.5207926838959569</v>
      </c>
    </row>
    <row r="92" spans="1:13" x14ac:dyDescent="0.25">
      <c r="A92">
        <v>6</v>
      </c>
      <c r="B92">
        <v>28</v>
      </c>
      <c r="C92">
        <v>20</v>
      </c>
      <c r="E92">
        <v>0.75</v>
      </c>
      <c r="F92">
        <v>5.9594622690784398</v>
      </c>
      <c r="G92">
        <v>0.23393</v>
      </c>
      <c r="H92">
        <v>2.2322000000000002</v>
      </c>
      <c r="J92">
        <f t="shared" si="8"/>
        <v>156.09138533156863</v>
      </c>
      <c r="K92">
        <f t="shared" si="9"/>
        <v>21.691385331568632</v>
      </c>
      <c r="L92">
        <f t="shared" si="10"/>
        <v>43.531385331568622</v>
      </c>
      <c r="M92">
        <f t="shared" si="11"/>
        <v>14.10743438070528</v>
      </c>
    </row>
    <row r="93" spans="1:13" x14ac:dyDescent="0.25">
      <c r="A93">
        <v>6</v>
      </c>
      <c r="B93">
        <v>28</v>
      </c>
      <c r="C93">
        <v>20</v>
      </c>
      <c r="E93">
        <v>1</v>
      </c>
      <c r="F93">
        <v>4.8109435182734996</v>
      </c>
      <c r="G93">
        <v>0.24682000000000001</v>
      </c>
      <c r="H93">
        <v>2.0565000000000002</v>
      </c>
      <c r="J93">
        <f t="shared" si="8"/>
        <v>159.29373173385082</v>
      </c>
      <c r="K93">
        <f t="shared" si="9"/>
        <v>24.893731733850821</v>
      </c>
      <c r="L93">
        <f t="shared" si="10"/>
        <v>46.73373173385081</v>
      </c>
      <c r="M93">
        <f t="shared" si="11"/>
        <v>19.296441927157268</v>
      </c>
    </row>
    <row r="94" spans="1:13" x14ac:dyDescent="0.25">
      <c r="A94">
        <v>6</v>
      </c>
      <c r="B94">
        <v>28</v>
      </c>
      <c r="C94">
        <v>20</v>
      </c>
      <c r="E94">
        <v>1.25</v>
      </c>
      <c r="F94">
        <v>4.0418884582377403</v>
      </c>
      <c r="G94">
        <v>0.25978000000000001</v>
      </c>
      <c r="H94">
        <v>1.9256</v>
      </c>
      <c r="J94">
        <f t="shared" si="8"/>
        <v>161.26694136849841</v>
      </c>
      <c r="K94">
        <f t="shared" si="9"/>
        <v>26.866941368498416</v>
      </c>
      <c r="L94">
        <f t="shared" si="10"/>
        <v>48.706941368498406</v>
      </c>
      <c r="M94">
        <f t="shared" si="11"/>
        <v>24.95151300390993</v>
      </c>
    </row>
    <row r="95" spans="1:13" x14ac:dyDescent="0.25">
      <c r="A95">
        <v>7</v>
      </c>
      <c r="B95">
        <v>24</v>
      </c>
      <c r="C95">
        <v>20</v>
      </c>
      <c r="E95">
        <v>1.25</v>
      </c>
      <c r="F95">
        <v>4.2344199372314</v>
      </c>
      <c r="G95">
        <v>3.0552000000000001</v>
      </c>
      <c r="H95">
        <v>0.45490000000000003</v>
      </c>
      <c r="J95">
        <f t="shared" si="8"/>
        <v>179.01076216278281</v>
      </c>
      <c r="K95">
        <f t="shared" si="9"/>
        <v>44.610762162782812</v>
      </c>
      <c r="L95">
        <f t="shared" si="10"/>
        <v>66.450762162782809</v>
      </c>
      <c r="M95">
        <f t="shared" si="11"/>
        <v>-15.257799370860303</v>
      </c>
    </row>
    <row r="96" spans="1:13" x14ac:dyDescent="0.25">
      <c r="A96">
        <v>7</v>
      </c>
      <c r="B96">
        <v>26</v>
      </c>
      <c r="C96">
        <v>20</v>
      </c>
      <c r="E96">
        <v>1.25</v>
      </c>
      <c r="F96">
        <v>4.4745847999157897</v>
      </c>
      <c r="G96">
        <v>2.6981000000000002</v>
      </c>
      <c r="H96">
        <v>0.39878000000000002</v>
      </c>
      <c r="J96">
        <f t="shared" si="8"/>
        <v>192.28850232214236</v>
      </c>
      <c r="K96">
        <f t="shared" si="9"/>
        <v>46.688502322142384</v>
      </c>
      <c r="L96">
        <f t="shared" si="10"/>
        <v>70.34850232214238</v>
      </c>
      <c r="M96">
        <f t="shared" si="11"/>
        <v>-17.689649504020537</v>
      </c>
    </row>
    <row r="97" spans="1:13" x14ac:dyDescent="0.25">
      <c r="A97">
        <v>7</v>
      </c>
      <c r="B97">
        <v>28</v>
      </c>
      <c r="C97">
        <v>20</v>
      </c>
      <c r="E97">
        <v>1.25</v>
      </c>
      <c r="F97">
        <v>4.6330276347906203</v>
      </c>
      <c r="G97">
        <v>2.4584999999999999</v>
      </c>
      <c r="H97">
        <v>0.35465000000000002</v>
      </c>
      <c r="J97">
        <f t="shared" si="8"/>
        <v>205.74719518945426</v>
      </c>
      <c r="K97">
        <f t="shared" si="9"/>
        <v>48.947195189454249</v>
      </c>
      <c r="L97">
        <f t="shared" si="10"/>
        <v>74.427195189454252</v>
      </c>
      <c r="M97">
        <f t="shared" si="11"/>
        <v>-20.108348729084412</v>
      </c>
    </row>
    <row r="98" spans="1:13" x14ac:dyDescent="0.25">
      <c r="A98">
        <v>7</v>
      </c>
      <c r="B98">
        <v>24</v>
      </c>
      <c r="C98">
        <v>20</v>
      </c>
      <c r="E98">
        <v>1</v>
      </c>
      <c r="F98">
        <v>5.1707629570440501</v>
      </c>
      <c r="G98">
        <v>3.0272000000000001</v>
      </c>
      <c r="H98">
        <v>0.43209999999999998</v>
      </c>
      <c r="J98">
        <f t="shared" ref="J98:J111" si="12">A98*B98-F98*(H98-G98)</f>
        <v>181.41864694982502</v>
      </c>
      <c r="K98">
        <f t="shared" ref="K98:K111" si="13">0.2*A98*B98-F98*(H98-G98)</f>
        <v>47.018646949825012</v>
      </c>
      <c r="L98">
        <f t="shared" ref="L98:L111" si="14">0.33*A98*B98-F98*(H98-G98)</f>
        <v>68.858646949825015</v>
      </c>
      <c r="M98">
        <f t="shared" ref="M98:M111" si="15">A98*B98/F98/(H98-G98)</f>
        <v>-12.519891210208106</v>
      </c>
    </row>
    <row r="99" spans="1:13" x14ac:dyDescent="0.25">
      <c r="A99">
        <v>7</v>
      </c>
      <c r="B99">
        <v>26</v>
      </c>
      <c r="C99">
        <v>20</v>
      </c>
      <c r="E99">
        <v>1</v>
      </c>
      <c r="F99">
        <v>5.42846998967463</v>
      </c>
      <c r="G99">
        <v>2.7382</v>
      </c>
      <c r="H99">
        <v>0.37919999999999998</v>
      </c>
      <c r="J99">
        <f t="shared" si="12"/>
        <v>194.80576070564246</v>
      </c>
      <c r="K99">
        <f t="shared" si="13"/>
        <v>49.205760705642462</v>
      </c>
      <c r="L99">
        <f t="shared" si="14"/>
        <v>72.865760705642458</v>
      </c>
      <c r="M99">
        <f t="shared" si="15"/>
        <v>-14.212353657351059</v>
      </c>
    </row>
    <row r="100" spans="1:13" x14ac:dyDescent="0.25">
      <c r="A100">
        <v>7</v>
      </c>
      <c r="B100">
        <v>28</v>
      </c>
      <c r="C100">
        <v>20</v>
      </c>
      <c r="E100">
        <v>1</v>
      </c>
      <c r="F100">
        <v>5.5780525839073398</v>
      </c>
      <c r="G100">
        <v>2.5371999999999999</v>
      </c>
      <c r="H100">
        <v>0.33744000000000002</v>
      </c>
      <c r="J100">
        <f t="shared" si="12"/>
        <v>208.270376951976</v>
      </c>
      <c r="K100">
        <f t="shared" si="13"/>
        <v>51.470376951976014</v>
      </c>
      <c r="L100">
        <f t="shared" si="14"/>
        <v>76.950376951976011</v>
      </c>
      <c r="M100">
        <f t="shared" si="15"/>
        <v>-15.973429403767124</v>
      </c>
    </row>
    <row r="101" spans="1:13" x14ac:dyDescent="0.25">
      <c r="A101">
        <v>7</v>
      </c>
      <c r="B101">
        <v>24</v>
      </c>
      <c r="C101">
        <v>20</v>
      </c>
      <c r="E101">
        <v>0.75</v>
      </c>
      <c r="F101">
        <v>6.5351719639038803</v>
      </c>
      <c r="G101">
        <v>3.0589</v>
      </c>
      <c r="H101">
        <v>0.40875</v>
      </c>
      <c r="J101">
        <f t="shared" si="12"/>
        <v>185.31918598013988</v>
      </c>
      <c r="K101">
        <f t="shared" si="13"/>
        <v>50.919185980139872</v>
      </c>
      <c r="L101">
        <f t="shared" si="14"/>
        <v>72.759185980139861</v>
      </c>
      <c r="M101">
        <f t="shared" si="15"/>
        <v>-9.7002249524110287</v>
      </c>
    </row>
    <row r="102" spans="1:13" x14ac:dyDescent="0.25">
      <c r="A102">
        <v>7</v>
      </c>
      <c r="B102">
        <v>26</v>
      </c>
      <c r="C102">
        <v>20</v>
      </c>
      <c r="E102">
        <v>0.75</v>
      </c>
      <c r="F102">
        <v>6.8134715025906702</v>
      </c>
      <c r="G102">
        <v>2.8266</v>
      </c>
      <c r="H102">
        <v>0.35920999999999997</v>
      </c>
      <c r="J102">
        <f t="shared" si="12"/>
        <v>198.8114914507772</v>
      </c>
      <c r="K102">
        <f t="shared" si="13"/>
        <v>53.211491450777203</v>
      </c>
      <c r="L102">
        <f t="shared" si="14"/>
        <v>76.871491450777199</v>
      </c>
      <c r="M102">
        <f t="shared" si="15"/>
        <v>-10.825928236818404</v>
      </c>
    </row>
    <row r="103" spans="1:13" x14ac:dyDescent="0.25">
      <c r="A103">
        <v>7</v>
      </c>
      <c r="B103">
        <v>28</v>
      </c>
      <c r="C103">
        <v>20</v>
      </c>
      <c r="E103">
        <v>0.75</v>
      </c>
      <c r="F103">
        <v>6.9639259828456304</v>
      </c>
      <c r="G103">
        <v>2.6600999999999999</v>
      </c>
      <c r="H103">
        <v>0.31999</v>
      </c>
      <c r="J103">
        <f t="shared" si="12"/>
        <v>212.29635283171689</v>
      </c>
      <c r="K103">
        <f t="shared" si="13"/>
        <v>55.496352831716891</v>
      </c>
      <c r="L103">
        <f t="shared" si="14"/>
        <v>80.976352831716895</v>
      </c>
      <c r="M103">
        <f t="shared" si="15"/>
        <v>-12.027231002174528</v>
      </c>
    </row>
    <row r="104" spans="1:13" x14ac:dyDescent="0.25">
      <c r="A104">
        <v>7</v>
      </c>
      <c r="B104">
        <v>22</v>
      </c>
      <c r="C104">
        <v>20</v>
      </c>
      <c r="E104">
        <v>0.5</v>
      </c>
      <c r="F104">
        <v>8.1418697274335798</v>
      </c>
      <c r="G104">
        <v>3.4224999999999999</v>
      </c>
      <c r="H104">
        <v>0.44531999999999999</v>
      </c>
      <c r="J104">
        <f t="shared" si="12"/>
        <v>178.23981171512071</v>
      </c>
      <c r="K104">
        <f t="shared" si="13"/>
        <v>55.039811715120706</v>
      </c>
      <c r="L104">
        <f t="shared" si="14"/>
        <v>75.059811715120702</v>
      </c>
      <c r="M104">
        <f t="shared" si="15"/>
        <v>-6.3531846620712562</v>
      </c>
    </row>
    <row r="105" spans="1:13" x14ac:dyDescent="0.25">
      <c r="A105">
        <v>7</v>
      </c>
      <c r="B105">
        <v>24</v>
      </c>
      <c r="C105">
        <v>20</v>
      </c>
      <c r="E105">
        <v>0.5</v>
      </c>
      <c r="F105">
        <v>8.6581342685749902</v>
      </c>
      <c r="G105">
        <v>3.1619999999999999</v>
      </c>
      <c r="H105">
        <v>0.38522000000000001</v>
      </c>
      <c r="J105">
        <f t="shared" si="12"/>
        <v>192.04173407429366</v>
      </c>
      <c r="K105">
        <f t="shared" si="13"/>
        <v>57.641734074293666</v>
      </c>
      <c r="L105">
        <f t="shared" si="14"/>
        <v>79.481734074293655</v>
      </c>
      <c r="M105">
        <f t="shared" si="15"/>
        <v>-6.987848691814289</v>
      </c>
    </row>
    <row r="106" spans="1:13" x14ac:dyDescent="0.25">
      <c r="A106">
        <v>7</v>
      </c>
      <c r="B106">
        <v>26</v>
      </c>
      <c r="C106">
        <v>20</v>
      </c>
      <c r="E106">
        <v>0.5</v>
      </c>
      <c r="F106">
        <v>8.9648394846036208</v>
      </c>
      <c r="G106">
        <v>2.9790000000000001</v>
      </c>
      <c r="H106">
        <v>0.33912999999999999</v>
      </c>
      <c r="J106">
        <f t="shared" si="12"/>
        <v>205.66601081022057</v>
      </c>
      <c r="K106">
        <f t="shared" si="13"/>
        <v>60.066010810220568</v>
      </c>
      <c r="L106">
        <f t="shared" si="14"/>
        <v>83.726010810220572</v>
      </c>
      <c r="M106">
        <f t="shared" si="15"/>
        <v>-7.6903539620374151</v>
      </c>
    </row>
    <row r="107" spans="1:13" x14ac:dyDescent="0.25">
      <c r="A107">
        <v>7</v>
      </c>
      <c r="B107">
        <v>28</v>
      </c>
      <c r="C107">
        <v>20</v>
      </c>
      <c r="E107">
        <v>0.5</v>
      </c>
      <c r="F107">
        <v>9.1323314989887496</v>
      </c>
      <c r="G107">
        <v>2.8445</v>
      </c>
      <c r="H107">
        <v>0.30259000000000003</v>
      </c>
      <c r="J107">
        <f t="shared" si="12"/>
        <v>219.21356476059449</v>
      </c>
      <c r="K107">
        <f t="shared" si="13"/>
        <v>62.413564760594497</v>
      </c>
      <c r="L107">
        <f t="shared" si="14"/>
        <v>87.893564760594501</v>
      </c>
      <c r="M107">
        <f t="shared" si="15"/>
        <v>-8.4433391433578535</v>
      </c>
    </row>
    <row r="108" spans="1:13" x14ac:dyDescent="0.25">
      <c r="A108">
        <v>7</v>
      </c>
      <c r="B108">
        <v>22</v>
      </c>
      <c r="C108">
        <v>20</v>
      </c>
      <c r="E108">
        <v>0.25</v>
      </c>
      <c r="F108">
        <v>11.566037550281701</v>
      </c>
      <c r="G108">
        <v>3.5512000000000001</v>
      </c>
      <c r="H108">
        <v>0.41714000000000001</v>
      </c>
      <c r="J108">
        <f t="shared" si="12"/>
        <v>190.24865564483588</v>
      </c>
      <c r="K108">
        <f t="shared" si="13"/>
        <v>67.048655644835875</v>
      </c>
      <c r="L108">
        <f t="shared" si="14"/>
        <v>87.068655644835871</v>
      </c>
      <c r="M108">
        <f t="shared" si="15"/>
        <v>-4.2484334180249652</v>
      </c>
    </row>
    <row r="109" spans="1:13" x14ac:dyDescent="0.25">
      <c r="A109">
        <v>7</v>
      </c>
      <c r="B109">
        <v>24</v>
      </c>
      <c r="C109">
        <v>20</v>
      </c>
      <c r="E109">
        <v>0.25</v>
      </c>
      <c r="F109">
        <v>12.2524881640243</v>
      </c>
      <c r="G109">
        <v>3.3613</v>
      </c>
      <c r="H109">
        <v>0.36188999999999999</v>
      </c>
      <c r="J109">
        <f t="shared" si="12"/>
        <v>204.75023552405611</v>
      </c>
      <c r="K109">
        <f t="shared" si="13"/>
        <v>70.350235524056131</v>
      </c>
      <c r="L109">
        <f t="shared" si="14"/>
        <v>92.190235524056121</v>
      </c>
      <c r="M109">
        <f t="shared" si="15"/>
        <v>-4.5713992741632872</v>
      </c>
    </row>
    <row r="110" spans="1:13" x14ac:dyDescent="0.25">
      <c r="A110">
        <v>7</v>
      </c>
      <c r="B110">
        <v>26</v>
      </c>
      <c r="C110">
        <v>20</v>
      </c>
      <c r="E110">
        <v>0.25</v>
      </c>
      <c r="F110">
        <v>12.6251026187379</v>
      </c>
      <c r="G110">
        <v>3.2235</v>
      </c>
      <c r="H110">
        <v>0.31927</v>
      </c>
      <c r="J110">
        <f t="shared" si="12"/>
        <v>218.66620177841719</v>
      </c>
      <c r="K110">
        <f t="shared" si="13"/>
        <v>73.066201778417181</v>
      </c>
      <c r="L110">
        <f t="shared" si="14"/>
        <v>96.726201778417177</v>
      </c>
      <c r="M110">
        <f t="shared" si="15"/>
        <v>-4.9636992972402902</v>
      </c>
    </row>
    <row r="111" spans="1:13" x14ac:dyDescent="0.25">
      <c r="A111">
        <v>7</v>
      </c>
      <c r="B111">
        <v>28</v>
      </c>
      <c r="C111">
        <v>20</v>
      </c>
      <c r="E111">
        <v>0.25</v>
      </c>
      <c r="F111">
        <v>12.8390808743957</v>
      </c>
      <c r="G111">
        <v>3.1202000000000001</v>
      </c>
      <c r="H111">
        <v>0.28548000000000001</v>
      </c>
      <c r="J111">
        <f t="shared" si="12"/>
        <v>232.39519933626698</v>
      </c>
      <c r="K111">
        <f t="shared" si="13"/>
        <v>75.595199336266973</v>
      </c>
      <c r="L111">
        <f t="shared" si="14"/>
        <v>101.07519933626699</v>
      </c>
      <c r="M111">
        <f t="shared" si="15"/>
        <v>-5.3853256356447678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235DB-29D5-4596-8AAA-D1D67F0BA9F5}">
  <dimension ref="A1:U121"/>
  <sheetViews>
    <sheetView tabSelected="1" topLeftCell="A65" workbookViewId="0">
      <selection activeCell="A74" sqref="A74:XFD74"/>
    </sheetView>
  </sheetViews>
  <sheetFormatPr defaultRowHeight="13.8" x14ac:dyDescent="0.25"/>
  <cols>
    <col min="7" max="8" width="11.6640625" bestFit="1" customWidth="1"/>
    <col min="9" max="13" width="11.6640625" customWidth="1"/>
    <col min="14" max="14" width="17.21875" customWidth="1"/>
    <col min="15" max="15" width="18.33203125" bestFit="1" customWidth="1"/>
    <col min="16" max="16" width="13.88671875" bestFit="1" customWidth="1"/>
    <col min="17" max="17" width="27.77734375" bestFit="1" customWidth="1"/>
    <col min="18" max="18" width="27.21875" bestFit="1" customWidth="1"/>
    <col min="19" max="19" width="25.21875" bestFit="1" customWidth="1"/>
    <col min="20" max="20" width="13.88671875" bestFit="1" customWidth="1"/>
    <col min="21" max="21" width="16.21875" customWidth="1"/>
  </cols>
  <sheetData>
    <row r="1" spans="1:21" x14ac:dyDescent="0.25">
      <c r="A1" t="s">
        <v>0</v>
      </c>
      <c r="B1" t="s">
        <v>1</v>
      </c>
      <c r="C1" t="s">
        <v>62</v>
      </c>
      <c r="D1" t="s">
        <v>63</v>
      </c>
      <c r="E1" t="s">
        <v>33</v>
      </c>
      <c r="F1" t="s">
        <v>11</v>
      </c>
      <c r="G1" t="s">
        <v>50</v>
      </c>
      <c r="H1" t="s">
        <v>51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64</v>
      </c>
      <c r="O1" t="s">
        <v>70</v>
      </c>
      <c r="P1" t="s">
        <v>71</v>
      </c>
      <c r="Q1" t="s">
        <v>74</v>
      </c>
      <c r="R1" t="s">
        <v>72</v>
      </c>
      <c r="S1" t="s">
        <v>73</v>
      </c>
      <c r="T1" t="s">
        <v>75</v>
      </c>
      <c r="U1" t="s">
        <v>76</v>
      </c>
    </row>
    <row r="2" spans="1:21" x14ac:dyDescent="0.25">
      <c r="A2">
        <v>4</v>
      </c>
      <c r="B2">
        <v>12</v>
      </c>
      <c r="C2">
        <f t="shared" ref="C2:C33" si="0">D2*E2</f>
        <v>25</v>
      </c>
      <c r="D2">
        <v>20</v>
      </c>
      <c r="E2">
        <v>1.25</v>
      </c>
      <c r="F2">
        <v>4.2398027553131401</v>
      </c>
      <c r="G2">
        <v>0.54715999999999998</v>
      </c>
      <c r="H2">
        <v>2.3631000000000002</v>
      </c>
      <c r="I2">
        <f t="shared" ref="I2:I33" si="1">4*A2*B2*D2^2</f>
        <v>76800</v>
      </c>
      <c r="J2">
        <f t="shared" ref="J2:J33" si="2">B2*C2*SIN(PI()/B2)*(2*D2^2-C2^2*(SIN(PI()/B2))^2)^(0.5)</f>
        <v>2137.9136898381903</v>
      </c>
      <c r="K2">
        <f t="shared" ref="K2:K33" si="3">0.5*B2*C2^2*SIN(2*PI()/B2)</f>
        <v>1874.9999999999998</v>
      </c>
      <c r="L2">
        <f t="shared" ref="L2:L33" si="4">I2+J2+K2</f>
        <v>80812.913689838184</v>
      </c>
      <c r="M2">
        <f t="shared" ref="M2:M33" si="5">(L2-77313.7705)/(317752.96-77313.7705)</f>
        <v>1.4553131696687011E-2</v>
      </c>
      <c r="N2">
        <f t="shared" ref="N2:N33" si="6">H2-G2</f>
        <v>1.8159400000000003</v>
      </c>
      <c r="O2">
        <f t="shared" ref="O2:O33" si="7">(N2-1.06598)/(3.13406-1.06598)</f>
        <v>0.36263587482109028</v>
      </c>
      <c r="P2">
        <f t="shared" ref="P2:P33" si="8">(F2-2.395093)/(12.83908-2.395093)</f>
        <v>0.17662888275455915</v>
      </c>
      <c r="Q2">
        <f t="shared" ref="Q2:Q33" si="9">0.2*M2-0.4*O2-0.4*P2</f>
        <v>-0.21279527669092238</v>
      </c>
      <c r="R2">
        <f t="shared" ref="R2:R33" si="10">0.4*M2-0.3*O2-0.3*P2</f>
        <v>-0.15595817459402</v>
      </c>
      <c r="S2">
        <f t="shared" ref="S2:S33" si="11">1/3*M2-1/3*O2-1/3*P2</f>
        <v>-0.17490387529298745</v>
      </c>
      <c r="T2">
        <f t="shared" ref="T2:T33" si="12">0.4*M2/(0.3*O2+0.3*P2)</f>
        <v>3.5982651050324964E-2</v>
      </c>
    </row>
    <row r="3" spans="1:21" x14ac:dyDescent="0.25">
      <c r="A3">
        <v>4</v>
      </c>
      <c r="B3">
        <v>14</v>
      </c>
      <c r="C3">
        <f t="shared" si="0"/>
        <v>25</v>
      </c>
      <c r="D3">
        <v>20</v>
      </c>
      <c r="E3">
        <v>1.25</v>
      </c>
      <c r="F3">
        <v>2.39509287481525</v>
      </c>
      <c r="G3">
        <v>0.34210000000000002</v>
      </c>
      <c r="H3">
        <v>1.8348</v>
      </c>
      <c r="I3">
        <f t="shared" si="1"/>
        <v>89600</v>
      </c>
      <c r="J3">
        <f t="shared" si="2"/>
        <v>2159.8171688408684</v>
      </c>
      <c r="K3">
        <f t="shared" si="3"/>
        <v>1898.2413586393168</v>
      </c>
      <c r="L3">
        <f t="shared" si="4"/>
        <v>93658.058527480185</v>
      </c>
      <c r="M3">
        <f t="shared" si="5"/>
        <v>6.7976805534358128E-2</v>
      </c>
      <c r="N3">
        <f t="shared" si="6"/>
        <v>1.4926999999999999</v>
      </c>
      <c r="O3">
        <f t="shared" si="7"/>
        <v>0.20633631194151095</v>
      </c>
      <c r="P3">
        <f t="shared" si="8"/>
        <v>-1.1986298922200533E-8</v>
      </c>
      <c r="Q3">
        <f t="shared" si="9"/>
        <v>-6.8939158875213194E-2</v>
      </c>
      <c r="R3">
        <f t="shared" si="10"/>
        <v>-3.4710167772820349E-2</v>
      </c>
      <c r="S3">
        <f t="shared" si="11"/>
        <v>-4.6119831473617957E-2</v>
      </c>
      <c r="T3">
        <f t="shared" si="12"/>
        <v>0.439262217710365</v>
      </c>
    </row>
    <row r="4" spans="1:21" x14ac:dyDescent="0.25">
      <c r="A4">
        <v>4</v>
      </c>
      <c r="B4">
        <v>16</v>
      </c>
      <c r="C4">
        <f t="shared" si="0"/>
        <v>25</v>
      </c>
      <c r="D4">
        <v>20</v>
      </c>
      <c r="E4">
        <v>1.25</v>
      </c>
      <c r="F4">
        <v>2.5253722226463999</v>
      </c>
      <c r="G4">
        <v>0.27464</v>
      </c>
      <c r="H4">
        <v>1.5862000000000001</v>
      </c>
      <c r="I4">
        <f t="shared" si="1"/>
        <v>102400</v>
      </c>
      <c r="J4">
        <f t="shared" si="2"/>
        <v>2174.1324200724621</v>
      </c>
      <c r="K4">
        <f t="shared" si="3"/>
        <v>1913.4171618254488</v>
      </c>
      <c r="L4">
        <f t="shared" si="4"/>
        <v>106487.54958189791</v>
      </c>
      <c r="M4">
        <f t="shared" si="5"/>
        <v>0.1213353744144854</v>
      </c>
      <c r="N4">
        <f t="shared" si="6"/>
        <v>1.3115600000000001</v>
      </c>
      <c r="O4">
        <f t="shared" si="7"/>
        <v>0.11874782406870146</v>
      </c>
      <c r="P4">
        <f t="shared" si="8"/>
        <v>1.2474088932358858E-2</v>
      </c>
      <c r="Q4">
        <f t="shared" si="9"/>
        <v>-2.822169031752705E-2</v>
      </c>
      <c r="R4">
        <f t="shared" si="10"/>
        <v>9.1675758654760648E-3</v>
      </c>
      <c r="S4">
        <f t="shared" si="11"/>
        <v>-3.295512862191638E-3</v>
      </c>
      <c r="T4">
        <f t="shared" si="12"/>
        <v>1.2328771583905092</v>
      </c>
    </row>
    <row r="5" spans="1:21" x14ac:dyDescent="0.25">
      <c r="A5">
        <v>4</v>
      </c>
      <c r="B5">
        <v>18</v>
      </c>
      <c r="C5">
        <f t="shared" si="0"/>
        <v>25</v>
      </c>
      <c r="D5">
        <v>20</v>
      </c>
      <c r="E5">
        <v>1.25</v>
      </c>
      <c r="F5">
        <v>2.5846862103869799</v>
      </c>
      <c r="G5">
        <v>0.22656000000000001</v>
      </c>
      <c r="H5">
        <v>1.4449000000000001</v>
      </c>
      <c r="I5">
        <f t="shared" si="1"/>
        <v>115200</v>
      </c>
      <c r="J5">
        <f t="shared" si="2"/>
        <v>2183.9920779203794</v>
      </c>
      <c r="K5">
        <f t="shared" si="3"/>
        <v>1923.8633062068866</v>
      </c>
      <c r="L5">
        <f t="shared" si="4"/>
        <v>119307.85538412727</v>
      </c>
      <c r="M5">
        <f t="shared" si="5"/>
        <v>0.17465574131843953</v>
      </c>
      <c r="N5">
        <f t="shared" si="6"/>
        <v>1.21834</v>
      </c>
      <c r="O5">
        <f t="shared" si="7"/>
        <v>7.3672198367568012E-2</v>
      </c>
      <c r="P5">
        <f t="shared" si="8"/>
        <v>1.8153336497544446E-2</v>
      </c>
      <c r="Q5">
        <f t="shared" si="9"/>
        <v>-1.799065682357077E-3</v>
      </c>
      <c r="R5">
        <f t="shared" si="10"/>
        <v>4.2314636067842075E-2</v>
      </c>
      <c r="S5">
        <f t="shared" si="11"/>
        <v>2.7610068817775685E-2</v>
      </c>
      <c r="T5">
        <f t="shared" si="12"/>
        <v>2.536051895586573</v>
      </c>
    </row>
    <row r="6" spans="1:21" x14ac:dyDescent="0.25">
      <c r="A6">
        <v>4</v>
      </c>
      <c r="B6">
        <v>20</v>
      </c>
      <c r="C6">
        <f t="shared" si="0"/>
        <v>25</v>
      </c>
      <c r="D6">
        <v>20</v>
      </c>
      <c r="E6">
        <v>1.25</v>
      </c>
      <c r="F6">
        <v>2.5833764864279498</v>
      </c>
      <c r="G6">
        <v>0.19358</v>
      </c>
      <c r="H6">
        <v>1.3553999999999999</v>
      </c>
      <c r="I6">
        <f t="shared" si="1"/>
        <v>128000</v>
      </c>
      <c r="J6">
        <f t="shared" si="2"/>
        <v>2191.0672136330786</v>
      </c>
      <c r="K6">
        <f t="shared" si="3"/>
        <v>1931.3562148434212</v>
      </c>
      <c r="L6">
        <f t="shared" si="4"/>
        <v>132122.4234284765</v>
      </c>
      <c r="M6">
        <f t="shared" si="5"/>
        <v>0.22795224456733784</v>
      </c>
      <c r="N6">
        <f t="shared" si="6"/>
        <v>1.1618199999999999</v>
      </c>
      <c r="O6">
        <f t="shared" si="7"/>
        <v>4.634250125720471E-2</v>
      </c>
      <c r="P6">
        <f t="shared" si="8"/>
        <v>1.8027931902629683E-2</v>
      </c>
      <c r="Q6">
        <f t="shared" si="9"/>
        <v>1.9842275649533815E-2</v>
      </c>
      <c r="R6">
        <f t="shared" si="10"/>
        <v>7.1869767878984817E-2</v>
      </c>
      <c r="S6">
        <f t="shared" si="11"/>
        <v>5.4527270469167811E-2</v>
      </c>
      <c r="T6">
        <f t="shared" si="12"/>
        <v>4.7216759491907965</v>
      </c>
    </row>
    <row r="7" spans="1:21" x14ac:dyDescent="0.25">
      <c r="A7">
        <v>4</v>
      </c>
      <c r="B7">
        <v>22</v>
      </c>
      <c r="C7">
        <f t="shared" si="0"/>
        <v>25</v>
      </c>
      <c r="D7">
        <v>20</v>
      </c>
      <c r="E7">
        <v>1.25</v>
      </c>
      <c r="F7">
        <v>2.5593414111175901</v>
      </c>
      <c r="G7">
        <v>0.16989000000000001</v>
      </c>
      <c r="H7">
        <v>1.2945</v>
      </c>
      <c r="I7">
        <f t="shared" si="1"/>
        <v>140800</v>
      </c>
      <c r="J7">
        <f t="shared" si="2"/>
        <v>2196.3141506349616</v>
      </c>
      <c r="K7">
        <f t="shared" si="3"/>
        <v>1936.9113282848291</v>
      </c>
      <c r="L7">
        <f t="shared" si="4"/>
        <v>144933.22547891978</v>
      </c>
      <c r="M7">
        <f t="shared" si="5"/>
        <v>0.28123308483752713</v>
      </c>
      <c r="N7">
        <f t="shared" si="6"/>
        <v>1.1246099999999999</v>
      </c>
      <c r="O7">
        <f t="shared" si="7"/>
        <v>2.8349967119260355E-2</v>
      </c>
      <c r="P7">
        <f t="shared" si="8"/>
        <v>1.5726600494388773E-2</v>
      </c>
      <c r="Q7">
        <f t="shared" si="9"/>
        <v>3.8615989922045776E-2</v>
      </c>
      <c r="R7">
        <f>0.4*M7-0.3*O7-0.3*P7</f>
        <v>9.9270263650916124E-2</v>
      </c>
      <c r="S7">
        <f t="shared" si="11"/>
        <v>7.9052172407959323E-2</v>
      </c>
      <c r="T7">
        <f t="shared" si="12"/>
        <v>8.5074103259782294</v>
      </c>
    </row>
    <row r="8" spans="1:21" x14ac:dyDescent="0.25">
      <c r="A8">
        <v>4</v>
      </c>
      <c r="B8">
        <v>24</v>
      </c>
      <c r="C8">
        <f t="shared" si="0"/>
        <v>25</v>
      </c>
      <c r="D8">
        <v>20</v>
      </c>
      <c r="E8">
        <v>1.25</v>
      </c>
      <c r="F8">
        <v>2.5408873873873801</v>
      </c>
      <c r="G8">
        <v>0.15212000000000001</v>
      </c>
      <c r="H8">
        <v>1.2508999999999999</v>
      </c>
      <c r="I8">
        <f t="shared" si="1"/>
        <v>153600</v>
      </c>
      <c r="J8">
        <f t="shared" si="2"/>
        <v>2200.3117939185372</v>
      </c>
      <c r="K8">
        <f t="shared" si="3"/>
        <v>1941.1428382689055</v>
      </c>
      <c r="L8">
        <f t="shared" si="4"/>
        <v>157741.45463218747</v>
      </c>
      <c r="M8">
        <f t="shared" si="5"/>
        <v>0.33450322428485585</v>
      </c>
      <c r="N8">
        <f t="shared" si="6"/>
        <v>1.0987799999999999</v>
      </c>
      <c r="O8">
        <f t="shared" si="7"/>
        <v>1.5860121465320461E-2</v>
      </c>
      <c r="P8">
        <f t="shared" si="8"/>
        <v>1.395964849318368E-2</v>
      </c>
      <c r="Q8">
        <f t="shared" si="9"/>
        <v>5.497273687356951E-2</v>
      </c>
      <c r="R8">
        <f t="shared" si="10"/>
        <v>0.1248553587263911</v>
      </c>
      <c r="S8">
        <f t="shared" si="11"/>
        <v>0.10156115144211723</v>
      </c>
      <c r="T8">
        <f t="shared" si="12"/>
        <v>14.95666464453328</v>
      </c>
    </row>
    <row r="9" spans="1:21" x14ac:dyDescent="0.25">
      <c r="A9">
        <v>4</v>
      </c>
      <c r="B9">
        <v>26</v>
      </c>
      <c r="C9">
        <f t="shared" si="0"/>
        <v>25</v>
      </c>
      <c r="D9">
        <v>20</v>
      </c>
      <c r="E9">
        <v>1.25</v>
      </c>
      <c r="F9">
        <v>2.51472271771252</v>
      </c>
      <c r="G9">
        <v>0.13839000000000001</v>
      </c>
      <c r="H9">
        <v>1.2183999999999999</v>
      </c>
      <c r="I9">
        <f t="shared" si="1"/>
        <v>166400</v>
      </c>
      <c r="J9">
        <f t="shared" si="2"/>
        <v>2203.4270387907782</v>
      </c>
      <c r="K9">
        <f t="shared" si="3"/>
        <v>1944.4397723364066</v>
      </c>
      <c r="L9">
        <f t="shared" si="4"/>
        <v>170547.86681112717</v>
      </c>
      <c r="M9">
        <f t="shared" si="5"/>
        <v>0.38776580683460987</v>
      </c>
      <c r="N9">
        <f t="shared" si="6"/>
        <v>1.0800099999999999</v>
      </c>
      <c r="O9">
        <f t="shared" si="7"/>
        <v>6.784070248733118E-3</v>
      </c>
      <c r="P9">
        <f t="shared" si="8"/>
        <v>1.1454410821510965E-2</v>
      </c>
      <c r="Q9">
        <f t="shared" si="9"/>
        <v>7.025776893882435E-2</v>
      </c>
      <c r="R9">
        <f t="shared" si="10"/>
        <v>0.14963477841277073</v>
      </c>
      <c r="S9">
        <f t="shared" si="11"/>
        <v>0.12317577525478858</v>
      </c>
      <c r="T9">
        <f t="shared" si="12"/>
        <v>28.347814370517675</v>
      </c>
    </row>
    <row r="10" spans="1:21" x14ac:dyDescent="0.25">
      <c r="A10">
        <v>4</v>
      </c>
      <c r="B10">
        <v>28</v>
      </c>
      <c r="C10">
        <f t="shared" si="0"/>
        <v>25</v>
      </c>
      <c r="D10">
        <v>20</v>
      </c>
      <c r="E10">
        <v>1.25</v>
      </c>
      <c r="F10">
        <v>2.4862671331982802</v>
      </c>
      <c r="G10">
        <v>0.12751999999999999</v>
      </c>
      <c r="H10">
        <v>1.1935</v>
      </c>
      <c r="I10">
        <f t="shared" si="1"/>
        <v>179200</v>
      </c>
      <c r="J10">
        <f t="shared" si="2"/>
        <v>2205.901468972454</v>
      </c>
      <c r="K10">
        <f t="shared" si="3"/>
        <v>1947.0581721177509</v>
      </c>
      <c r="L10">
        <f t="shared" si="4"/>
        <v>183352.95964109019</v>
      </c>
      <c r="M10">
        <f t="shared" si="5"/>
        <v>0.44102290213838113</v>
      </c>
      <c r="N10">
        <f t="shared" si="6"/>
        <v>1.0659799999999999</v>
      </c>
      <c r="O10">
        <f t="shared" si="7"/>
        <v>0</v>
      </c>
      <c r="P10">
        <f t="shared" si="8"/>
        <v>8.7298206325113238E-3</v>
      </c>
      <c r="Q10">
        <f t="shared" si="9"/>
        <v>8.4712652174671707E-2</v>
      </c>
      <c r="R10">
        <f t="shared" si="10"/>
        <v>0.17379021466559907</v>
      </c>
      <c r="S10">
        <f t="shared" si="11"/>
        <v>0.14409769383528995</v>
      </c>
      <c r="T10">
        <f t="shared" si="12"/>
        <v>67.358833696374404</v>
      </c>
    </row>
    <row r="11" spans="1:21" x14ac:dyDescent="0.25">
      <c r="A11">
        <v>4</v>
      </c>
      <c r="B11">
        <v>12</v>
      </c>
      <c r="C11">
        <f t="shared" si="0"/>
        <v>20</v>
      </c>
      <c r="D11">
        <v>20</v>
      </c>
      <c r="E11">
        <v>1</v>
      </c>
      <c r="F11">
        <v>3.24708216885172</v>
      </c>
      <c r="G11">
        <v>0.44713999999999998</v>
      </c>
      <c r="H11">
        <v>2.3523000000000001</v>
      </c>
      <c r="I11">
        <f t="shared" si="1"/>
        <v>76800</v>
      </c>
      <c r="J11">
        <f t="shared" si="2"/>
        <v>1727.248490635689</v>
      </c>
      <c r="K11">
        <f t="shared" si="3"/>
        <v>1199.9999999999998</v>
      </c>
      <c r="L11">
        <f t="shared" si="4"/>
        <v>79727.248490635684</v>
      </c>
      <c r="M11">
        <f t="shared" si="5"/>
        <v>1.0037789578539919E-2</v>
      </c>
      <c r="N11">
        <f t="shared" si="6"/>
        <v>1.90516</v>
      </c>
      <c r="O11">
        <f t="shared" si="7"/>
        <v>0.4057773393679161</v>
      </c>
      <c r="P11">
        <f t="shared" si="8"/>
        <v>8.1577003959476382E-2</v>
      </c>
      <c r="Q11">
        <f t="shared" si="9"/>
        <v>-0.19293417941524904</v>
      </c>
      <c r="R11">
        <f t="shared" si="10"/>
        <v>-0.14219118716680176</v>
      </c>
      <c r="S11">
        <f t="shared" si="11"/>
        <v>-0.15910551791628416</v>
      </c>
      <c r="T11">
        <f t="shared" si="12"/>
        <v>2.7461988635776615E-2</v>
      </c>
    </row>
    <row r="12" spans="1:21" x14ac:dyDescent="0.25">
      <c r="A12">
        <v>4</v>
      </c>
      <c r="B12">
        <v>14</v>
      </c>
      <c r="C12">
        <f t="shared" si="0"/>
        <v>20</v>
      </c>
      <c r="D12">
        <v>20</v>
      </c>
      <c r="E12">
        <v>1</v>
      </c>
      <c r="F12">
        <v>2.9310028449502101</v>
      </c>
      <c r="G12">
        <v>0.32761000000000001</v>
      </c>
      <c r="H12">
        <v>1.9218</v>
      </c>
      <c r="I12">
        <f t="shared" si="1"/>
        <v>89600</v>
      </c>
      <c r="J12">
        <f t="shared" si="2"/>
        <v>1740.3241445213109</v>
      </c>
      <c r="K12">
        <f t="shared" si="3"/>
        <v>1214.8744695291628</v>
      </c>
      <c r="L12">
        <f t="shared" si="4"/>
        <v>92555.198614050474</v>
      </c>
      <c r="M12">
        <f t="shared" si="5"/>
        <v>6.3389949640678164E-2</v>
      </c>
      <c r="N12">
        <f t="shared" si="6"/>
        <v>1.59419</v>
      </c>
      <c r="O12">
        <f t="shared" si="7"/>
        <v>0.25541081582917491</v>
      </c>
      <c r="P12">
        <f t="shared" si="8"/>
        <v>5.1312764459608196E-2</v>
      </c>
      <c r="Q12">
        <f t="shared" si="9"/>
        <v>-0.11001144218737761</v>
      </c>
      <c r="R12">
        <f t="shared" si="10"/>
        <v>-6.6661094230363663E-2</v>
      </c>
      <c r="S12">
        <f t="shared" si="11"/>
        <v>-8.1111210216034971E-2</v>
      </c>
      <c r="T12">
        <f t="shared" si="12"/>
        <v>0.27555733659166753</v>
      </c>
    </row>
    <row r="13" spans="1:21" x14ac:dyDescent="0.25">
      <c r="A13">
        <v>4</v>
      </c>
      <c r="B13">
        <v>16</v>
      </c>
      <c r="C13">
        <f t="shared" si="0"/>
        <v>20</v>
      </c>
      <c r="D13">
        <v>20</v>
      </c>
      <c r="E13">
        <v>1</v>
      </c>
      <c r="F13">
        <v>3.0261887463758699</v>
      </c>
      <c r="G13">
        <v>0.25745000000000001</v>
      </c>
      <c r="H13">
        <v>1.7065999999999999</v>
      </c>
      <c r="I13">
        <f t="shared" si="1"/>
        <v>102400</v>
      </c>
      <c r="J13">
        <f t="shared" si="2"/>
        <v>1748.8740533536779</v>
      </c>
      <c r="K13">
        <f t="shared" si="3"/>
        <v>1224.5869835682872</v>
      </c>
      <c r="L13">
        <f t="shared" si="4"/>
        <v>105373.46103692196</v>
      </c>
      <c r="M13">
        <f t="shared" si="5"/>
        <v>0.11670181801591024</v>
      </c>
      <c r="N13">
        <f t="shared" si="6"/>
        <v>1.4491499999999999</v>
      </c>
      <c r="O13">
        <f t="shared" si="7"/>
        <v>0.18527813237398941</v>
      </c>
      <c r="P13">
        <f t="shared" si="8"/>
        <v>6.0426707384437547E-2</v>
      </c>
      <c r="Q13">
        <f t="shared" si="9"/>
        <v>-7.4941572300188733E-2</v>
      </c>
      <c r="R13">
        <f t="shared" si="10"/>
        <v>-2.7030724721163985E-2</v>
      </c>
      <c r="S13">
        <f t="shared" si="11"/>
        <v>-4.3001007247505565E-2</v>
      </c>
      <c r="T13">
        <f t="shared" si="12"/>
        <v>0.63329002462547934</v>
      </c>
    </row>
    <row r="14" spans="1:21" x14ac:dyDescent="0.25">
      <c r="A14">
        <v>4</v>
      </c>
      <c r="B14">
        <v>18</v>
      </c>
      <c r="C14">
        <f t="shared" si="0"/>
        <v>20</v>
      </c>
      <c r="D14">
        <v>20</v>
      </c>
      <c r="E14">
        <v>1</v>
      </c>
      <c r="F14">
        <v>3.0606215779729702</v>
      </c>
      <c r="G14">
        <v>0.21274000000000001</v>
      </c>
      <c r="H14">
        <v>1.5805</v>
      </c>
      <c r="I14">
        <f t="shared" si="1"/>
        <v>115200</v>
      </c>
      <c r="J14">
        <f t="shared" si="2"/>
        <v>1754.7647357461558</v>
      </c>
      <c r="K14">
        <f t="shared" si="3"/>
        <v>1231.2725159724073</v>
      </c>
      <c r="L14">
        <f t="shared" si="4"/>
        <v>118186.03725171856</v>
      </c>
      <c r="M14">
        <f t="shared" si="5"/>
        <v>0.16999003713460178</v>
      </c>
      <c r="N14">
        <f t="shared" si="6"/>
        <v>1.3677600000000001</v>
      </c>
      <c r="O14">
        <f t="shared" si="7"/>
        <v>0.14592278828672012</v>
      </c>
      <c r="P14">
        <f t="shared" si="8"/>
        <v>6.372361225391894E-2</v>
      </c>
      <c r="Q14">
        <f t="shared" si="9"/>
        <v>-4.9860552789335273E-2</v>
      </c>
      <c r="R14">
        <f t="shared" si="10"/>
        <v>5.102094691649E-3</v>
      </c>
      <c r="S14">
        <f t="shared" si="11"/>
        <v>-1.3218787802012421E-2</v>
      </c>
      <c r="T14">
        <f t="shared" si="12"/>
        <v>1.0811222241910132</v>
      </c>
    </row>
    <row r="15" spans="1:21" x14ac:dyDescent="0.25">
      <c r="A15">
        <v>4</v>
      </c>
      <c r="B15">
        <v>20</v>
      </c>
      <c r="C15">
        <f t="shared" si="0"/>
        <v>20</v>
      </c>
      <c r="D15">
        <v>20</v>
      </c>
      <c r="E15">
        <v>1</v>
      </c>
      <c r="F15">
        <v>3.03736031507156</v>
      </c>
      <c r="G15">
        <v>0.18292</v>
      </c>
      <c r="H15">
        <v>1.4990000000000001</v>
      </c>
      <c r="I15">
        <f t="shared" si="1"/>
        <v>128000</v>
      </c>
      <c r="J15">
        <f t="shared" si="2"/>
        <v>1758.992758244191</v>
      </c>
      <c r="K15">
        <f t="shared" si="3"/>
        <v>1236.0679774997895</v>
      </c>
      <c r="L15">
        <f t="shared" si="4"/>
        <v>130995.06073574397</v>
      </c>
      <c r="M15">
        <f t="shared" si="5"/>
        <v>0.22326348024785689</v>
      </c>
      <c r="N15">
        <f t="shared" si="6"/>
        <v>1.3160800000000001</v>
      </c>
      <c r="O15">
        <f t="shared" si="7"/>
        <v>0.12093342617306883</v>
      </c>
      <c r="P15">
        <f t="shared" si="8"/>
        <v>6.149637251286888E-2</v>
      </c>
      <c r="Q15">
        <f t="shared" si="9"/>
        <v>-2.8319223424803711E-2</v>
      </c>
      <c r="R15">
        <f t="shared" si="10"/>
        <v>3.4576452493361443E-2</v>
      </c>
      <c r="S15">
        <f t="shared" si="11"/>
        <v>1.3611227187306382E-2</v>
      </c>
      <c r="T15">
        <f t="shared" si="12"/>
        <v>1.6317764009757818</v>
      </c>
    </row>
    <row r="16" spans="1:21" x14ac:dyDescent="0.25">
      <c r="A16">
        <v>4</v>
      </c>
      <c r="B16">
        <v>22</v>
      </c>
      <c r="C16">
        <f t="shared" si="0"/>
        <v>20</v>
      </c>
      <c r="D16">
        <v>20</v>
      </c>
      <c r="E16">
        <v>1</v>
      </c>
      <c r="F16">
        <v>3.0044685785395102</v>
      </c>
      <c r="G16">
        <v>0.16156999999999999</v>
      </c>
      <c r="H16">
        <v>1.4429000000000001</v>
      </c>
      <c r="I16">
        <f t="shared" si="1"/>
        <v>140800</v>
      </c>
      <c r="J16">
        <f t="shared" si="2"/>
        <v>1762.1287875296819</v>
      </c>
      <c r="K16">
        <f t="shared" si="3"/>
        <v>1239.6232501022905</v>
      </c>
      <c r="L16">
        <f t="shared" si="4"/>
        <v>143801.75203763199</v>
      </c>
      <c r="M16">
        <f t="shared" si="5"/>
        <v>0.27652722368552146</v>
      </c>
      <c r="N16">
        <f t="shared" si="6"/>
        <v>1.2813300000000001</v>
      </c>
      <c r="O16">
        <f t="shared" si="7"/>
        <v>0.10413040114502348</v>
      </c>
      <c r="P16">
        <f t="shared" si="8"/>
        <v>5.8347025761283512E-2</v>
      </c>
      <c r="Q16">
        <f t="shared" si="9"/>
        <v>-9.685526025418504E-3</v>
      </c>
      <c r="R16">
        <f t="shared" si="10"/>
        <v>6.1867661402316504E-2</v>
      </c>
      <c r="S16">
        <f t="shared" si="11"/>
        <v>3.8016598926404827E-2</v>
      </c>
      <c r="T16">
        <f t="shared" si="12"/>
        <v>2.2692565480289284</v>
      </c>
    </row>
    <row r="17" spans="1:20" x14ac:dyDescent="0.25">
      <c r="A17">
        <v>4</v>
      </c>
      <c r="B17">
        <v>24</v>
      </c>
      <c r="C17">
        <f t="shared" si="0"/>
        <v>20</v>
      </c>
      <c r="D17">
        <v>20</v>
      </c>
      <c r="E17">
        <v>1</v>
      </c>
      <c r="F17">
        <v>2.9801748331898001</v>
      </c>
      <c r="G17">
        <v>0.14557999999999999</v>
      </c>
      <c r="H17">
        <v>1.4024000000000001</v>
      </c>
      <c r="I17">
        <f t="shared" si="1"/>
        <v>153600</v>
      </c>
      <c r="J17">
        <f t="shared" si="2"/>
        <v>1764.5184252376055</v>
      </c>
      <c r="K17">
        <f t="shared" si="3"/>
        <v>1242.3314164920996</v>
      </c>
      <c r="L17">
        <f t="shared" si="4"/>
        <v>156606.84984172968</v>
      </c>
      <c r="M17">
        <f t="shared" si="5"/>
        <v>0.32978433967699622</v>
      </c>
      <c r="N17">
        <f t="shared" si="6"/>
        <v>1.25682</v>
      </c>
      <c r="O17">
        <f t="shared" si="7"/>
        <v>9.2278828672005E-2</v>
      </c>
      <c r="P17">
        <f t="shared" si="8"/>
        <v>5.6020926987921375E-2</v>
      </c>
      <c r="Q17">
        <f t="shared" si="9"/>
        <v>6.636965671428692E-3</v>
      </c>
      <c r="R17">
        <f t="shared" si="10"/>
        <v>8.7423809172820582E-2</v>
      </c>
      <c r="S17">
        <f t="shared" si="11"/>
        <v>6.0494861339023265E-2</v>
      </c>
      <c r="T17">
        <f t="shared" si="12"/>
        <v>2.965024796878212</v>
      </c>
    </row>
    <row r="18" spans="1:20" x14ac:dyDescent="0.25">
      <c r="A18">
        <v>4</v>
      </c>
      <c r="B18">
        <v>26</v>
      </c>
      <c r="C18">
        <f t="shared" si="0"/>
        <v>20</v>
      </c>
      <c r="D18">
        <v>20</v>
      </c>
      <c r="E18">
        <v>1</v>
      </c>
      <c r="F18">
        <v>2.9499800924933299</v>
      </c>
      <c r="G18">
        <v>0.13322000000000001</v>
      </c>
      <c r="H18">
        <v>1.3720000000000001</v>
      </c>
      <c r="I18">
        <f t="shared" si="1"/>
        <v>166400</v>
      </c>
      <c r="J18">
        <f t="shared" si="2"/>
        <v>1766.380776267594</v>
      </c>
      <c r="K18">
        <f t="shared" si="3"/>
        <v>1244.4414542953002</v>
      </c>
      <c r="L18">
        <f t="shared" si="4"/>
        <v>169410.82223056289</v>
      </c>
      <c r="M18">
        <f t="shared" si="5"/>
        <v>0.38303677500361427</v>
      </c>
      <c r="N18">
        <f t="shared" si="6"/>
        <v>1.2387800000000002</v>
      </c>
      <c r="O18">
        <f t="shared" si="7"/>
        <v>8.3555761866078812E-2</v>
      </c>
      <c r="P18">
        <f t="shared" si="8"/>
        <v>5.3129814551983817E-2</v>
      </c>
      <c r="Q18">
        <f t="shared" si="9"/>
        <v>2.1933124433497798E-2</v>
      </c>
      <c r="R18">
        <f t="shared" si="10"/>
        <v>0.11220903707602692</v>
      </c>
      <c r="S18">
        <f t="shared" si="11"/>
        <v>8.2117066195183885E-2</v>
      </c>
      <c r="T18">
        <f t="shared" si="12"/>
        <v>3.7364271592399656</v>
      </c>
    </row>
    <row r="19" spans="1:20" x14ac:dyDescent="0.25">
      <c r="A19">
        <v>4</v>
      </c>
      <c r="B19">
        <v>28</v>
      </c>
      <c r="C19">
        <f t="shared" si="0"/>
        <v>20</v>
      </c>
      <c r="D19">
        <v>20</v>
      </c>
      <c r="E19">
        <v>1</v>
      </c>
      <c r="F19">
        <v>2.9186562498102901</v>
      </c>
      <c r="G19">
        <v>0.12346</v>
      </c>
      <c r="H19">
        <v>1.3486</v>
      </c>
      <c r="I19">
        <f t="shared" si="1"/>
        <v>179200</v>
      </c>
      <c r="J19">
        <f t="shared" si="2"/>
        <v>1767.8601469703681</v>
      </c>
      <c r="K19">
        <f t="shared" si="3"/>
        <v>1246.1172301553606</v>
      </c>
      <c r="L19">
        <f t="shared" si="4"/>
        <v>182213.97737712573</v>
      </c>
      <c r="M19">
        <f t="shared" si="5"/>
        <v>0.43628581137404687</v>
      </c>
      <c r="N19">
        <f t="shared" si="6"/>
        <v>1.2251400000000001</v>
      </c>
      <c r="O19">
        <f t="shared" si="7"/>
        <v>7.6960272329890611E-2</v>
      </c>
      <c r="P19">
        <f t="shared" si="8"/>
        <v>5.013059187169517E-2</v>
      </c>
      <c r="Q19">
        <f t="shared" si="9"/>
        <v>3.6420816594175065E-2</v>
      </c>
      <c r="R19">
        <f t="shared" si="10"/>
        <v>0.13638706528914304</v>
      </c>
      <c r="S19">
        <f t="shared" si="11"/>
        <v>0.10306498239082036</v>
      </c>
      <c r="T19">
        <f t="shared" si="12"/>
        <v>4.5771536673376207</v>
      </c>
    </row>
    <row r="20" spans="1:20" x14ac:dyDescent="0.25">
      <c r="A20">
        <v>4</v>
      </c>
      <c r="B20">
        <v>12</v>
      </c>
      <c r="C20">
        <f t="shared" si="0"/>
        <v>15</v>
      </c>
      <c r="D20">
        <v>20</v>
      </c>
      <c r="E20">
        <v>0.75</v>
      </c>
      <c r="F20">
        <v>3.7636556699528398</v>
      </c>
      <c r="G20">
        <v>0.4204</v>
      </c>
      <c r="H20">
        <v>2.387</v>
      </c>
      <c r="I20">
        <f t="shared" si="1"/>
        <v>76800</v>
      </c>
      <c r="J20">
        <f t="shared" si="2"/>
        <v>1305.2196611099425</v>
      </c>
      <c r="K20">
        <f t="shared" si="3"/>
        <v>674.99999999999989</v>
      </c>
      <c r="L20">
        <f t="shared" si="4"/>
        <v>78780.219661109935</v>
      </c>
      <c r="M20">
        <f t="shared" si="5"/>
        <v>6.0990438545374332E-3</v>
      </c>
      <c r="N20">
        <f t="shared" si="6"/>
        <v>1.9666000000000001</v>
      </c>
      <c r="O20">
        <f t="shared" si="7"/>
        <v>0.4354860546980775</v>
      </c>
      <c r="P20">
        <f t="shared" si="8"/>
        <v>0.13103833525959385</v>
      </c>
      <c r="Q20">
        <f t="shared" si="9"/>
        <v>-0.22538994721216105</v>
      </c>
      <c r="R20">
        <f t="shared" si="10"/>
        <v>-0.16751769944548642</v>
      </c>
      <c r="S20">
        <f t="shared" si="11"/>
        <v>-0.18680844870104463</v>
      </c>
      <c r="T20">
        <f t="shared" si="12"/>
        <v>1.4354295449352456E-2</v>
      </c>
    </row>
    <row r="21" spans="1:20" x14ac:dyDescent="0.25">
      <c r="A21">
        <v>4</v>
      </c>
      <c r="B21">
        <v>14</v>
      </c>
      <c r="C21">
        <f t="shared" si="0"/>
        <v>15</v>
      </c>
      <c r="D21">
        <v>20</v>
      </c>
      <c r="E21">
        <v>0.75</v>
      </c>
      <c r="F21">
        <v>3.7583516483516402</v>
      </c>
      <c r="G21">
        <v>0.30570999999999998</v>
      </c>
      <c r="H21">
        <v>2.0503</v>
      </c>
      <c r="I21">
        <f t="shared" si="1"/>
        <v>89600</v>
      </c>
      <c r="J21">
        <f t="shared" si="2"/>
        <v>1312.4714363422515</v>
      </c>
      <c r="K21">
        <f t="shared" si="3"/>
        <v>683.36688911015403</v>
      </c>
      <c r="L21">
        <f t="shared" si="4"/>
        <v>91595.838325452409</v>
      </c>
      <c r="M21">
        <f t="shared" si="5"/>
        <v>5.9399916690587612E-2</v>
      </c>
      <c r="N21">
        <f t="shared" si="6"/>
        <v>1.7445900000000001</v>
      </c>
      <c r="O21">
        <f t="shared" si="7"/>
        <v>0.32813527523113234</v>
      </c>
      <c r="P21">
        <f t="shared" si="8"/>
        <v>0.13053048116123087</v>
      </c>
      <c r="Q21">
        <f t="shared" si="9"/>
        <v>-0.17158631921882778</v>
      </c>
      <c r="R21">
        <f t="shared" si="10"/>
        <v>-0.11383976024147391</v>
      </c>
      <c r="S21">
        <f t="shared" si="11"/>
        <v>-0.13308861323392518</v>
      </c>
      <c r="T21">
        <f t="shared" si="12"/>
        <v>0.17267451911764778</v>
      </c>
    </row>
    <row r="22" spans="1:20" x14ac:dyDescent="0.25">
      <c r="A22">
        <v>4</v>
      </c>
      <c r="B22">
        <v>16</v>
      </c>
      <c r="C22">
        <f t="shared" si="0"/>
        <v>15</v>
      </c>
      <c r="D22">
        <v>20</v>
      </c>
      <c r="E22">
        <v>0.75</v>
      </c>
      <c r="F22">
        <v>3.7927251228471399</v>
      </c>
      <c r="G22">
        <v>0.23860000000000001</v>
      </c>
      <c r="H22">
        <v>1.8718999999999999</v>
      </c>
      <c r="I22">
        <f t="shared" si="1"/>
        <v>102400</v>
      </c>
      <c r="J22">
        <f t="shared" si="2"/>
        <v>1317.2099134499724</v>
      </c>
      <c r="K22">
        <f t="shared" si="3"/>
        <v>688.83017825716161</v>
      </c>
      <c r="L22">
        <f t="shared" si="4"/>
        <v>104406.04009170714</v>
      </c>
      <c r="M22">
        <f t="shared" si="5"/>
        <v>0.11267826034535496</v>
      </c>
      <c r="N22">
        <f t="shared" si="6"/>
        <v>1.6333</v>
      </c>
      <c r="O22">
        <f t="shared" si="7"/>
        <v>0.27432207651541529</v>
      </c>
      <c r="P22">
        <f t="shared" si="8"/>
        <v>0.13382170265504351</v>
      </c>
      <c r="Q22">
        <f t="shared" si="9"/>
        <v>-0.14072185959911254</v>
      </c>
      <c r="R22">
        <f t="shared" si="10"/>
        <v>-7.7371829612995657E-2</v>
      </c>
      <c r="S22">
        <f t="shared" si="11"/>
        <v>-9.848850627503461E-2</v>
      </c>
      <c r="T22">
        <f t="shared" si="12"/>
        <v>0.36809989059695414</v>
      </c>
    </row>
    <row r="23" spans="1:20" x14ac:dyDescent="0.25">
      <c r="A23">
        <v>4</v>
      </c>
      <c r="B23">
        <v>18</v>
      </c>
      <c r="C23">
        <f t="shared" si="0"/>
        <v>15</v>
      </c>
      <c r="D23">
        <v>20</v>
      </c>
      <c r="E23">
        <v>0.75</v>
      </c>
      <c r="F23">
        <v>3.8008286166652399</v>
      </c>
      <c r="G23">
        <v>0.19900000000000001</v>
      </c>
      <c r="H23">
        <v>1.764</v>
      </c>
      <c r="I23">
        <f t="shared" si="1"/>
        <v>115200</v>
      </c>
      <c r="J23">
        <f t="shared" si="2"/>
        <v>1320.4731299125183</v>
      </c>
      <c r="K23">
        <f t="shared" si="3"/>
        <v>692.59079023447919</v>
      </c>
      <c r="L23">
        <f t="shared" si="4"/>
        <v>117213.06392014699</v>
      </c>
      <c r="M23">
        <f t="shared" si="5"/>
        <v>0.1659433867794958</v>
      </c>
      <c r="N23">
        <f t="shared" si="6"/>
        <v>1.5649999999999999</v>
      </c>
      <c r="O23">
        <f t="shared" si="7"/>
        <v>0.2412962748056168</v>
      </c>
      <c r="P23">
        <f t="shared" si="8"/>
        <v>0.13459760306722324</v>
      </c>
      <c r="Q23">
        <f t="shared" si="9"/>
        <v>-0.11716887379323684</v>
      </c>
      <c r="R23">
        <f t="shared" si="10"/>
        <v>-4.6390808650053676E-2</v>
      </c>
      <c r="S23">
        <f t="shared" si="11"/>
        <v>-6.9983497031114741E-2</v>
      </c>
      <c r="T23">
        <f t="shared" si="12"/>
        <v>0.58861785749587658</v>
      </c>
    </row>
    <row r="24" spans="1:20" x14ac:dyDescent="0.25">
      <c r="A24">
        <v>4</v>
      </c>
      <c r="B24">
        <v>20</v>
      </c>
      <c r="C24">
        <f t="shared" si="0"/>
        <v>15</v>
      </c>
      <c r="D24">
        <v>20</v>
      </c>
      <c r="E24">
        <v>0.75</v>
      </c>
      <c r="F24">
        <v>3.75707716558935</v>
      </c>
      <c r="G24">
        <v>0.17262</v>
      </c>
      <c r="H24">
        <v>1.6928000000000001</v>
      </c>
      <c r="I24">
        <f t="shared" si="1"/>
        <v>128000</v>
      </c>
      <c r="J24">
        <f t="shared" si="2"/>
        <v>1322.8145651796081</v>
      </c>
      <c r="K24">
        <f t="shared" si="3"/>
        <v>695.28823734363164</v>
      </c>
      <c r="L24">
        <f t="shared" si="4"/>
        <v>130018.10280252324</v>
      </c>
      <c r="M24">
        <f t="shared" si="5"/>
        <v>0.21920025771224466</v>
      </c>
      <c r="N24">
        <f t="shared" si="6"/>
        <v>1.5201800000000001</v>
      </c>
      <c r="O24">
        <f t="shared" si="7"/>
        <v>0.21962399907160271</v>
      </c>
      <c r="P24">
        <f t="shared" si="8"/>
        <v>0.13040845087123815</v>
      </c>
      <c r="Q24">
        <f t="shared" si="9"/>
        <v>-9.6172928434687416E-2</v>
      </c>
      <c r="R24">
        <f t="shared" si="10"/>
        <v>-1.7329631897954383E-2</v>
      </c>
      <c r="S24">
        <f t="shared" si="11"/>
        <v>-4.361073074353207E-2</v>
      </c>
      <c r="T24">
        <f t="shared" si="12"/>
        <v>0.83497118718769969</v>
      </c>
    </row>
    <row r="25" spans="1:20" x14ac:dyDescent="0.25">
      <c r="A25">
        <v>4</v>
      </c>
      <c r="B25">
        <v>22</v>
      </c>
      <c r="C25">
        <f t="shared" si="0"/>
        <v>15</v>
      </c>
      <c r="D25">
        <v>20</v>
      </c>
      <c r="E25">
        <v>0.75</v>
      </c>
      <c r="F25">
        <v>3.7176905218160301</v>
      </c>
      <c r="G25">
        <v>0.15368000000000001</v>
      </c>
      <c r="H25">
        <v>1.6432</v>
      </c>
      <c r="I25">
        <f t="shared" si="1"/>
        <v>140800</v>
      </c>
      <c r="J25">
        <f t="shared" si="2"/>
        <v>1324.5508772118203</v>
      </c>
      <c r="K25">
        <f t="shared" si="3"/>
        <v>697.28807818253847</v>
      </c>
      <c r="L25">
        <f t="shared" si="4"/>
        <v>142821.83895539437</v>
      </c>
      <c r="M25">
        <f t="shared" si="5"/>
        <v>0.27245171052031997</v>
      </c>
      <c r="N25">
        <f t="shared" si="6"/>
        <v>1.48952</v>
      </c>
      <c r="O25">
        <f t="shared" si="7"/>
        <v>0.20479865382383661</v>
      </c>
      <c r="P25">
        <f t="shared" si="8"/>
        <v>0.12663722406165673</v>
      </c>
      <c r="Q25">
        <f t="shared" si="9"/>
        <v>-7.8084009050133352E-2</v>
      </c>
      <c r="R25">
        <f t="shared" si="10"/>
        <v>9.5499208424799989E-3</v>
      </c>
      <c r="S25">
        <f t="shared" si="11"/>
        <v>-1.9661389121724458E-2</v>
      </c>
      <c r="T25">
        <f t="shared" si="12"/>
        <v>1.0960459370844917</v>
      </c>
    </row>
    <row r="26" spans="1:20" x14ac:dyDescent="0.25">
      <c r="A26">
        <v>4</v>
      </c>
      <c r="B26">
        <v>24</v>
      </c>
      <c r="C26">
        <f t="shared" si="0"/>
        <v>15</v>
      </c>
      <c r="D26">
        <v>20</v>
      </c>
      <c r="E26">
        <v>0.75</v>
      </c>
      <c r="F26">
        <v>3.6890626710953698</v>
      </c>
      <c r="G26">
        <v>0.13947999999999999</v>
      </c>
      <c r="H26">
        <v>1.6069</v>
      </c>
      <c r="I26">
        <f t="shared" si="1"/>
        <v>153600</v>
      </c>
      <c r="J26">
        <f t="shared" si="2"/>
        <v>1325.8737178460985</v>
      </c>
      <c r="K26">
        <f t="shared" si="3"/>
        <v>698.81142177680601</v>
      </c>
      <c r="L26">
        <f t="shared" si="4"/>
        <v>155624.68513962289</v>
      </c>
      <c r="M26">
        <f t="shared" si="5"/>
        <v>0.32569946189917132</v>
      </c>
      <c r="N26">
        <f t="shared" si="6"/>
        <v>1.4674199999999999</v>
      </c>
      <c r="O26">
        <f t="shared" si="7"/>
        <v>0.19411241344628835</v>
      </c>
      <c r="P26">
        <f t="shared" si="8"/>
        <v>0.12389613957728687</v>
      </c>
      <c r="Q26">
        <f t="shared" si="9"/>
        <v>-6.2063528829595829E-2</v>
      </c>
      <c r="R26">
        <f t="shared" si="10"/>
        <v>3.4877218852595968E-2</v>
      </c>
      <c r="S26">
        <f t="shared" si="11"/>
        <v>2.5636362918653663E-3</v>
      </c>
      <c r="T26">
        <f t="shared" si="12"/>
        <v>1.3655794634136815</v>
      </c>
    </row>
    <row r="27" spans="1:20" x14ac:dyDescent="0.25">
      <c r="A27">
        <v>4</v>
      </c>
      <c r="B27">
        <v>26</v>
      </c>
      <c r="C27">
        <f t="shared" si="0"/>
        <v>15</v>
      </c>
      <c r="D27">
        <v>20</v>
      </c>
      <c r="E27">
        <v>0.75</v>
      </c>
      <c r="F27">
        <v>3.6561302768745798</v>
      </c>
      <c r="G27">
        <v>0.12852</v>
      </c>
      <c r="H27">
        <v>1.5795999999999999</v>
      </c>
      <c r="I27">
        <f t="shared" si="1"/>
        <v>166400</v>
      </c>
      <c r="J27">
        <f t="shared" si="2"/>
        <v>1326.9045355604546</v>
      </c>
      <c r="K27">
        <f t="shared" si="3"/>
        <v>699.99831804110636</v>
      </c>
      <c r="L27">
        <f t="shared" si="4"/>
        <v>168426.90285360155</v>
      </c>
      <c r="M27">
        <f t="shared" si="5"/>
        <v>0.37894459943519959</v>
      </c>
      <c r="N27">
        <f t="shared" si="6"/>
        <v>1.4510799999999999</v>
      </c>
      <c r="O27">
        <f t="shared" si="7"/>
        <v>0.18621136513094269</v>
      </c>
      <c r="P27">
        <f t="shared" si="8"/>
        <v>0.12074289989776699</v>
      </c>
      <c r="Q27">
        <f t="shared" si="9"/>
        <v>-4.699278612444395E-2</v>
      </c>
      <c r="R27">
        <f t="shared" si="10"/>
        <v>5.9491560265466939E-2</v>
      </c>
      <c r="S27">
        <f t="shared" si="11"/>
        <v>2.3996778135496631E-2</v>
      </c>
      <c r="T27">
        <f t="shared" si="12"/>
        <v>1.6460415230469014</v>
      </c>
    </row>
    <row r="28" spans="1:20" x14ac:dyDescent="0.25">
      <c r="A28">
        <v>4</v>
      </c>
      <c r="B28">
        <v>28</v>
      </c>
      <c r="C28">
        <f t="shared" si="0"/>
        <v>15</v>
      </c>
      <c r="D28">
        <v>20</v>
      </c>
      <c r="E28">
        <v>0.75</v>
      </c>
      <c r="F28">
        <v>3.6225051090684799</v>
      </c>
      <c r="G28">
        <v>0.11987</v>
      </c>
      <c r="H28">
        <v>1.5585</v>
      </c>
      <c r="I28">
        <f t="shared" si="1"/>
        <v>179200</v>
      </c>
      <c r="J28">
        <f t="shared" si="2"/>
        <v>1327.7232911333367</v>
      </c>
      <c r="K28">
        <f t="shared" si="3"/>
        <v>700.9409419623903</v>
      </c>
      <c r="L28">
        <f t="shared" si="4"/>
        <v>181228.66423309571</v>
      </c>
      <c r="M28">
        <f t="shared" si="5"/>
        <v>0.432187839050654</v>
      </c>
      <c r="N28">
        <f t="shared" si="6"/>
        <v>1.4386300000000001</v>
      </c>
      <c r="O28">
        <f t="shared" si="7"/>
        <v>0.18019128853816105</v>
      </c>
      <c r="P28">
        <f t="shared" si="8"/>
        <v>0.11752332792720632</v>
      </c>
      <c r="Q28">
        <f t="shared" si="9"/>
        <v>-3.2648278776016157E-2</v>
      </c>
      <c r="R28">
        <f t="shared" si="10"/>
        <v>8.3560750680651386E-2</v>
      </c>
      <c r="S28">
        <f t="shared" si="11"/>
        <v>4.4824407528428881E-2</v>
      </c>
      <c r="T28">
        <f t="shared" si="12"/>
        <v>1.9355799822968145</v>
      </c>
    </row>
    <row r="29" spans="1:20" x14ac:dyDescent="0.25">
      <c r="A29">
        <v>4</v>
      </c>
      <c r="B29">
        <v>12</v>
      </c>
      <c r="C29">
        <f t="shared" si="0"/>
        <v>10</v>
      </c>
      <c r="D29">
        <v>20</v>
      </c>
      <c r="E29">
        <v>0.5</v>
      </c>
      <c r="F29">
        <v>5.4044319160598198</v>
      </c>
      <c r="G29">
        <v>0.39861000000000002</v>
      </c>
      <c r="H29">
        <v>2.4956</v>
      </c>
      <c r="I29">
        <f t="shared" si="1"/>
        <v>76800</v>
      </c>
      <c r="J29">
        <f t="shared" si="2"/>
        <v>874.7753796983709</v>
      </c>
      <c r="K29">
        <f t="shared" si="3"/>
        <v>299.99999999999994</v>
      </c>
      <c r="L29">
        <f t="shared" si="4"/>
        <v>77974.775379698374</v>
      </c>
      <c r="M29">
        <f t="shared" si="5"/>
        <v>2.7491561632400838E-3</v>
      </c>
      <c r="N29">
        <f t="shared" si="6"/>
        <v>2.0969899999999999</v>
      </c>
      <c r="O29">
        <f t="shared" si="7"/>
        <v>0.4985348729256121</v>
      </c>
      <c r="P29">
        <f t="shared" si="8"/>
        <v>0.28814081404542341</v>
      </c>
      <c r="Q29">
        <f t="shared" si="9"/>
        <v>-0.31412044355576618</v>
      </c>
      <c r="R29">
        <f t="shared" si="10"/>
        <v>-0.23490304362601461</v>
      </c>
      <c r="S29">
        <f t="shared" si="11"/>
        <v>-0.26130884360259848</v>
      </c>
      <c r="T29">
        <f t="shared" si="12"/>
        <v>4.659533288870716E-3</v>
      </c>
    </row>
    <row r="30" spans="1:20" x14ac:dyDescent="0.25">
      <c r="A30">
        <v>4</v>
      </c>
      <c r="B30">
        <v>14</v>
      </c>
      <c r="C30">
        <f t="shared" si="0"/>
        <v>10</v>
      </c>
      <c r="D30">
        <v>20</v>
      </c>
      <c r="E30">
        <v>0.5</v>
      </c>
      <c r="F30">
        <v>5.1135157647929903</v>
      </c>
      <c r="G30">
        <v>0.27827000000000002</v>
      </c>
      <c r="H30">
        <v>2.2498</v>
      </c>
      <c r="I30">
        <f t="shared" si="1"/>
        <v>89600</v>
      </c>
      <c r="J30">
        <f t="shared" si="2"/>
        <v>878.40683326919486</v>
      </c>
      <c r="K30">
        <f t="shared" si="3"/>
        <v>303.71861738229069</v>
      </c>
      <c r="L30">
        <f t="shared" si="4"/>
        <v>90782.125450651482</v>
      </c>
      <c r="M30">
        <f t="shared" si="5"/>
        <v>5.6015639458190242E-2</v>
      </c>
      <c r="N30">
        <f t="shared" si="6"/>
        <v>1.97153</v>
      </c>
      <c r="O30">
        <f t="shared" si="7"/>
        <v>0.43786990832076128</v>
      </c>
      <c r="P30">
        <f t="shared" si="8"/>
        <v>0.26028592000286771</v>
      </c>
      <c r="Q30">
        <f t="shared" si="9"/>
        <v>-0.26805920343781353</v>
      </c>
      <c r="R30">
        <f t="shared" si="10"/>
        <v>-0.1870404927138126</v>
      </c>
      <c r="S30">
        <f t="shared" si="11"/>
        <v>-0.2140467296218129</v>
      </c>
      <c r="T30">
        <f t="shared" si="12"/>
        <v>0.10697829373840838</v>
      </c>
    </row>
    <row r="31" spans="1:20" x14ac:dyDescent="0.25">
      <c r="A31">
        <v>4</v>
      </c>
      <c r="B31">
        <v>16</v>
      </c>
      <c r="C31">
        <f t="shared" si="0"/>
        <v>10</v>
      </c>
      <c r="D31">
        <v>20</v>
      </c>
      <c r="E31">
        <v>0.5</v>
      </c>
      <c r="F31">
        <v>5.1098036824777404</v>
      </c>
      <c r="G31">
        <v>0.21994</v>
      </c>
      <c r="H31">
        <v>2.1126999999999998</v>
      </c>
      <c r="I31">
        <f t="shared" si="1"/>
        <v>102400</v>
      </c>
      <c r="J31">
        <f t="shared" si="2"/>
        <v>880.77535088078798</v>
      </c>
      <c r="K31">
        <f t="shared" si="3"/>
        <v>306.14674589207181</v>
      </c>
      <c r="L31">
        <f t="shared" si="4"/>
        <v>103586.92209677286</v>
      </c>
      <c r="M31">
        <f t="shared" si="5"/>
        <v>0.10927150291684401</v>
      </c>
      <c r="N31">
        <f t="shared" si="6"/>
        <v>1.8927599999999998</v>
      </c>
      <c r="O31">
        <f t="shared" si="7"/>
        <v>0.39978143978956315</v>
      </c>
      <c r="P31">
        <f t="shared" si="8"/>
        <v>0.25993049229932402</v>
      </c>
      <c r="Q31">
        <f t="shared" si="9"/>
        <v>-0.24203047225218607</v>
      </c>
      <c r="R31">
        <f t="shared" si="10"/>
        <v>-0.15420497845992853</v>
      </c>
      <c r="S31">
        <f t="shared" si="11"/>
        <v>-0.18348014305734772</v>
      </c>
      <c r="T31">
        <f t="shared" si="12"/>
        <v>0.22084690322507045</v>
      </c>
    </row>
    <row r="32" spans="1:20" x14ac:dyDescent="0.25">
      <c r="A32">
        <v>4</v>
      </c>
      <c r="B32">
        <v>18</v>
      </c>
      <c r="C32">
        <f t="shared" si="0"/>
        <v>10</v>
      </c>
      <c r="D32">
        <v>20</v>
      </c>
      <c r="E32">
        <v>0.5</v>
      </c>
      <c r="F32">
        <v>5.1008851428916602</v>
      </c>
      <c r="G32">
        <v>0.18589</v>
      </c>
      <c r="H32">
        <v>2.0272000000000001</v>
      </c>
      <c r="I32">
        <f t="shared" si="1"/>
        <v>115200</v>
      </c>
      <c r="J32">
        <f t="shared" si="2"/>
        <v>882.40448821649397</v>
      </c>
      <c r="K32">
        <f t="shared" si="3"/>
        <v>307.81812899310182</v>
      </c>
      <c r="L32">
        <f t="shared" si="4"/>
        <v>116390.2226172096</v>
      </c>
      <c r="M32">
        <f t="shared" si="5"/>
        <v>0.1625211439053266</v>
      </c>
      <c r="N32">
        <f t="shared" si="6"/>
        <v>1.84131</v>
      </c>
      <c r="O32">
        <f t="shared" si="7"/>
        <v>0.37490329194228467</v>
      </c>
      <c r="P32">
        <f t="shared" si="8"/>
        <v>0.25907655217223652</v>
      </c>
      <c r="Q32">
        <f t="shared" si="9"/>
        <v>-0.22108770886474316</v>
      </c>
      <c r="R32">
        <f t="shared" si="10"/>
        <v>-0.1251854956722257</v>
      </c>
      <c r="S32">
        <f t="shared" si="11"/>
        <v>-0.15715290006973154</v>
      </c>
      <c r="T32">
        <f t="shared" si="12"/>
        <v>0.34180086410017169</v>
      </c>
    </row>
    <row r="33" spans="1:20" x14ac:dyDescent="0.25">
      <c r="A33">
        <v>4</v>
      </c>
      <c r="B33">
        <v>20</v>
      </c>
      <c r="C33">
        <f t="shared" si="0"/>
        <v>10</v>
      </c>
      <c r="D33">
        <v>20</v>
      </c>
      <c r="E33">
        <v>0.5</v>
      </c>
      <c r="F33">
        <v>5.0410747235932103</v>
      </c>
      <c r="G33">
        <v>0.16295999999999999</v>
      </c>
      <c r="H33">
        <v>1.9698</v>
      </c>
      <c r="I33">
        <f t="shared" si="1"/>
        <v>128000</v>
      </c>
      <c r="J33">
        <f t="shared" si="2"/>
        <v>883.57245015922513</v>
      </c>
      <c r="K33">
        <f t="shared" si="3"/>
        <v>309.01699437494739</v>
      </c>
      <c r="L33">
        <f t="shared" si="4"/>
        <v>129192.58944453417</v>
      </c>
      <c r="M33">
        <f t="shared" si="5"/>
        <v>0.21576690161207751</v>
      </c>
      <c r="N33">
        <f t="shared" si="6"/>
        <v>1.80684</v>
      </c>
      <c r="O33">
        <f t="shared" si="7"/>
        <v>0.35823565819504083</v>
      </c>
      <c r="P33">
        <f t="shared" si="8"/>
        <v>0.25334977184414442</v>
      </c>
      <c r="Q33">
        <f t="shared" si="9"/>
        <v>-0.20148079169325861</v>
      </c>
      <c r="R33">
        <f t="shared" si="10"/>
        <v>-9.7168868366924566E-2</v>
      </c>
      <c r="S33">
        <f t="shared" si="11"/>
        <v>-0.13193950947570257</v>
      </c>
      <c r="T33">
        <f t="shared" si="12"/>
        <v>0.47039904487424428</v>
      </c>
    </row>
    <row r="34" spans="1:20" x14ac:dyDescent="0.25">
      <c r="A34">
        <v>4</v>
      </c>
      <c r="B34">
        <v>22</v>
      </c>
      <c r="C34">
        <f t="shared" ref="C34:C65" si="13">D34*E34</f>
        <v>10</v>
      </c>
      <c r="D34">
        <v>20</v>
      </c>
      <c r="E34">
        <v>0.5</v>
      </c>
      <c r="F34">
        <v>4.9996716956917497</v>
      </c>
      <c r="G34">
        <v>0.14641000000000001</v>
      </c>
      <c r="H34">
        <v>1.9292</v>
      </c>
      <c r="I34">
        <f t="shared" ref="I34:I65" si="14">4*A34*B34*D34^2</f>
        <v>140800</v>
      </c>
      <c r="J34">
        <f t="shared" ref="J34:J65" si="15">B34*C34*SIN(PI()/B34)*(2*D34^2-C34^2*(SIN(PI()/B34))^2)^(0.5)</f>
        <v>884.43803604749473</v>
      </c>
      <c r="K34">
        <f t="shared" ref="K34:K65" si="16">0.5*B34*C34^2*SIN(2*PI()/B34)</f>
        <v>309.90581252557263</v>
      </c>
      <c r="L34">
        <f t="shared" ref="L34:L65" si="17">I34+J34+K34</f>
        <v>141994.34384857307</v>
      </c>
      <c r="M34">
        <f t="shared" ref="M34:M65" si="18">(L34-77313.7705)/(317752.96-77313.7705)</f>
        <v>0.26901011221622451</v>
      </c>
      <c r="N34">
        <f t="shared" ref="N34:N65" si="19">H34-G34</f>
        <v>1.7827900000000001</v>
      </c>
      <c r="O34">
        <f t="shared" ref="O34:O65" si="20">(N34-1.06598)/(3.13406-1.06598)</f>
        <v>0.34660651425476774</v>
      </c>
      <c r="P34">
        <f t="shared" ref="P34:P65" si="21">(F34-2.395093)/(12.83908-2.395093)</f>
        <v>0.24938547852383861</v>
      </c>
      <c r="Q34">
        <f t="shared" ref="Q34:Q65" si="22">0.2*M34-0.4*O34-0.4*P34</f>
        <v>-0.18459477466819763</v>
      </c>
      <c r="R34">
        <f t="shared" ref="R34:R65" si="23">0.4*M34-0.3*O34-0.3*P34</f>
        <v>-7.1193552947092092E-2</v>
      </c>
      <c r="S34">
        <f t="shared" ref="S34:S65" si="24">1/3*M34-1/3*O34-1/3*P34</f>
        <v>-0.10899396018746062</v>
      </c>
      <c r="T34">
        <f t="shared" ref="T34:T65" si="25">0.4*M34/(0.3*O34+0.3*P34)</f>
        <v>0.60182041699823963</v>
      </c>
    </row>
    <row r="35" spans="1:20" x14ac:dyDescent="0.25">
      <c r="A35">
        <v>4</v>
      </c>
      <c r="B35">
        <v>24</v>
      </c>
      <c r="C35">
        <f t="shared" si="13"/>
        <v>10</v>
      </c>
      <c r="D35">
        <v>20</v>
      </c>
      <c r="E35">
        <v>0.5</v>
      </c>
      <c r="F35">
        <v>4.9721338762892699</v>
      </c>
      <c r="G35">
        <v>0.13399</v>
      </c>
      <c r="H35">
        <v>1.8992</v>
      </c>
      <c r="I35">
        <f t="shared" si="14"/>
        <v>153600</v>
      </c>
      <c r="J35">
        <f t="shared" si="15"/>
        <v>885.09719877965233</v>
      </c>
      <c r="K35">
        <f t="shared" si="16"/>
        <v>310.5828541230249</v>
      </c>
      <c r="L35">
        <f t="shared" si="17"/>
        <v>154795.6800529027</v>
      </c>
      <c r="M35">
        <f t="shared" si="18"/>
        <v>0.32225158350445482</v>
      </c>
      <c r="N35">
        <f t="shared" si="19"/>
        <v>1.7652099999999999</v>
      </c>
      <c r="O35">
        <f t="shared" si="20"/>
        <v>0.33810587598158676</v>
      </c>
      <c r="P35">
        <f t="shared" si="21"/>
        <v>0.24674876331129766</v>
      </c>
      <c r="Q35">
        <f t="shared" si="22"/>
        <v>-0.16949153901626282</v>
      </c>
      <c r="R35">
        <f t="shared" si="23"/>
        <v>-4.655575838608339E-2</v>
      </c>
      <c r="S35">
        <f t="shared" si="24"/>
        <v>-8.7534351929476534E-2</v>
      </c>
      <c r="T35">
        <f t="shared" si="25"/>
        <v>0.73465909157432463</v>
      </c>
    </row>
    <row r="36" spans="1:20" x14ac:dyDescent="0.25">
      <c r="A36">
        <v>4</v>
      </c>
      <c r="B36">
        <v>26</v>
      </c>
      <c r="C36">
        <f t="shared" si="13"/>
        <v>10</v>
      </c>
      <c r="D36">
        <v>20</v>
      </c>
      <c r="E36">
        <v>0.5</v>
      </c>
      <c r="F36">
        <v>4.9391461499718501</v>
      </c>
      <c r="G36">
        <v>0.12441000000000001</v>
      </c>
      <c r="H36">
        <v>1.8766</v>
      </c>
      <c r="I36">
        <f t="shared" si="14"/>
        <v>166400</v>
      </c>
      <c r="J36">
        <f t="shared" si="15"/>
        <v>885.61066955104297</v>
      </c>
      <c r="K36">
        <f t="shared" si="16"/>
        <v>311.11036357382505</v>
      </c>
      <c r="L36">
        <f t="shared" si="17"/>
        <v>167596.72103312486</v>
      </c>
      <c r="M36">
        <f t="shared" si="18"/>
        <v>0.37549182693915567</v>
      </c>
      <c r="N36">
        <f t="shared" si="19"/>
        <v>1.7521900000000001</v>
      </c>
      <c r="O36">
        <f t="shared" si="20"/>
        <v>0.33181018142431634</v>
      </c>
      <c r="P36">
        <f t="shared" si="21"/>
        <v>0.24359022564580463</v>
      </c>
      <c r="Q36">
        <f t="shared" si="22"/>
        <v>-0.15506179744021725</v>
      </c>
      <c r="R36">
        <f t="shared" si="23"/>
        <v>-2.2423391345373994E-2</v>
      </c>
      <c r="S36">
        <f t="shared" si="24"/>
        <v>-6.6636193376988423E-2</v>
      </c>
      <c r="T36">
        <f t="shared" si="25"/>
        <v>0.87009978286510914</v>
      </c>
    </row>
    <row r="37" spans="1:20" x14ac:dyDescent="0.25">
      <c r="A37">
        <v>4</v>
      </c>
      <c r="B37">
        <v>28</v>
      </c>
      <c r="C37">
        <f t="shared" si="13"/>
        <v>10</v>
      </c>
      <c r="D37">
        <v>20</v>
      </c>
      <c r="E37">
        <v>0.5</v>
      </c>
      <c r="F37">
        <v>4.9055449669784101</v>
      </c>
      <c r="G37">
        <v>0.11685</v>
      </c>
      <c r="H37">
        <v>1.8589</v>
      </c>
      <c r="I37">
        <f t="shared" si="14"/>
        <v>179200</v>
      </c>
      <c r="J37">
        <f t="shared" si="15"/>
        <v>886.01839664105705</v>
      </c>
      <c r="K37">
        <f t="shared" si="16"/>
        <v>311.52930753884016</v>
      </c>
      <c r="L37">
        <f t="shared" si="17"/>
        <v>180397.54770417992</v>
      </c>
      <c r="M37">
        <f t="shared" si="18"/>
        <v>0.42873117905007702</v>
      </c>
      <c r="N37">
        <f t="shared" si="19"/>
        <v>1.7420500000000001</v>
      </c>
      <c r="O37">
        <f t="shared" si="20"/>
        <v>0.32690708289814713</v>
      </c>
      <c r="P37">
        <f t="shared" si="21"/>
        <v>0.24037295019405999</v>
      </c>
      <c r="Q37">
        <f t="shared" si="22"/>
        <v>-0.14116577742686745</v>
      </c>
      <c r="R37">
        <f t="shared" si="23"/>
        <v>1.3084616923686732E-3</v>
      </c>
      <c r="S37">
        <f t="shared" si="24"/>
        <v>-4.6182951347376697E-2</v>
      </c>
      <c r="T37">
        <f t="shared" si="25"/>
        <v>1.0076885113526519</v>
      </c>
    </row>
    <row r="38" spans="1:20" x14ac:dyDescent="0.25">
      <c r="A38">
        <v>4</v>
      </c>
      <c r="B38">
        <v>12</v>
      </c>
      <c r="C38">
        <f t="shared" si="13"/>
        <v>5</v>
      </c>
      <c r="D38">
        <v>20</v>
      </c>
      <c r="E38">
        <v>0.25</v>
      </c>
      <c r="F38">
        <v>8.6750883058753701</v>
      </c>
      <c r="G38">
        <v>0.35763</v>
      </c>
      <c r="H38">
        <v>2.7239</v>
      </c>
      <c r="I38">
        <f t="shared" si="14"/>
        <v>76800</v>
      </c>
      <c r="J38">
        <f t="shared" si="15"/>
        <v>438.77051145297821</v>
      </c>
      <c r="K38">
        <f t="shared" si="16"/>
        <v>74.999999999999986</v>
      </c>
      <c r="L38">
        <f t="shared" si="17"/>
        <v>77313.770511452982</v>
      </c>
      <c r="M38">
        <f t="shared" si="18"/>
        <v>4.7633595175962489E-11</v>
      </c>
      <c r="N38">
        <f t="shared" si="19"/>
        <v>2.3662700000000001</v>
      </c>
      <c r="O38">
        <f t="shared" si="20"/>
        <v>0.62874260183358477</v>
      </c>
      <c r="P38">
        <f t="shared" si="21"/>
        <v>0.60130248207656423</v>
      </c>
      <c r="Q38">
        <f t="shared" si="22"/>
        <v>-0.49201803355453289</v>
      </c>
      <c r="R38">
        <f t="shared" si="23"/>
        <v>-0.36901352515399122</v>
      </c>
      <c r="S38">
        <f t="shared" si="24"/>
        <v>-0.41001502795417177</v>
      </c>
      <c r="T38">
        <f t="shared" si="25"/>
        <v>5.1633440973335887E-11</v>
      </c>
    </row>
    <row r="39" spans="1:20" x14ac:dyDescent="0.25">
      <c r="A39">
        <v>4</v>
      </c>
      <c r="B39">
        <v>14</v>
      </c>
      <c r="C39">
        <f t="shared" si="13"/>
        <v>5</v>
      </c>
      <c r="D39">
        <v>20</v>
      </c>
      <c r="E39">
        <v>0.25</v>
      </c>
      <c r="F39">
        <v>7.7333150006874698</v>
      </c>
      <c r="G39">
        <v>0.25031999999999999</v>
      </c>
      <c r="H39">
        <v>2.5748000000000002</v>
      </c>
      <c r="I39">
        <f t="shared" si="14"/>
        <v>89600</v>
      </c>
      <c r="J39">
        <f t="shared" si="15"/>
        <v>440.22798011861966</v>
      </c>
      <c r="K39">
        <f t="shared" si="16"/>
        <v>75.929654345572672</v>
      </c>
      <c r="L39">
        <f t="shared" si="17"/>
        <v>90116.157634464194</v>
      </c>
      <c r="M39">
        <f t="shared" si="18"/>
        <v>5.324584216527728E-2</v>
      </c>
      <c r="N39">
        <f t="shared" si="19"/>
        <v>2.3244800000000003</v>
      </c>
      <c r="O39">
        <f t="shared" si="20"/>
        <v>0.60853545317395863</v>
      </c>
      <c r="P39">
        <f t="shared" si="21"/>
        <v>0.51112874811960884</v>
      </c>
      <c r="Q39">
        <f t="shared" si="22"/>
        <v>-0.43721651208437157</v>
      </c>
      <c r="R39">
        <f t="shared" si="23"/>
        <v>-0.31460092352195934</v>
      </c>
      <c r="S39">
        <f t="shared" si="24"/>
        <v>-0.35547278637609669</v>
      </c>
      <c r="T39">
        <f t="shared" si="25"/>
        <v>6.3406918019124472E-2</v>
      </c>
    </row>
    <row r="40" spans="1:20" x14ac:dyDescent="0.25">
      <c r="A40">
        <v>4</v>
      </c>
      <c r="B40">
        <v>16</v>
      </c>
      <c r="C40">
        <f t="shared" si="13"/>
        <v>5</v>
      </c>
      <c r="D40">
        <v>20</v>
      </c>
      <c r="E40">
        <v>0.25</v>
      </c>
      <c r="F40">
        <v>7.79524140809795</v>
      </c>
      <c r="G40">
        <v>0.20255999999999999</v>
      </c>
      <c r="H40">
        <v>2.4889999999999999</v>
      </c>
      <c r="I40">
        <f t="shared" si="14"/>
        <v>102400</v>
      </c>
      <c r="J40">
        <f t="shared" si="15"/>
        <v>441.17640887549487</v>
      </c>
      <c r="K40">
        <f t="shared" si="16"/>
        <v>76.536686473017951</v>
      </c>
      <c r="L40">
        <f t="shared" si="17"/>
        <v>102917.71309534852</v>
      </c>
      <c r="M40">
        <f t="shared" si="18"/>
        <v>0.10648822535374798</v>
      </c>
      <c r="N40">
        <f t="shared" si="19"/>
        <v>2.2864399999999998</v>
      </c>
      <c r="O40">
        <f t="shared" si="20"/>
        <v>0.59014158059649524</v>
      </c>
      <c r="P40">
        <f t="shared" si="21"/>
        <v>0.51705813192777339</v>
      </c>
      <c r="Q40">
        <f t="shared" si="22"/>
        <v>-0.42158223993895783</v>
      </c>
      <c r="R40">
        <f t="shared" si="23"/>
        <v>-0.28956462361578139</v>
      </c>
      <c r="S40">
        <f t="shared" si="24"/>
        <v>-0.33357049572350683</v>
      </c>
      <c r="T40">
        <f t="shared" si="25"/>
        <v>0.12823729889520888</v>
      </c>
    </row>
    <row r="41" spans="1:20" x14ac:dyDescent="0.25">
      <c r="A41">
        <v>4</v>
      </c>
      <c r="B41">
        <v>18</v>
      </c>
      <c r="C41">
        <f t="shared" si="13"/>
        <v>5</v>
      </c>
      <c r="D41">
        <v>20</v>
      </c>
      <c r="E41">
        <v>0.25</v>
      </c>
      <c r="F41">
        <v>7.8138602198788396</v>
      </c>
      <c r="G41">
        <v>0.17380999999999999</v>
      </c>
      <c r="H41">
        <v>2.4344000000000001</v>
      </c>
      <c r="I41">
        <f t="shared" si="14"/>
        <v>115200</v>
      </c>
      <c r="J41">
        <f t="shared" si="15"/>
        <v>441.82777927805864</v>
      </c>
      <c r="K41">
        <f t="shared" si="16"/>
        <v>76.954532248275456</v>
      </c>
      <c r="L41">
        <f t="shared" si="17"/>
        <v>115718.78231152633</v>
      </c>
      <c r="M41">
        <f t="shared" si="18"/>
        <v>0.15972858622336325</v>
      </c>
      <c r="N41">
        <f t="shared" si="19"/>
        <v>2.2605900000000001</v>
      </c>
      <c r="O41">
        <f t="shared" si="20"/>
        <v>0.57764206413678387</v>
      </c>
      <c r="P41">
        <f t="shared" si="21"/>
        <v>0.51884086219935355</v>
      </c>
      <c r="Q41">
        <f t="shared" si="22"/>
        <v>-0.40664745328978236</v>
      </c>
      <c r="R41">
        <f t="shared" si="23"/>
        <v>-0.26505344341149589</v>
      </c>
      <c r="S41">
        <f t="shared" si="24"/>
        <v>-0.31225144670425803</v>
      </c>
      <c r="T41">
        <f t="shared" si="25"/>
        <v>0.19423143140901877</v>
      </c>
    </row>
    <row r="42" spans="1:20" x14ac:dyDescent="0.25">
      <c r="A42">
        <v>4</v>
      </c>
      <c r="B42">
        <v>20</v>
      </c>
      <c r="C42">
        <f t="shared" si="13"/>
        <v>5</v>
      </c>
      <c r="D42">
        <v>20</v>
      </c>
      <c r="E42">
        <v>0.25</v>
      </c>
      <c r="F42">
        <v>7.7633307954769704</v>
      </c>
      <c r="G42">
        <v>0.15418000000000001</v>
      </c>
      <c r="H42">
        <v>2.3973</v>
      </c>
      <c r="I42">
        <f t="shared" si="14"/>
        <v>128000</v>
      </c>
      <c r="J42">
        <f t="shared" si="15"/>
        <v>442.29426661676592</v>
      </c>
      <c r="K42">
        <f t="shared" si="16"/>
        <v>77.254248593736847</v>
      </c>
      <c r="L42">
        <f t="shared" si="17"/>
        <v>128519.5485152105</v>
      </c>
      <c r="M42">
        <f t="shared" si="18"/>
        <v>0.21296768684711645</v>
      </c>
      <c r="N42">
        <f t="shared" si="19"/>
        <v>2.2431199999999998</v>
      </c>
      <c r="O42">
        <f t="shared" si="20"/>
        <v>0.56919461529534632</v>
      </c>
      <c r="P42">
        <f t="shared" si="21"/>
        <v>0.51400272668636704</v>
      </c>
      <c r="Q42">
        <f t="shared" si="22"/>
        <v>-0.39068539942326208</v>
      </c>
      <c r="R42">
        <f t="shared" si="23"/>
        <v>-0.23977212785566743</v>
      </c>
      <c r="S42">
        <f t="shared" si="24"/>
        <v>-0.29007655171153229</v>
      </c>
      <c r="T42">
        <f t="shared" si="25"/>
        <v>0.26214698355578969</v>
      </c>
    </row>
    <row r="43" spans="1:20" x14ac:dyDescent="0.25">
      <c r="A43">
        <v>4</v>
      </c>
      <c r="B43">
        <v>22</v>
      </c>
      <c r="C43">
        <f t="shared" si="13"/>
        <v>5</v>
      </c>
      <c r="D43">
        <v>20</v>
      </c>
      <c r="E43">
        <v>0.25</v>
      </c>
      <c r="F43">
        <v>7.7388178009285404</v>
      </c>
      <c r="G43">
        <v>0.13996</v>
      </c>
      <c r="H43">
        <v>2.3708999999999998</v>
      </c>
      <c r="I43">
        <f t="shared" si="14"/>
        <v>140800</v>
      </c>
      <c r="J43">
        <f t="shared" si="15"/>
        <v>442.63971890787923</v>
      </c>
      <c r="K43">
        <f t="shared" si="16"/>
        <v>77.476453131393157</v>
      </c>
      <c r="L43">
        <f t="shared" si="17"/>
        <v>141320.11617203927</v>
      </c>
      <c r="M43">
        <f t="shared" si="18"/>
        <v>0.26620596170342381</v>
      </c>
      <c r="N43">
        <f t="shared" si="19"/>
        <v>2.2309399999999999</v>
      </c>
      <c r="O43">
        <f t="shared" si="20"/>
        <v>0.56330509458048039</v>
      </c>
      <c r="P43">
        <f t="shared" si="21"/>
        <v>0.5116556350490038</v>
      </c>
      <c r="Q43">
        <f t="shared" si="22"/>
        <v>-0.37674309951110896</v>
      </c>
      <c r="R43">
        <f t="shared" si="23"/>
        <v>-0.21600583420747571</v>
      </c>
      <c r="S43">
        <f t="shared" si="24"/>
        <v>-0.26958492264202011</v>
      </c>
      <c r="T43">
        <f t="shared" si="25"/>
        <v>0.33018999902775276</v>
      </c>
    </row>
    <row r="44" spans="1:20" x14ac:dyDescent="0.25">
      <c r="A44">
        <v>4</v>
      </c>
      <c r="B44">
        <v>24</v>
      </c>
      <c r="C44">
        <f t="shared" si="13"/>
        <v>5</v>
      </c>
      <c r="D44">
        <v>20</v>
      </c>
      <c r="E44">
        <v>0.25</v>
      </c>
      <c r="F44">
        <v>7.7329642248722301</v>
      </c>
      <c r="G44">
        <v>0.12928000000000001</v>
      </c>
      <c r="H44">
        <v>2.3513999999999999</v>
      </c>
      <c r="I44">
        <f t="shared" si="14"/>
        <v>153600</v>
      </c>
      <c r="J44">
        <f t="shared" si="15"/>
        <v>442.90263731061611</v>
      </c>
      <c r="K44">
        <f t="shared" si="16"/>
        <v>77.645713530756225</v>
      </c>
      <c r="L44">
        <f t="shared" si="17"/>
        <v>154120.54835084136</v>
      </c>
      <c r="M44">
        <f t="shared" si="18"/>
        <v>0.31944367309906169</v>
      </c>
      <c r="N44">
        <f t="shared" si="19"/>
        <v>2.2221199999999999</v>
      </c>
      <c r="O44">
        <f t="shared" si="20"/>
        <v>0.55904026923523265</v>
      </c>
      <c r="P44">
        <f t="shared" si="21"/>
        <v>0.51109516173011604</v>
      </c>
      <c r="Q44">
        <f t="shared" si="22"/>
        <v>-0.36416543776632715</v>
      </c>
      <c r="R44">
        <f t="shared" si="23"/>
        <v>-0.1932631600499799</v>
      </c>
      <c r="S44">
        <f t="shared" si="24"/>
        <v>-0.25023058595542896</v>
      </c>
      <c r="T44">
        <f t="shared" si="25"/>
        <v>0.39801027528001476</v>
      </c>
    </row>
    <row r="45" spans="1:20" x14ac:dyDescent="0.25">
      <c r="A45">
        <v>4</v>
      </c>
      <c r="B45">
        <v>26</v>
      </c>
      <c r="C45">
        <f t="shared" si="13"/>
        <v>5</v>
      </c>
      <c r="D45">
        <v>20</v>
      </c>
      <c r="E45">
        <v>0.25</v>
      </c>
      <c r="F45">
        <v>7.7151678998292503</v>
      </c>
      <c r="G45">
        <v>0.12103</v>
      </c>
      <c r="H45">
        <v>2.3365</v>
      </c>
      <c r="I45">
        <f t="shared" si="14"/>
        <v>166400</v>
      </c>
      <c r="J45">
        <f t="shared" si="15"/>
        <v>443.10735355704901</v>
      </c>
      <c r="K45">
        <f t="shared" si="16"/>
        <v>77.777590893456264</v>
      </c>
      <c r="L45">
        <f t="shared" si="17"/>
        <v>166920.88494445049</v>
      </c>
      <c r="M45">
        <f t="shared" si="18"/>
        <v>0.37268098695055063</v>
      </c>
      <c r="N45">
        <f t="shared" si="19"/>
        <v>2.2154699999999998</v>
      </c>
      <c r="O45">
        <f t="shared" si="20"/>
        <v>0.55582472631619662</v>
      </c>
      <c r="P45">
        <f t="shared" si="21"/>
        <v>0.50939118363793923</v>
      </c>
      <c r="Q45">
        <f t="shared" si="22"/>
        <v>-0.35155016659154426</v>
      </c>
      <c r="R45">
        <f t="shared" si="23"/>
        <v>-0.17049237820602048</v>
      </c>
      <c r="S45">
        <f t="shared" si="24"/>
        <v>-0.23084497433452839</v>
      </c>
      <c r="T45">
        <f t="shared" si="25"/>
        <v>0.46648569361128783</v>
      </c>
    </row>
    <row r="46" spans="1:20" x14ac:dyDescent="0.25">
      <c r="A46">
        <v>4</v>
      </c>
      <c r="B46">
        <v>28</v>
      </c>
      <c r="C46">
        <f t="shared" si="13"/>
        <v>5</v>
      </c>
      <c r="D46">
        <v>20</v>
      </c>
      <c r="E46">
        <v>0.25</v>
      </c>
      <c r="F46">
        <v>7.6920576999828896</v>
      </c>
      <c r="G46">
        <v>0.11452</v>
      </c>
      <c r="H46">
        <v>2.3249</v>
      </c>
      <c r="I46">
        <f t="shared" si="14"/>
        <v>179200</v>
      </c>
      <c r="J46">
        <f t="shared" si="15"/>
        <v>443.26985440025862</v>
      </c>
      <c r="K46">
        <f t="shared" si="16"/>
        <v>77.882326884710039</v>
      </c>
      <c r="L46">
        <f t="shared" si="17"/>
        <v>179721.15218128497</v>
      </c>
      <c r="M46">
        <f t="shared" si="18"/>
        <v>0.42591801234334536</v>
      </c>
      <c r="N46">
        <f t="shared" si="19"/>
        <v>2.2103799999999998</v>
      </c>
      <c r="O46">
        <f t="shared" si="20"/>
        <v>0.55336350624734043</v>
      </c>
      <c r="P46">
        <f t="shared" si="21"/>
        <v>0.50717840801438085</v>
      </c>
      <c r="Q46">
        <f t="shared" si="22"/>
        <v>-0.33903316323601951</v>
      </c>
      <c r="R46">
        <f t="shared" si="23"/>
        <v>-0.14779536934117823</v>
      </c>
      <c r="S46">
        <f t="shared" si="24"/>
        <v>-0.21154130063945861</v>
      </c>
      <c r="T46">
        <f t="shared" si="25"/>
        <v>0.53547217275216152</v>
      </c>
    </row>
    <row r="47" spans="1:20" x14ac:dyDescent="0.25">
      <c r="A47">
        <v>5</v>
      </c>
      <c r="B47">
        <v>18</v>
      </c>
      <c r="C47">
        <f t="shared" si="13"/>
        <v>25</v>
      </c>
      <c r="D47">
        <v>20</v>
      </c>
      <c r="E47">
        <v>1.25</v>
      </c>
      <c r="F47">
        <v>3.07740817883731</v>
      </c>
      <c r="G47">
        <v>0.35350999999999999</v>
      </c>
      <c r="H47">
        <v>2.1911</v>
      </c>
      <c r="I47">
        <f t="shared" si="14"/>
        <v>144000</v>
      </c>
      <c r="J47">
        <f t="shared" si="15"/>
        <v>2183.9920779203794</v>
      </c>
      <c r="K47">
        <f t="shared" si="16"/>
        <v>1923.8633062068866</v>
      </c>
      <c r="L47">
        <f t="shared" si="17"/>
        <v>148107.85538412727</v>
      </c>
      <c r="M47">
        <f t="shared" si="18"/>
        <v>0.29443654768320227</v>
      </c>
      <c r="N47">
        <f t="shared" si="19"/>
        <v>1.8375900000000001</v>
      </c>
      <c r="O47">
        <f t="shared" si="20"/>
        <v>0.37310452206877881</v>
      </c>
      <c r="P47">
        <f t="shared" si="21"/>
        <v>6.5330910392488034E-2</v>
      </c>
      <c r="Q47">
        <f t="shared" si="22"/>
        <v>-0.1164868634478663</v>
      </c>
      <c r="R47">
        <f t="shared" si="23"/>
        <v>-1.3756010665099141E-2</v>
      </c>
      <c r="S47">
        <f t="shared" si="24"/>
        <v>-4.799962825935486E-2</v>
      </c>
      <c r="T47">
        <f t="shared" si="25"/>
        <v>0.89541591420598832</v>
      </c>
    </row>
    <row r="48" spans="1:20" x14ac:dyDescent="0.25">
      <c r="A48">
        <v>5</v>
      </c>
      <c r="B48">
        <v>20</v>
      </c>
      <c r="C48">
        <f t="shared" si="13"/>
        <v>25</v>
      </c>
      <c r="D48">
        <v>20</v>
      </c>
      <c r="E48">
        <v>1.25</v>
      </c>
      <c r="F48">
        <v>3.23438318681958</v>
      </c>
      <c r="G48">
        <v>0.30027999999999999</v>
      </c>
      <c r="H48">
        <v>1.9315</v>
      </c>
      <c r="I48">
        <f t="shared" si="14"/>
        <v>160000</v>
      </c>
      <c r="J48">
        <f t="shared" si="15"/>
        <v>2191.0672136330786</v>
      </c>
      <c r="K48">
        <f t="shared" si="16"/>
        <v>1931.3562148434212</v>
      </c>
      <c r="L48">
        <f t="shared" si="17"/>
        <v>164122.4234284765</v>
      </c>
      <c r="M48">
        <f t="shared" si="18"/>
        <v>0.36104202941707425</v>
      </c>
      <c r="N48">
        <f t="shared" si="19"/>
        <v>1.6312199999999999</v>
      </c>
      <c r="O48">
        <f t="shared" si="20"/>
        <v>0.27331631271517537</v>
      </c>
      <c r="P48">
        <f t="shared" si="21"/>
        <v>8.0361090723263057E-2</v>
      </c>
      <c r="Q48">
        <f t="shared" si="22"/>
        <v>-6.9262555491960531E-2</v>
      </c>
      <c r="R48">
        <f t="shared" si="23"/>
        <v>3.8313590735298192E-2</v>
      </c>
      <c r="S48">
        <f t="shared" si="24"/>
        <v>2.4548753262119381E-3</v>
      </c>
      <c r="T48">
        <f t="shared" si="25"/>
        <v>1.3610973386369887</v>
      </c>
    </row>
    <row r="49" spans="1:20" x14ac:dyDescent="0.25">
      <c r="A49">
        <v>5</v>
      </c>
      <c r="B49">
        <v>22</v>
      </c>
      <c r="C49">
        <f t="shared" si="13"/>
        <v>25</v>
      </c>
      <c r="D49">
        <v>20</v>
      </c>
      <c r="E49">
        <v>1.25</v>
      </c>
      <c r="F49">
        <v>3.2925347479477201</v>
      </c>
      <c r="G49">
        <v>0.25971</v>
      </c>
      <c r="H49">
        <v>1.7688999999999999</v>
      </c>
      <c r="I49">
        <f t="shared" si="14"/>
        <v>176000</v>
      </c>
      <c r="J49">
        <f t="shared" si="15"/>
        <v>2196.3141506349616</v>
      </c>
      <c r="K49">
        <f t="shared" si="16"/>
        <v>1936.9113282848291</v>
      </c>
      <c r="L49">
        <f t="shared" si="17"/>
        <v>180133.22547891978</v>
      </c>
      <c r="M49">
        <f t="shared" si="18"/>
        <v>0.42763184817223715</v>
      </c>
      <c r="N49">
        <f t="shared" si="19"/>
        <v>1.5091899999999998</v>
      </c>
      <c r="O49">
        <f t="shared" si="20"/>
        <v>0.21430989130014305</v>
      </c>
      <c r="P49">
        <f t="shared" si="21"/>
        <v>8.5929037248679063E-2</v>
      </c>
      <c r="Q49">
        <f t="shared" si="22"/>
        <v>-3.4569201785081417E-2</v>
      </c>
      <c r="R49">
        <f t="shared" si="23"/>
        <v>8.0981060704248237E-2</v>
      </c>
      <c r="S49">
        <f t="shared" si="24"/>
        <v>4.246430654113835E-2</v>
      </c>
      <c r="T49">
        <f t="shared" si="25"/>
        <v>1.899073515612637</v>
      </c>
    </row>
    <row r="50" spans="1:20" x14ac:dyDescent="0.25">
      <c r="A50">
        <v>5</v>
      </c>
      <c r="B50">
        <v>24</v>
      </c>
      <c r="C50">
        <f t="shared" si="13"/>
        <v>25</v>
      </c>
      <c r="D50">
        <v>20</v>
      </c>
      <c r="E50">
        <v>1.25</v>
      </c>
      <c r="F50">
        <v>3.2989256839074002</v>
      </c>
      <c r="G50">
        <v>0.22836000000000001</v>
      </c>
      <c r="H50">
        <v>1.6588000000000001</v>
      </c>
      <c r="I50">
        <f t="shared" si="14"/>
        <v>192000</v>
      </c>
      <c r="J50">
        <f t="shared" si="15"/>
        <v>2200.3117939185372</v>
      </c>
      <c r="K50">
        <f t="shared" si="16"/>
        <v>1941.1428382689055</v>
      </c>
      <c r="L50">
        <f t="shared" si="17"/>
        <v>196141.45463218747</v>
      </c>
      <c r="M50">
        <f t="shared" si="18"/>
        <v>0.49421096610453952</v>
      </c>
      <c r="N50">
        <f t="shared" si="19"/>
        <v>1.4304399999999999</v>
      </c>
      <c r="O50">
        <f t="shared" si="20"/>
        <v>0.17623109357471664</v>
      </c>
      <c r="P50">
        <f t="shared" si="21"/>
        <v>8.6540962173487959E-2</v>
      </c>
      <c r="Q50">
        <f t="shared" si="22"/>
        <v>-6.2666290783739351E-3</v>
      </c>
      <c r="R50">
        <f t="shared" si="23"/>
        <v>0.11885276971735445</v>
      </c>
      <c r="S50">
        <f t="shared" si="24"/>
        <v>7.7146303452111625E-2</v>
      </c>
      <c r="T50">
        <f t="shared" si="25"/>
        <v>2.507678957451529</v>
      </c>
    </row>
    <row r="51" spans="1:20" x14ac:dyDescent="0.25">
      <c r="A51">
        <v>5</v>
      </c>
      <c r="B51">
        <v>26</v>
      </c>
      <c r="C51">
        <f t="shared" si="13"/>
        <v>25</v>
      </c>
      <c r="D51">
        <v>20</v>
      </c>
      <c r="E51">
        <v>1.25</v>
      </c>
      <c r="F51">
        <v>3.2803993055555498</v>
      </c>
      <c r="G51">
        <v>0.20387</v>
      </c>
      <c r="H51">
        <v>1.58</v>
      </c>
      <c r="I51">
        <f t="shared" si="14"/>
        <v>208000</v>
      </c>
      <c r="J51">
        <f t="shared" si="15"/>
        <v>2203.4270387907782</v>
      </c>
      <c r="K51">
        <f t="shared" si="16"/>
        <v>1944.4397723364066</v>
      </c>
      <c r="L51">
        <f t="shared" si="17"/>
        <v>212147.86681112717</v>
      </c>
      <c r="M51">
        <f t="shared" si="18"/>
        <v>0.56078252713926724</v>
      </c>
      <c r="N51">
        <f t="shared" si="19"/>
        <v>1.3761300000000001</v>
      </c>
      <c r="O51">
        <f t="shared" si="20"/>
        <v>0.14997002050210831</v>
      </c>
      <c r="P51">
        <f t="shared" si="21"/>
        <v>8.4767082298699697E-2</v>
      </c>
      <c r="Q51">
        <f t="shared" si="22"/>
        <v>1.8261664307530248E-2</v>
      </c>
      <c r="R51">
        <f t="shared" si="23"/>
        <v>0.1538918800154645</v>
      </c>
      <c r="S51">
        <f t="shared" si="24"/>
        <v>0.10868180811281976</v>
      </c>
      <c r="T51">
        <f t="shared" si="25"/>
        <v>3.1853082757870519</v>
      </c>
    </row>
    <row r="52" spans="1:20" x14ac:dyDescent="0.25">
      <c r="A52">
        <v>5</v>
      </c>
      <c r="B52">
        <v>28</v>
      </c>
      <c r="C52">
        <f t="shared" si="13"/>
        <v>25</v>
      </c>
      <c r="D52">
        <v>20</v>
      </c>
      <c r="E52">
        <v>1.25</v>
      </c>
      <c r="F52">
        <v>3.2377878682983399</v>
      </c>
      <c r="G52">
        <v>0.18440999999999999</v>
      </c>
      <c r="H52">
        <v>1.5212000000000001</v>
      </c>
      <c r="I52">
        <f t="shared" si="14"/>
        <v>224000</v>
      </c>
      <c r="J52">
        <f t="shared" si="15"/>
        <v>2205.901468972454</v>
      </c>
      <c r="K52">
        <f t="shared" si="16"/>
        <v>1947.0581721177509</v>
      </c>
      <c r="L52">
        <f t="shared" si="17"/>
        <v>228152.95964109019</v>
      </c>
      <c r="M52">
        <f t="shared" si="18"/>
        <v>0.62734860092801215</v>
      </c>
      <c r="N52">
        <f t="shared" si="19"/>
        <v>1.3367900000000001</v>
      </c>
      <c r="O52">
        <f t="shared" si="20"/>
        <v>0.13094754554949528</v>
      </c>
      <c r="P52">
        <f t="shared" si="21"/>
        <v>8.0687085142708406E-2</v>
      </c>
      <c r="Q52">
        <f t="shared" si="22"/>
        <v>4.0815867908720944E-2</v>
      </c>
      <c r="R52">
        <f t="shared" si="23"/>
        <v>0.18744905116354377</v>
      </c>
      <c r="S52">
        <f t="shared" si="24"/>
        <v>0.13857132341193615</v>
      </c>
      <c r="T52">
        <f t="shared" si="25"/>
        <v>3.9524004105636368</v>
      </c>
    </row>
    <row r="53" spans="1:20" x14ac:dyDescent="0.25">
      <c r="A53">
        <v>5</v>
      </c>
      <c r="B53">
        <v>16</v>
      </c>
      <c r="C53">
        <f t="shared" si="13"/>
        <v>20</v>
      </c>
      <c r="D53">
        <v>20</v>
      </c>
      <c r="E53">
        <v>1</v>
      </c>
      <c r="F53">
        <v>3.4922468154512298</v>
      </c>
      <c r="G53">
        <v>0.40644999999999998</v>
      </c>
      <c r="H53">
        <v>2.6383999999999999</v>
      </c>
      <c r="I53">
        <f t="shared" si="14"/>
        <v>128000</v>
      </c>
      <c r="J53">
        <f t="shared" si="15"/>
        <v>1748.8740533536779</v>
      </c>
      <c r="K53">
        <f t="shared" si="16"/>
        <v>1224.5869835682872</v>
      </c>
      <c r="L53">
        <f t="shared" si="17"/>
        <v>130973.46103692196</v>
      </c>
      <c r="M53">
        <f t="shared" si="18"/>
        <v>0.22317364589569935</v>
      </c>
      <c r="N53">
        <f t="shared" si="19"/>
        <v>2.2319499999999999</v>
      </c>
      <c r="O53">
        <f t="shared" si="20"/>
        <v>0.56379347027194304</v>
      </c>
      <c r="P53">
        <f t="shared" si="21"/>
        <v>0.10505124292583184</v>
      </c>
      <c r="Q53">
        <f t="shared" si="22"/>
        <v>-0.22290315609997008</v>
      </c>
      <c r="R53">
        <f t="shared" si="23"/>
        <v>-0.1113839556010527</v>
      </c>
      <c r="S53">
        <f t="shared" si="24"/>
        <v>-0.14855702243402519</v>
      </c>
      <c r="T53">
        <f t="shared" si="25"/>
        <v>0.44489379271848567</v>
      </c>
    </row>
    <row r="54" spans="1:20" x14ac:dyDescent="0.25">
      <c r="A54">
        <v>5</v>
      </c>
      <c r="B54">
        <v>18</v>
      </c>
      <c r="C54">
        <f t="shared" si="13"/>
        <v>20</v>
      </c>
      <c r="D54">
        <v>20</v>
      </c>
      <c r="E54">
        <v>1</v>
      </c>
      <c r="F54">
        <v>3.7642533086360102</v>
      </c>
      <c r="G54">
        <v>0.33515</v>
      </c>
      <c r="H54">
        <v>2.2602000000000002</v>
      </c>
      <c r="I54">
        <f t="shared" si="14"/>
        <v>144000</v>
      </c>
      <c r="J54">
        <f t="shared" si="15"/>
        <v>1754.7647357461558</v>
      </c>
      <c r="K54">
        <f t="shared" si="16"/>
        <v>1231.2725159724073</v>
      </c>
      <c r="L54">
        <f t="shared" si="17"/>
        <v>146986.03725171858</v>
      </c>
      <c r="M54">
        <f t="shared" si="18"/>
        <v>0.28977084349936461</v>
      </c>
      <c r="N54">
        <f t="shared" si="19"/>
        <v>1.9250500000000001</v>
      </c>
      <c r="O54">
        <f t="shared" si="20"/>
        <v>0.41539495570770962</v>
      </c>
      <c r="P54">
        <f t="shared" si="21"/>
        <v>0.13109555849083401</v>
      </c>
      <c r="Q54">
        <f t="shared" si="22"/>
        <v>-0.16064203697954454</v>
      </c>
      <c r="R54">
        <f t="shared" si="23"/>
        <v>-4.8038816859817229E-2</v>
      </c>
      <c r="S54">
        <f t="shared" si="24"/>
        <v>-8.5573223566393006E-2</v>
      </c>
      <c r="T54">
        <f t="shared" si="25"/>
        <v>0.70698596705276384</v>
      </c>
    </row>
    <row r="55" spans="1:20" x14ac:dyDescent="0.25">
      <c r="A55">
        <v>5</v>
      </c>
      <c r="B55">
        <v>20</v>
      </c>
      <c r="C55">
        <f t="shared" si="13"/>
        <v>20</v>
      </c>
      <c r="D55">
        <v>20</v>
      </c>
      <c r="E55">
        <v>1</v>
      </c>
      <c r="F55">
        <v>3.9044923460142602</v>
      </c>
      <c r="G55">
        <v>0.28384999999999999</v>
      </c>
      <c r="H55">
        <v>2.0398000000000001</v>
      </c>
      <c r="I55">
        <f t="shared" si="14"/>
        <v>160000</v>
      </c>
      <c r="J55">
        <f t="shared" si="15"/>
        <v>1758.992758244191</v>
      </c>
      <c r="K55">
        <f t="shared" si="16"/>
        <v>1236.0679774997895</v>
      </c>
      <c r="L55">
        <f t="shared" si="17"/>
        <v>162995.06073574399</v>
      </c>
      <c r="M55">
        <f t="shared" si="18"/>
        <v>0.3563532650975933</v>
      </c>
      <c r="N55">
        <f t="shared" si="19"/>
        <v>1.7559500000000001</v>
      </c>
      <c r="O55">
        <f t="shared" si="20"/>
        <v>0.3336282929093653</v>
      </c>
      <c r="P55">
        <f t="shared" si="21"/>
        <v>0.14452328847347856</v>
      </c>
      <c r="Q55">
        <f t="shared" si="22"/>
        <v>-0.11998997953361887</v>
      </c>
      <c r="R55">
        <f t="shared" si="23"/>
        <v>-9.0416837581582671E-4</v>
      </c>
      <c r="S55">
        <f t="shared" si="24"/>
        <v>-4.0599438761750192E-2</v>
      </c>
      <c r="T55">
        <f t="shared" si="25"/>
        <v>0.99369678005176432</v>
      </c>
    </row>
    <row r="56" spans="1:20" x14ac:dyDescent="0.25">
      <c r="A56">
        <v>5</v>
      </c>
      <c r="B56">
        <v>22</v>
      </c>
      <c r="C56">
        <f t="shared" si="13"/>
        <v>20</v>
      </c>
      <c r="D56">
        <v>20</v>
      </c>
      <c r="E56">
        <v>1</v>
      </c>
      <c r="F56">
        <v>3.9280157170923302</v>
      </c>
      <c r="G56">
        <v>0.24543999999999999</v>
      </c>
      <c r="H56">
        <v>1.8973</v>
      </c>
      <c r="I56">
        <f t="shared" si="14"/>
        <v>176000</v>
      </c>
      <c r="J56">
        <f t="shared" si="15"/>
        <v>1762.1287875296819</v>
      </c>
      <c r="K56">
        <f t="shared" si="16"/>
        <v>1239.6232501022905</v>
      </c>
      <c r="L56">
        <f t="shared" si="17"/>
        <v>179001.75203763199</v>
      </c>
      <c r="M56">
        <f t="shared" si="18"/>
        <v>0.42292598702023149</v>
      </c>
      <c r="N56">
        <f t="shared" si="19"/>
        <v>1.6518600000000001</v>
      </c>
      <c r="O56">
        <f t="shared" si="20"/>
        <v>0.28329658427140159</v>
      </c>
      <c r="P56">
        <f t="shared" si="21"/>
        <v>0.14677562477742745</v>
      </c>
      <c r="Q56">
        <f t="shared" si="22"/>
        <v>-8.7443686215485331E-2</v>
      </c>
      <c r="R56">
        <f t="shared" si="23"/>
        <v>4.0148732093443884E-2</v>
      </c>
      <c r="S56">
        <f t="shared" si="24"/>
        <v>-2.3820740095325255E-3</v>
      </c>
      <c r="T56">
        <f t="shared" si="25"/>
        <v>1.3111782258010347</v>
      </c>
    </row>
    <row r="57" spans="1:20" x14ac:dyDescent="0.25">
      <c r="A57">
        <v>5</v>
      </c>
      <c r="B57">
        <v>24</v>
      </c>
      <c r="C57">
        <f t="shared" si="13"/>
        <v>20</v>
      </c>
      <c r="D57">
        <v>20</v>
      </c>
      <c r="E57">
        <v>1</v>
      </c>
      <c r="F57">
        <v>3.91976297398053</v>
      </c>
      <c r="G57">
        <v>0.21631</v>
      </c>
      <c r="H57">
        <v>1.7987</v>
      </c>
      <c r="I57">
        <f t="shared" si="14"/>
        <v>192000</v>
      </c>
      <c r="J57">
        <f t="shared" si="15"/>
        <v>1764.5184252376055</v>
      </c>
      <c r="K57">
        <f t="shared" si="16"/>
        <v>1242.3314164920996</v>
      </c>
      <c r="L57">
        <f t="shared" si="17"/>
        <v>195006.84984172968</v>
      </c>
      <c r="M57">
        <f t="shared" si="18"/>
        <v>0.48949208149667989</v>
      </c>
      <c r="N57">
        <f t="shared" si="19"/>
        <v>1.58239</v>
      </c>
      <c r="O57">
        <f t="shared" si="20"/>
        <v>0.24970504042396813</v>
      </c>
      <c r="P57">
        <f t="shared" si="21"/>
        <v>0.14598543391336372</v>
      </c>
      <c r="Q57">
        <f t="shared" si="22"/>
        <v>-6.0377773435596749E-2</v>
      </c>
      <c r="R57">
        <f t="shared" si="23"/>
        <v>7.7089690297472424E-2</v>
      </c>
      <c r="S57">
        <f t="shared" si="24"/>
        <v>3.1267202386449339E-2</v>
      </c>
      <c r="T57">
        <f t="shared" si="25"/>
        <v>1.6494107161797409</v>
      </c>
    </row>
    <row r="58" spans="1:20" x14ac:dyDescent="0.25">
      <c r="A58">
        <v>5</v>
      </c>
      <c r="B58">
        <v>26</v>
      </c>
      <c r="C58">
        <f t="shared" si="13"/>
        <v>20</v>
      </c>
      <c r="D58">
        <v>20</v>
      </c>
      <c r="E58">
        <v>1</v>
      </c>
      <c r="F58">
        <v>3.88120739112617</v>
      </c>
      <c r="G58">
        <v>0.19374</v>
      </c>
      <c r="H58">
        <v>1.7272000000000001</v>
      </c>
      <c r="I58">
        <f t="shared" si="14"/>
        <v>208000</v>
      </c>
      <c r="J58">
        <f t="shared" si="15"/>
        <v>1766.380776267594</v>
      </c>
      <c r="K58">
        <f t="shared" si="16"/>
        <v>1244.4414542953002</v>
      </c>
      <c r="L58">
        <f t="shared" si="17"/>
        <v>211010.82223056289</v>
      </c>
      <c r="M58">
        <f t="shared" si="18"/>
        <v>0.55605349530827153</v>
      </c>
      <c r="N58">
        <f t="shared" si="19"/>
        <v>1.53346</v>
      </c>
      <c r="O58">
        <f t="shared" si="20"/>
        <v>0.22604541410390319</v>
      </c>
      <c r="P58">
        <f t="shared" si="21"/>
        <v>0.14229378025137046</v>
      </c>
      <c r="Q58">
        <f t="shared" si="22"/>
        <v>-3.6124978680455153E-2</v>
      </c>
      <c r="R58">
        <f t="shared" si="23"/>
        <v>0.11191963981672653</v>
      </c>
      <c r="S58">
        <f t="shared" si="24"/>
        <v>6.2571433650999292E-2</v>
      </c>
      <c r="T58">
        <f t="shared" si="25"/>
        <v>2.0128313027038955</v>
      </c>
    </row>
    <row r="59" spans="1:20" x14ac:dyDescent="0.25">
      <c r="A59">
        <v>5</v>
      </c>
      <c r="B59">
        <v>28</v>
      </c>
      <c r="C59">
        <f t="shared" si="13"/>
        <v>20</v>
      </c>
      <c r="D59">
        <v>20</v>
      </c>
      <c r="E59">
        <v>1</v>
      </c>
      <c r="F59">
        <v>3.8212567009885201</v>
      </c>
      <c r="G59">
        <v>0.17591000000000001</v>
      </c>
      <c r="H59">
        <v>1.6734</v>
      </c>
      <c r="I59">
        <f t="shared" si="14"/>
        <v>224000</v>
      </c>
      <c r="J59">
        <f t="shared" si="15"/>
        <v>1767.8601469703681</v>
      </c>
      <c r="K59">
        <f t="shared" si="16"/>
        <v>1246.1172301553606</v>
      </c>
      <c r="L59">
        <f t="shared" si="17"/>
        <v>227013.97737712573</v>
      </c>
      <c r="M59">
        <f t="shared" si="18"/>
        <v>0.62261151016367777</v>
      </c>
      <c r="N59">
        <f t="shared" si="19"/>
        <v>1.49749</v>
      </c>
      <c r="O59">
        <f t="shared" si="20"/>
        <v>0.20865246992379408</v>
      </c>
      <c r="P59">
        <f t="shared" si="21"/>
        <v>0.13655356914830705</v>
      </c>
      <c r="Q59">
        <f t="shared" si="22"/>
        <v>-1.3560113596104886E-2</v>
      </c>
      <c r="R59">
        <f t="shared" si="23"/>
        <v>0.14548279234384082</v>
      </c>
      <c r="S59">
        <f t="shared" si="24"/>
        <v>9.2468490363858874E-2</v>
      </c>
      <c r="T59">
        <f t="shared" si="25"/>
        <v>2.4047918815373013</v>
      </c>
    </row>
    <row r="60" spans="1:20" x14ac:dyDescent="0.25">
      <c r="A60">
        <v>5</v>
      </c>
      <c r="B60">
        <v>16</v>
      </c>
      <c r="C60">
        <f t="shared" si="13"/>
        <v>15</v>
      </c>
      <c r="D60">
        <v>20</v>
      </c>
      <c r="E60">
        <v>0.75</v>
      </c>
      <c r="F60">
        <v>4.50512411929199</v>
      </c>
      <c r="G60">
        <v>0.38235000000000002</v>
      </c>
      <c r="H60">
        <v>2.6760999999999999</v>
      </c>
      <c r="I60">
        <f t="shared" si="14"/>
        <v>128000</v>
      </c>
      <c r="J60">
        <f t="shared" si="15"/>
        <v>1317.2099134499724</v>
      </c>
      <c r="K60">
        <f t="shared" si="16"/>
        <v>688.83017825716161</v>
      </c>
      <c r="L60">
        <f t="shared" si="17"/>
        <v>130006.04009170714</v>
      </c>
      <c r="M60">
        <f t="shared" si="18"/>
        <v>0.21915008822514406</v>
      </c>
      <c r="N60">
        <f t="shared" si="19"/>
        <v>2.2937499999999997</v>
      </c>
      <c r="O60">
        <f t="shared" si="20"/>
        <v>0.59367626010599195</v>
      </c>
      <c r="P60">
        <f t="shared" si="21"/>
        <v>0.20203310472255373</v>
      </c>
      <c r="Q60">
        <f t="shared" si="22"/>
        <v>-0.27445372828638948</v>
      </c>
      <c r="R60">
        <f t="shared" si="23"/>
        <v>-0.15105277415850607</v>
      </c>
      <c r="S60">
        <f t="shared" si="24"/>
        <v>-0.19218642553446721</v>
      </c>
      <c r="T60">
        <f t="shared" si="25"/>
        <v>0.36721965399576112</v>
      </c>
    </row>
    <row r="61" spans="1:20" x14ac:dyDescent="0.25">
      <c r="A61">
        <v>5</v>
      </c>
      <c r="B61">
        <v>18</v>
      </c>
      <c r="C61">
        <f t="shared" si="13"/>
        <v>15</v>
      </c>
      <c r="D61">
        <v>20</v>
      </c>
      <c r="E61">
        <v>0.75</v>
      </c>
      <c r="F61">
        <v>4.79859897514884</v>
      </c>
      <c r="G61">
        <v>0.31497000000000003</v>
      </c>
      <c r="H61">
        <v>2.3769999999999998</v>
      </c>
      <c r="I61">
        <f t="shared" si="14"/>
        <v>144000</v>
      </c>
      <c r="J61">
        <f t="shared" si="15"/>
        <v>1320.4731299125183</v>
      </c>
      <c r="K61">
        <f t="shared" si="16"/>
        <v>692.59079023447919</v>
      </c>
      <c r="L61">
        <f t="shared" si="17"/>
        <v>146013.06392014699</v>
      </c>
      <c r="M61">
        <f t="shared" si="18"/>
        <v>0.28572419314425856</v>
      </c>
      <c r="N61">
        <f t="shared" si="19"/>
        <v>2.0620299999999996</v>
      </c>
      <c r="O61">
        <f t="shared" si="20"/>
        <v>0.48163030443696547</v>
      </c>
      <c r="P61">
        <f t="shared" si="21"/>
        <v>0.23013299184964897</v>
      </c>
      <c r="Q61">
        <f t="shared" si="22"/>
        <v>-0.22756047988579406</v>
      </c>
      <c r="R61">
        <f t="shared" si="23"/>
        <v>-9.9239311628280896E-2</v>
      </c>
      <c r="S61">
        <f t="shared" si="24"/>
        <v>-0.14201303438078527</v>
      </c>
      <c r="T61">
        <f t="shared" si="25"/>
        <v>0.53524197278304642</v>
      </c>
    </row>
    <row r="62" spans="1:20" x14ac:dyDescent="0.25">
      <c r="A62">
        <v>5</v>
      </c>
      <c r="B62">
        <v>20</v>
      </c>
      <c r="C62">
        <f t="shared" si="13"/>
        <v>15</v>
      </c>
      <c r="D62">
        <v>20</v>
      </c>
      <c r="E62">
        <v>0.75</v>
      </c>
      <c r="F62">
        <v>4.9111886120996404</v>
      </c>
      <c r="G62">
        <v>0.26647999999999999</v>
      </c>
      <c r="H62">
        <v>2.1941000000000002</v>
      </c>
      <c r="I62">
        <f t="shared" si="14"/>
        <v>160000</v>
      </c>
      <c r="J62">
        <f t="shared" si="15"/>
        <v>1322.8145651796081</v>
      </c>
      <c r="K62">
        <f t="shared" si="16"/>
        <v>695.28823734363164</v>
      </c>
      <c r="L62">
        <f t="shared" si="17"/>
        <v>162018.10280252324</v>
      </c>
      <c r="M62">
        <f t="shared" si="18"/>
        <v>0.35229004256198104</v>
      </c>
      <c r="N62">
        <f t="shared" si="19"/>
        <v>1.9276200000000001</v>
      </c>
      <c r="O62">
        <f t="shared" si="20"/>
        <v>0.41663765424935212</v>
      </c>
      <c r="P62">
        <f t="shared" si="21"/>
        <v>0.24091332286220199</v>
      </c>
      <c r="Q62">
        <f t="shared" si="22"/>
        <v>-0.19256238233222545</v>
      </c>
      <c r="R62">
        <f t="shared" si="23"/>
        <v>-5.6349276108673796E-2</v>
      </c>
      <c r="S62">
        <f t="shared" si="24"/>
        <v>-0.10175364484985769</v>
      </c>
      <c r="T62">
        <f t="shared" si="25"/>
        <v>0.7143477435204536</v>
      </c>
    </row>
    <row r="63" spans="1:20" x14ac:dyDescent="0.25">
      <c r="A63">
        <v>5</v>
      </c>
      <c r="B63">
        <v>22</v>
      </c>
      <c r="C63">
        <f t="shared" si="13"/>
        <v>15</v>
      </c>
      <c r="D63">
        <v>20</v>
      </c>
      <c r="E63">
        <v>0.75</v>
      </c>
      <c r="F63">
        <v>4.8981813409588497</v>
      </c>
      <c r="G63">
        <v>0.23099</v>
      </c>
      <c r="H63">
        <v>2.0724</v>
      </c>
      <c r="I63">
        <f t="shared" si="14"/>
        <v>176000</v>
      </c>
      <c r="J63">
        <f t="shared" si="15"/>
        <v>1324.5508772118203</v>
      </c>
      <c r="K63">
        <f t="shared" si="16"/>
        <v>697.28807818253847</v>
      </c>
      <c r="L63">
        <f t="shared" si="17"/>
        <v>178021.83895539437</v>
      </c>
      <c r="M63">
        <f t="shared" si="18"/>
        <v>0.41885047385502999</v>
      </c>
      <c r="N63">
        <f t="shared" si="19"/>
        <v>1.84141</v>
      </c>
      <c r="O63">
        <f t="shared" si="20"/>
        <v>0.37495164597114233</v>
      </c>
      <c r="P63">
        <f t="shared" si="21"/>
        <v>0.23966789129083074</v>
      </c>
      <c r="Q63">
        <f t="shared" si="22"/>
        <v>-0.16207772013378324</v>
      </c>
      <c r="R63">
        <f t="shared" si="23"/>
        <v>-1.684567163657992E-2</v>
      </c>
      <c r="S63">
        <f t="shared" si="24"/>
        <v>-6.5256354468981023E-2</v>
      </c>
      <c r="T63">
        <f t="shared" si="25"/>
        <v>0.90863902726107848</v>
      </c>
    </row>
    <row r="64" spans="1:20" x14ac:dyDescent="0.25">
      <c r="A64">
        <v>5</v>
      </c>
      <c r="B64">
        <v>24</v>
      </c>
      <c r="C64">
        <f t="shared" si="13"/>
        <v>15</v>
      </c>
      <c r="D64">
        <v>20</v>
      </c>
      <c r="E64">
        <v>0.75</v>
      </c>
      <c r="F64">
        <v>4.87508605213071</v>
      </c>
      <c r="G64">
        <v>0.20438999999999999</v>
      </c>
      <c r="H64">
        <v>1.9865999999999999</v>
      </c>
      <c r="I64">
        <f t="shared" si="14"/>
        <v>192000</v>
      </c>
      <c r="J64">
        <f t="shared" si="15"/>
        <v>1325.8737178460985</v>
      </c>
      <c r="K64">
        <f t="shared" si="16"/>
        <v>698.81142177680601</v>
      </c>
      <c r="L64">
        <f t="shared" si="17"/>
        <v>194024.68513962289</v>
      </c>
      <c r="M64">
        <f t="shared" si="18"/>
        <v>0.48540720371885498</v>
      </c>
      <c r="N64">
        <f t="shared" si="19"/>
        <v>1.7822099999999998</v>
      </c>
      <c r="O64">
        <f t="shared" si="20"/>
        <v>0.34632606088739309</v>
      </c>
      <c r="P64">
        <f t="shared" si="21"/>
        <v>0.23745654338048389</v>
      </c>
      <c r="Q64">
        <f t="shared" si="22"/>
        <v>-0.13643160096337981</v>
      </c>
      <c r="R64">
        <f t="shared" si="23"/>
        <v>1.9028100207178933E-2</v>
      </c>
      <c r="S64">
        <f t="shared" si="24"/>
        <v>-3.2791800183007341E-2</v>
      </c>
      <c r="T64">
        <f t="shared" si="25"/>
        <v>1.1086483225551751</v>
      </c>
    </row>
    <row r="65" spans="1:20" x14ac:dyDescent="0.25">
      <c r="A65">
        <v>5</v>
      </c>
      <c r="B65">
        <v>26</v>
      </c>
      <c r="C65">
        <f t="shared" si="13"/>
        <v>15</v>
      </c>
      <c r="D65">
        <v>20</v>
      </c>
      <c r="E65">
        <v>0.75</v>
      </c>
      <c r="F65">
        <v>4.8131465417265797</v>
      </c>
      <c r="G65">
        <v>0.18392</v>
      </c>
      <c r="H65">
        <v>1.9235</v>
      </c>
      <c r="I65">
        <f t="shared" si="14"/>
        <v>208000</v>
      </c>
      <c r="J65">
        <f t="shared" si="15"/>
        <v>1326.9045355604546</v>
      </c>
      <c r="K65">
        <f t="shared" si="16"/>
        <v>699.99831804110636</v>
      </c>
      <c r="L65">
        <f t="shared" si="17"/>
        <v>210026.90285360155</v>
      </c>
      <c r="M65">
        <f t="shared" si="18"/>
        <v>0.55196131973985696</v>
      </c>
      <c r="N65">
        <f t="shared" si="19"/>
        <v>1.7395799999999999</v>
      </c>
      <c r="O65">
        <f t="shared" si="20"/>
        <v>0.32571273838536224</v>
      </c>
      <c r="P65">
        <f t="shared" si="21"/>
        <v>0.23152590497542552</v>
      </c>
      <c r="Q65">
        <f t="shared" si="22"/>
        <v>-0.11250319339634371</v>
      </c>
      <c r="R65">
        <f t="shared" si="23"/>
        <v>5.3612934887706479E-2</v>
      </c>
      <c r="S65">
        <f t="shared" si="24"/>
        <v>-1.7591078736435839E-3</v>
      </c>
      <c r="T65">
        <f t="shared" si="25"/>
        <v>1.3207060118465526</v>
      </c>
    </row>
    <row r="66" spans="1:20" x14ac:dyDescent="0.25">
      <c r="A66">
        <v>5</v>
      </c>
      <c r="B66">
        <v>28</v>
      </c>
      <c r="C66">
        <f t="shared" ref="C66:C97" si="26">D66*E66</f>
        <v>15</v>
      </c>
      <c r="D66">
        <v>20</v>
      </c>
      <c r="E66">
        <v>0.75</v>
      </c>
      <c r="F66">
        <v>4.73284781188765</v>
      </c>
      <c r="G66">
        <v>0.16778000000000001</v>
      </c>
      <c r="H66">
        <v>1.8754999999999999</v>
      </c>
      <c r="I66">
        <f t="shared" ref="I66:I97" si="27">4*A66*B66*D66^2</f>
        <v>224000</v>
      </c>
      <c r="J66">
        <f t="shared" ref="J66:J97" si="28">B66*C66*SIN(PI()/B66)*(2*D66^2-C66^2*(SIN(PI()/B66))^2)^(0.5)</f>
        <v>1327.7232911333367</v>
      </c>
      <c r="K66">
        <f t="shared" ref="K66:K97" si="29">0.5*B66*C66^2*SIN(2*PI()/B66)</f>
        <v>700.9409419623903</v>
      </c>
      <c r="L66">
        <f t="shared" ref="L66:L97" si="30">I66+J66+K66</f>
        <v>226028.66423309571</v>
      </c>
      <c r="M66">
        <f t="shared" ref="M66:M97" si="31">(L66-77313.7705)/(317752.96-77313.7705)</f>
        <v>0.61851353784028495</v>
      </c>
      <c r="N66">
        <f t="shared" ref="N66:N97" si="32">H66-G66</f>
        <v>1.7077199999999999</v>
      </c>
      <c r="O66">
        <f t="shared" ref="O66:O97" si="33">(N66-1.06598)/(3.13406-1.06598)</f>
        <v>0.310307144791304</v>
      </c>
      <c r="P66">
        <f t="shared" ref="P66:P97" si="34">(F66-2.395093)/(12.83908-2.395093)</f>
        <v>0.22383739197374047</v>
      </c>
      <c r="Q66">
        <f t="shared" ref="Q66:Q97" si="35">0.2*M66-0.4*O66-0.4*P66</f>
        <v>-8.9955107137960802E-2</v>
      </c>
      <c r="R66">
        <f t="shared" ref="R66:R97" si="36">0.4*M66-0.3*O66-0.3*P66</f>
        <v>8.7162054106600662E-2</v>
      </c>
      <c r="S66">
        <f t="shared" ref="S66:S97" si="37">1/3*M66-1/3*O66-1/3*P66</f>
        <v>2.8123000358413502E-2</v>
      </c>
      <c r="T66">
        <f t="shared" ref="T66:T97" si="38">0.4*M66/(0.3*O66+0.3*P66)</f>
        <v>1.5439355087575035</v>
      </c>
    </row>
    <row r="67" spans="1:20" x14ac:dyDescent="0.25">
      <c r="A67">
        <v>5</v>
      </c>
      <c r="B67">
        <v>16</v>
      </c>
      <c r="C67">
        <f t="shared" si="26"/>
        <v>10</v>
      </c>
      <c r="D67">
        <v>20</v>
      </c>
      <c r="E67">
        <v>0.5</v>
      </c>
      <c r="F67">
        <v>6.1813128761082199</v>
      </c>
      <c r="G67">
        <v>0.35708000000000001</v>
      </c>
      <c r="H67">
        <v>2.7930999999999999</v>
      </c>
      <c r="I67">
        <f t="shared" si="27"/>
        <v>128000</v>
      </c>
      <c r="J67">
        <f t="shared" si="28"/>
        <v>880.77535088078798</v>
      </c>
      <c r="K67">
        <f t="shared" si="29"/>
        <v>306.14674589207181</v>
      </c>
      <c r="L67">
        <f t="shared" si="30"/>
        <v>129186.92209677286</v>
      </c>
      <c r="M67">
        <f t="shared" si="31"/>
        <v>0.2157433307966331</v>
      </c>
      <c r="N67">
        <f t="shared" si="32"/>
        <v>2.4360200000000001</v>
      </c>
      <c r="O67">
        <f t="shared" si="33"/>
        <v>0.66246953696181965</v>
      </c>
      <c r="P67">
        <f t="shared" si="34"/>
        <v>0.3625262915501733</v>
      </c>
      <c r="Q67">
        <f t="shared" si="35"/>
        <v>-0.36684966524547058</v>
      </c>
      <c r="R67">
        <f t="shared" si="36"/>
        <v>-0.2212014162349446</v>
      </c>
      <c r="S67">
        <f t="shared" si="37"/>
        <v>-0.26975083257178661</v>
      </c>
      <c r="T67">
        <f t="shared" si="38"/>
        <v>0.28064287326233261</v>
      </c>
    </row>
    <row r="68" spans="1:20" x14ac:dyDescent="0.25">
      <c r="A68">
        <v>5</v>
      </c>
      <c r="B68">
        <v>18</v>
      </c>
      <c r="C68">
        <f t="shared" si="26"/>
        <v>10</v>
      </c>
      <c r="D68">
        <v>20</v>
      </c>
      <c r="E68">
        <v>0.5</v>
      </c>
      <c r="F68">
        <v>6.5048087032548603</v>
      </c>
      <c r="G68">
        <v>0.29350999999999999</v>
      </c>
      <c r="H68">
        <v>2.5653000000000001</v>
      </c>
      <c r="I68">
        <f t="shared" si="27"/>
        <v>144000</v>
      </c>
      <c r="J68">
        <f t="shared" si="28"/>
        <v>882.40448821649397</v>
      </c>
      <c r="K68">
        <f t="shared" si="29"/>
        <v>307.81812899310182</v>
      </c>
      <c r="L68">
        <f t="shared" si="30"/>
        <v>145190.2226172096</v>
      </c>
      <c r="M68">
        <f t="shared" si="31"/>
        <v>0.28230195027008936</v>
      </c>
      <c r="N68">
        <f t="shared" si="32"/>
        <v>2.2717900000000002</v>
      </c>
      <c r="O68">
        <f t="shared" si="33"/>
        <v>0.58305771536884465</v>
      </c>
      <c r="P68">
        <f t="shared" si="34"/>
        <v>0.39350065288810299</v>
      </c>
      <c r="Q68">
        <f t="shared" si="35"/>
        <v>-0.33416295724876122</v>
      </c>
      <c r="R68">
        <f t="shared" si="36"/>
        <v>-0.18004673036904853</v>
      </c>
      <c r="S68">
        <f t="shared" si="37"/>
        <v>-0.23141880599561943</v>
      </c>
      <c r="T68">
        <f t="shared" si="38"/>
        <v>0.38543789351982888</v>
      </c>
    </row>
    <row r="69" spans="1:20" x14ac:dyDescent="0.25">
      <c r="A69">
        <v>5</v>
      </c>
      <c r="B69">
        <v>20</v>
      </c>
      <c r="C69">
        <f t="shared" si="26"/>
        <v>10</v>
      </c>
      <c r="D69">
        <v>20</v>
      </c>
      <c r="E69">
        <v>0.5</v>
      </c>
      <c r="F69">
        <v>6.5797380834428196</v>
      </c>
      <c r="G69">
        <v>0.24886</v>
      </c>
      <c r="H69">
        <v>2.4201000000000001</v>
      </c>
      <c r="I69">
        <f t="shared" si="27"/>
        <v>160000</v>
      </c>
      <c r="J69">
        <f t="shared" si="28"/>
        <v>883.57245015922513</v>
      </c>
      <c r="K69">
        <f t="shared" si="29"/>
        <v>309.01699437494739</v>
      </c>
      <c r="L69">
        <f t="shared" si="30"/>
        <v>161192.58944453418</v>
      </c>
      <c r="M69">
        <f t="shared" si="31"/>
        <v>0.34885668646181395</v>
      </c>
      <c r="N69">
        <f t="shared" si="32"/>
        <v>2.1712400000000001</v>
      </c>
      <c r="O69">
        <f t="shared" si="33"/>
        <v>0.53443773935244288</v>
      </c>
      <c r="P69">
        <f t="shared" si="34"/>
        <v>0.40067505670418962</v>
      </c>
      <c r="Q69">
        <f t="shared" si="35"/>
        <v>-0.30427378113029024</v>
      </c>
      <c r="R69">
        <f t="shared" si="36"/>
        <v>-0.14099116423226415</v>
      </c>
      <c r="S69">
        <f t="shared" si="37"/>
        <v>-0.19541870319827284</v>
      </c>
      <c r="T69">
        <f t="shared" si="38"/>
        <v>0.49741833346442832</v>
      </c>
    </row>
    <row r="70" spans="1:20" x14ac:dyDescent="0.25">
      <c r="A70">
        <v>5</v>
      </c>
      <c r="B70">
        <v>22</v>
      </c>
      <c r="C70">
        <f t="shared" si="26"/>
        <v>10</v>
      </c>
      <c r="D70">
        <v>20</v>
      </c>
      <c r="E70">
        <v>0.5</v>
      </c>
      <c r="F70">
        <v>6.5476461775442596</v>
      </c>
      <c r="G70">
        <v>0.21679000000000001</v>
      </c>
      <c r="H70">
        <v>2.3210000000000002</v>
      </c>
      <c r="I70">
        <f t="shared" si="27"/>
        <v>176000</v>
      </c>
      <c r="J70">
        <f t="shared" si="28"/>
        <v>884.43803604749473</v>
      </c>
      <c r="K70">
        <f t="shared" si="29"/>
        <v>309.90581252557263</v>
      </c>
      <c r="L70">
        <f t="shared" si="30"/>
        <v>177194.34384857307</v>
      </c>
      <c r="M70">
        <f t="shared" si="31"/>
        <v>0.41540887555093453</v>
      </c>
      <c r="N70">
        <f t="shared" si="32"/>
        <v>2.1042100000000001</v>
      </c>
      <c r="O70">
        <f t="shared" si="33"/>
        <v>0.50202603380913702</v>
      </c>
      <c r="P70">
        <f t="shared" si="34"/>
        <v>0.39760229283551002</v>
      </c>
      <c r="Q70">
        <f t="shared" si="35"/>
        <v>-0.27676955554767191</v>
      </c>
      <c r="R70">
        <f t="shared" si="36"/>
        <v>-0.10372494777302028</v>
      </c>
      <c r="S70">
        <f t="shared" si="37"/>
        <v>-0.16140648369790414</v>
      </c>
      <c r="T70">
        <f t="shared" si="38"/>
        <v>0.61567481184189221</v>
      </c>
    </row>
    <row r="71" spans="1:20" x14ac:dyDescent="0.25">
      <c r="A71">
        <v>5</v>
      </c>
      <c r="B71">
        <v>24</v>
      </c>
      <c r="C71">
        <f t="shared" si="26"/>
        <v>10</v>
      </c>
      <c r="D71">
        <v>20</v>
      </c>
      <c r="E71">
        <v>0.5</v>
      </c>
      <c r="F71">
        <v>6.49907574719089</v>
      </c>
      <c r="G71">
        <v>0.19292000000000001</v>
      </c>
      <c r="H71">
        <v>2.2498</v>
      </c>
      <c r="I71">
        <f t="shared" si="27"/>
        <v>192000</v>
      </c>
      <c r="J71">
        <f t="shared" si="28"/>
        <v>885.09719877965233</v>
      </c>
      <c r="K71">
        <f t="shared" si="29"/>
        <v>310.5828541230249</v>
      </c>
      <c r="L71">
        <f t="shared" si="30"/>
        <v>193195.6800529027</v>
      </c>
      <c r="M71">
        <f t="shared" si="31"/>
        <v>0.48195932532413849</v>
      </c>
      <c r="N71">
        <f t="shared" si="32"/>
        <v>2.05688</v>
      </c>
      <c r="O71">
        <f t="shared" si="33"/>
        <v>0.47914007195079494</v>
      </c>
      <c r="P71">
        <f t="shared" si="34"/>
        <v>0.39295172879771778</v>
      </c>
      <c r="Q71">
        <f t="shared" si="35"/>
        <v>-0.25244485523457738</v>
      </c>
      <c r="R71">
        <f t="shared" si="36"/>
        <v>-6.8843810094898386E-2</v>
      </c>
      <c r="S71">
        <f t="shared" si="37"/>
        <v>-0.13004415847479142</v>
      </c>
      <c r="T71">
        <f t="shared" si="38"/>
        <v>0.73686329032559017</v>
      </c>
    </row>
    <row r="72" spans="1:20" x14ac:dyDescent="0.25">
      <c r="A72">
        <v>5</v>
      </c>
      <c r="B72">
        <v>26</v>
      </c>
      <c r="C72">
        <f t="shared" si="26"/>
        <v>10</v>
      </c>
      <c r="D72">
        <v>20</v>
      </c>
      <c r="E72">
        <v>0.5</v>
      </c>
      <c r="F72">
        <v>6.4106793029529099</v>
      </c>
      <c r="G72">
        <v>0.17458000000000001</v>
      </c>
      <c r="H72">
        <v>2.1966999999999999</v>
      </c>
      <c r="I72">
        <f t="shared" si="27"/>
        <v>208000</v>
      </c>
      <c r="J72">
        <f t="shared" si="28"/>
        <v>885.61066955104297</v>
      </c>
      <c r="K72">
        <f t="shared" si="29"/>
        <v>311.11036357382505</v>
      </c>
      <c r="L72">
        <f t="shared" si="30"/>
        <v>209196.72103312486</v>
      </c>
      <c r="M72">
        <f t="shared" si="31"/>
        <v>0.54850854724381293</v>
      </c>
      <c r="N72">
        <f t="shared" si="32"/>
        <v>2.0221199999999997</v>
      </c>
      <c r="O72">
        <f t="shared" si="33"/>
        <v>0.4623322115198637</v>
      </c>
      <c r="P72">
        <f t="shared" si="34"/>
        <v>0.38448786875672192</v>
      </c>
      <c r="Q72">
        <f t="shared" si="35"/>
        <v>-0.22902632266187167</v>
      </c>
      <c r="R72">
        <f t="shared" si="36"/>
        <v>-3.4642605185450495E-2</v>
      </c>
      <c r="S72">
        <f t="shared" si="37"/>
        <v>-9.943717767759086E-2</v>
      </c>
      <c r="T72">
        <f t="shared" si="38"/>
        <v>0.86363649928984665</v>
      </c>
    </row>
    <row r="73" spans="1:20" x14ac:dyDescent="0.25">
      <c r="A73">
        <v>5</v>
      </c>
      <c r="B73">
        <v>28</v>
      </c>
      <c r="C73">
        <f t="shared" si="26"/>
        <v>10</v>
      </c>
      <c r="D73">
        <v>20</v>
      </c>
      <c r="E73">
        <v>0.5</v>
      </c>
      <c r="F73">
        <v>6.3045862615265804</v>
      </c>
      <c r="G73">
        <v>0.16014999999999999</v>
      </c>
      <c r="H73">
        <v>2.1560000000000001</v>
      </c>
      <c r="I73">
        <f t="shared" si="27"/>
        <v>224000</v>
      </c>
      <c r="J73">
        <f t="shared" si="28"/>
        <v>886.01839664105705</v>
      </c>
      <c r="K73">
        <f t="shared" si="29"/>
        <v>311.52930753884016</v>
      </c>
      <c r="L73">
        <f t="shared" si="30"/>
        <v>225197.54770417992</v>
      </c>
      <c r="M73">
        <f t="shared" si="31"/>
        <v>0.61505687783970786</v>
      </c>
      <c r="N73">
        <f t="shared" si="32"/>
        <v>1.9958500000000001</v>
      </c>
      <c r="O73">
        <f t="shared" si="33"/>
        <v>0.4496296081389502</v>
      </c>
      <c r="P73">
        <f t="shared" si="34"/>
        <v>0.37432957945338119</v>
      </c>
      <c r="Q73">
        <f t="shared" si="35"/>
        <v>-0.20657229946899103</v>
      </c>
      <c r="R73">
        <f t="shared" si="36"/>
        <v>-1.1650051418162638E-3</v>
      </c>
      <c r="S73">
        <f t="shared" si="37"/>
        <v>-6.9634103250874518E-2</v>
      </c>
      <c r="T73">
        <f t="shared" si="38"/>
        <v>0.99528696259329508</v>
      </c>
    </row>
    <row r="74" spans="1:20" x14ac:dyDescent="0.25">
      <c r="A74">
        <v>5</v>
      </c>
      <c r="B74">
        <v>14</v>
      </c>
      <c r="C74">
        <f t="shared" si="26"/>
        <v>5</v>
      </c>
      <c r="D74">
        <v>20</v>
      </c>
      <c r="E74">
        <v>0.25</v>
      </c>
      <c r="F74">
        <v>8.5610218328788807</v>
      </c>
      <c r="G74">
        <v>0.41774</v>
      </c>
      <c r="H74">
        <v>3.2875999999999999</v>
      </c>
      <c r="I74">
        <f t="shared" si="27"/>
        <v>112000</v>
      </c>
      <c r="J74">
        <f t="shared" si="28"/>
        <v>440.22798011861966</v>
      </c>
      <c r="K74">
        <f t="shared" si="29"/>
        <v>75.929654345572672</v>
      </c>
      <c r="L74">
        <f t="shared" si="30"/>
        <v>112516.15763446419</v>
      </c>
      <c r="M74">
        <f t="shared" si="31"/>
        <v>0.14640869156009276</v>
      </c>
      <c r="N74">
        <f t="shared" si="32"/>
        <v>2.8698600000000001</v>
      </c>
      <c r="O74">
        <f t="shared" si="33"/>
        <v>0.87224865575799782</v>
      </c>
      <c r="P74">
        <f t="shared" si="34"/>
        <v>0.59038074567489218</v>
      </c>
      <c r="Q74">
        <f t="shared" si="35"/>
        <v>-0.55577002226113748</v>
      </c>
      <c r="R74">
        <f t="shared" si="36"/>
        <v>-0.3802253438058299</v>
      </c>
      <c r="S74">
        <f t="shared" si="37"/>
        <v>-0.43874023662426576</v>
      </c>
      <c r="T74">
        <f t="shared" si="38"/>
        <v>0.1334662003618606</v>
      </c>
    </row>
    <row r="75" spans="1:20" x14ac:dyDescent="0.25">
      <c r="A75">
        <v>5</v>
      </c>
      <c r="B75">
        <v>16</v>
      </c>
      <c r="C75">
        <f t="shared" si="26"/>
        <v>5</v>
      </c>
      <c r="D75">
        <v>20</v>
      </c>
      <c r="E75">
        <v>0.25</v>
      </c>
      <c r="F75">
        <v>9.3173235043946701</v>
      </c>
      <c r="G75">
        <v>0.33040999999999998</v>
      </c>
      <c r="H75">
        <v>3.0268999999999999</v>
      </c>
      <c r="I75">
        <f t="shared" si="27"/>
        <v>128000</v>
      </c>
      <c r="J75">
        <f t="shared" si="28"/>
        <v>441.17640887549487</v>
      </c>
      <c r="K75">
        <f t="shared" si="29"/>
        <v>76.536686473017951</v>
      </c>
      <c r="L75">
        <f t="shared" si="30"/>
        <v>128517.71309534852</v>
      </c>
      <c r="M75">
        <f t="shared" si="31"/>
        <v>0.21296005323353709</v>
      </c>
      <c r="N75">
        <f t="shared" si="32"/>
        <v>2.6964899999999998</v>
      </c>
      <c r="O75">
        <f t="shared" si="33"/>
        <v>0.78841727592743016</v>
      </c>
      <c r="P75">
        <f t="shared" si="34"/>
        <v>0.66279577946570312</v>
      </c>
      <c r="Q75">
        <f t="shared" si="35"/>
        <v>-0.53789321151054592</v>
      </c>
      <c r="R75">
        <f t="shared" si="36"/>
        <v>-0.35017989532452509</v>
      </c>
      <c r="S75">
        <f t="shared" si="37"/>
        <v>-0.41275100071986537</v>
      </c>
      <c r="T75">
        <f t="shared" si="38"/>
        <v>0.1956616477432358</v>
      </c>
    </row>
    <row r="76" spans="1:20" x14ac:dyDescent="0.25">
      <c r="A76">
        <v>5</v>
      </c>
      <c r="B76">
        <v>18</v>
      </c>
      <c r="C76">
        <f t="shared" si="26"/>
        <v>5</v>
      </c>
      <c r="D76">
        <v>20</v>
      </c>
      <c r="E76">
        <v>0.25</v>
      </c>
      <c r="F76">
        <v>9.7053671055567907</v>
      </c>
      <c r="G76">
        <v>0.27160000000000001</v>
      </c>
      <c r="H76">
        <v>2.8694000000000002</v>
      </c>
      <c r="I76">
        <f t="shared" si="27"/>
        <v>144000</v>
      </c>
      <c r="J76">
        <f t="shared" si="28"/>
        <v>441.82777927805864</v>
      </c>
      <c r="K76">
        <f t="shared" si="29"/>
        <v>76.954532248275456</v>
      </c>
      <c r="L76">
        <f t="shared" si="30"/>
        <v>144518.78231152636</v>
      </c>
      <c r="M76">
        <f t="shared" si="31"/>
        <v>0.27950939258812613</v>
      </c>
      <c r="N76">
        <f t="shared" si="32"/>
        <v>2.5978000000000003</v>
      </c>
      <c r="O76">
        <f t="shared" si="33"/>
        <v>0.74069668484778162</v>
      </c>
      <c r="P76">
        <f t="shared" si="34"/>
        <v>0.69995051751374171</v>
      </c>
      <c r="Q76">
        <f t="shared" si="35"/>
        <v>-0.52035700242698413</v>
      </c>
      <c r="R76">
        <f t="shared" si="36"/>
        <v>-0.32039040367320654</v>
      </c>
      <c r="S76">
        <f t="shared" si="37"/>
        <v>-0.3870459365911324</v>
      </c>
      <c r="T76">
        <f t="shared" si="38"/>
        <v>0.2586887265019514</v>
      </c>
    </row>
    <row r="77" spans="1:20" x14ac:dyDescent="0.25">
      <c r="A77">
        <v>5</v>
      </c>
      <c r="B77">
        <v>20</v>
      </c>
      <c r="C77">
        <f t="shared" si="26"/>
        <v>5</v>
      </c>
      <c r="D77">
        <v>20</v>
      </c>
      <c r="E77">
        <v>0.25</v>
      </c>
      <c r="F77">
        <v>9.7495543508223808</v>
      </c>
      <c r="G77">
        <v>0.23166</v>
      </c>
      <c r="H77">
        <v>2.7658</v>
      </c>
      <c r="I77">
        <f t="shared" si="27"/>
        <v>160000</v>
      </c>
      <c r="J77">
        <f t="shared" si="28"/>
        <v>442.29426661676592</v>
      </c>
      <c r="K77">
        <f t="shared" si="29"/>
        <v>77.254248593736847</v>
      </c>
      <c r="L77">
        <f t="shared" si="30"/>
        <v>160519.54851521051</v>
      </c>
      <c r="M77">
        <f t="shared" si="31"/>
        <v>0.34605747169685291</v>
      </c>
      <c r="N77">
        <f t="shared" si="32"/>
        <v>2.5341399999999998</v>
      </c>
      <c r="O77">
        <f t="shared" si="33"/>
        <v>0.70991451007697948</v>
      </c>
      <c r="P77">
        <f t="shared" si="34"/>
        <v>0.70418139651288159</v>
      </c>
      <c r="Q77">
        <f t="shared" si="35"/>
        <v>-0.4964268682965739</v>
      </c>
      <c r="R77">
        <f t="shared" si="36"/>
        <v>-0.28580578329821715</v>
      </c>
      <c r="S77">
        <f t="shared" si="37"/>
        <v>-0.35601281163100273</v>
      </c>
      <c r="T77">
        <f t="shared" si="38"/>
        <v>0.32629325925649266</v>
      </c>
    </row>
    <row r="78" spans="1:20" x14ac:dyDescent="0.25">
      <c r="A78">
        <v>5</v>
      </c>
      <c r="B78">
        <v>22</v>
      </c>
      <c r="C78">
        <f t="shared" si="26"/>
        <v>5</v>
      </c>
      <c r="D78">
        <v>20</v>
      </c>
      <c r="E78">
        <v>0.25</v>
      </c>
      <c r="F78">
        <v>9.7381516156059895</v>
      </c>
      <c r="G78">
        <v>0.20324999999999999</v>
      </c>
      <c r="H78">
        <v>2.6934</v>
      </c>
      <c r="I78">
        <f t="shared" si="27"/>
        <v>176000</v>
      </c>
      <c r="J78">
        <f t="shared" si="28"/>
        <v>442.63971890787923</v>
      </c>
      <c r="K78">
        <f t="shared" si="29"/>
        <v>77.476453131393157</v>
      </c>
      <c r="L78">
        <f t="shared" si="30"/>
        <v>176520.11617203927</v>
      </c>
      <c r="M78">
        <f t="shared" si="31"/>
        <v>0.41260472503813383</v>
      </c>
      <c r="N78">
        <f t="shared" si="32"/>
        <v>2.4901499999999999</v>
      </c>
      <c r="O78">
        <f t="shared" si="33"/>
        <v>0.68864357278248411</v>
      </c>
      <c r="P78">
        <f t="shared" si="34"/>
        <v>0.7030895974502831</v>
      </c>
      <c r="Q78">
        <f t="shared" si="35"/>
        <v>-0.47417232308548007</v>
      </c>
      <c r="R78">
        <f t="shared" si="36"/>
        <v>-0.2524780610545766</v>
      </c>
      <c r="S78">
        <f t="shared" si="37"/>
        <v>-0.32637614839821111</v>
      </c>
      <c r="T78">
        <f t="shared" si="38"/>
        <v>0.39529102643444769</v>
      </c>
    </row>
    <row r="79" spans="1:20" x14ac:dyDescent="0.25">
      <c r="A79">
        <v>5</v>
      </c>
      <c r="B79">
        <v>24</v>
      </c>
      <c r="C79">
        <f t="shared" si="26"/>
        <v>5</v>
      </c>
      <c r="D79">
        <v>20</v>
      </c>
      <c r="E79">
        <v>0.25</v>
      </c>
      <c r="F79">
        <v>9.6721118709070506</v>
      </c>
      <c r="G79">
        <v>0.18212999999999999</v>
      </c>
      <c r="H79">
        <v>2.6406999999999998</v>
      </c>
      <c r="I79">
        <f t="shared" si="27"/>
        <v>192000</v>
      </c>
      <c r="J79">
        <f t="shared" si="28"/>
        <v>442.90263731061611</v>
      </c>
      <c r="K79">
        <f t="shared" si="29"/>
        <v>77.645713530756225</v>
      </c>
      <c r="L79">
        <f t="shared" si="30"/>
        <v>192520.54835084136</v>
      </c>
      <c r="M79">
        <f t="shared" si="31"/>
        <v>0.47915141491874536</v>
      </c>
      <c r="N79">
        <f t="shared" si="32"/>
        <v>2.4585699999999999</v>
      </c>
      <c r="O79">
        <f t="shared" si="33"/>
        <v>0.67337337046922741</v>
      </c>
      <c r="P79">
        <f t="shared" si="34"/>
        <v>0.69676636622652355</v>
      </c>
      <c r="Q79">
        <f t="shared" si="35"/>
        <v>-0.45222561169455133</v>
      </c>
      <c r="R79">
        <f t="shared" si="36"/>
        <v>-0.21938135504122713</v>
      </c>
      <c r="S79">
        <f t="shared" si="37"/>
        <v>-0.29699610725900183</v>
      </c>
      <c r="T79">
        <f t="shared" si="38"/>
        <v>0.46627985169286351</v>
      </c>
    </row>
    <row r="80" spans="1:20" x14ac:dyDescent="0.25">
      <c r="A80">
        <v>5</v>
      </c>
      <c r="B80">
        <v>26</v>
      </c>
      <c r="C80">
        <f t="shared" si="26"/>
        <v>5</v>
      </c>
      <c r="D80">
        <v>20</v>
      </c>
      <c r="E80">
        <v>0.25</v>
      </c>
      <c r="F80">
        <v>9.5566531713900105</v>
      </c>
      <c r="G80">
        <v>0.16592000000000001</v>
      </c>
      <c r="H80">
        <v>2.601</v>
      </c>
      <c r="I80">
        <f t="shared" si="27"/>
        <v>208000</v>
      </c>
      <c r="J80">
        <f t="shared" si="28"/>
        <v>443.10735355704901</v>
      </c>
      <c r="K80">
        <f t="shared" si="29"/>
        <v>77.777590893456264</v>
      </c>
      <c r="L80">
        <f t="shared" si="30"/>
        <v>208520.88494445049</v>
      </c>
      <c r="M80">
        <f t="shared" si="31"/>
        <v>0.54569770725520794</v>
      </c>
      <c r="N80">
        <f t="shared" si="32"/>
        <v>2.4350800000000001</v>
      </c>
      <c r="O80">
        <f t="shared" si="33"/>
        <v>0.66201500909055744</v>
      </c>
      <c r="P80">
        <f t="shared" si="34"/>
        <v>0.68571132570253202</v>
      </c>
      <c r="Q80">
        <f t="shared" si="35"/>
        <v>-0.42995099246619417</v>
      </c>
      <c r="R80">
        <f t="shared" si="36"/>
        <v>-0.18603881753584364</v>
      </c>
      <c r="S80">
        <f t="shared" si="37"/>
        <v>-0.2673428758459605</v>
      </c>
      <c r="T80">
        <f t="shared" si="38"/>
        <v>0.53986994556921586</v>
      </c>
    </row>
    <row r="81" spans="1:20" x14ac:dyDescent="0.25">
      <c r="A81">
        <v>5</v>
      </c>
      <c r="B81">
        <v>28</v>
      </c>
      <c r="C81">
        <f t="shared" si="26"/>
        <v>5</v>
      </c>
      <c r="D81">
        <v>20</v>
      </c>
      <c r="E81">
        <v>0.25</v>
      </c>
      <c r="F81">
        <v>9.42030387730237</v>
      </c>
      <c r="G81">
        <v>0.15318000000000001</v>
      </c>
      <c r="H81">
        <v>2.5703</v>
      </c>
      <c r="I81">
        <f t="shared" si="27"/>
        <v>224000</v>
      </c>
      <c r="J81">
        <f t="shared" si="28"/>
        <v>443.26985440025862</v>
      </c>
      <c r="K81">
        <f t="shared" si="29"/>
        <v>77.882326884710039</v>
      </c>
      <c r="L81">
        <f t="shared" si="30"/>
        <v>224521.15218128497</v>
      </c>
      <c r="M81">
        <f t="shared" si="31"/>
        <v>0.61224371113297638</v>
      </c>
      <c r="N81">
        <f t="shared" si="32"/>
        <v>2.4171200000000002</v>
      </c>
      <c r="O81">
        <f t="shared" si="33"/>
        <v>0.65333062550771737</v>
      </c>
      <c r="P81">
        <f t="shared" si="34"/>
        <v>0.67265603426185516</v>
      </c>
      <c r="Q81">
        <f t="shared" si="35"/>
        <v>-0.40794592168123378</v>
      </c>
      <c r="R81">
        <f t="shared" si="36"/>
        <v>-0.15289851347768116</v>
      </c>
      <c r="S81">
        <f t="shared" si="37"/>
        <v>-0.23791431621219869</v>
      </c>
      <c r="T81">
        <f t="shared" si="38"/>
        <v>0.61563586794995462</v>
      </c>
    </row>
    <row r="82" spans="1:20" x14ac:dyDescent="0.25">
      <c r="A82">
        <v>6</v>
      </c>
      <c r="B82">
        <v>22</v>
      </c>
      <c r="C82">
        <f t="shared" si="26"/>
        <v>25</v>
      </c>
      <c r="D82">
        <v>20</v>
      </c>
      <c r="E82">
        <v>1.25</v>
      </c>
      <c r="F82">
        <v>3.7855386951877099</v>
      </c>
      <c r="G82">
        <v>0.37530000000000002</v>
      </c>
      <c r="H82">
        <v>2.4701</v>
      </c>
      <c r="I82">
        <f t="shared" si="27"/>
        <v>211200</v>
      </c>
      <c r="J82">
        <f t="shared" si="28"/>
        <v>2196.3141506349616</v>
      </c>
      <c r="K82">
        <f t="shared" si="29"/>
        <v>1936.9113282848291</v>
      </c>
      <c r="L82">
        <f t="shared" si="30"/>
        <v>215333.22547891978</v>
      </c>
      <c r="M82">
        <f t="shared" si="31"/>
        <v>0.57403061150694712</v>
      </c>
      <c r="N82">
        <f t="shared" si="32"/>
        <v>2.0947999999999998</v>
      </c>
      <c r="O82">
        <f t="shared" si="33"/>
        <v>0.49747591969362875</v>
      </c>
      <c r="P82">
        <f t="shared" si="34"/>
        <v>0.13313361029535078</v>
      </c>
      <c r="Q82">
        <f t="shared" si="35"/>
        <v>-0.13743768969420239</v>
      </c>
      <c r="R82">
        <f t="shared" si="36"/>
        <v>4.0429385606084986E-2</v>
      </c>
      <c r="S82">
        <f t="shared" si="37"/>
        <v>-1.8859639494010816E-2</v>
      </c>
      <c r="T82">
        <f t="shared" si="38"/>
        <v>1.2137053315532753</v>
      </c>
    </row>
    <row r="83" spans="1:20" x14ac:dyDescent="0.25">
      <c r="A83">
        <v>6</v>
      </c>
      <c r="B83">
        <v>24</v>
      </c>
      <c r="C83">
        <f t="shared" si="26"/>
        <v>25</v>
      </c>
      <c r="D83">
        <v>20</v>
      </c>
      <c r="E83">
        <v>1.25</v>
      </c>
      <c r="F83">
        <v>3.9474484705424202</v>
      </c>
      <c r="G83">
        <v>0.32773999999999998</v>
      </c>
      <c r="H83">
        <v>2.2174999999999998</v>
      </c>
      <c r="I83">
        <f t="shared" si="27"/>
        <v>230400</v>
      </c>
      <c r="J83">
        <f t="shared" si="28"/>
        <v>2200.3117939185372</v>
      </c>
      <c r="K83">
        <f t="shared" si="29"/>
        <v>1941.1428382689055</v>
      </c>
      <c r="L83">
        <f t="shared" si="30"/>
        <v>234541.45463218747</v>
      </c>
      <c r="M83">
        <f t="shared" si="31"/>
        <v>0.65391870792422313</v>
      </c>
      <c r="N83">
        <f t="shared" si="32"/>
        <v>1.8897599999999999</v>
      </c>
      <c r="O83">
        <f t="shared" si="33"/>
        <v>0.39833081892383271</v>
      </c>
      <c r="P83">
        <f t="shared" si="34"/>
        <v>0.1486362890476999</v>
      </c>
      <c r="Q83">
        <f t="shared" si="35"/>
        <v>-8.8003101603768424E-2</v>
      </c>
      <c r="R83">
        <f t="shared" si="36"/>
        <v>9.7477350778229471E-2</v>
      </c>
      <c r="S83">
        <f t="shared" si="37"/>
        <v>3.5650533317563501E-2</v>
      </c>
      <c r="T83">
        <f t="shared" si="38"/>
        <v>1.5940476088207651</v>
      </c>
    </row>
    <row r="84" spans="1:20" x14ac:dyDescent="0.25">
      <c r="A84">
        <v>6</v>
      </c>
      <c r="B84">
        <v>26</v>
      </c>
      <c r="C84">
        <f t="shared" si="26"/>
        <v>25</v>
      </c>
      <c r="D84">
        <v>20</v>
      </c>
      <c r="E84">
        <v>1.25</v>
      </c>
      <c r="F84">
        <v>4.0282802666325397</v>
      </c>
      <c r="G84">
        <v>0.29011999999999999</v>
      </c>
      <c r="H84">
        <v>2.0472999999999999</v>
      </c>
      <c r="I84">
        <f t="shared" si="27"/>
        <v>249600</v>
      </c>
      <c r="J84">
        <f t="shared" si="28"/>
        <v>2203.4270387907782</v>
      </c>
      <c r="K84">
        <f t="shared" si="29"/>
        <v>1944.4397723364066</v>
      </c>
      <c r="L84">
        <f t="shared" si="30"/>
        <v>253747.86681112717</v>
      </c>
      <c r="M84">
        <f t="shared" si="31"/>
        <v>0.73379924744392455</v>
      </c>
      <c r="N84">
        <f t="shared" si="32"/>
        <v>1.75718</v>
      </c>
      <c r="O84">
        <f t="shared" si="33"/>
        <v>0.33422304746431475</v>
      </c>
      <c r="P84">
        <f t="shared" si="34"/>
        <v>0.15637584254294262</v>
      </c>
      <c r="Q84">
        <f t="shared" si="35"/>
        <v>-4.9479706514118038E-2</v>
      </c>
      <c r="R84">
        <f t="shared" si="36"/>
        <v>0.14634003197539266</v>
      </c>
      <c r="S84">
        <f t="shared" si="37"/>
        <v>8.1066785812222403E-2</v>
      </c>
      <c r="T84">
        <f t="shared" si="38"/>
        <v>1.9942951696801152</v>
      </c>
    </row>
    <row r="85" spans="1:20" x14ac:dyDescent="0.25">
      <c r="A85">
        <v>6</v>
      </c>
      <c r="B85">
        <v>28</v>
      </c>
      <c r="C85">
        <f t="shared" si="26"/>
        <v>25</v>
      </c>
      <c r="D85">
        <v>20</v>
      </c>
      <c r="E85">
        <v>1.25</v>
      </c>
      <c r="F85">
        <v>4.0418884582377403</v>
      </c>
      <c r="G85">
        <v>0.25978000000000001</v>
      </c>
      <c r="H85">
        <v>1.9256</v>
      </c>
      <c r="I85">
        <f t="shared" si="27"/>
        <v>268800</v>
      </c>
      <c r="J85">
        <f t="shared" si="28"/>
        <v>2205.901468972454</v>
      </c>
      <c r="K85">
        <f t="shared" si="29"/>
        <v>1947.0581721177509</v>
      </c>
      <c r="L85">
        <f t="shared" si="30"/>
        <v>272952.95964109019</v>
      </c>
      <c r="M85">
        <f t="shared" si="31"/>
        <v>0.81367429971764305</v>
      </c>
      <c r="N85">
        <f t="shared" si="32"/>
        <v>1.6658200000000001</v>
      </c>
      <c r="O85">
        <f t="shared" si="33"/>
        <v>0.29004680669993427</v>
      </c>
      <c r="P85">
        <f t="shared" si="34"/>
        <v>0.1576788115724139</v>
      </c>
      <c r="Q85">
        <f t="shared" si="35"/>
        <v>-1.6355387365410645E-2</v>
      </c>
      <c r="R85">
        <f t="shared" si="36"/>
        <v>0.19115203440535281</v>
      </c>
      <c r="S85">
        <f t="shared" si="37"/>
        <v>0.1219828938150983</v>
      </c>
      <c r="T85">
        <f t="shared" si="38"/>
        <v>2.4231337721449187</v>
      </c>
    </row>
    <row r="86" spans="1:20" x14ac:dyDescent="0.25">
      <c r="A86">
        <v>6</v>
      </c>
      <c r="B86">
        <v>22</v>
      </c>
      <c r="C86">
        <f t="shared" si="26"/>
        <v>20</v>
      </c>
      <c r="D86">
        <v>20</v>
      </c>
      <c r="E86">
        <v>1</v>
      </c>
      <c r="F86">
        <v>4.6133544034120204</v>
      </c>
      <c r="G86">
        <v>0.35613</v>
      </c>
      <c r="H86">
        <v>2.5238</v>
      </c>
      <c r="I86">
        <f t="shared" si="27"/>
        <v>211200</v>
      </c>
      <c r="J86">
        <f t="shared" si="28"/>
        <v>1762.1287875296819</v>
      </c>
      <c r="K86">
        <f t="shared" si="29"/>
        <v>1239.6232501022905</v>
      </c>
      <c r="L86">
        <f t="shared" si="30"/>
        <v>214201.75203763199</v>
      </c>
      <c r="M86">
        <f t="shared" si="31"/>
        <v>0.56932475035494157</v>
      </c>
      <c r="N86">
        <f t="shared" si="32"/>
        <v>2.1676700000000002</v>
      </c>
      <c r="O86">
        <f t="shared" si="33"/>
        <v>0.5327115005222236</v>
      </c>
      <c r="P86">
        <f t="shared" si="34"/>
        <v>0.21239603260823864</v>
      </c>
      <c r="Q86">
        <f t="shared" si="35"/>
        <v>-0.18417806318119659</v>
      </c>
      <c r="R86">
        <f t="shared" si="36"/>
        <v>4.197640202837985E-3</v>
      </c>
      <c r="S86">
        <f t="shared" si="37"/>
        <v>-5.8594260925173558E-2</v>
      </c>
      <c r="T86">
        <f t="shared" si="38"/>
        <v>1.0187786774221352</v>
      </c>
    </row>
    <row r="87" spans="1:20" x14ac:dyDescent="0.25">
      <c r="A87">
        <v>6</v>
      </c>
      <c r="B87">
        <v>24</v>
      </c>
      <c r="C87">
        <f t="shared" si="26"/>
        <v>20</v>
      </c>
      <c r="D87">
        <v>20</v>
      </c>
      <c r="E87">
        <v>1</v>
      </c>
      <c r="F87">
        <v>4.7693544446458498</v>
      </c>
      <c r="G87">
        <v>0.31089</v>
      </c>
      <c r="H87">
        <v>2.3111999999999999</v>
      </c>
      <c r="I87">
        <f t="shared" si="27"/>
        <v>230400</v>
      </c>
      <c r="J87">
        <f t="shared" si="28"/>
        <v>1764.5184252376055</v>
      </c>
      <c r="K87">
        <f t="shared" si="29"/>
        <v>1242.3314164920996</v>
      </c>
      <c r="L87">
        <f t="shared" si="30"/>
        <v>233406.84984172968</v>
      </c>
      <c r="M87">
        <f t="shared" si="31"/>
        <v>0.64919982331636361</v>
      </c>
      <c r="N87">
        <f t="shared" si="32"/>
        <v>2.0003099999999998</v>
      </c>
      <c r="O87">
        <f t="shared" si="33"/>
        <v>0.45178619782600277</v>
      </c>
      <c r="P87">
        <f t="shared" si="34"/>
        <v>0.22733286097022617</v>
      </c>
      <c r="Q87">
        <f t="shared" si="35"/>
        <v>-0.14180765885521887</v>
      </c>
      <c r="R87">
        <f t="shared" si="36"/>
        <v>5.5944211687676756E-2</v>
      </c>
      <c r="S87">
        <f t="shared" si="37"/>
        <v>-9.9730784932884481E-3</v>
      </c>
      <c r="T87">
        <f t="shared" si="38"/>
        <v>1.2745920663103392</v>
      </c>
    </row>
    <row r="88" spans="1:20" x14ac:dyDescent="0.25">
      <c r="A88">
        <v>6</v>
      </c>
      <c r="B88">
        <v>26</v>
      </c>
      <c r="C88">
        <f t="shared" si="26"/>
        <v>20</v>
      </c>
      <c r="D88">
        <v>20</v>
      </c>
      <c r="E88">
        <v>1</v>
      </c>
      <c r="F88">
        <v>4.8279653466285</v>
      </c>
      <c r="G88">
        <v>0.27529999999999999</v>
      </c>
      <c r="H88">
        <v>2.1638000000000002</v>
      </c>
      <c r="I88">
        <f t="shared" si="27"/>
        <v>249600</v>
      </c>
      <c r="J88">
        <f t="shared" si="28"/>
        <v>1766.380776267594</v>
      </c>
      <c r="K88">
        <f t="shared" si="29"/>
        <v>1244.4414542953002</v>
      </c>
      <c r="L88">
        <f t="shared" si="30"/>
        <v>252610.82223056289</v>
      </c>
      <c r="M88">
        <f t="shared" si="31"/>
        <v>0.72907021561292884</v>
      </c>
      <c r="N88">
        <f t="shared" si="32"/>
        <v>1.8885000000000001</v>
      </c>
      <c r="O88">
        <f t="shared" si="33"/>
        <v>0.39772155816022597</v>
      </c>
      <c r="P88">
        <f t="shared" si="34"/>
        <v>0.23294478886544956</v>
      </c>
      <c r="Q88">
        <f t="shared" si="35"/>
        <v>-0.10645249568768445</v>
      </c>
      <c r="R88">
        <f t="shared" si="36"/>
        <v>0.1024281821374689</v>
      </c>
      <c r="S88">
        <f t="shared" si="37"/>
        <v>3.2801289529084426E-2</v>
      </c>
      <c r="T88">
        <f t="shared" si="38"/>
        <v>1.5413754442452641</v>
      </c>
    </row>
    <row r="89" spans="1:20" x14ac:dyDescent="0.25">
      <c r="A89">
        <v>6</v>
      </c>
      <c r="B89">
        <v>28</v>
      </c>
      <c r="C89">
        <f t="shared" si="26"/>
        <v>20</v>
      </c>
      <c r="D89">
        <v>20</v>
      </c>
      <c r="E89">
        <v>1</v>
      </c>
      <c r="F89">
        <v>4.8109435182734996</v>
      </c>
      <c r="G89">
        <v>0.24682000000000001</v>
      </c>
      <c r="H89">
        <v>2.0565000000000002</v>
      </c>
      <c r="I89">
        <f t="shared" si="27"/>
        <v>268800</v>
      </c>
      <c r="J89">
        <f t="shared" si="28"/>
        <v>1767.8601469703681</v>
      </c>
      <c r="K89">
        <f t="shared" si="29"/>
        <v>1246.1172301553606</v>
      </c>
      <c r="L89">
        <f t="shared" si="30"/>
        <v>271813.97737712576</v>
      </c>
      <c r="M89">
        <f t="shared" si="31"/>
        <v>0.80893720895330889</v>
      </c>
      <c r="N89">
        <f t="shared" si="32"/>
        <v>1.8096800000000002</v>
      </c>
      <c r="O89">
        <f t="shared" si="33"/>
        <v>0.35960891261459915</v>
      </c>
      <c r="P89">
        <f t="shared" si="34"/>
        <v>0.23131496795941048</v>
      </c>
      <c r="Q89">
        <f t="shared" si="35"/>
        <v>-7.4582110438942084E-2</v>
      </c>
      <c r="R89">
        <f t="shared" si="36"/>
        <v>0.1462977194091207</v>
      </c>
      <c r="S89">
        <f t="shared" si="37"/>
        <v>7.2671109459766417E-2</v>
      </c>
      <c r="T89">
        <f t="shared" si="38"/>
        <v>1.8252485315424525</v>
      </c>
    </row>
    <row r="90" spans="1:20" x14ac:dyDescent="0.25">
      <c r="A90">
        <v>6</v>
      </c>
      <c r="B90">
        <v>22</v>
      </c>
      <c r="C90">
        <f t="shared" si="26"/>
        <v>15</v>
      </c>
      <c r="D90">
        <v>20</v>
      </c>
      <c r="E90">
        <v>0.75</v>
      </c>
      <c r="F90">
        <v>5.8419224768051103</v>
      </c>
      <c r="G90">
        <v>0.33605000000000002</v>
      </c>
      <c r="H90">
        <v>2.6267</v>
      </c>
      <c r="I90">
        <f t="shared" si="27"/>
        <v>211200</v>
      </c>
      <c r="J90">
        <f t="shared" si="28"/>
        <v>1324.5508772118203</v>
      </c>
      <c r="K90">
        <f t="shared" si="29"/>
        <v>697.28807818253847</v>
      </c>
      <c r="L90">
        <f t="shared" si="30"/>
        <v>213221.83895539437</v>
      </c>
      <c r="M90">
        <f t="shared" si="31"/>
        <v>0.56524923718973996</v>
      </c>
      <c r="N90">
        <f t="shared" si="32"/>
        <v>2.2906499999999999</v>
      </c>
      <c r="O90">
        <f t="shared" si="33"/>
        <v>0.59217728521140378</v>
      </c>
      <c r="P90">
        <f t="shared" si="34"/>
        <v>0.33003004281842846</v>
      </c>
      <c r="Q90">
        <f t="shared" si="35"/>
        <v>-0.25583308377398495</v>
      </c>
      <c r="R90">
        <f t="shared" si="36"/>
        <v>-5.0562503533053679E-2</v>
      </c>
      <c r="S90">
        <f t="shared" si="37"/>
        <v>-0.11898603028003077</v>
      </c>
      <c r="T90">
        <f t="shared" si="38"/>
        <v>0.81724101151573136</v>
      </c>
    </row>
    <row r="91" spans="1:20" x14ac:dyDescent="0.25">
      <c r="A91">
        <v>6</v>
      </c>
      <c r="B91">
        <v>24</v>
      </c>
      <c r="C91">
        <f t="shared" si="26"/>
        <v>15</v>
      </c>
      <c r="D91">
        <v>20</v>
      </c>
      <c r="E91">
        <v>0.75</v>
      </c>
      <c r="F91">
        <v>5.9889245180661401</v>
      </c>
      <c r="G91">
        <v>0.29355999999999999</v>
      </c>
      <c r="H91">
        <v>2.4504999999999999</v>
      </c>
      <c r="I91">
        <f t="shared" si="27"/>
        <v>230400</v>
      </c>
      <c r="J91">
        <f t="shared" si="28"/>
        <v>1325.8737178460985</v>
      </c>
      <c r="K91">
        <f t="shared" si="29"/>
        <v>698.81142177680601</v>
      </c>
      <c r="L91">
        <f t="shared" si="30"/>
        <v>232424.68513962289</v>
      </c>
      <c r="M91">
        <f t="shared" si="31"/>
        <v>0.64511494553853865</v>
      </c>
      <c r="N91">
        <f t="shared" si="32"/>
        <v>2.1569400000000001</v>
      </c>
      <c r="O91">
        <f t="shared" si="33"/>
        <v>0.52752311322579404</v>
      </c>
      <c r="P91">
        <f t="shared" si="34"/>
        <v>0.34410532281073691</v>
      </c>
      <c r="Q91">
        <f t="shared" si="35"/>
        <v>-0.21962838530690465</v>
      </c>
      <c r="R91">
        <f t="shared" si="36"/>
        <v>-3.4425525955438102E-3</v>
      </c>
      <c r="S91">
        <f t="shared" si="37"/>
        <v>-7.5504496832664081E-2</v>
      </c>
      <c r="T91">
        <f t="shared" si="38"/>
        <v>0.98683478550716019</v>
      </c>
    </row>
    <row r="92" spans="1:20" x14ac:dyDescent="0.25">
      <c r="A92">
        <v>6</v>
      </c>
      <c r="B92">
        <v>26</v>
      </c>
      <c r="C92">
        <f t="shared" si="26"/>
        <v>15</v>
      </c>
      <c r="D92">
        <v>20</v>
      </c>
      <c r="E92">
        <v>0.75</v>
      </c>
      <c r="F92">
        <v>6.0166493236212197</v>
      </c>
      <c r="G92">
        <v>0.26033000000000001</v>
      </c>
      <c r="H92">
        <v>2.3250999999999999</v>
      </c>
      <c r="I92">
        <f t="shared" si="27"/>
        <v>249600</v>
      </c>
      <c r="J92">
        <f t="shared" si="28"/>
        <v>1326.9045355604546</v>
      </c>
      <c r="K92">
        <f t="shared" si="29"/>
        <v>699.99831804110636</v>
      </c>
      <c r="L92">
        <f t="shared" si="30"/>
        <v>251626.90285360155</v>
      </c>
      <c r="M92">
        <f t="shared" si="31"/>
        <v>0.72497804004451427</v>
      </c>
      <c r="N92">
        <f t="shared" si="32"/>
        <v>2.0647699999999998</v>
      </c>
      <c r="O92">
        <f t="shared" si="33"/>
        <v>0.48295520482766613</v>
      </c>
      <c r="P92">
        <f t="shared" si="34"/>
        <v>0.3467599417369267</v>
      </c>
      <c r="Q92">
        <f t="shared" si="35"/>
        <v>-0.18689045061693429</v>
      </c>
      <c r="R92">
        <f t="shared" si="36"/>
        <v>4.1076672048427854E-2</v>
      </c>
      <c r="S92">
        <f t="shared" si="37"/>
        <v>-3.4912368840026201E-2</v>
      </c>
      <c r="T92">
        <f t="shared" si="38"/>
        <v>1.1650231898602166</v>
      </c>
    </row>
    <row r="93" spans="1:20" x14ac:dyDescent="0.25">
      <c r="A93">
        <v>6</v>
      </c>
      <c r="B93">
        <v>28</v>
      </c>
      <c r="C93">
        <f t="shared" si="26"/>
        <v>15</v>
      </c>
      <c r="D93">
        <v>20</v>
      </c>
      <c r="E93">
        <v>0.75</v>
      </c>
      <c r="F93">
        <v>5.9594622690784398</v>
      </c>
      <c r="G93">
        <v>0.23393</v>
      </c>
      <c r="H93">
        <v>2.2322000000000002</v>
      </c>
      <c r="I93">
        <f t="shared" si="27"/>
        <v>268800</v>
      </c>
      <c r="J93">
        <f t="shared" si="28"/>
        <v>1327.7232911333367</v>
      </c>
      <c r="K93">
        <f t="shared" si="29"/>
        <v>700.9409419623903</v>
      </c>
      <c r="L93">
        <f t="shared" si="30"/>
        <v>270828.66423309577</v>
      </c>
      <c r="M93">
        <f t="shared" si="31"/>
        <v>0.80483923662991619</v>
      </c>
      <c r="N93">
        <f t="shared" si="32"/>
        <v>1.9982700000000002</v>
      </c>
      <c r="O93">
        <f t="shared" si="33"/>
        <v>0.45079977563730622</v>
      </c>
      <c r="P93">
        <f t="shared" si="34"/>
        <v>0.3412843456314566</v>
      </c>
      <c r="Q93">
        <f t="shared" si="35"/>
        <v>-0.15586580118152191</v>
      </c>
      <c r="R93">
        <f t="shared" si="36"/>
        <v>8.4310458271337638E-2</v>
      </c>
      <c r="S93">
        <f t="shared" si="37"/>
        <v>4.2517051203844192E-3</v>
      </c>
      <c r="T93">
        <f t="shared" si="38"/>
        <v>1.3548043110046144</v>
      </c>
    </row>
    <row r="94" spans="1:20" x14ac:dyDescent="0.25">
      <c r="A94">
        <v>6</v>
      </c>
      <c r="B94">
        <v>20</v>
      </c>
      <c r="C94">
        <f t="shared" si="26"/>
        <v>10</v>
      </c>
      <c r="D94">
        <v>20</v>
      </c>
      <c r="E94">
        <v>0.5</v>
      </c>
      <c r="F94">
        <v>7.4857272849824703</v>
      </c>
      <c r="G94">
        <v>0.36742999999999998</v>
      </c>
      <c r="H94">
        <v>3.0017999999999998</v>
      </c>
      <c r="I94">
        <f t="shared" si="27"/>
        <v>192000</v>
      </c>
      <c r="J94">
        <f t="shared" si="28"/>
        <v>883.57245015922513</v>
      </c>
      <c r="K94">
        <f t="shared" si="29"/>
        <v>309.01699437494739</v>
      </c>
      <c r="L94">
        <f t="shared" si="30"/>
        <v>193192.58944453418</v>
      </c>
      <c r="M94">
        <f t="shared" si="31"/>
        <v>0.48194647131155033</v>
      </c>
      <c r="N94">
        <f t="shared" si="32"/>
        <v>2.6343699999999997</v>
      </c>
      <c r="O94">
        <f t="shared" si="33"/>
        <v>0.75837975320103657</v>
      </c>
      <c r="P94">
        <f t="shared" si="34"/>
        <v>0.487422503013693</v>
      </c>
      <c r="Q94">
        <f t="shared" si="35"/>
        <v>-0.40193160822358182</v>
      </c>
      <c r="R94">
        <f t="shared" si="36"/>
        <v>-0.18096208833979868</v>
      </c>
      <c r="S94">
        <f t="shared" si="37"/>
        <v>-0.25461859496772643</v>
      </c>
      <c r="T94">
        <f t="shared" si="38"/>
        <v>0.51580842134171567</v>
      </c>
    </row>
    <row r="95" spans="1:20" x14ac:dyDescent="0.25">
      <c r="A95">
        <v>6</v>
      </c>
      <c r="B95">
        <v>22</v>
      </c>
      <c r="C95">
        <f t="shared" si="26"/>
        <v>10</v>
      </c>
      <c r="D95">
        <v>20</v>
      </c>
      <c r="E95">
        <v>0.5</v>
      </c>
      <c r="F95">
        <v>7.8158552871190903</v>
      </c>
      <c r="G95">
        <v>0.31556000000000001</v>
      </c>
      <c r="H95">
        <v>2.7976999999999999</v>
      </c>
      <c r="I95">
        <f t="shared" si="27"/>
        <v>211200</v>
      </c>
      <c r="J95">
        <f t="shared" si="28"/>
        <v>884.43803604749473</v>
      </c>
      <c r="K95">
        <f t="shared" si="29"/>
        <v>309.90581252557263</v>
      </c>
      <c r="L95">
        <f t="shared" si="30"/>
        <v>212394.34384857307</v>
      </c>
      <c r="M95">
        <f t="shared" si="31"/>
        <v>0.56180763888564444</v>
      </c>
      <c r="N95">
        <f t="shared" si="32"/>
        <v>2.4821399999999998</v>
      </c>
      <c r="O95">
        <f t="shared" si="33"/>
        <v>0.68477041507098357</v>
      </c>
      <c r="P95">
        <f t="shared" si="34"/>
        <v>0.51903188764205566</v>
      </c>
      <c r="Q95">
        <f t="shared" si="35"/>
        <v>-0.36915939330808689</v>
      </c>
      <c r="R95">
        <f t="shared" si="36"/>
        <v>-0.13641763525965397</v>
      </c>
      <c r="S95">
        <f t="shared" si="37"/>
        <v>-0.21399822127579826</v>
      </c>
      <c r="T95">
        <f t="shared" si="38"/>
        <v>0.62225902887817441</v>
      </c>
    </row>
    <row r="96" spans="1:20" x14ac:dyDescent="0.25">
      <c r="A96">
        <v>6</v>
      </c>
      <c r="B96">
        <v>24</v>
      </c>
      <c r="C96">
        <f t="shared" si="26"/>
        <v>10</v>
      </c>
      <c r="D96">
        <v>20</v>
      </c>
      <c r="E96">
        <v>0.5</v>
      </c>
      <c r="F96">
        <v>7.9518261347142101</v>
      </c>
      <c r="G96">
        <v>0.27614</v>
      </c>
      <c r="H96">
        <v>2.6560000000000001</v>
      </c>
      <c r="I96">
        <f t="shared" si="27"/>
        <v>230400</v>
      </c>
      <c r="J96">
        <f t="shared" si="28"/>
        <v>885.09719877965233</v>
      </c>
      <c r="K96">
        <f t="shared" si="29"/>
        <v>310.5828541230249</v>
      </c>
      <c r="L96">
        <f t="shared" si="30"/>
        <v>231595.6800529027</v>
      </c>
      <c r="M96">
        <f t="shared" si="31"/>
        <v>0.64166706714382205</v>
      </c>
      <c r="N96">
        <f t="shared" si="32"/>
        <v>2.3798600000000003</v>
      </c>
      <c r="O96">
        <f t="shared" si="33"/>
        <v>0.63531391435534423</v>
      </c>
      <c r="P96">
        <f t="shared" si="34"/>
        <v>0.53205094325703484</v>
      </c>
      <c r="Q96">
        <f t="shared" si="35"/>
        <v>-0.33861252961618721</v>
      </c>
      <c r="R96">
        <f t="shared" si="36"/>
        <v>-9.3542630426184881E-2</v>
      </c>
      <c r="S96">
        <f t="shared" si="37"/>
        <v>-0.17523259682285236</v>
      </c>
      <c r="T96">
        <f t="shared" si="38"/>
        <v>0.73289519034774786</v>
      </c>
    </row>
    <row r="97" spans="1:20" x14ac:dyDescent="0.25">
      <c r="A97">
        <v>6</v>
      </c>
      <c r="B97">
        <v>26</v>
      </c>
      <c r="C97">
        <f t="shared" si="26"/>
        <v>10</v>
      </c>
      <c r="D97">
        <v>20</v>
      </c>
      <c r="E97">
        <v>0.5</v>
      </c>
      <c r="F97">
        <v>7.9388412920810598</v>
      </c>
      <c r="G97">
        <v>0.24554000000000001</v>
      </c>
      <c r="H97">
        <v>2.5531999999999999</v>
      </c>
      <c r="I97">
        <f t="shared" si="27"/>
        <v>249600</v>
      </c>
      <c r="J97">
        <f t="shared" si="28"/>
        <v>885.61066955104297</v>
      </c>
      <c r="K97">
        <f t="shared" si="29"/>
        <v>311.11036357382505</v>
      </c>
      <c r="L97">
        <f t="shared" si="30"/>
        <v>250796.72103312486</v>
      </c>
      <c r="M97">
        <f t="shared" si="31"/>
        <v>0.72152526754847024</v>
      </c>
      <c r="N97">
        <f t="shared" si="32"/>
        <v>2.3076599999999998</v>
      </c>
      <c r="O97">
        <f t="shared" si="33"/>
        <v>0.60040230552009588</v>
      </c>
      <c r="P97">
        <f t="shared" si="34"/>
        <v>0.53080765919002582</v>
      </c>
      <c r="Q97">
        <f t="shared" si="35"/>
        <v>-0.30817893237435467</v>
      </c>
      <c r="R97">
        <f t="shared" si="36"/>
        <v>-5.0752882393648391E-2</v>
      </c>
      <c r="S97">
        <f t="shared" si="37"/>
        <v>-0.13656156572055048</v>
      </c>
      <c r="T97">
        <f t="shared" si="38"/>
        <v>0.85044661917485243</v>
      </c>
    </row>
    <row r="98" spans="1:20" x14ac:dyDescent="0.25">
      <c r="A98">
        <v>6</v>
      </c>
      <c r="B98">
        <v>28</v>
      </c>
      <c r="C98">
        <f t="shared" ref="C98:C121" si="39">D98*E98</f>
        <v>10</v>
      </c>
      <c r="D98">
        <v>20</v>
      </c>
      <c r="E98">
        <v>0.5</v>
      </c>
      <c r="F98">
        <v>7.8273860914871696</v>
      </c>
      <c r="G98">
        <v>0.22136</v>
      </c>
      <c r="H98">
        <v>2.4756999999999998</v>
      </c>
      <c r="I98">
        <f t="shared" ref="I98:I121" si="40">4*A98*B98*D98^2</f>
        <v>268800</v>
      </c>
      <c r="J98">
        <f t="shared" ref="J98:J121" si="41">B98*C98*SIN(PI()/B98)*(2*D98^2-C98^2*(SIN(PI()/B98))^2)^(0.5)</f>
        <v>886.01839664105705</v>
      </c>
      <c r="K98">
        <f t="shared" ref="K98:K121" si="42">0.5*B98*C98^2*SIN(2*PI()/B98)</f>
        <v>311.52930753884016</v>
      </c>
      <c r="L98">
        <f t="shared" ref="L98:L121" si="43">I98+J98+K98</f>
        <v>269997.54770417989</v>
      </c>
      <c r="M98">
        <f t="shared" ref="M98:M121" si="44">(L98-77313.7705)/(317752.96-77313.7705)</f>
        <v>0.80138257662933887</v>
      </c>
      <c r="N98">
        <f t="shared" ref="N98:N121" si="45">H98-G98</f>
        <v>2.25434</v>
      </c>
      <c r="O98">
        <f t="shared" ref="O98:O121" si="46">(N98-1.06598)/(3.13406-1.06598)</f>
        <v>0.57461993733317862</v>
      </c>
      <c r="P98">
        <f t="shared" ref="P98:P121" si="47">(F98-2.395093)/(12.83908-2.395093)</f>
        <v>0.52013594918177986</v>
      </c>
      <c r="Q98">
        <f t="shared" ref="Q98:Q121" si="48">0.2*M98-0.4*O98-0.4*P98</f>
        <v>-0.27762583928011564</v>
      </c>
      <c r="R98">
        <f t="shared" ref="R98:R121" si="49">0.4*M98-0.3*O98-0.3*P98</f>
        <v>-7.8737353027519552E-3</v>
      </c>
      <c r="S98">
        <f t="shared" ref="S98:S121" si="50">1/3*M98-1/3*O98-1/3*P98</f>
        <v>-9.7791103295206544E-2</v>
      </c>
      <c r="T98">
        <f t="shared" ref="T98:T121" si="51">0.4*M98/(0.3*O98+0.3*P98)</f>
        <v>0.97602590251781418</v>
      </c>
    </row>
    <row r="99" spans="1:20" x14ac:dyDescent="0.25">
      <c r="A99">
        <v>6</v>
      </c>
      <c r="B99">
        <v>18</v>
      </c>
      <c r="C99">
        <f t="shared" si="39"/>
        <v>5</v>
      </c>
      <c r="D99">
        <v>20</v>
      </c>
      <c r="E99">
        <v>0.25</v>
      </c>
      <c r="F99">
        <v>10.187829564597999</v>
      </c>
      <c r="G99">
        <v>0.40809000000000001</v>
      </c>
      <c r="H99">
        <v>3.4420000000000002</v>
      </c>
      <c r="I99">
        <f t="shared" si="40"/>
        <v>172800</v>
      </c>
      <c r="J99">
        <f t="shared" si="41"/>
        <v>441.82777927805864</v>
      </c>
      <c r="K99">
        <f t="shared" si="42"/>
        <v>76.954532248275456</v>
      </c>
      <c r="L99">
        <f t="shared" si="43"/>
        <v>173318.78231152636</v>
      </c>
      <c r="M99">
        <f t="shared" si="44"/>
        <v>0.39929019895288886</v>
      </c>
      <c r="N99">
        <f t="shared" si="45"/>
        <v>3.0339100000000001</v>
      </c>
      <c r="O99">
        <f t="shared" si="46"/>
        <v>0.95157344009902911</v>
      </c>
      <c r="P99">
        <f t="shared" si="47"/>
        <v>0.74614575493037283</v>
      </c>
      <c r="Q99">
        <f t="shared" si="48"/>
        <v>-0.59922963822118303</v>
      </c>
      <c r="R99">
        <f t="shared" si="49"/>
        <v>-0.34959967892766503</v>
      </c>
      <c r="S99">
        <f t="shared" si="50"/>
        <v>-0.43280966535883769</v>
      </c>
      <c r="T99">
        <f t="shared" si="51"/>
        <v>0.31358951085427589</v>
      </c>
    </row>
    <row r="100" spans="1:20" x14ac:dyDescent="0.25">
      <c r="A100">
        <v>6</v>
      </c>
      <c r="B100">
        <v>20</v>
      </c>
      <c r="C100">
        <f t="shared" si="39"/>
        <v>5</v>
      </c>
      <c r="D100">
        <v>20</v>
      </c>
      <c r="E100">
        <v>0.25</v>
      </c>
      <c r="F100">
        <v>10.917206890164801</v>
      </c>
      <c r="G100">
        <v>0.34286</v>
      </c>
      <c r="H100">
        <v>3.2212999999999998</v>
      </c>
      <c r="I100">
        <f t="shared" si="40"/>
        <v>192000</v>
      </c>
      <c r="J100">
        <f t="shared" si="41"/>
        <v>442.29426661676592</v>
      </c>
      <c r="K100">
        <f t="shared" si="42"/>
        <v>77.254248593736847</v>
      </c>
      <c r="L100">
        <f t="shared" si="43"/>
        <v>192519.54851521051</v>
      </c>
      <c r="M100">
        <f t="shared" si="44"/>
        <v>0.4791472565465893</v>
      </c>
      <c r="N100">
        <f t="shared" si="45"/>
        <v>2.8784399999999999</v>
      </c>
      <c r="O100">
        <f t="shared" si="46"/>
        <v>0.87639743143398696</v>
      </c>
      <c r="P100">
        <f t="shared" si="47"/>
        <v>0.81598281290131824</v>
      </c>
      <c r="Q100">
        <f t="shared" si="48"/>
        <v>-0.58112264642480427</v>
      </c>
      <c r="R100">
        <f t="shared" si="49"/>
        <v>-0.31605517068195582</v>
      </c>
      <c r="S100">
        <f t="shared" si="50"/>
        <v>-0.40441099592957191</v>
      </c>
      <c r="T100">
        <f t="shared" si="51"/>
        <v>0.37749377592132305</v>
      </c>
    </row>
    <row r="101" spans="1:20" x14ac:dyDescent="0.25">
      <c r="A101">
        <v>6</v>
      </c>
      <c r="B101">
        <v>22</v>
      </c>
      <c r="C101">
        <f t="shared" si="39"/>
        <v>5</v>
      </c>
      <c r="D101">
        <v>20</v>
      </c>
      <c r="E101">
        <v>0.25</v>
      </c>
      <c r="F101">
        <v>11.3425676459592</v>
      </c>
      <c r="G101">
        <v>0.29508000000000001</v>
      </c>
      <c r="H101">
        <v>3.0724</v>
      </c>
      <c r="I101">
        <f t="shared" si="40"/>
        <v>211200</v>
      </c>
      <c r="J101">
        <f t="shared" si="41"/>
        <v>442.63971890787923</v>
      </c>
      <c r="K101">
        <f t="shared" si="42"/>
        <v>77.476453131393157</v>
      </c>
      <c r="L101">
        <f t="shared" si="43"/>
        <v>211720.11617203927</v>
      </c>
      <c r="M101">
        <f t="shared" si="44"/>
        <v>0.55900348837284375</v>
      </c>
      <c r="N101">
        <f t="shared" si="45"/>
        <v>2.77732</v>
      </c>
      <c r="O101">
        <f t="shared" si="46"/>
        <v>0.82750183745309658</v>
      </c>
      <c r="P101">
        <f t="shared" si="47"/>
        <v>0.85671062650300123</v>
      </c>
      <c r="Q101">
        <f t="shared" si="48"/>
        <v>-0.56188428790787048</v>
      </c>
      <c r="R101">
        <f t="shared" si="49"/>
        <v>-0.28166234383769179</v>
      </c>
      <c r="S101">
        <f t="shared" si="50"/>
        <v>-0.37506965852775132</v>
      </c>
      <c r="T101">
        <f t="shared" si="51"/>
        <v>0.44254391915992475</v>
      </c>
    </row>
    <row r="102" spans="1:20" x14ac:dyDescent="0.25">
      <c r="A102">
        <v>6</v>
      </c>
      <c r="B102">
        <v>24</v>
      </c>
      <c r="C102">
        <f t="shared" si="39"/>
        <v>5</v>
      </c>
      <c r="D102">
        <v>20</v>
      </c>
      <c r="E102">
        <v>0.25</v>
      </c>
      <c r="F102">
        <v>11.4779987868371</v>
      </c>
      <c r="G102">
        <v>0.25901000000000002</v>
      </c>
      <c r="H102">
        <v>2.9662999999999999</v>
      </c>
      <c r="I102">
        <f t="shared" si="40"/>
        <v>230400</v>
      </c>
      <c r="J102">
        <f t="shared" si="41"/>
        <v>442.90263731061611</v>
      </c>
      <c r="K102">
        <f t="shared" si="42"/>
        <v>77.645713530756225</v>
      </c>
      <c r="L102">
        <f t="shared" si="43"/>
        <v>230920.54835084136</v>
      </c>
      <c r="M102">
        <f t="shared" si="44"/>
        <v>0.63885915673842897</v>
      </c>
      <c r="N102">
        <f t="shared" si="45"/>
        <v>2.70729</v>
      </c>
      <c r="O102">
        <f t="shared" si="46"/>
        <v>0.79363951104406016</v>
      </c>
      <c r="P102">
        <f t="shared" si="47"/>
        <v>0.8696780058072745</v>
      </c>
      <c r="Q102">
        <f t="shared" si="48"/>
        <v>-0.53755517539284814</v>
      </c>
      <c r="R102">
        <f t="shared" si="49"/>
        <v>-0.24345159236002878</v>
      </c>
      <c r="S102">
        <f t="shared" si="50"/>
        <v>-0.34148612003763518</v>
      </c>
      <c r="T102">
        <f t="shared" si="51"/>
        <v>0.51211641815511888</v>
      </c>
    </row>
    <row r="103" spans="1:20" x14ac:dyDescent="0.25">
      <c r="A103">
        <v>6</v>
      </c>
      <c r="B103">
        <v>26</v>
      </c>
      <c r="C103">
        <f t="shared" si="39"/>
        <v>5</v>
      </c>
      <c r="D103">
        <v>20</v>
      </c>
      <c r="E103">
        <v>0.25</v>
      </c>
      <c r="F103">
        <v>11.4148283627586</v>
      </c>
      <c r="G103">
        <v>0.23121</v>
      </c>
      <c r="H103">
        <v>2.8877000000000002</v>
      </c>
      <c r="I103">
        <f t="shared" si="40"/>
        <v>249600</v>
      </c>
      <c r="J103">
        <f t="shared" si="41"/>
        <v>443.10735355704901</v>
      </c>
      <c r="K103">
        <f t="shared" si="42"/>
        <v>77.777590893456264</v>
      </c>
      <c r="L103">
        <f t="shared" si="43"/>
        <v>250120.88494445049</v>
      </c>
      <c r="M103">
        <f t="shared" si="44"/>
        <v>0.71871442755986514</v>
      </c>
      <c r="N103">
        <f t="shared" si="45"/>
        <v>2.6564900000000002</v>
      </c>
      <c r="O103">
        <f t="shared" si="46"/>
        <v>0.76907566438435659</v>
      </c>
      <c r="P103">
        <f t="shared" si="47"/>
        <v>0.86362950880335254</v>
      </c>
      <c r="Q103">
        <f t="shared" si="48"/>
        <v>-0.5093391837631106</v>
      </c>
      <c r="R103">
        <f t="shared" si="49"/>
        <v>-0.20232578093236664</v>
      </c>
      <c r="S103">
        <f t="shared" si="50"/>
        <v>-0.304663581875948</v>
      </c>
      <c r="T103">
        <f t="shared" si="51"/>
        <v>0.58693138182577509</v>
      </c>
    </row>
    <row r="104" spans="1:20" x14ac:dyDescent="0.25">
      <c r="A104">
        <v>6</v>
      </c>
      <c r="B104">
        <v>28</v>
      </c>
      <c r="C104">
        <f t="shared" si="39"/>
        <v>5</v>
      </c>
      <c r="D104">
        <v>20</v>
      </c>
      <c r="E104">
        <v>0.25</v>
      </c>
      <c r="F104">
        <v>11.263889400921601</v>
      </c>
      <c r="G104">
        <v>0.20932000000000001</v>
      </c>
      <c r="H104">
        <v>2.8277000000000001</v>
      </c>
      <c r="I104">
        <f t="shared" si="40"/>
        <v>268800</v>
      </c>
      <c r="J104">
        <f t="shared" si="41"/>
        <v>443.26985440025862</v>
      </c>
      <c r="K104">
        <f t="shared" si="42"/>
        <v>77.882326884710039</v>
      </c>
      <c r="L104">
        <f t="shared" si="43"/>
        <v>269321.15218128497</v>
      </c>
      <c r="M104">
        <f t="shared" si="44"/>
        <v>0.79856940992260728</v>
      </c>
      <c r="N104">
        <f t="shared" si="45"/>
        <v>2.6183800000000002</v>
      </c>
      <c r="O104">
        <f t="shared" si="46"/>
        <v>0.75064794398669299</v>
      </c>
      <c r="P104">
        <f t="shared" si="47"/>
        <v>0.84917727309710356</v>
      </c>
      <c r="Q104">
        <f t="shared" si="48"/>
        <v>-0.48021620484899724</v>
      </c>
      <c r="R104">
        <f t="shared" si="49"/>
        <v>-0.16051980115609599</v>
      </c>
      <c r="S104">
        <f t="shared" si="50"/>
        <v>-0.26708526905372976</v>
      </c>
      <c r="T104">
        <f t="shared" si="51"/>
        <v>0.66554721219547608</v>
      </c>
    </row>
    <row r="105" spans="1:20" x14ac:dyDescent="0.25">
      <c r="A105">
        <v>7</v>
      </c>
      <c r="B105">
        <v>24</v>
      </c>
      <c r="C105">
        <f t="shared" si="39"/>
        <v>25</v>
      </c>
      <c r="D105">
        <v>20</v>
      </c>
      <c r="E105">
        <v>1.25</v>
      </c>
      <c r="F105">
        <v>4.2344199372314</v>
      </c>
      <c r="G105">
        <v>0.45490000000000003</v>
      </c>
      <c r="H105">
        <v>3.0552000000000001</v>
      </c>
      <c r="I105">
        <f t="shared" si="40"/>
        <v>268800</v>
      </c>
      <c r="J105">
        <f t="shared" si="41"/>
        <v>2200.3117939185372</v>
      </c>
      <c r="K105">
        <f t="shared" si="42"/>
        <v>1941.1428382689055</v>
      </c>
      <c r="L105">
        <f t="shared" si="43"/>
        <v>272941.45463218744</v>
      </c>
      <c r="M105">
        <f t="shared" si="44"/>
        <v>0.81362644974390674</v>
      </c>
      <c r="N105">
        <f t="shared" si="45"/>
        <v>2.6003000000000003</v>
      </c>
      <c r="O105">
        <f t="shared" si="46"/>
        <v>0.74190553556922378</v>
      </c>
      <c r="P105">
        <f t="shared" si="47"/>
        <v>0.17611348398187396</v>
      </c>
      <c r="Q105">
        <f t="shared" si="48"/>
        <v>-0.20448231787165772</v>
      </c>
      <c r="R105">
        <f t="shared" si="49"/>
        <v>5.0044874032233379E-2</v>
      </c>
      <c r="S105">
        <f t="shared" si="50"/>
        <v>-3.4797523269063643E-2</v>
      </c>
      <c r="T105">
        <f t="shared" si="51"/>
        <v>1.1817132795959748</v>
      </c>
    </row>
    <row r="106" spans="1:20" x14ac:dyDescent="0.25">
      <c r="A106">
        <v>7</v>
      </c>
      <c r="B106">
        <v>26</v>
      </c>
      <c r="C106">
        <f t="shared" si="39"/>
        <v>25</v>
      </c>
      <c r="D106">
        <v>20</v>
      </c>
      <c r="E106">
        <v>1.25</v>
      </c>
      <c r="F106">
        <v>4.4745847999157897</v>
      </c>
      <c r="G106">
        <v>0.39878000000000002</v>
      </c>
      <c r="H106">
        <v>2.6981000000000002</v>
      </c>
      <c r="I106">
        <f t="shared" si="40"/>
        <v>291200</v>
      </c>
      <c r="J106">
        <f t="shared" si="41"/>
        <v>2203.4270387907782</v>
      </c>
      <c r="K106">
        <f t="shared" si="42"/>
        <v>1944.4397723364066</v>
      </c>
      <c r="L106">
        <f t="shared" si="43"/>
        <v>295347.86681112717</v>
      </c>
      <c r="M106">
        <f t="shared" si="44"/>
        <v>0.90681596774858186</v>
      </c>
      <c r="N106">
        <f t="shared" si="45"/>
        <v>2.2993200000000003</v>
      </c>
      <c r="O106">
        <f t="shared" si="46"/>
        <v>0.59636957951336522</v>
      </c>
      <c r="P106">
        <f t="shared" si="47"/>
        <v>0.19910899926587322</v>
      </c>
      <c r="Q106">
        <f t="shared" si="48"/>
        <v>-0.13682823796197902</v>
      </c>
      <c r="R106">
        <f t="shared" si="49"/>
        <v>0.12408281346566126</v>
      </c>
      <c r="S106">
        <f t="shared" si="50"/>
        <v>3.7112462989781103E-2</v>
      </c>
      <c r="T106">
        <f t="shared" si="51"/>
        <v>1.5199503660470735</v>
      </c>
    </row>
    <row r="107" spans="1:20" x14ac:dyDescent="0.25">
      <c r="A107">
        <v>7</v>
      </c>
      <c r="B107">
        <v>28</v>
      </c>
      <c r="C107">
        <f t="shared" si="39"/>
        <v>25</v>
      </c>
      <c r="D107">
        <v>20</v>
      </c>
      <c r="E107">
        <v>1.25</v>
      </c>
      <c r="F107">
        <v>4.6330276347906203</v>
      </c>
      <c r="G107">
        <v>0.35465000000000002</v>
      </c>
      <c r="H107">
        <v>2.4584999999999999</v>
      </c>
      <c r="I107">
        <f t="shared" si="40"/>
        <v>313600</v>
      </c>
      <c r="J107">
        <f t="shared" si="41"/>
        <v>2205.901468972454</v>
      </c>
      <c r="K107">
        <f t="shared" si="42"/>
        <v>1947.0581721177509</v>
      </c>
      <c r="L107">
        <f t="shared" si="43"/>
        <v>317752.95964109019</v>
      </c>
      <c r="M107">
        <f t="shared" si="44"/>
        <v>0.99999999850727395</v>
      </c>
      <c r="N107">
        <f t="shared" si="45"/>
        <v>2.10385</v>
      </c>
      <c r="O107">
        <f t="shared" si="46"/>
        <v>0.50185195930524928</v>
      </c>
      <c r="P107">
        <f t="shared" si="47"/>
        <v>0.2142797223694955</v>
      </c>
      <c r="Q107">
        <f t="shared" si="48"/>
        <v>-8.6452672968443126E-2</v>
      </c>
      <c r="R107">
        <f t="shared" si="49"/>
        <v>0.18516049490048619</v>
      </c>
      <c r="S107">
        <f t="shared" si="50"/>
        <v>9.4622772277509704E-2</v>
      </c>
      <c r="T107">
        <f t="shared" si="51"/>
        <v>1.8618549708971126</v>
      </c>
    </row>
    <row r="108" spans="1:20" x14ac:dyDescent="0.25">
      <c r="A108">
        <v>7</v>
      </c>
      <c r="B108">
        <v>24</v>
      </c>
      <c r="C108">
        <f t="shared" si="39"/>
        <v>20</v>
      </c>
      <c r="D108">
        <v>20</v>
      </c>
      <c r="E108">
        <v>1</v>
      </c>
      <c r="F108">
        <v>5.1707629570440501</v>
      </c>
      <c r="G108">
        <v>0.43209999999999998</v>
      </c>
      <c r="H108">
        <v>3.0272000000000001</v>
      </c>
      <c r="I108">
        <f t="shared" si="40"/>
        <v>268800</v>
      </c>
      <c r="J108">
        <f t="shared" si="41"/>
        <v>1764.5184252376055</v>
      </c>
      <c r="K108">
        <f t="shared" si="42"/>
        <v>1242.3314164920996</v>
      </c>
      <c r="L108">
        <f t="shared" si="43"/>
        <v>271806.84984172974</v>
      </c>
      <c r="M108">
        <f t="shared" si="44"/>
        <v>0.80890756513604756</v>
      </c>
      <c r="N108">
        <f t="shared" si="45"/>
        <v>2.5951</v>
      </c>
      <c r="O108">
        <f t="shared" si="46"/>
        <v>0.73939112606862401</v>
      </c>
      <c r="P108">
        <f t="shared" si="47"/>
        <v>0.26576727422621743</v>
      </c>
      <c r="Q108">
        <f t="shared" si="48"/>
        <v>-0.24028184709072709</v>
      </c>
      <c r="R108">
        <f t="shared" si="49"/>
        <v>2.2015505965966645E-2</v>
      </c>
      <c r="S108">
        <f t="shared" si="50"/>
        <v>-6.5416945052931302E-2</v>
      </c>
      <c r="T108">
        <f t="shared" si="51"/>
        <v>1.073008413266038</v>
      </c>
    </row>
    <row r="109" spans="1:20" x14ac:dyDescent="0.25">
      <c r="A109">
        <v>7</v>
      </c>
      <c r="B109">
        <v>26</v>
      </c>
      <c r="C109">
        <f t="shared" si="39"/>
        <v>20</v>
      </c>
      <c r="D109">
        <v>20</v>
      </c>
      <c r="E109">
        <v>1</v>
      </c>
      <c r="F109">
        <v>5.42846998967463</v>
      </c>
      <c r="G109">
        <v>0.37919999999999998</v>
      </c>
      <c r="H109">
        <v>2.7382</v>
      </c>
      <c r="I109">
        <f t="shared" si="40"/>
        <v>291200</v>
      </c>
      <c r="J109">
        <f t="shared" si="41"/>
        <v>1766.380776267594</v>
      </c>
      <c r="K109">
        <f t="shared" si="42"/>
        <v>1244.4414542953002</v>
      </c>
      <c r="L109">
        <f t="shared" si="43"/>
        <v>294210.82223056292</v>
      </c>
      <c r="M109">
        <f t="shared" si="44"/>
        <v>0.90208693591758637</v>
      </c>
      <c r="N109">
        <f t="shared" si="45"/>
        <v>2.359</v>
      </c>
      <c r="O109">
        <f t="shared" si="46"/>
        <v>0.62522726393563111</v>
      </c>
      <c r="P109">
        <f t="shared" si="47"/>
        <v>0.29044243253794072</v>
      </c>
      <c r="Q109">
        <f t="shared" si="48"/>
        <v>-0.18585049140591145</v>
      </c>
      <c r="R109">
        <f t="shared" si="49"/>
        <v>8.6133865424963055E-2</v>
      </c>
      <c r="S109">
        <f t="shared" si="50"/>
        <v>-4.5275868519951273E-3</v>
      </c>
      <c r="T109">
        <f t="shared" si="51"/>
        <v>1.3135550798018174</v>
      </c>
    </row>
    <row r="110" spans="1:20" x14ac:dyDescent="0.25">
      <c r="A110">
        <v>7</v>
      </c>
      <c r="B110">
        <v>28</v>
      </c>
      <c r="C110">
        <f t="shared" si="39"/>
        <v>20</v>
      </c>
      <c r="D110">
        <v>20</v>
      </c>
      <c r="E110">
        <v>1</v>
      </c>
      <c r="F110">
        <v>5.5780525839073398</v>
      </c>
      <c r="G110">
        <v>0.33744000000000002</v>
      </c>
      <c r="H110">
        <v>2.5371999999999999</v>
      </c>
      <c r="I110">
        <f t="shared" si="40"/>
        <v>313600</v>
      </c>
      <c r="J110">
        <f t="shared" si="41"/>
        <v>1767.8601469703681</v>
      </c>
      <c r="K110">
        <f t="shared" si="42"/>
        <v>1246.1172301553606</v>
      </c>
      <c r="L110">
        <f t="shared" si="43"/>
        <v>316613.97737712576</v>
      </c>
      <c r="M110">
        <f t="shared" si="44"/>
        <v>0.99526290774293991</v>
      </c>
      <c r="N110">
        <f t="shared" si="45"/>
        <v>2.1997599999999999</v>
      </c>
      <c r="O110">
        <f t="shared" si="46"/>
        <v>0.54822830838265446</v>
      </c>
      <c r="P110">
        <f t="shared" si="47"/>
        <v>0.30476479757274111</v>
      </c>
      <c r="Q110">
        <f t="shared" si="48"/>
        <v>-0.14214466083357025</v>
      </c>
      <c r="R110">
        <f t="shared" si="49"/>
        <v>0.14220723131055729</v>
      </c>
      <c r="S110">
        <f t="shared" si="50"/>
        <v>4.7423267262514765E-2</v>
      </c>
      <c r="T110">
        <f t="shared" si="51"/>
        <v>1.5557185644983533</v>
      </c>
    </row>
    <row r="111" spans="1:20" x14ac:dyDescent="0.25">
      <c r="A111">
        <v>7</v>
      </c>
      <c r="B111">
        <v>24</v>
      </c>
      <c r="C111">
        <f t="shared" si="39"/>
        <v>15</v>
      </c>
      <c r="D111">
        <v>20</v>
      </c>
      <c r="E111">
        <v>0.75</v>
      </c>
      <c r="F111">
        <v>6.5351719639038803</v>
      </c>
      <c r="G111">
        <v>0.40875</v>
      </c>
      <c r="H111">
        <v>3.0589</v>
      </c>
      <c r="I111">
        <f t="shared" si="40"/>
        <v>268800</v>
      </c>
      <c r="J111">
        <f t="shared" si="41"/>
        <v>1325.8737178460985</v>
      </c>
      <c r="K111">
        <f t="shared" si="42"/>
        <v>698.81142177680601</v>
      </c>
      <c r="L111">
        <f t="shared" si="43"/>
        <v>270824.68513962295</v>
      </c>
      <c r="M111">
        <f t="shared" si="44"/>
        <v>0.8048226873582226</v>
      </c>
      <c r="N111">
        <f t="shared" si="45"/>
        <v>2.65015</v>
      </c>
      <c r="O111">
        <f t="shared" si="46"/>
        <v>0.76601001895477927</v>
      </c>
      <c r="P111">
        <f t="shared" si="47"/>
        <v>0.39640790091981926</v>
      </c>
      <c r="Q111">
        <f t="shared" si="48"/>
        <v>-0.30400263047819492</v>
      </c>
      <c r="R111">
        <f t="shared" si="49"/>
        <v>-2.6796301019090502E-2</v>
      </c>
      <c r="S111">
        <f t="shared" si="50"/>
        <v>-0.11919841083879196</v>
      </c>
      <c r="T111">
        <f t="shared" si="51"/>
        <v>0.92315930280341496</v>
      </c>
    </row>
    <row r="112" spans="1:20" x14ac:dyDescent="0.25">
      <c r="A112">
        <v>7</v>
      </c>
      <c r="B112">
        <v>26</v>
      </c>
      <c r="C112">
        <f t="shared" si="39"/>
        <v>15</v>
      </c>
      <c r="D112">
        <v>20</v>
      </c>
      <c r="E112">
        <v>0.75</v>
      </c>
      <c r="F112">
        <v>6.8134715025906702</v>
      </c>
      <c r="G112">
        <v>0.35920999999999997</v>
      </c>
      <c r="H112">
        <v>2.8266</v>
      </c>
      <c r="I112">
        <f t="shared" si="40"/>
        <v>291200</v>
      </c>
      <c r="J112">
        <f t="shared" si="41"/>
        <v>1326.9045355604546</v>
      </c>
      <c r="K112">
        <f t="shared" si="42"/>
        <v>699.99831804110636</v>
      </c>
      <c r="L112">
        <f t="shared" si="43"/>
        <v>293226.90285360155</v>
      </c>
      <c r="M112">
        <f t="shared" si="44"/>
        <v>0.89799476034917147</v>
      </c>
      <c r="N112">
        <f t="shared" si="45"/>
        <v>2.46739</v>
      </c>
      <c r="O112">
        <f t="shared" si="46"/>
        <v>0.67763819581447526</v>
      </c>
      <c r="P112">
        <f t="shared" si="47"/>
        <v>0.42305476850848917</v>
      </c>
      <c r="Q112">
        <f t="shared" si="48"/>
        <v>-0.2606782336593515</v>
      </c>
      <c r="R112">
        <f t="shared" si="49"/>
        <v>2.8990014842779299E-2</v>
      </c>
      <c r="S112">
        <f t="shared" si="50"/>
        <v>-6.75660679912643E-2</v>
      </c>
      <c r="T112">
        <f t="shared" si="51"/>
        <v>1.0877932229436058</v>
      </c>
    </row>
    <row r="113" spans="1:20" x14ac:dyDescent="0.25">
      <c r="A113">
        <v>7</v>
      </c>
      <c r="B113">
        <v>28</v>
      </c>
      <c r="C113">
        <f t="shared" si="39"/>
        <v>15</v>
      </c>
      <c r="D113">
        <v>20</v>
      </c>
      <c r="E113">
        <v>0.75</v>
      </c>
      <c r="F113">
        <v>6.9639259828456304</v>
      </c>
      <c r="G113">
        <v>0.31999</v>
      </c>
      <c r="H113">
        <v>2.6600999999999999</v>
      </c>
      <c r="I113">
        <f t="shared" si="40"/>
        <v>313600</v>
      </c>
      <c r="J113">
        <f t="shared" si="41"/>
        <v>1327.7232911333367</v>
      </c>
      <c r="K113">
        <f t="shared" si="42"/>
        <v>700.9409419623903</v>
      </c>
      <c r="L113">
        <f t="shared" si="43"/>
        <v>315628.66423309577</v>
      </c>
      <c r="M113">
        <f t="shared" si="44"/>
        <v>0.99116493541954709</v>
      </c>
      <c r="N113">
        <f t="shared" si="45"/>
        <v>2.3401100000000001</v>
      </c>
      <c r="O113">
        <f t="shared" si="46"/>
        <v>0.61609318788441458</v>
      </c>
      <c r="P113">
        <f t="shared" si="47"/>
        <v>0.43746061564856698</v>
      </c>
      <c r="Q113">
        <f t="shared" si="48"/>
        <v>-0.22318853432928321</v>
      </c>
      <c r="R113">
        <f t="shared" si="49"/>
        <v>8.0399833107924423E-2</v>
      </c>
      <c r="S113">
        <f t="shared" si="50"/>
        <v>-2.0796289371144833E-2</v>
      </c>
      <c r="T113">
        <f t="shared" si="51"/>
        <v>1.2543766087639507</v>
      </c>
    </row>
    <row r="114" spans="1:20" x14ac:dyDescent="0.25">
      <c r="A114">
        <v>7</v>
      </c>
      <c r="B114">
        <v>22</v>
      </c>
      <c r="C114">
        <f t="shared" si="39"/>
        <v>10</v>
      </c>
      <c r="D114">
        <v>20</v>
      </c>
      <c r="E114">
        <v>0.5</v>
      </c>
      <c r="F114">
        <v>8.1418697274335798</v>
      </c>
      <c r="G114">
        <v>0.44531999999999999</v>
      </c>
      <c r="H114">
        <v>3.4224999999999999</v>
      </c>
      <c r="I114">
        <f t="shared" si="40"/>
        <v>246400</v>
      </c>
      <c r="J114">
        <f t="shared" si="41"/>
        <v>884.43803604749473</v>
      </c>
      <c r="K114">
        <f t="shared" si="42"/>
        <v>309.90581252557263</v>
      </c>
      <c r="L114">
        <f t="shared" si="43"/>
        <v>247594.34384857307</v>
      </c>
      <c r="M114">
        <f t="shared" si="44"/>
        <v>0.70820640222035447</v>
      </c>
      <c r="N114">
        <f t="shared" si="45"/>
        <v>2.9771799999999997</v>
      </c>
      <c r="O114">
        <f t="shared" si="46"/>
        <v>0.92414219952806453</v>
      </c>
      <c r="P114">
        <f t="shared" si="47"/>
        <v>0.55024740335597699</v>
      </c>
      <c r="Q114">
        <f t="shared" si="48"/>
        <v>-0.44811456070954581</v>
      </c>
      <c r="R114">
        <f t="shared" si="49"/>
        <v>-0.15903431997707063</v>
      </c>
      <c r="S114">
        <f t="shared" si="50"/>
        <v>-0.25539440022122895</v>
      </c>
      <c r="T114">
        <f t="shared" si="51"/>
        <v>0.64045161544369522</v>
      </c>
    </row>
    <row r="115" spans="1:20" x14ac:dyDescent="0.25">
      <c r="A115">
        <v>7</v>
      </c>
      <c r="B115">
        <v>24</v>
      </c>
      <c r="C115">
        <f t="shared" si="39"/>
        <v>10</v>
      </c>
      <c r="D115">
        <v>20</v>
      </c>
      <c r="E115">
        <v>0.5</v>
      </c>
      <c r="F115">
        <v>8.6581342685749902</v>
      </c>
      <c r="G115">
        <v>0.38522000000000001</v>
      </c>
      <c r="H115">
        <v>3.1619999999999999</v>
      </c>
      <c r="I115">
        <f t="shared" si="40"/>
        <v>268800</v>
      </c>
      <c r="J115">
        <f t="shared" si="41"/>
        <v>885.09719877965233</v>
      </c>
      <c r="K115">
        <f t="shared" si="42"/>
        <v>310.5828541230249</v>
      </c>
      <c r="L115">
        <f t="shared" si="43"/>
        <v>269995.68005290267</v>
      </c>
      <c r="M115">
        <f t="shared" si="44"/>
        <v>0.80137480896350577</v>
      </c>
      <c r="N115">
        <f t="shared" si="45"/>
        <v>2.77678</v>
      </c>
      <c r="O115">
        <f t="shared" si="46"/>
        <v>0.82724072569726503</v>
      </c>
      <c r="P115">
        <f t="shared" si="47"/>
        <v>0.59967915208770273</v>
      </c>
      <c r="Q115">
        <f t="shared" si="48"/>
        <v>-0.41049298932128597</v>
      </c>
      <c r="R115">
        <f t="shared" si="49"/>
        <v>-0.10752603975008795</v>
      </c>
      <c r="S115">
        <f t="shared" si="50"/>
        <v>-0.20851502294048735</v>
      </c>
      <c r="T115">
        <f t="shared" si="51"/>
        <v>0.74881551649790257</v>
      </c>
    </row>
    <row r="116" spans="1:20" x14ac:dyDescent="0.25">
      <c r="A116">
        <v>7</v>
      </c>
      <c r="B116">
        <v>26</v>
      </c>
      <c r="C116">
        <f t="shared" si="39"/>
        <v>10</v>
      </c>
      <c r="D116">
        <v>20</v>
      </c>
      <c r="E116">
        <v>0.5</v>
      </c>
      <c r="F116">
        <v>8.9648394846036208</v>
      </c>
      <c r="G116">
        <v>0.33912999999999999</v>
      </c>
      <c r="H116">
        <v>2.9790000000000001</v>
      </c>
      <c r="I116">
        <f t="shared" si="40"/>
        <v>291200</v>
      </c>
      <c r="J116">
        <f t="shared" si="41"/>
        <v>885.61066955104297</v>
      </c>
      <c r="K116">
        <f t="shared" si="42"/>
        <v>311.11036357382505</v>
      </c>
      <c r="L116">
        <f t="shared" si="43"/>
        <v>292396.72103312489</v>
      </c>
      <c r="M116">
        <f t="shared" si="44"/>
        <v>0.89454198785312777</v>
      </c>
      <c r="N116">
        <f t="shared" si="45"/>
        <v>2.6398700000000002</v>
      </c>
      <c r="O116">
        <f t="shared" si="46"/>
        <v>0.7610392247882094</v>
      </c>
      <c r="P116">
        <f t="shared" si="47"/>
        <v>0.62904583130978819</v>
      </c>
      <c r="Q116">
        <f t="shared" si="48"/>
        <v>-0.37712562486857348</v>
      </c>
      <c r="R116">
        <f t="shared" si="49"/>
        <v>-5.9208721688148114E-2</v>
      </c>
      <c r="S116">
        <f t="shared" si="50"/>
        <v>-0.16518102274828989</v>
      </c>
      <c r="T116">
        <f t="shared" si="51"/>
        <v>0.85802134570012467</v>
      </c>
    </row>
    <row r="117" spans="1:20" x14ac:dyDescent="0.25">
      <c r="A117">
        <v>7</v>
      </c>
      <c r="B117">
        <v>28</v>
      </c>
      <c r="C117">
        <f t="shared" si="39"/>
        <v>10</v>
      </c>
      <c r="D117">
        <v>20</v>
      </c>
      <c r="E117">
        <v>0.5</v>
      </c>
      <c r="F117">
        <v>9.1323314989887496</v>
      </c>
      <c r="G117">
        <v>0.30259000000000003</v>
      </c>
      <c r="H117">
        <v>2.8445</v>
      </c>
      <c r="I117">
        <f t="shared" si="40"/>
        <v>313600</v>
      </c>
      <c r="J117">
        <f t="shared" si="41"/>
        <v>886.01839664105705</v>
      </c>
      <c r="K117">
        <f t="shared" si="42"/>
        <v>311.52930753884016</v>
      </c>
      <c r="L117">
        <f t="shared" si="43"/>
        <v>314797.54770417989</v>
      </c>
      <c r="M117">
        <f t="shared" si="44"/>
        <v>0.98770827541896977</v>
      </c>
      <c r="N117">
        <f t="shared" si="45"/>
        <v>2.5419100000000001</v>
      </c>
      <c r="O117">
        <f t="shared" si="46"/>
        <v>0.71367161811922175</v>
      </c>
      <c r="P117">
        <f t="shared" si="47"/>
        <v>0.64508300316619982</v>
      </c>
      <c r="Q117">
        <f t="shared" si="48"/>
        <v>-0.34596019343037471</v>
      </c>
      <c r="R117">
        <f t="shared" si="49"/>
        <v>-1.2543076218038546E-2</v>
      </c>
      <c r="S117">
        <f t="shared" si="50"/>
        <v>-0.12368211528881728</v>
      </c>
      <c r="T117">
        <f t="shared" si="51"/>
        <v>0.96922898851260231</v>
      </c>
    </row>
    <row r="118" spans="1:20" x14ac:dyDescent="0.25">
      <c r="A118">
        <v>7</v>
      </c>
      <c r="B118">
        <v>22</v>
      </c>
      <c r="C118">
        <f t="shared" si="39"/>
        <v>5</v>
      </c>
      <c r="D118">
        <v>20</v>
      </c>
      <c r="E118">
        <v>0.25</v>
      </c>
      <c r="F118">
        <v>11.566037550281701</v>
      </c>
      <c r="G118">
        <v>0.41714000000000001</v>
      </c>
      <c r="H118">
        <v>3.5512000000000001</v>
      </c>
      <c r="I118">
        <f t="shared" si="40"/>
        <v>246400</v>
      </c>
      <c r="J118">
        <f t="shared" si="41"/>
        <v>442.63971890787923</v>
      </c>
      <c r="K118">
        <f t="shared" si="42"/>
        <v>77.476453131393157</v>
      </c>
      <c r="L118">
        <f t="shared" si="43"/>
        <v>246920.11617203927</v>
      </c>
      <c r="M118">
        <f t="shared" si="44"/>
        <v>0.70540225170755377</v>
      </c>
      <c r="N118">
        <f t="shared" si="45"/>
        <v>3.1340600000000003</v>
      </c>
      <c r="O118">
        <f t="shared" si="46"/>
        <v>1</v>
      </c>
      <c r="P118">
        <f t="shared" si="47"/>
        <v>0.87810761831489259</v>
      </c>
      <c r="Q118">
        <f t="shared" si="48"/>
        <v>-0.61016259698444641</v>
      </c>
      <c r="R118">
        <f t="shared" si="49"/>
        <v>-0.28127138481144626</v>
      </c>
      <c r="S118">
        <f t="shared" si="50"/>
        <v>-0.39090178886911287</v>
      </c>
      <c r="T118">
        <f t="shared" si="51"/>
        <v>0.50078937247161359</v>
      </c>
    </row>
    <row r="119" spans="1:20" x14ac:dyDescent="0.25">
      <c r="A119">
        <v>7</v>
      </c>
      <c r="B119">
        <v>24</v>
      </c>
      <c r="C119">
        <f t="shared" si="39"/>
        <v>5</v>
      </c>
      <c r="D119">
        <v>20</v>
      </c>
      <c r="E119">
        <v>0.25</v>
      </c>
      <c r="F119">
        <v>12.2524881640243</v>
      </c>
      <c r="G119">
        <v>0.36188999999999999</v>
      </c>
      <c r="H119">
        <v>3.3613</v>
      </c>
      <c r="I119">
        <f t="shared" si="40"/>
        <v>268800</v>
      </c>
      <c r="J119">
        <f t="shared" si="41"/>
        <v>442.90263731061611</v>
      </c>
      <c r="K119">
        <f t="shared" si="42"/>
        <v>77.645713530756225</v>
      </c>
      <c r="L119">
        <f t="shared" si="43"/>
        <v>269320.54835084139</v>
      </c>
      <c r="M119">
        <f t="shared" si="44"/>
        <v>0.79856689855811291</v>
      </c>
      <c r="N119">
        <f t="shared" si="45"/>
        <v>2.9994100000000001</v>
      </c>
      <c r="O119">
        <f t="shared" si="46"/>
        <v>0.93489130014312793</v>
      </c>
      <c r="P119">
        <f t="shared" si="47"/>
        <v>0.94383449194491531</v>
      </c>
      <c r="Q119">
        <f t="shared" si="48"/>
        <v>-0.5917769371235948</v>
      </c>
      <c r="R119">
        <f t="shared" si="49"/>
        <v>-0.24419097820316776</v>
      </c>
      <c r="S119">
        <f t="shared" si="50"/>
        <v>-0.36005296450997676</v>
      </c>
      <c r="T119">
        <f t="shared" si="51"/>
        <v>0.56674362444386606</v>
      </c>
    </row>
    <row r="120" spans="1:20" x14ac:dyDescent="0.25">
      <c r="A120">
        <v>7</v>
      </c>
      <c r="B120">
        <v>26</v>
      </c>
      <c r="C120">
        <f t="shared" si="39"/>
        <v>5</v>
      </c>
      <c r="D120">
        <v>20</v>
      </c>
      <c r="E120">
        <v>0.25</v>
      </c>
      <c r="F120">
        <v>12.6251026187379</v>
      </c>
      <c r="G120">
        <v>0.31927</v>
      </c>
      <c r="H120">
        <v>3.2235</v>
      </c>
      <c r="I120">
        <f t="shared" si="40"/>
        <v>291200</v>
      </c>
      <c r="J120">
        <f t="shared" si="41"/>
        <v>443.10735355704901</v>
      </c>
      <c r="K120">
        <f t="shared" si="42"/>
        <v>77.777590893456264</v>
      </c>
      <c r="L120">
        <f t="shared" si="43"/>
        <v>291720.88494445052</v>
      </c>
      <c r="M120">
        <f t="shared" si="44"/>
        <v>0.89173114786452268</v>
      </c>
      <c r="N120">
        <f t="shared" si="45"/>
        <v>2.9042300000000001</v>
      </c>
      <c r="O120">
        <f t="shared" si="46"/>
        <v>0.88886793547638387</v>
      </c>
      <c r="P120">
        <f t="shared" si="47"/>
        <v>0.97951190658681397</v>
      </c>
      <c r="Q120">
        <f t="shared" si="48"/>
        <v>-0.56900570725237465</v>
      </c>
      <c r="R120">
        <f t="shared" si="49"/>
        <v>-0.20382149347315021</v>
      </c>
      <c r="S120">
        <f t="shared" si="50"/>
        <v>-0.32554956473289165</v>
      </c>
      <c r="T120">
        <f t="shared" si="51"/>
        <v>0.63636677995113311</v>
      </c>
    </row>
    <row r="121" spans="1:20" x14ac:dyDescent="0.25">
      <c r="A121">
        <v>7</v>
      </c>
      <c r="B121">
        <v>28</v>
      </c>
      <c r="C121">
        <f t="shared" si="39"/>
        <v>5</v>
      </c>
      <c r="D121">
        <v>20</v>
      </c>
      <c r="E121">
        <v>0.25</v>
      </c>
      <c r="F121">
        <v>12.8390808743957</v>
      </c>
      <c r="G121">
        <v>0.28548000000000001</v>
      </c>
      <c r="H121">
        <v>3.1202000000000001</v>
      </c>
      <c r="I121">
        <f t="shared" si="40"/>
        <v>313600</v>
      </c>
      <c r="J121">
        <f t="shared" si="41"/>
        <v>443.26985440025862</v>
      </c>
      <c r="K121">
        <f t="shared" si="42"/>
        <v>77.882326884710039</v>
      </c>
      <c r="L121">
        <f t="shared" si="43"/>
        <v>314121.15218128497</v>
      </c>
      <c r="M121">
        <f t="shared" si="44"/>
        <v>0.98489510871223818</v>
      </c>
      <c r="N121">
        <f t="shared" si="45"/>
        <v>2.8347199999999999</v>
      </c>
      <c r="O121">
        <f t="shared" si="46"/>
        <v>0.85525705001740737</v>
      </c>
      <c r="P121">
        <f t="shared" si="47"/>
        <v>1.0000000837224039</v>
      </c>
      <c r="Q121">
        <f t="shared" si="48"/>
        <v>-0.5451238317534769</v>
      </c>
      <c r="R121">
        <f t="shared" si="49"/>
        <v>-0.16261909663704804</v>
      </c>
      <c r="S121">
        <f t="shared" si="50"/>
        <v>-0.29012067500919098</v>
      </c>
      <c r="T121">
        <f t="shared" si="51"/>
        <v>0.70782289656844521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F1DC6-42CB-4021-9443-0A7C8253C9D5}">
  <dimension ref="A1:J121"/>
  <sheetViews>
    <sheetView workbookViewId="0">
      <selection activeCell="F74" sqref="F74"/>
    </sheetView>
  </sheetViews>
  <sheetFormatPr defaultRowHeight="13.8" x14ac:dyDescent="0.25"/>
  <cols>
    <col min="7" max="7" width="11.6640625" bestFit="1" customWidth="1"/>
  </cols>
  <sheetData>
    <row r="1" spans="1:10" x14ac:dyDescent="0.25">
      <c r="A1" t="s">
        <v>0</v>
      </c>
      <c r="B1" t="s">
        <v>1</v>
      </c>
      <c r="C1" t="s">
        <v>62</v>
      </c>
      <c r="D1" t="s">
        <v>63</v>
      </c>
      <c r="E1" t="s">
        <v>33</v>
      </c>
      <c r="F1" t="s">
        <v>11</v>
      </c>
      <c r="G1" t="s">
        <v>50</v>
      </c>
      <c r="H1" t="s">
        <v>51</v>
      </c>
      <c r="J1" t="s">
        <v>54</v>
      </c>
    </row>
    <row r="2" spans="1:10" x14ac:dyDescent="0.25">
      <c r="A2">
        <v>4</v>
      </c>
      <c r="B2">
        <v>12</v>
      </c>
      <c r="C2">
        <f>D2*E2</f>
        <v>25</v>
      </c>
      <c r="D2">
        <v>20</v>
      </c>
      <c r="E2">
        <v>1.25</v>
      </c>
      <c r="F2">
        <v>4.2398027553131401</v>
      </c>
      <c r="G2">
        <v>0.54715999999999998</v>
      </c>
      <c r="H2">
        <v>2.3631000000000002</v>
      </c>
    </row>
    <row r="3" spans="1:10" x14ac:dyDescent="0.25">
      <c r="A3">
        <v>4</v>
      </c>
      <c r="B3">
        <v>14</v>
      </c>
      <c r="C3">
        <f t="shared" ref="C3:C66" si="0">D3*E3</f>
        <v>25</v>
      </c>
      <c r="D3">
        <v>20</v>
      </c>
      <c r="E3">
        <v>1.25</v>
      </c>
      <c r="F3">
        <v>2.39509287481525</v>
      </c>
      <c r="G3">
        <v>0.34210000000000002</v>
      </c>
      <c r="H3">
        <v>1.8348</v>
      </c>
    </row>
    <row r="4" spans="1:10" x14ac:dyDescent="0.25">
      <c r="A4">
        <v>4</v>
      </c>
      <c r="B4">
        <v>16</v>
      </c>
      <c r="C4">
        <f t="shared" si="0"/>
        <v>25</v>
      </c>
      <c r="D4">
        <v>20</v>
      </c>
      <c r="E4">
        <v>1.25</v>
      </c>
      <c r="F4">
        <v>2.5253722226463999</v>
      </c>
      <c r="G4">
        <v>0.27464</v>
      </c>
      <c r="H4">
        <v>1.5862000000000001</v>
      </c>
    </row>
    <row r="5" spans="1:10" x14ac:dyDescent="0.25">
      <c r="A5">
        <v>4</v>
      </c>
      <c r="B5">
        <v>18</v>
      </c>
      <c r="C5">
        <f t="shared" si="0"/>
        <v>25</v>
      </c>
      <c r="D5">
        <v>20</v>
      </c>
      <c r="E5">
        <v>1.25</v>
      </c>
      <c r="F5">
        <v>2.5846862103869799</v>
      </c>
      <c r="G5">
        <v>0.22656000000000001</v>
      </c>
      <c r="H5">
        <v>1.4449000000000001</v>
      </c>
    </row>
    <row r="6" spans="1:10" x14ac:dyDescent="0.25">
      <c r="A6">
        <v>4</v>
      </c>
      <c r="B6">
        <v>20</v>
      </c>
      <c r="C6">
        <f t="shared" si="0"/>
        <v>25</v>
      </c>
      <c r="D6">
        <v>20</v>
      </c>
      <c r="E6">
        <v>1.25</v>
      </c>
      <c r="F6">
        <v>2.5833764864279498</v>
      </c>
      <c r="G6">
        <v>0.19358</v>
      </c>
      <c r="H6">
        <v>1.3553999999999999</v>
      </c>
    </row>
    <row r="7" spans="1:10" x14ac:dyDescent="0.25">
      <c r="A7">
        <v>4</v>
      </c>
      <c r="B7">
        <v>22</v>
      </c>
      <c r="C7">
        <f t="shared" si="0"/>
        <v>25</v>
      </c>
      <c r="D7">
        <v>20</v>
      </c>
      <c r="E7">
        <v>1.25</v>
      </c>
      <c r="F7">
        <v>2.5593414111175901</v>
      </c>
      <c r="G7">
        <v>0.16989000000000001</v>
      </c>
      <c r="H7">
        <v>1.2945</v>
      </c>
    </row>
    <row r="8" spans="1:10" x14ac:dyDescent="0.25">
      <c r="A8">
        <v>4</v>
      </c>
      <c r="B8">
        <v>24</v>
      </c>
      <c r="C8">
        <f t="shared" si="0"/>
        <v>25</v>
      </c>
      <c r="D8">
        <v>20</v>
      </c>
      <c r="E8">
        <v>1.25</v>
      </c>
      <c r="F8">
        <v>2.5408873873873801</v>
      </c>
      <c r="G8">
        <v>0.15212000000000001</v>
      </c>
      <c r="H8">
        <v>1.2508999999999999</v>
      </c>
    </row>
    <row r="9" spans="1:10" x14ac:dyDescent="0.25">
      <c r="A9">
        <v>4</v>
      </c>
      <c r="B9">
        <v>26</v>
      </c>
      <c r="C9">
        <f t="shared" si="0"/>
        <v>25</v>
      </c>
      <c r="D9">
        <v>20</v>
      </c>
      <c r="E9">
        <v>1.25</v>
      </c>
      <c r="F9">
        <v>2.51472271771252</v>
      </c>
      <c r="G9">
        <v>0.13839000000000001</v>
      </c>
      <c r="H9">
        <v>1.2183999999999999</v>
      </c>
    </row>
    <row r="10" spans="1:10" x14ac:dyDescent="0.25">
      <c r="A10">
        <v>4</v>
      </c>
      <c r="B10">
        <v>28</v>
      </c>
      <c r="C10">
        <f t="shared" si="0"/>
        <v>25</v>
      </c>
      <c r="D10">
        <v>20</v>
      </c>
      <c r="E10">
        <v>1.25</v>
      </c>
      <c r="F10">
        <v>2.4862671331982802</v>
      </c>
      <c r="G10">
        <v>0.12751999999999999</v>
      </c>
      <c r="H10">
        <v>1.1935</v>
      </c>
    </row>
    <row r="11" spans="1:10" x14ac:dyDescent="0.25">
      <c r="A11">
        <v>4</v>
      </c>
      <c r="B11">
        <v>12</v>
      </c>
      <c r="C11">
        <f t="shared" si="0"/>
        <v>20</v>
      </c>
      <c r="D11">
        <v>20</v>
      </c>
      <c r="E11">
        <v>1</v>
      </c>
      <c r="F11">
        <v>3.24708216885172</v>
      </c>
      <c r="G11">
        <v>0.44713999999999998</v>
      </c>
      <c r="H11">
        <v>2.3523000000000001</v>
      </c>
    </row>
    <row r="12" spans="1:10" x14ac:dyDescent="0.25">
      <c r="A12">
        <v>4</v>
      </c>
      <c r="B12">
        <v>14</v>
      </c>
      <c r="C12">
        <f t="shared" si="0"/>
        <v>20</v>
      </c>
      <c r="D12">
        <v>20</v>
      </c>
      <c r="E12">
        <v>1</v>
      </c>
      <c r="F12">
        <v>2.9310028449502101</v>
      </c>
      <c r="G12">
        <v>0.32761000000000001</v>
      </c>
      <c r="H12">
        <v>1.9218</v>
      </c>
    </row>
    <row r="13" spans="1:10" x14ac:dyDescent="0.25">
      <c r="A13">
        <v>4</v>
      </c>
      <c r="B13">
        <v>16</v>
      </c>
      <c r="C13">
        <f t="shared" si="0"/>
        <v>20</v>
      </c>
      <c r="D13">
        <v>20</v>
      </c>
      <c r="E13">
        <v>1</v>
      </c>
      <c r="F13">
        <v>3.0261887463758699</v>
      </c>
      <c r="G13">
        <v>0.25745000000000001</v>
      </c>
      <c r="H13">
        <v>1.7065999999999999</v>
      </c>
    </row>
    <row r="14" spans="1:10" x14ac:dyDescent="0.25">
      <c r="A14">
        <v>4</v>
      </c>
      <c r="B14">
        <v>18</v>
      </c>
      <c r="C14">
        <f t="shared" si="0"/>
        <v>20</v>
      </c>
      <c r="D14">
        <v>20</v>
      </c>
      <c r="E14">
        <v>1</v>
      </c>
      <c r="F14">
        <v>3.0606215779729702</v>
      </c>
      <c r="G14">
        <v>0.21274000000000001</v>
      </c>
      <c r="H14">
        <v>1.5805</v>
      </c>
    </row>
    <row r="15" spans="1:10" x14ac:dyDescent="0.25">
      <c r="A15">
        <v>4</v>
      </c>
      <c r="B15">
        <v>20</v>
      </c>
      <c r="C15">
        <f t="shared" si="0"/>
        <v>20</v>
      </c>
      <c r="D15">
        <v>20</v>
      </c>
      <c r="E15">
        <v>1</v>
      </c>
      <c r="F15">
        <v>3.03736031507156</v>
      </c>
      <c r="G15">
        <v>0.18292</v>
      </c>
      <c r="H15">
        <v>1.4990000000000001</v>
      </c>
    </row>
    <row r="16" spans="1:10" x14ac:dyDescent="0.25">
      <c r="A16">
        <v>4</v>
      </c>
      <c r="B16">
        <v>22</v>
      </c>
      <c r="C16">
        <f t="shared" si="0"/>
        <v>20</v>
      </c>
      <c r="D16">
        <v>20</v>
      </c>
      <c r="E16">
        <v>1</v>
      </c>
      <c r="F16">
        <v>3.0044685785395102</v>
      </c>
      <c r="G16">
        <v>0.16156999999999999</v>
      </c>
      <c r="H16">
        <v>1.4429000000000001</v>
      </c>
    </row>
    <row r="17" spans="1:8" x14ac:dyDescent="0.25">
      <c r="A17">
        <v>4</v>
      </c>
      <c r="B17">
        <v>24</v>
      </c>
      <c r="C17">
        <f t="shared" si="0"/>
        <v>20</v>
      </c>
      <c r="D17">
        <v>20</v>
      </c>
      <c r="E17">
        <v>1</v>
      </c>
      <c r="F17">
        <v>2.9801748331898001</v>
      </c>
      <c r="G17">
        <v>0.14557999999999999</v>
      </c>
      <c r="H17">
        <v>1.4024000000000001</v>
      </c>
    </row>
    <row r="18" spans="1:8" x14ac:dyDescent="0.25">
      <c r="A18">
        <v>4</v>
      </c>
      <c r="B18">
        <v>26</v>
      </c>
      <c r="C18">
        <f t="shared" si="0"/>
        <v>20</v>
      </c>
      <c r="D18">
        <v>20</v>
      </c>
      <c r="E18">
        <v>1</v>
      </c>
      <c r="F18">
        <v>2.9499800924933299</v>
      </c>
      <c r="G18">
        <v>0.13322000000000001</v>
      </c>
      <c r="H18">
        <v>1.3720000000000001</v>
      </c>
    </row>
    <row r="19" spans="1:8" x14ac:dyDescent="0.25">
      <c r="A19">
        <v>4</v>
      </c>
      <c r="B19">
        <v>28</v>
      </c>
      <c r="C19">
        <f t="shared" si="0"/>
        <v>20</v>
      </c>
      <c r="D19">
        <v>20</v>
      </c>
      <c r="E19">
        <v>1</v>
      </c>
      <c r="F19">
        <v>2.9186562498102901</v>
      </c>
      <c r="G19">
        <v>0.12346</v>
      </c>
      <c r="H19">
        <v>1.3486</v>
      </c>
    </row>
    <row r="20" spans="1:8" x14ac:dyDescent="0.25">
      <c r="A20">
        <v>4</v>
      </c>
      <c r="B20">
        <v>12</v>
      </c>
      <c r="C20">
        <f t="shared" si="0"/>
        <v>15</v>
      </c>
      <c r="D20">
        <v>20</v>
      </c>
      <c r="E20">
        <v>0.75</v>
      </c>
      <c r="F20">
        <v>3.7636556699528398</v>
      </c>
      <c r="G20">
        <v>0.4204</v>
      </c>
      <c r="H20">
        <v>2.387</v>
      </c>
    </row>
    <row r="21" spans="1:8" x14ac:dyDescent="0.25">
      <c r="A21">
        <v>4</v>
      </c>
      <c r="B21">
        <v>14</v>
      </c>
      <c r="C21">
        <f t="shared" si="0"/>
        <v>15</v>
      </c>
      <c r="D21">
        <v>20</v>
      </c>
      <c r="E21">
        <v>0.75</v>
      </c>
      <c r="F21">
        <v>3.7583516483516402</v>
      </c>
      <c r="G21">
        <v>0.30570999999999998</v>
      </c>
      <c r="H21">
        <v>2.0503</v>
      </c>
    </row>
    <row r="22" spans="1:8" x14ac:dyDescent="0.25">
      <c r="A22">
        <v>4</v>
      </c>
      <c r="B22">
        <v>16</v>
      </c>
      <c r="C22">
        <f t="shared" si="0"/>
        <v>15</v>
      </c>
      <c r="D22">
        <v>20</v>
      </c>
      <c r="E22">
        <v>0.75</v>
      </c>
      <c r="F22">
        <v>3.7927251228471399</v>
      </c>
      <c r="G22">
        <v>0.23860000000000001</v>
      </c>
      <c r="H22">
        <v>1.8718999999999999</v>
      </c>
    </row>
    <row r="23" spans="1:8" x14ac:dyDescent="0.25">
      <c r="A23">
        <v>4</v>
      </c>
      <c r="B23">
        <v>18</v>
      </c>
      <c r="C23">
        <f t="shared" si="0"/>
        <v>15</v>
      </c>
      <c r="D23">
        <v>20</v>
      </c>
      <c r="E23">
        <v>0.75</v>
      </c>
      <c r="F23">
        <v>3.8008286166652399</v>
      </c>
      <c r="G23">
        <v>0.19900000000000001</v>
      </c>
      <c r="H23">
        <v>1.764</v>
      </c>
    </row>
    <row r="24" spans="1:8" x14ac:dyDescent="0.25">
      <c r="A24">
        <v>4</v>
      </c>
      <c r="B24">
        <v>20</v>
      </c>
      <c r="C24">
        <f t="shared" si="0"/>
        <v>15</v>
      </c>
      <c r="D24">
        <v>20</v>
      </c>
      <c r="E24">
        <v>0.75</v>
      </c>
      <c r="F24">
        <v>3.75707716558935</v>
      </c>
      <c r="G24">
        <v>0.17262</v>
      </c>
      <c r="H24">
        <v>1.6928000000000001</v>
      </c>
    </row>
    <row r="25" spans="1:8" x14ac:dyDescent="0.25">
      <c r="A25">
        <v>4</v>
      </c>
      <c r="B25">
        <v>22</v>
      </c>
      <c r="C25">
        <f t="shared" si="0"/>
        <v>15</v>
      </c>
      <c r="D25">
        <v>20</v>
      </c>
      <c r="E25">
        <v>0.75</v>
      </c>
      <c r="F25">
        <v>3.7176905218160301</v>
      </c>
      <c r="G25">
        <v>0.15368000000000001</v>
      </c>
      <c r="H25">
        <v>1.6432</v>
      </c>
    </row>
    <row r="26" spans="1:8" x14ac:dyDescent="0.25">
      <c r="A26">
        <v>4</v>
      </c>
      <c r="B26">
        <v>24</v>
      </c>
      <c r="C26">
        <f t="shared" si="0"/>
        <v>15</v>
      </c>
      <c r="D26">
        <v>20</v>
      </c>
      <c r="E26">
        <v>0.75</v>
      </c>
      <c r="F26">
        <v>3.6890626710953698</v>
      </c>
      <c r="G26">
        <v>0.13947999999999999</v>
      </c>
      <c r="H26">
        <v>1.6069</v>
      </c>
    </row>
    <row r="27" spans="1:8" x14ac:dyDescent="0.25">
      <c r="A27">
        <v>4</v>
      </c>
      <c r="B27">
        <v>26</v>
      </c>
      <c r="C27">
        <f t="shared" si="0"/>
        <v>15</v>
      </c>
      <c r="D27">
        <v>20</v>
      </c>
      <c r="E27">
        <v>0.75</v>
      </c>
      <c r="F27">
        <v>3.6561302768745798</v>
      </c>
      <c r="G27">
        <v>0.12852</v>
      </c>
      <c r="H27">
        <v>1.5795999999999999</v>
      </c>
    </row>
    <row r="28" spans="1:8" x14ac:dyDescent="0.25">
      <c r="A28">
        <v>4</v>
      </c>
      <c r="B28">
        <v>28</v>
      </c>
      <c r="C28">
        <f t="shared" si="0"/>
        <v>15</v>
      </c>
      <c r="D28">
        <v>20</v>
      </c>
      <c r="E28">
        <v>0.75</v>
      </c>
      <c r="F28">
        <v>3.6225051090684799</v>
      </c>
      <c r="G28">
        <v>0.11987</v>
      </c>
      <c r="H28">
        <v>1.5585</v>
      </c>
    </row>
    <row r="29" spans="1:8" x14ac:dyDescent="0.25">
      <c r="A29">
        <v>4</v>
      </c>
      <c r="B29">
        <v>12</v>
      </c>
      <c r="C29">
        <f t="shared" si="0"/>
        <v>10</v>
      </c>
      <c r="D29">
        <v>20</v>
      </c>
      <c r="E29">
        <v>0.5</v>
      </c>
      <c r="F29">
        <v>5.4044319160598198</v>
      </c>
      <c r="G29">
        <v>0.39861000000000002</v>
      </c>
      <c r="H29">
        <v>2.4956</v>
      </c>
    </row>
    <row r="30" spans="1:8" x14ac:dyDescent="0.25">
      <c r="A30">
        <v>4</v>
      </c>
      <c r="B30">
        <v>14</v>
      </c>
      <c r="C30">
        <f t="shared" si="0"/>
        <v>10</v>
      </c>
      <c r="D30">
        <v>20</v>
      </c>
      <c r="E30">
        <v>0.5</v>
      </c>
      <c r="F30">
        <v>5.1135157647929903</v>
      </c>
      <c r="G30">
        <v>0.27827000000000002</v>
      </c>
      <c r="H30">
        <v>2.2498</v>
      </c>
    </row>
    <row r="31" spans="1:8" x14ac:dyDescent="0.25">
      <c r="A31">
        <v>4</v>
      </c>
      <c r="B31">
        <v>16</v>
      </c>
      <c r="C31">
        <f t="shared" si="0"/>
        <v>10</v>
      </c>
      <c r="D31">
        <v>20</v>
      </c>
      <c r="E31">
        <v>0.5</v>
      </c>
      <c r="F31">
        <v>5.1098036824777404</v>
      </c>
      <c r="G31">
        <v>0.21994</v>
      </c>
      <c r="H31">
        <v>2.1126999999999998</v>
      </c>
    </row>
    <row r="32" spans="1:8" x14ac:dyDescent="0.25">
      <c r="A32">
        <v>4</v>
      </c>
      <c r="B32">
        <v>18</v>
      </c>
      <c r="C32">
        <f t="shared" si="0"/>
        <v>10</v>
      </c>
      <c r="D32">
        <v>20</v>
      </c>
      <c r="E32">
        <v>0.5</v>
      </c>
      <c r="F32">
        <v>5.1008851428916602</v>
      </c>
      <c r="G32">
        <v>0.18589</v>
      </c>
      <c r="H32">
        <v>2.0272000000000001</v>
      </c>
    </row>
    <row r="33" spans="1:8" x14ac:dyDescent="0.25">
      <c r="A33">
        <v>4</v>
      </c>
      <c r="B33">
        <v>20</v>
      </c>
      <c r="C33">
        <f t="shared" si="0"/>
        <v>10</v>
      </c>
      <c r="D33">
        <v>20</v>
      </c>
      <c r="E33">
        <v>0.5</v>
      </c>
      <c r="F33">
        <v>5.0410747235932103</v>
      </c>
      <c r="G33">
        <v>0.16295999999999999</v>
      </c>
      <c r="H33">
        <v>1.9698</v>
      </c>
    </row>
    <row r="34" spans="1:8" x14ac:dyDescent="0.25">
      <c r="A34">
        <v>4</v>
      </c>
      <c r="B34">
        <v>22</v>
      </c>
      <c r="C34">
        <f t="shared" si="0"/>
        <v>10</v>
      </c>
      <c r="D34">
        <v>20</v>
      </c>
      <c r="E34">
        <v>0.5</v>
      </c>
      <c r="F34">
        <v>4.9996716956917497</v>
      </c>
      <c r="G34">
        <v>0.14641000000000001</v>
      </c>
      <c r="H34">
        <v>1.9292</v>
      </c>
    </row>
    <row r="35" spans="1:8" x14ac:dyDescent="0.25">
      <c r="A35">
        <v>4</v>
      </c>
      <c r="B35">
        <v>24</v>
      </c>
      <c r="C35">
        <f t="shared" si="0"/>
        <v>10</v>
      </c>
      <c r="D35">
        <v>20</v>
      </c>
      <c r="E35">
        <v>0.5</v>
      </c>
      <c r="F35">
        <v>4.9721338762892699</v>
      </c>
      <c r="G35">
        <v>0.13399</v>
      </c>
      <c r="H35">
        <v>1.8992</v>
      </c>
    </row>
    <row r="36" spans="1:8" x14ac:dyDescent="0.25">
      <c r="A36">
        <v>4</v>
      </c>
      <c r="B36">
        <v>26</v>
      </c>
      <c r="C36">
        <f t="shared" si="0"/>
        <v>10</v>
      </c>
      <c r="D36">
        <v>20</v>
      </c>
      <c r="E36">
        <v>0.5</v>
      </c>
      <c r="F36">
        <v>4.9391461499718501</v>
      </c>
      <c r="G36">
        <v>0.12441000000000001</v>
      </c>
      <c r="H36">
        <v>1.8766</v>
      </c>
    </row>
    <row r="37" spans="1:8" x14ac:dyDescent="0.25">
      <c r="A37">
        <v>4</v>
      </c>
      <c r="B37">
        <v>28</v>
      </c>
      <c r="C37">
        <f t="shared" si="0"/>
        <v>10</v>
      </c>
      <c r="D37">
        <v>20</v>
      </c>
      <c r="E37">
        <v>0.5</v>
      </c>
      <c r="F37">
        <v>4.9055449669784101</v>
      </c>
      <c r="G37">
        <v>0.11685</v>
      </c>
      <c r="H37">
        <v>1.8589</v>
      </c>
    </row>
    <row r="38" spans="1:8" x14ac:dyDescent="0.25">
      <c r="A38">
        <v>4</v>
      </c>
      <c r="B38">
        <v>12</v>
      </c>
      <c r="C38">
        <f t="shared" si="0"/>
        <v>5</v>
      </c>
      <c r="D38">
        <v>20</v>
      </c>
      <c r="E38">
        <v>0.25</v>
      </c>
      <c r="F38">
        <v>8.6750883058753701</v>
      </c>
      <c r="G38">
        <v>0.35763</v>
      </c>
      <c r="H38">
        <v>2.7239</v>
      </c>
    </row>
    <row r="39" spans="1:8" x14ac:dyDescent="0.25">
      <c r="A39">
        <v>4</v>
      </c>
      <c r="B39">
        <v>14</v>
      </c>
      <c r="C39">
        <f t="shared" si="0"/>
        <v>5</v>
      </c>
      <c r="D39">
        <v>20</v>
      </c>
      <c r="E39">
        <v>0.25</v>
      </c>
      <c r="F39">
        <v>7.7333150006874698</v>
      </c>
      <c r="G39">
        <v>0.25031999999999999</v>
      </c>
      <c r="H39">
        <v>2.5748000000000002</v>
      </c>
    </row>
    <row r="40" spans="1:8" x14ac:dyDescent="0.25">
      <c r="A40">
        <v>4</v>
      </c>
      <c r="B40">
        <v>16</v>
      </c>
      <c r="C40">
        <f t="shared" si="0"/>
        <v>5</v>
      </c>
      <c r="D40">
        <v>20</v>
      </c>
      <c r="E40">
        <v>0.25</v>
      </c>
      <c r="F40">
        <v>7.79524140809795</v>
      </c>
      <c r="G40">
        <v>0.20255999999999999</v>
      </c>
      <c r="H40">
        <v>2.4889999999999999</v>
      </c>
    </row>
    <row r="41" spans="1:8" x14ac:dyDescent="0.25">
      <c r="A41">
        <v>4</v>
      </c>
      <c r="B41">
        <v>18</v>
      </c>
      <c r="C41">
        <f t="shared" si="0"/>
        <v>5</v>
      </c>
      <c r="D41">
        <v>20</v>
      </c>
      <c r="E41">
        <v>0.25</v>
      </c>
      <c r="F41">
        <v>7.8138602198788396</v>
      </c>
      <c r="G41">
        <v>0.17380999999999999</v>
      </c>
      <c r="H41">
        <v>2.4344000000000001</v>
      </c>
    </row>
    <row r="42" spans="1:8" x14ac:dyDescent="0.25">
      <c r="A42">
        <v>4</v>
      </c>
      <c r="B42">
        <v>20</v>
      </c>
      <c r="C42">
        <f t="shared" si="0"/>
        <v>5</v>
      </c>
      <c r="D42">
        <v>20</v>
      </c>
      <c r="E42">
        <v>0.25</v>
      </c>
      <c r="F42">
        <v>7.7633307954769704</v>
      </c>
      <c r="G42">
        <v>0.15418000000000001</v>
      </c>
      <c r="H42">
        <v>2.3973</v>
      </c>
    </row>
    <row r="43" spans="1:8" x14ac:dyDescent="0.25">
      <c r="A43">
        <v>4</v>
      </c>
      <c r="B43">
        <v>22</v>
      </c>
      <c r="C43">
        <f t="shared" si="0"/>
        <v>5</v>
      </c>
      <c r="D43">
        <v>20</v>
      </c>
      <c r="E43">
        <v>0.25</v>
      </c>
      <c r="F43">
        <v>7.7388178009285404</v>
      </c>
      <c r="G43">
        <v>0.13996</v>
      </c>
      <c r="H43">
        <v>2.3708999999999998</v>
      </c>
    </row>
    <row r="44" spans="1:8" x14ac:dyDescent="0.25">
      <c r="A44">
        <v>4</v>
      </c>
      <c r="B44">
        <v>24</v>
      </c>
      <c r="C44">
        <f t="shared" si="0"/>
        <v>5</v>
      </c>
      <c r="D44">
        <v>20</v>
      </c>
      <c r="E44">
        <v>0.25</v>
      </c>
      <c r="F44">
        <v>7.7329642248722301</v>
      </c>
      <c r="G44">
        <v>0.12928000000000001</v>
      </c>
      <c r="H44">
        <v>2.3513999999999999</v>
      </c>
    </row>
    <row r="45" spans="1:8" x14ac:dyDescent="0.25">
      <c r="A45">
        <v>4</v>
      </c>
      <c r="B45">
        <v>26</v>
      </c>
      <c r="C45">
        <f t="shared" si="0"/>
        <v>5</v>
      </c>
      <c r="D45">
        <v>20</v>
      </c>
      <c r="E45">
        <v>0.25</v>
      </c>
      <c r="F45">
        <v>7.7151678998292503</v>
      </c>
      <c r="G45">
        <v>0.12103</v>
      </c>
      <c r="H45">
        <v>2.3365</v>
      </c>
    </row>
    <row r="46" spans="1:8" x14ac:dyDescent="0.25">
      <c r="A46">
        <v>4</v>
      </c>
      <c r="B46">
        <v>28</v>
      </c>
      <c r="C46">
        <f t="shared" si="0"/>
        <v>5</v>
      </c>
      <c r="D46">
        <v>20</v>
      </c>
      <c r="E46">
        <v>0.25</v>
      </c>
      <c r="F46">
        <v>7.6920576999828896</v>
      </c>
      <c r="G46">
        <v>0.11452</v>
      </c>
      <c r="H46">
        <v>2.3249</v>
      </c>
    </row>
    <row r="47" spans="1:8" x14ac:dyDescent="0.25">
      <c r="A47">
        <v>5</v>
      </c>
      <c r="B47">
        <v>18</v>
      </c>
      <c r="C47">
        <f t="shared" si="0"/>
        <v>25</v>
      </c>
      <c r="D47">
        <v>20</v>
      </c>
      <c r="E47">
        <v>1.25</v>
      </c>
      <c r="F47">
        <v>3.07740817883731</v>
      </c>
      <c r="G47">
        <v>0.35350999999999999</v>
      </c>
      <c r="H47">
        <v>2.1911</v>
      </c>
    </row>
    <row r="48" spans="1:8" x14ac:dyDescent="0.25">
      <c r="A48">
        <v>5</v>
      </c>
      <c r="B48">
        <v>20</v>
      </c>
      <c r="C48">
        <f t="shared" si="0"/>
        <v>25</v>
      </c>
      <c r="D48">
        <v>20</v>
      </c>
      <c r="E48">
        <v>1.25</v>
      </c>
      <c r="F48">
        <v>3.23438318681958</v>
      </c>
      <c r="G48">
        <v>0.30027999999999999</v>
      </c>
      <c r="H48">
        <v>1.9315</v>
      </c>
    </row>
    <row r="49" spans="1:8" x14ac:dyDescent="0.25">
      <c r="A49">
        <v>5</v>
      </c>
      <c r="B49">
        <v>22</v>
      </c>
      <c r="C49">
        <f t="shared" si="0"/>
        <v>25</v>
      </c>
      <c r="D49">
        <v>20</v>
      </c>
      <c r="E49">
        <v>1.25</v>
      </c>
      <c r="F49">
        <v>3.2925347479477201</v>
      </c>
      <c r="G49">
        <v>0.25971</v>
      </c>
      <c r="H49">
        <v>1.7688999999999999</v>
      </c>
    </row>
    <row r="50" spans="1:8" x14ac:dyDescent="0.25">
      <c r="A50">
        <v>5</v>
      </c>
      <c r="B50">
        <v>24</v>
      </c>
      <c r="C50">
        <f t="shared" si="0"/>
        <v>25</v>
      </c>
      <c r="D50">
        <v>20</v>
      </c>
      <c r="E50">
        <v>1.25</v>
      </c>
      <c r="F50">
        <v>3.2989256839074002</v>
      </c>
      <c r="G50">
        <v>0.22836000000000001</v>
      </c>
      <c r="H50">
        <v>1.6588000000000001</v>
      </c>
    </row>
    <row r="51" spans="1:8" x14ac:dyDescent="0.25">
      <c r="A51">
        <v>5</v>
      </c>
      <c r="B51">
        <v>26</v>
      </c>
      <c r="C51">
        <f t="shared" si="0"/>
        <v>25</v>
      </c>
      <c r="D51">
        <v>20</v>
      </c>
      <c r="E51">
        <v>1.25</v>
      </c>
      <c r="F51">
        <v>3.2803993055555498</v>
      </c>
      <c r="G51">
        <v>0.20387</v>
      </c>
      <c r="H51">
        <v>1.58</v>
      </c>
    </row>
    <row r="52" spans="1:8" x14ac:dyDescent="0.25">
      <c r="A52">
        <v>5</v>
      </c>
      <c r="B52">
        <v>28</v>
      </c>
      <c r="C52">
        <f t="shared" si="0"/>
        <v>25</v>
      </c>
      <c r="D52">
        <v>20</v>
      </c>
      <c r="E52">
        <v>1.25</v>
      </c>
      <c r="F52">
        <v>3.2377878682983399</v>
      </c>
      <c r="G52">
        <v>0.18440999999999999</v>
      </c>
      <c r="H52">
        <v>1.5212000000000001</v>
      </c>
    </row>
    <row r="53" spans="1:8" x14ac:dyDescent="0.25">
      <c r="A53">
        <v>5</v>
      </c>
      <c r="B53">
        <v>16</v>
      </c>
      <c r="C53">
        <f t="shared" si="0"/>
        <v>20</v>
      </c>
      <c r="D53">
        <v>20</v>
      </c>
      <c r="E53">
        <v>1</v>
      </c>
      <c r="F53">
        <v>3.4922468154512298</v>
      </c>
      <c r="G53">
        <v>0.40644999999999998</v>
      </c>
      <c r="H53">
        <v>2.6383999999999999</v>
      </c>
    </row>
    <row r="54" spans="1:8" x14ac:dyDescent="0.25">
      <c r="A54">
        <v>5</v>
      </c>
      <c r="B54">
        <v>18</v>
      </c>
      <c r="C54">
        <f t="shared" si="0"/>
        <v>20</v>
      </c>
      <c r="D54">
        <v>20</v>
      </c>
      <c r="E54">
        <v>1</v>
      </c>
      <c r="F54">
        <v>3.7642533086360102</v>
      </c>
      <c r="G54">
        <v>0.33515</v>
      </c>
      <c r="H54">
        <v>2.2602000000000002</v>
      </c>
    </row>
    <row r="55" spans="1:8" x14ac:dyDescent="0.25">
      <c r="A55">
        <v>5</v>
      </c>
      <c r="B55">
        <v>20</v>
      </c>
      <c r="C55">
        <f t="shared" si="0"/>
        <v>20</v>
      </c>
      <c r="D55">
        <v>20</v>
      </c>
      <c r="E55">
        <v>1</v>
      </c>
      <c r="F55">
        <v>3.9044923460142602</v>
      </c>
      <c r="G55">
        <v>0.28384999999999999</v>
      </c>
      <c r="H55">
        <v>2.0398000000000001</v>
      </c>
    </row>
    <row r="56" spans="1:8" x14ac:dyDescent="0.25">
      <c r="A56">
        <v>5</v>
      </c>
      <c r="B56">
        <v>22</v>
      </c>
      <c r="C56">
        <f t="shared" si="0"/>
        <v>20</v>
      </c>
      <c r="D56">
        <v>20</v>
      </c>
      <c r="E56">
        <v>1</v>
      </c>
      <c r="F56">
        <v>3.9280157170923302</v>
      </c>
      <c r="G56">
        <v>0.24543999999999999</v>
      </c>
      <c r="H56">
        <v>1.8973</v>
      </c>
    </row>
    <row r="57" spans="1:8" x14ac:dyDescent="0.25">
      <c r="A57">
        <v>5</v>
      </c>
      <c r="B57">
        <v>24</v>
      </c>
      <c r="C57">
        <f t="shared" si="0"/>
        <v>20</v>
      </c>
      <c r="D57">
        <v>20</v>
      </c>
      <c r="E57">
        <v>1</v>
      </c>
      <c r="F57">
        <v>3.91976297398053</v>
      </c>
      <c r="G57">
        <v>0.21631</v>
      </c>
      <c r="H57">
        <v>1.7987</v>
      </c>
    </row>
    <row r="58" spans="1:8" x14ac:dyDescent="0.25">
      <c r="A58">
        <v>5</v>
      </c>
      <c r="B58">
        <v>26</v>
      </c>
      <c r="C58">
        <f t="shared" si="0"/>
        <v>20</v>
      </c>
      <c r="D58">
        <v>20</v>
      </c>
      <c r="E58">
        <v>1</v>
      </c>
      <c r="F58">
        <v>3.88120739112617</v>
      </c>
      <c r="G58">
        <v>0.19374</v>
      </c>
      <c r="H58">
        <v>1.7272000000000001</v>
      </c>
    </row>
    <row r="59" spans="1:8" x14ac:dyDescent="0.25">
      <c r="A59">
        <v>5</v>
      </c>
      <c r="B59">
        <v>28</v>
      </c>
      <c r="C59">
        <f t="shared" si="0"/>
        <v>20</v>
      </c>
      <c r="D59">
        <v>20</v>
      </c>
      <c r="E59">
        <v>1</v>
      </c>
      <c r="F59">
        <v>3.8212567009885201</v>
      </c>
      <c r="G59">
        <v>0.17591000000000001</v>
      </c>
      <c r="H59">
        <v>1.6734</v>
      </c>
    </row>
    <row r="60" spans="1:8" x14ac:dyDescent="0.25">
      <c r="A60">
        <v>5</v>
      </c>
      <c r="B60">
        <v>16</v>
      </c>
      <c r="C60">
        <f t="shared" si="0"/>
        <v>15</v>
      </c>
      <c r="D60">
        <v>20</v>
      </c>
      <c r="E60">
        <v>0.75</v>
      </c>
      <c r="F60">
        <v>4.50512411929199</v>
      </c>
      <c r="G60">
        <v>0.38235000000000002</v>
      </c>
      <c r="H60">
        <v>2.6760999999999999</v>
      </c>
    </row>
    <row r="61" spans="1:8" x14ac:dyDescent="0.25">
      <c r="A61">
        <v>5</v>
      </c>
      <c r="B61">
        <v>18</v>
      </c>
      <c r="C61">
        <f t="shared" si="0"/>
        <v>15</v>
      </c>
      <c r="D61">
        <v>20</v>
      </c>
      <c r="E61">
        <v>0.75</v>
      </c>
      <c r="F61">
        <v>4.79859897514884</v>
      </c>
      <c r="G61">
        <v>0.31497000000000003</v>
      </c>
      <c r="H61">
        <v>2.3769999999999998</v>
      </c>
    </row>
    <row r="62" spans="1:8" x14ac:dyDescent="0.25">
      <c r="A62">
        <v>5</v>
      </c>
      <c r="B62">
        <v>20</v>
      </c>
      <c r="C62">
        <f t="shared" si="0"/>
        <v>15</v>
      </c>
      <c r="D62">
        <v>20</v>
      </c>
      <c r="E62">
        <v>0.75</v>
      </c>
      <c r="F62">
        <v>4.9111886120996404</v>
      </c>
      <c r="G62">
        <v>0.26647999999999999</v>
      </c>
      <c r="H62">
        <v>2.1941000000000002</v>
      </c>
    </row>
    <row r="63" spans="1:8" x14ac:dyDescent="0.25">
      <c r="A63">
        <v>5</v>
      </c>
      <c r="B63">
        <v>22</v>
      </c>
      <c r="C63">
        <f t="shared" si="0"/>
        <v>15</v>
      </c>
      <c r="D63">
        <v>20</v>
      </c>
      <c r="E63">
        <v>0.75</v>
      </c>
      <c r="F63">
        <v>4.8981813409588497</v>
      </c>
      <c r="G63">
        <v>0.23099</v>
      </c>
      <c r="H63">
        <v>2.0724</v>
      </c>
    </row>
    <row r="64" spans="1:8" x14ac:dyDescent="0.25">
      <c r="A64">
        <v>5</v>
      </c>
      <c r="B64">
        <v>24</v>
      </c>
      <c r="C64">
        <f t="shared" si="0"/>
        <v>15</v>
      </c>
      <c r="D64">
        <v>20</v>
      </c>
      <c r="E64">
        <v>0.75</v>
      </c>
      <c r="F64">
        <v>4.87508605213071</v>
      </c>
      <c r="G64">
        <v>0.20438999999999999</v>
      </c>
      <c r="H64">
        <v>1.9865999999999999</v>
      </c>
    </row>
    <row r="65" spans="1:8" x14ac:dyDescent="0.25">
      <c r="A65">
        <v>5</v>
      </c>
      <c r="B65">
        <v>26</v>
      </c>
      <c r="C65">
        <f t="shared" si="0"/>
        <v>15</v>
      </c>
      <c r="D65">
        <v>20</v>
      </c>
      <c r="E65">
        <v>0.75</v>
      </c>
      <c r="F65">
        <v>4.8131465417265797</v>
      </c>
      <c r="G65">
        <v>0.18392</v>
      </c>
      <c r="H65">
        <v>1.9235</v>
      </c>
    </row>
    <row r="66" spans="1:8" x14ac:dyDescent="0.25">
      <c r="A66">
        <v>5</v>
      </c>
      <c r="B66">
        <v>28</v>
      </c>
      <c r="C66">
        <f t="shared" si="0"/>
        <v>15</v>
      </c>
      <c r="D66">
        <v>20</v>
      </c>
      <c r="E66">
        <v>0.75</v>
      </c>
      <c r="F66">
        <v>4.73284781188765</v>
      </c>
      <c r="G66">
        <v>0.16778000000000001</v>
      </c>
      <c r="H66">
        <v>1.8754999999999999</v>
      </c>
    </row>
    <row r="67" spans="1:8" x14ac:dyDescent="0.25">
      <c r="A67">
        <v>5</v>
      </c>
      <c r="B67">
        <v>16</v>
      </c>
      <c r="C67">
        <f t="shared" ref="C67:C121" si="1">D67*E67</f>
        <v>10</v>
      </c>
      <c r="D67">
        <v>20</v>
      </c>
      <c r="E67">
        <v>0.5</v>
      </c>
      <c r="F67">
        <v>6.1813128761082199</v>
      </c>
      <c r="G67">
        <v>0.35708000000000001</v>
      </c>
      <c r="H67">
        <v>2.7930999999999999</v>
      </c>
    </row>
    <row r="68" spans="1:8" x14ac:dyDescent="0.25">
      <c r="A68">
        <v>5</v>
      </c>
      <c r="B68">
        <v>18</v>
      </c>
      <c r="C68">
        <f t="shared" si="1"/>
        <v>10</v>
      </c>
      <c r="D68">
        <v>20</v>
      </c>
      <c r="E68">
        <v>0.5</v>
      </c>
      <c r="F68">
        <v>6.5048087032548603</v>
      </c>
      <c r="G68">
        <v>0.29350999999999999</v>
      </c>
      <c r="H68">
        <v>2.5653000000000001</v>
      </c>
    </row>
    <row r="69" spans="1:8" x14ac:dyDescent="0.25">
      <c r="A69">
        <v>5</v>
      </c>
      <c r="B69">
        <v>20</v>
      </c>
      <c r="C69">
        <f t="shared" si="1"/>
        <v>10</v>
      </c>
      <c r="D69">
        <v>20</v>
      </c>
      <c r="E69">
        <v>0.5</v>
      </c>
      <c r="F69">
        <v>6.5797380834428196</v>
      </c>
      <c r="G69">
        <v>0.24886</v>
      </c>
      <c r="H69">
        <v>2.4201000000000001</v>
      </c>
    </row>
    <row r="70" spans="1:8" x14ac:dyDescent="0.25">
      <c r="A70">
        <v>5</v>
      </c>
      <c r="B70">
        <v>22</v>
      </c>
      <c r="C70">
        <f t="shared" si="1"/>
        <v>10</v>
      </c>
      <c r="D70">
        <v>20</v>
      </c>
      <c r="E70">
        <v>0.5</v>
      </c>
      <c r="F70">
        <v>6.5476461775442596</v>
      </c>
      <c r="G70">
        <v>0.21679000000000001</v>
      </c>
      <c r="H70">
        <v>2.3210000000000002</v>
      </c>
    </row>
    <row r="71" spans="1:8" x14ac:dyDescent="0.25">
      <c r="A71">
        <v>5</v>
      </c>
      <c r="B71">
        <v>24</v>
      </c>
      <c r="C71">
        <f t="shared" si="1"/>
        <v>10</v>
      </c>
      <c r="D71">
        <v>20</v>
      </c>
      <c r="E71">
        <v>0.5</v>
      </c>
      <c r="F71">
        <v>6.49907574719089</v>
      </c>
      <c r="G71">
        <v>0.19292000000000001</v>
      </c>
      <c r="H71">
        <v>2.2498</v>
      </c>
    </row>
    <row r="72" spans="1:8" x14ac:dyDescent="0.25">
      <c r="A72">
        <v>5</v>
      </c>
      <c r="B72">
        <v>26</v>
      </c>
      <c r="C72">
        <f t="shared" si="1"/>
        <v>10</v>
      </c>
      <c r="D72">
        <v>20</v>
      </c>
      <c r="E72">
        <v>0.5</v>
      </c>
      <c r="F72">
        <v>6.4106793029529099</v>
      </c>
      <c r="G72">
        <v>0.17458000000000001</v>
      </c>
      <c r="H72">
        <v>2.1966999999999999</v>
      </c>
    </row>
    <row r="73" spans="1:8" x14ac:dyDescent="0.25">
      <c r="A73">
        <v>5</v>
      </c>
      <c r="B73">
        <v>28</v>
      </c>
      <c r="C73">
        <f t="shared" si="1"/>
        <v>10</v>
      </c>
      <c r="D73">
        <v>20</v>
      </c>
      <c r="E73">
        <v>0.5</v>
      </c>
      <c r="F73">
        <v>6.3045862615265804</v>
      </c>
      <c r="G73">
        <v>0.16014999999999999</v>
      </c>
      <c r="H73">
        <v>2.1560000000000001</v>
      </c>
    </row>
    <row r="74" spans="1:8" x14ac:dyDescent="0.25">
      <c r="A74">
        <v>5</v>
      </c>
      <c r="B74">
        <v>14</v>
      </c>
      <c r="C74">
        <f t="shared" si="1"/>
        <v>5</v>
      </c>
      <c r="D74">
        <v>20</v>
      </c>
      <c r="E74">
        <v>0.25</v>
      </c>
      <c r="F74">
        <v>8.5610218328788807</v>
      </c>
      <c r="G74">
        <v>0.41774</v>
      </c>
      <c r="H74">
        <v>3.2875999999999999</v>
      </c>
    </row>
    <row r="75" spans="1:8" x14ac:dyDescent="0.25">
      <c r="A75">
        <v>5</v>
      </c>
      <c r="B75">
        <v>16</v>
      </c>
      <c r="C75">
        <f t="shared" si="1"/>
        <v>5</v>
      </c>
      <c r="D75">
        <v>20</v>
      </c>
      <c r="E75">
        <v>0.25</v>
      </c>
      <c r="F75">
        <v>9.3173235043946701</v>
      </c>
      <c r="G75">
        <v>0.33040999999999998</v>
      </c>
      <c r="H75">
        <v>3.0268999999999999</v>
      </c>
    </row>
    <row r="76" spans="1:8" x14ac:dyDescent="0.25">
      <c r="A76">
        <v>5</v>
      </c>
      <c r="B76">
        <v>18</v>
      </c>
      <c r="C76">
        <f t="shared" si="1"/>
        <v>5</v>
      </c>
      <c r="D76">
        <v>20</v>
      </c>
      <c r="E76">
        <v>0.25</v>
      </c>
      <c r="F76">
        <v>9.7053671055567907</v>
      </c>
      <c r="G76">
        <v>0.27160000000000001</v>
      </c>
      <c r="H76">
        <v>2.8694000000000002</v>
      </c>
    </row>
    <row r="77" spans="1:8" x14ac:dyDescent="0.25">
      <c r="A77">
        <v>5</v>
      </c>
      <c r="B77">
        <v>20</v>
      </c>
      <c r="C77">
        <f t="shared" si="1"/>
        <v>5</v>
      </c>
      <c r="D77">
        <v>20</v>
      </c>
      <c r="E77">
        <v>0.25</v>
      </c>
      <c r="F77">
        <v>9.7495543508223808</v>
      </c>
      <c r="G77">
        <v>0.23166</v>
      </c>
      <c r="H77">
        <v>2.7658</v>
      </c>
    </row>
    <row r="78" spans="1:8" x14ac:dyDescent="0.25">
      <c r="A78">
        <v>5</v>
      </c>
      <c r="B78">
        <v>22</v>
      </c>
      <c r="C78">
        <f t="shared" si="1"/>
        <v>5</v>
      </c>
      <c r="D78">
        <v>20</v>
      </c>
      <c r="E78">
        <v>0.25</v>
      </c>
      <c r="F78">
        <v>9.7381516156059895</v>
      </c>
      <c r="G78">
        <v>0.20324999999999999</v>
      </c>
      <c r="H78">
        <v>2.6934</v>
      </c>
    </row>
    <row r="79" spans="1:8" x14ac:dyDescent="0.25">
      <c r="A79">
        <v>5</v>
      </c>
      <c r="B79">
        <v>24</v>
      </c>
      <c r="C79">
        <f t="shared" si="1"/>
        <v>5</v>
      </c>
      <c r="D79">
        <v>20</v>
      </c>
      <c r="E79">
        <v>0.25</v>
      </c>
      <c r="F79">
        <v>9.6721118709070506</v>
      </c>
      <c r="G79">
        <v>0.18212999999999999</v>
      </c>
      <c r="H79">
        <v>2.6406999999999998</v>
      </c>
    </row>
    <row r="80" spans="1:8" x14ac:dyDescent="0.25">
      <c r="A80">
        <v>5</v>
      </c>
      <c r="B80">
        <v>26</v>
      </c>
      <c r="C80">
        <f t="shared" si="1"/>
        <v>5</v>
      </c>
      <c r="D80">
        <v>20</v>
      </c>
      <c r="E80">
        <v>0.25</v>
      </c>
      <c r="F80">
        <v>9.5566531713900105</v>
      </c>
      <c r="G80">
        <v>0.16592000000000001</v>
      </c>
      <c r="H80">
        <v>2.601</v>
      </c>
    </row>
    <row r="81" spans="1:8" x14ac:dyDescent="0.25">
      <c r="A81">
        <v>5</v>
      </c>
      <c r="B81">
        <v>28</v>
      </c>
      <c r="C81">
        <f t="shared" si="1"/>
        <v>5</v>
      </c>
      <c r="D81">
        <v>20</v>
      </c>
      <c r="E81">
        <v>0.25</v>
      </c>
      <c r="F81">
        <v>9.42030387730237</v>
      </c>
      <c r="G81">
        <v>0.15318000000000001</v>
      </c>
      <c r="H81">
        <v>2.5703</v>
      </c>
    </row>
    <row r="82" spans="1:8" x14ac:dyDescent="0.25">
      <c r="A82">
        <v>6</v>
      </c>
      <c r="B82">
        <v>22</v>
      </c>
      <c r="C82">
        <f t="shared" si="1"/>
        <v>25</v>
      </c>
      <c r="D82">
        <v>20</v>
      </c>
      <c r="E82">
        <v>1.25</v>
      </c>
      <c r="F82">
        <v>3.7855386951877099</v>
      </c>
      <c r="G82">
        <v>0.37530000000000002</v>
      </c>
      <c r="H82">
        <v>2.4701</v>
      </c>
    </row>
    <row r="83" spans="1:8" x14ac:dyDescent="0.25">
      <c r="A83">
        <v>6</v>
      </c>
      <c r="B83">
        <v>24</v>
      </c>
      <c r="C83">
        <f t="shared" si="1"/>
        <v>25</v>
      </c>
      <c r="D83">
        <v>20</v>
      </c>
      <c r="E83">
        <v>1.25</v>
      </c>
      <c r="F83">
        <v>3.9474484705424202</v>
      </c>
      <c r="G83">
        <v>0.32773999999999998</v>
      </c>
      <c r="H83">
        <v>2.2174999999999998</v>
      </c>
    </row>
    <row r="84" spans="1:8" x14ac:dyDescent="0.25">
      <c r="A84">
        <v>6</v>
      </c>
      <c r="B84">
        <v>26</v>
      </c>
      <c r="C84">
        <f t="shared" si="1"/>
        <v>25</v>
      </c>
      <c r="D84">
        <v>20</v>
      </c>
      <c r="E84">
        <v>1.25</v>
      </c>
      <c r="F84">
        <v>4.0282802666325397</v>
      </c>
      <c r="G84">
        <v>0.29011999999999999</v>
      </c>
      <c r="H84">
        <v>2.0472999999999999</v>
      </c>
    </row>
    <row r="85" spans="1:8" x14ac:dyDescent="0.25">
      <c r="A85">
        <v>6</v>
      </c>
      <c r="B85">
        <v>28</v>
      </c>
      <c r="C85">
        <f t="shared" si="1"/>
        <v>25</v>
      </c>
      <c r="D85">
        <v>20</v>
      </c>
      <c r="E85">
        <v>1.25</v>
      </c>
      <c r="F85">
        <v>4.0418884582377403</v>
      </c>
      <c r="G85">
        <v>0.25978000000000001</v>
      </c>
      <c r="H85">
        <v>1.9256</v>
      </c>
    </row>
    <row r="86" spans="1:8" x14ac:dyDescent="0.25">
      <c r="A86">
        <v>6</v>
      </c>
      <c r="B86">
        <v>22</v>
      </c>
      <c r="C86">
        <f t="shared" si="1"/>
        <v>20</v>
      </c>
      <c r="D86">
        <v>20</v>
      </c>
      <c r="E86">
        <v>1</v>
      </c>
      <c r="F86">
        <v>4.6133544034120204</v>
      </c>
      <c r="G86">
        <v>0.35613</v>
      </c>
      <c r="H86">
        <v>2.5238</v>
      </c>
    </row>
    <row r="87" spans="1:8" x14ac:dyDescent="0.25">
      <c r="A87">
        <v>6</v>
      </c>
      <c r="B87">
        <v>24</v>
      </c>
      <c r="C87">
        <f t="shared" si="1"/>
        <v>20</v>
      </c>
      <c r="D87">
        <v>20</v>
      </c>
      <c r="E87">
        <v>1</v>
      </c>
      <c r="F87">
        <v>4.7693544446458498</v>
      </c>
      <c r="G87">
        <v>0.31089</v>
      </c>
      <c r="H87">
        <v>2.3111999999999999</v>
      </c>
    </row>
    <row r="88" spans="1:8" x14ac:dyDescent="0.25">
      <c r="A88">
        <v>6</v>
      </c>
      <c r="B88">
        <v>26</v>
      </c>
      <c r="C88">
        <f t="shared" si="1"/>
        <v>20</v>
      </c>
      <c r="D88">
        <v>20</v>
      </c>
      <c r="E88">
        <v>1</v>
      </c>
      <c r="F88">
        <v>4.8279653466285</v>
      </c>
      <c r="G88">
        <v>0.27529999999999999</v>
      </c>
      <c r="H88">
        <v>2.1638000000000002</v>
      </c>
    </row>
    <row r="89" spans="1:8" x14ac:dyDescent="0.25">
      <c r="A89">
        <v>6</v>
      </c>
      <c r="B89">
        <v>28</v>
      </c>
      <c r="C89">
        <f t="shared" si="1"/>
        <v>20</v>
      </c>
      <c r="D89">
        <v>20</v>
      </c>
      <c r="E89">
        <v>1</v>
      </c>
      <c r="F89">
        <v>4.8109435182734996</v>
      </c>
      <c r="G89">
        <v>0.24682000000000001</v>
      </c>
      <c r="H89">
        <v>2.0565000000000002</v>
      </c>
    </row>
    <row r="90" spans="1:8" x14ac:dyDescent="0.25">
      <c r="A90">
        <v>6</v>
      </c>
      <c r="B90">
        <v>22</v>
      </c>
      <c r="C90">
        <f t="shared" si="1"/>
        <v>15</v>
      </c>
      <c r="D90">
        <v>20</v>
      </c>
      <c r="E90">
        <v>0.75</v>
      </c>
      <c r="F90">
        <v>5.8419224768051103</v>
      </c>
      <c r="G90">
        <v>0.33605000000000002</v>
      </c>
      <c r="H90">
        <v>2.6267</v>
      </c>
    </row>
    <row r="91" spans="1:8" x14ac:dyDescent="0.25">
      <c r="A91">
        <v>6</v>
      </c>
      <c r="B91">
        <v>24</v>
      </c>
      <c r="C91">
        <f t="shared" si="1"/>
        <v>15</v>
      </c>
      <c r="D91">
        <v>20</v>
      </c>
      <c r="E91">
        <v>0.75</v>
      </c>
      <c r="F91">
        <v>5.9889245180661401</v>
      </c>
      <c r="G91">
        <v>0.29355999999999999</v>
      </c>
      <c r="H91">
        <v>2.4504999999999999</v>
      </c>
    </row>
    <row r="92" spans="1:8" x14ac:dyDescent="0.25">
      <c r="A92">
        <v>6</v>
      </c>
      <c r="B92">
        <v>26</v>
      </c>
      <c r="C92">
        <f t="shared" si="1"/>
        <v>15</v>
      </c>
      <c r="D92">
        <v>20</v>
      </c>
      <c r="E92">
        <v>0.75</v>
      </c>
      <c r="F92">
        <v>6.0166493236212197</v>
      </c>
      <c r="G92">
        <v>0.26033000000000001</v>
      </c>
      <c r="H92">
        <v>2.3250999999999999</v>
      </c>
    </row>
    <row r="93" spans="1:8" x14ac:dyDescent="0.25">
      <c r="A93">
        <v>6</v>
      </c>
      <c r="B93">
        <v>28</v>
      </c>
      <c r="C93">
        <f t="shared" si="1"/>
        <v>15</v>
      </c>
      <c r="D93">
        <v>20</v>
      </c>
      <c r="E93">
        <v>0.75</v>
      </c>
      <c r="F93">
        <v>5.9594622690784398</v>
      </c>
      <c r="G93">
        <v>0.23393</v>
      </c>
      <c r="H93">
        <v>2.2322000000000002</v>
      </c>
    </row>
    <row r="94" spans="1:8" x14ac:dyDescent="0.25">
      <c r="A94">
        <v>6</v>
      </c>
      <c r="B94">
        <v>20</v>
      </c>
      <c r="C94">
        <f t="shared" si="1"/>
        <v>10</v>
      </c>
      <c r="D94">
        <v>20</v>
      </c>
      <c r="E94">
        <v>0.5</v>
      </c>
      <c r="F94">
        <v>7.4857272849824703</v>
      </c>
      <c r="G94">
        <v>0.36742999999999998</v>
      </c>
      <c r="H94">
        <v>3.0017999999999998</v>
      </c>
    </row>
    <row r="95" spans="1:8" x14ac:dyDescent="0.25">
      <c r="A95">
        <v>6</v>
      </c>
      <c r="B95">
        <v>22</v>
      </c>
      <c r="C95">
        <f t="shared" si="1"/>
        <v>10</v>
      </c>
      <c r="D95">
        <v>20</v>
      </c>
      <c r="E95">
        <v>0.5</v>
      </c>
      <c r="F95">
        <v>7.8158552871190903</v>
      </c>
      <c r="G95">
        <v>0.31556000000000001</v>
      </c>
      <c r="H95">
        <v>2.7976999999999999</v>
      </c>
    </row>
    <row r="96" spans="1:8" x14ac:dyDescent="0.25">
      <c r="A96">
        <v>6</v>
      </c>
      <c r="B96">
        <v>24</v>
      </c>
      <c r="C96">
        <f t="shared" si="1"/>
        <v>10</v>
      </c>
      <c r="D96">
        <v>20</v>
      </c>
      <c r="E96">
        <v>0.5</v>
      </c>
      <c r="F96">
        <v>7.9518261347142101</v>
      </c>
      <c r="G96">
        <v>0.27614</v>
      </c>
      <c r="H96">
        <v>2.6560000000000001</v>
      </c>
    </row>
    <row r="97" spans="1:8" x14ac:dyDescent="0.25">
      <c r="A97">
        <v>6</v>
      </c>
      <c r="B97">
        <v>26</v>
      </c>
      <c r="C97">
        <f t="shared" si="1"/>
        <v>10</v>
      </c>
      <c r="D97">
        <v>20</v>
      </c>
      <c r="E97">
        <v>0.5</v>
      </c>
      <c r="F97">
        <v>7.9388412920810598</v>
      </c>
      <c r="G97">
        <v>0.24554000000000001</v>
      </c>
      <c r="H97">
        <v>2.5531999999999999</v>
      </c>
    </row>
    <row r="98" spans="1:8" x14ac:dyDescent="0.25">
      <c r="A98">
        <v>6</v>
      </c>
      <c r="B98">
        <v>28</v>
      </c>
      <c r="C98">
        <f t="shared" si="1"/>
        <v>10</v>
      </c>
      <c r="D98">
        <v>20</v>
      </c>
      <c r="E98">
        <v>0.5</v>
      </c>
      <c r="F98">
        <v>7.8273860914871696</v>
      </c>
      <c r="G98">
        <v>0.22136</v>
      </c>
      <c r="H98">
        <v>2.4756999999999998</v>
      </c>
    </row>
    <row r="99" spans="1:8" x14ac:dyDescent="0.25">
      <c r="A99">
        <v>6</v>
      </c>
      <c r="B99">
        <v>18</v>
      </c>
      <c r="C99">
        <f t="shared" si="1"/>
        <v>5</v>
      </c>
      <c r="D99">
        <v>20</v>
      </c>
      <c r="E99">
        <v>0.25</v>
      </c>
      <c r="F99">
        <v>10.187829564597999</v>
      </c>
      <c r="G99">
        <v>0.40809000000000001</v>
      </c>
      <c r="H99">
        <v>3.4420000000000002</v>
      </c>
    </row>
    <row r="100" spans="1:8" x14ac:dyDescent="0.25">
      <c r="A100">
        <v>6</v>
      </c>
      <c r="B100">
        <v>20</v>
      </c>
      <c r="C100">
        <f t="shared" si="1"/>
        <v>5</v>
      </c>
      <c r="D100">
        <v>20</v>
      </c>
      <c r="E100">
        <v>0.25</v>
      </c>
      <c r="F100">
        <v>10.917206890164801</v>
      </c>
      <c r="G100">
        <v>0.34286</v>
      </c>
      <c r="H100">
        <v>3.2212999999999998</v>
      </c>
    </row>
    <row r="101" spans="1:8" x14ac:dyDescent="0.25">
      <c r="A101">
        <v>6</v>
      </c>
      <c r="B101">
        <v>22</v>
      </c>
      <c r="C101">
        <f t="shared" si="1"/>
        <v>5</v>
      </c>
      <c r="D101">
        <v>20</v>
      </c>
      <c r="E101">
        <v>0.25</v>
      </c>
      <c r="F101">
        <v>11.3425676459592</v>
      </c>
      <c r="G101">
        <v>0.29508000000000001</v>
      </c>
      <c r="H101">
        <v>3.0724</v>
      </c>
    </row>
    <row r="102" spans="1:8" x14ac:dyDescent="0.25">
      <c r="A102">
        <v>6</v>
      </c>
      <c r="B102">
        <v>24</v>
      </c>
      <c r="C102">
        <f t="shared" si="1"/>
        <v>5</v>
      </c>
      <c r="D102">
        <v>20</v>
      </c>
      <c r="E102">
        <v>0.25</v>
      </c>
      <c r="F102">
        <v>11.4779987868371</v>
      </c>
      <c r="G102">
        <v>0.25901000000000002</v>
      </c>
      <c r="H102">
        <v>2.9662999999999999</v>
      </c>
    </row>
    <row r="103" spans="1:8" x14ac:dyDescent="0.25">
      <c r="A103">
        <v>6</v>
      </c>
      <c r="B103">
        <v>26</v>
      </c>
      <c r="C103">
        <f t="shared" si="1"/>
        <v>5</v>
      </c>
      <c r="D103">
        <v>20</v>
      </c>
      <c r="E103">
        <v>0.25</v>
      </c>
      <c r="F103">
        <v>11.4148283627586</v>
      </c>
      <c r="G103">
        <v>0.23121</v>
      </c>
      <c r="H103">
        <v>2.8877000000000002</v>
      </c>
    </row>
    <row r="104" spans="1:8" x14ac:dyDescent="0.25">
      <c r="A104">
        <v>6</v>
      </c>
      <c r="B104">
        <v>28</v>
      </c>
      <c r="C104">
        <f t="shared" si="1"/>
        <v>5</v>
      </c>
      <c r="D104">
        <v>20</v>
      </c>
      <c r="E104">
        <v>0.25</v>
      </c>
      <c r="F104">
        <v>11.263889400921601</v>
      </c>
      <c r="G104">
        <v>0.20932000000000001</v>
      </c>
      <c r="H104">
        <v>2.8277000000000001</v>
      </c>
    </row>
    <row r="105" spans="1:8" x14ac:dyDescent="0.25">
      <c r="A105">
        <v>7</v>
      </c>
      <c r="B105">
        <v>24</v>
      </c>
      <c r="C105">
        <f t="shared" si="1"/>
        <v>25</v>
      </c>
      <c r="D105">
        <v>20</v>
      </c>
      <c r="E105">
        <v>1.25</v>
      </c>
      <c r="F105">
        <v>4.2344199372314</v>
      </c>
      <c r="G105">
        <v>0.45490000000000003</v>
      </c>
      <c r="H105">
        <v>3.0552000000000001</v>
      </c>
    </row>
    <row r="106" spans="1:8" x14ac:dyDescent="0.25">
      <c r="A106">
        <v>7</v>
      </c>
      <c r="B106">
        <v>26</v>
      </c>
      <c r="C106">
        <f t="shared" si="1"/>
        <v>25</v>
      </c>
      <c r="D106">
        <v>20</v>
      </c>
      <c r="E106">
        <v>1.25</v>
      </c>
      <c r="F106">
        <v>4.4745847999157897</v>
      </c>
      <c r="G106">
        <v>0.39878000000000002</v>
      </c>
      <c r="H106">
        <v>2.6981000000000002</v>
      </c>
    </row>
    <row r="107" spans="1:8" x14ac:dyDescent="0.25">
      <c r="A107">
        <v>7</v>
      </c>
      <c r="B107">
        <v>28</v>
      </c>
      <c r="C107">
        <f t="shared" si="1"/>
        <v>25</v>
      </c>
      <c r="D107">
        <v>20</v>
      </c>
      <c r="E107">
        <v>1.25</v>
      </c>
      <c r="F107">
        <v>4.6330276347906203</v>
      </c>
      <c r="G107">
        <v>0.35465000000000002</v>
      </c>
      <c r="H107">
        <v>2.4584999999999999</v>
      </c>
    </row>
    <row r="108" spans="1:8" x14ac:dyDescent="0.25">
      <c r="A108">
        <v>7</v>
      </c>
      <c r="B108">
        <v>24</v>
      </c>
      <c r="C108">
        <f t="shared" si="1"/>
        <v>20</v>
      </c>
      <c r="D108">
        <v>20</v>
      </c>
      <c r="E108">
        <v>1</v>
      </c>
      <c r="F108">
        <v>5.1707629570440501</v>
      </c>
      <c r="G108">
        <v>0.43209999999999998</v>
      </c>
      <c r="H108">
        <v>3.0272000000000001</v>
      </c>
    </row>
    <row r="109" spans="1:8" x14ac:dyDescent="0.25">
      <c r="A109">
        <v>7</v>
      </c>
      <c r="B109">
        <v>26</v>
      </c>
      <c r="C109">
        <f t="shared" si="1"/>
        <v>20</v>
      </c>
      <c r="D109">
        <v>20</v>
      </c>
      <c r="E109">
        <v>1</v>
      </c>
      <c r="F109">
        <v>5.42846998967463</v>
      </c>
      <c r="G109">
        <v>0.37919999999999998</v>
      </c>
      <c r="H109">
        <v>2.7382</v>
      </c>
    </row>
    <row r="110" spans="1:8" x14ac:dyDescent="0.25">
      <c r="A110">
        <v>7</v>
      </c>
      <c r="B110">
        <v>28</v>
      </c>
      <c r="C110">
        <f t="shared" si="1"/>
        <v>20</v>
      </c>
      <c r="D110">
        <v>20</v>
      </c>
      <c r="E110">
        <v>1</v>
      </c>
      <c r="F110">
        <v>5.5780525839073398</v>
      </c>
      <c r="G110">
        <v>0.33744000000000002</v>
      </c>
      <c r="H110">
        <v>2.5371999999999999</v>
      </c>
    </row>
    <row r="111" spans="1:8" x14ac:dyDescent="0.25">
      <c r="A111">
        <v>7</v>
      </c>
      <c r="B111">
        <v>24</v>
      </c>
      <c r="C111">
        <f t="shared" si="1"/>
        <v>15</v>
      </c>
      <c r="D111">
        <v>20</v>
      </c>
      <c r="E111">
        <v>0.75</v>
      </c>
      <c r="F111">
        <v>6.5351719639038803</v>
      </c>
      <c r="G111">
        <v>0.40875</v>
      </c>
      <c r="H111">
        <v>3.0589</v>
      </c>
    </row>
    <row r="112" spans="1:8" x14ac:dyDescent="0.25">
      <c r="A112">
        <v>7</v>
      </c>
      <c r="B112">
        <v>26</v>
      </c>
      <c r="C112">
        <f t="shared" si="1"/>
        <v>15</v>
      </c>
      <c r="D112">
        <v>20</v>
      </c>
      <c r="E112">
        <v>0.75</v>
      </c>
      <c r="F112">
        <v>6.8134715025906702</v>
      </c>
      <c r="G112">
        <v>0.35920999999999997</v>
      </c>
      <c r="H112">
        <v>2.8266</v>
      </c>
    </row>
    <row r="113" spans="1:8" x14ac:dyDescent="0.25">
      <c r="A113">
        <v>7</v>
      </c>
      <c r="B113">
        <v>28</v>
      </c>
      <c r="C113">
        <f t="shared" si="1"/>
        <v>15</v>
      </c>
      <c r="D113">
        <v>20</v>
      </c>
      <c r="E113">
        <v>0.75</v>
      </c>
      <c r="F113">
        <v>6.9639259828456304</v>
      </c>
      <c r="G113">
        <v>0.31999</v>
      </c>
      <c r="H113">
        <v>2.6600999999999999</v>
      </c>
    </row>
    <row r="114" spans="1:8" x14ac:dyDescent="0.25">
      <c r="A114">
        <v>7</v>
      </c>
      <c r="B114">
        <v>22</v>
      </c>
      <c r="C114">
        <f t="shared" si="1"/>
        <v>10</v>
      </c>
      <c r="D114">
        <v>20</v>
      </c>
      <c r="E114">
        <v>0.5</v>
      </c>
      <c r="F114">
        <v>8.1418697274335798</v>
      </c>
      <c r="G114">
        <v>0.44531999999999999</v>
      </c>
      <c r="H114">
        <v>3.4224999999999999</v>
      </c>
    </row>
    <row r="115" spans="1:8" x14ac:dyDescent="0.25">
      <c r="A115">
        <v>7</v>
      </c>
      <c r="B115">
        <v>24</v>
      </c>
      <c r="C115">
        <f t="shared" si="1"/>
        <v>10</v>
      </c>
      <c r="D115">
        <v>20</v>
      </c>
      <c r="E115">
        <v>0.5</v>
      </c>
      <c r="F115">
        <v>8.6581342685749902</v>
      </c>
      <c r="G115">
        <v>0.38522000000000001</v>
      </c>
      <c r="H115">
        <v>3.1619999999999999</v>
      </c>
    </row>
    <row r="116" spans="1:8" x14ac:dyDescent="0.25">
      <c r="A116">
        <v>7</v>
      </c>
      <c r="B116">
        <v>26</v>
      </c>
      <c r="C116">
        <f t="shared" si="1"/>
        <v>10</v>
      </c>
      <c r="D116">
        <v>20</v>
      </c>
      <c r="E116">
        <v>0.5</v>
      </c>
      <c r="F116">
        <v>8.9648394846036208</v>
      </c>
      <c r="G116">
        <v>0.33912999999999999</v>
      </c>
      <c r="H116">
        <v>2.9790000000000001</v>
      </c>
    </row>
    <row r="117" spans="1:8" x14ac:dyDescent="0.25">
      <c r="A117">
        <v>7</v>
      </c>
      <c r="B117">
        <v>28</v>
      </c>
      <c r="C117">
        <f t="shared" si="1"/>
        <v>10</v>
      </c>
      <c r="D117">
        <v>20</v>
      </c>
      <c r="E117">
        <v>0.5</v>
      </c>
      <c r="F117">
        <v>9.1323314989887496</v>
      </c>
      <c r="G117">
        <v>0.30259000000000003</v>
      </c>
      <c r="H117">
        <v>2.8445</v>
      </c>
    </row>
    <row r="118" spans="1:8" x14ac:dyDescent="0.25">
      <c r="A118">
        <v>7</v>
      </c>
      <c r="B118">
        <v>22</v>
      </c>
      <c r="C118">
        <f t="shared" si="1"/>
        <v>5</v>
      </c>
      <c r="D118">
        <v>20</v>
      </c>
      <c r="E118">
        <v>0.25</v>
      </c>
      <c r="F118">
        <v>11.566037550281701</v>
      </c>
      <c r="G118">
        <v>0.41714000000000001</v>
      </c>
      <c r="H118">
        <v>3.5512000000000001</v>
      </c>
    </row>
    <row r="119" spans="1:8" x14ac:dyDescent="0.25">
      <c r="A119">
        <v>7</v>
      </c>
      <c r="B119">
        <v>24</v>
      </c>
      <c r="C119">
        <f t="shared" si="1"/>
        <v>5</v>
      </c>
      <c r="D119">
        <v>20</v>
      </c>
      <c r="E119">
        <v>0.25</v>
      </c>
      <c r="F119">
        <v>12.2524881640243</v>
      </c>
      <c r="G119">
        <v>0.36188999999999999</v>
      </c>
      <c r="H119">
        <v>3.3613</v>
      </c>
    </row>
    <row r="120" spans="1:8" x14ac:dyDescent="0.25">
      <c r="A120">
        <v>7</v>
      </c>
      <c r="B120">
        <v>26</v>
      </c>
      <c r="C120">
        <f t="shared" si="1"/>
        <v>5</v>
      </c>
      <c r="D120">
        <v>20</v>
      </c>
      <c r="E120">
        <v>0.25</v>
      </c>
      <c r="F120">
        <v>12.6251026187379</v>
      </c>
      <c r="G120">
        <v>0.31927</v>
      </c>
      <c r="H120">
        <v>3.2235</v>
      </c>
    </row>
    <row r="121" spans="1:8" x14ac:dyDescent="0.25">
      <c r="A121">
        <v>7</v>
      </c>
      <c r="B121">
        <v>28</v>
      </c>
      <c r="C121">
        <f t="shared" si="1"/>
        <v>5</v>
      </c>
      <c r="D121">
        <v>20</v>
      </c>
      <c r="E121">
        <v>0.25</v>
      </c>
      <c r="F121">
        <v>12.8390808743957</v>
      </c>
      <c r="G121">
        <v>0.28548000000000001</v>
      </c>
      <c r="H121">
        <v>3.1202000000000001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DA4B5-8A21-41C3-95DB-482F20B750C4}">
  <dimension ref="A1:G61"/>
  <sheetViews>
    <sheetView topLeftCell="A52" zoomScaleNormal="100" workbookViewId="0">
      <selection sqref="A1:G61"/>
    </sheetView>
  </sheetViews>
  <sheetFormatPr defaultRowHeight="13.8" x14ac:dyDescent="0.25"/>
  <cols>
    <col min="5" max="5" width="15" bestFit="1" customWidth="1"/>
    <col min="6" max="6" width="23.77734375" bestFit="1" customWidth="1"/>
    <col min="7" max="7" width="10.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18</v>
      </c>
    </row>
    <row r="2" spans="1:7" x14ac:dyDescent="0.25">
      <c r="A2">
        <v>4</v>
      </c>
      <c r="B2" s="1">
        <v>8</v>
      </c>
      <c r="C2">
        <v>5</v>
      </c>
      <c r="D2">
        <v>20</v>
      </c>
    </row>
    <row r="3" spans="1:7" x14ac:dyDescent="0.25">
      <c r="A3">
        <v>4</v>
      </c>
      <c r="B3" s="1">
        <v>8</v>
      </c>
      <c r="C3">
        <v>10</v>
      </c>
      <c r="D3">
        <v>20</v>
      </c>
    </row>
    <row r="4" spans="1:7" x14ac:dyDescent="0.25">
      <c r="A4">
        <v>4</v>
      </c>
      <c r="B4" s="1">
        <v>8</v>
      </c>
      <c r="C4">
        <v>15</v>
      </c>
      <c r="D4">
        <v>20</v>
      </c>
    </row>
    <row r="5" spans="1:7" x14ac:dyDescent="0.25">
      <c r="A5">
        <v>4</v>
      </c>
      <c r="B5" s="1">
        <v>8</v>
      </c>
      <c r="C5">
        <v>20</v>
      </c>
      <c r="D5">
        <v>20</v>
      </c>
    </row>
    <row r="6" spans="1:7" x14ac:dyDescent="0.25">
      <c r="A6">
        <v>4</v>
      </c>
      <c r="B6" s="1">
        <v>8</v>
      </c>
      <c r="C6">
        <v>25</v>
      </c>
      <c r="D6">
        <v>20</v>
      </c>
    </row>
    <row r="7" spans="1:7" x14ac:dyDescent="0.25">
      <c r="A7">
        <v>4</v>
      </c>
      <c r="B7" s="1">
        <v>9</v>
      </c>
      <c r="C7">
        <v>5</v>
      </c>
      <c r="D7">
        <v>20</v>
      </c>
    </row>
    <row r="8" spans="1:7" x14ac:dyDescent="0.25">
      <c r="A8">
        <v>4</v>
      </c>
      <c r="B8" s="1">
        <v>9</v>
      </c>
      <c r="C8">
        <v>10</v>
      </c>
      <c r="D8">
        <v>20</v>
      </c>
    </row>
    <row r="9" spans="1:7" x14ac:dyDescent="0.25">
      <c r="A9">
        <v>4</v>
      </c>
      <c r="B9" s="1">
        <v>9</v>
      </c>
      <c r="C9">
        <v>15</v>
      </c>
      <c r="D9">
        <v>20</v>
      </c>
    </row>
    <row r="10" spans="1:7" x14ac:dyDescent="0.25">
      <c r="A10">
        <v>4</v>
      </c>
      <c r="B10" s="1">
        <v>9</v>
      </c>
      <c r="C10">
        <v>20</v>
      </c>
      <c r="D10">
        <v>20</v>
      </c>
    </row>
    <row r="11" spans="1:7" x14ac:dyDescent="0.25">
      <c r="A11">
        <v>4</v>
      </c>
      <c r="B11" s="1">
        <v>9</v>
      </c>
      <c r="C11">
        <v>25</v>
      </c>
      <c r="D11">
        <v>20</v>
      </c>
    </row>
    <row r="12" spans="1:7" x14ac:dyDescent="0.25">
      <c r="A12">
        <v>4</v>
      </c>
      <c r="B12" s="1">
        <v>10</v>
      </c>
      <c r="C12">
        <v>5</v>
      </c>
      <c r="D12">
        <v>20</v>
      </c>
      <c r="E12" t="s">
        <v>12</v>
      </c>
    </row>
    <row r="13" spans="1:7" x14ac:dyDescent="0.25">
      <c r="A13">
        <v>4</v>
      </c>
      <c r="B13" s="1">
        <v>10</v>
      </c>
      <c r="C13">
        <v>10</v>
      </c>
      <c r="D13">
        <v>20</v>
      </c>
      <c r="E13" t="s">
        <v>15</v>
      </c>
      <c r="G13" t="s">
        <v>16</v>
      </c>
    </row>
    <row r="14" spans="1:7" x14ac:dyDescent="0.25">
      <c r="A14">
        <v>4</v>
      </c>
      <c r="B14" s="1">
        <v>10</v>
      </c>
      <c r="C14">
        <v>15</v>
      </c>
      <c r="D14">
        <v>20</v>
      </c>
      <c r="E14" t="s">
        <v>15</v>
      </c>
      <c r="G14" t="s">
        <v>16</v>
      </c>
    </row>
    <row r="15" spans="1:7" x14ac:dyDescent="0.25">
      <c r="A15">
        <v>4</v>
      </c>
      <c r="B15" s="1">
        <v>10</v>
      </c>
      <c r="C15">
        <v>20</v>
      </c>
      <c r="D15">
        <v>20</v>
      </c>
      <c r="E15" t="s">
        <v>15</v>
      </c>
      <c r="G15" t="s">
        <v>16</v>
      </c>
    </row>
    <row r="16" spans="1:7" x14ac:dyDescent="0.25">
      <c r="A16">
        <v>4</v>
      </c>
      <c r="B16" s="1">
        <v>10</v>
      </c>
      <c r="C16">
        <v>25</v>
      </c>
      <c r="D16">
        <v>20</v>
      </c>
      <c r="E16" t="s">
        <v>19</v>
      </c>
      <c r="F16" t="s">
        <v>20</v>
      </c>
      <c r="G16" t="s">
        <v>21</v>
      </c>
    </row>
    <row r="17" spans="1:5" x14ac:dyDescent="0.25">
      <c r="A17">
        <v>4</v>
      </c>
      <c r="B17" s="1">
        <v>12</v>
      </c>
      <c r="C17">
        <v>5</v>
      </c>
      <c r="D17">
        <v>20</v>
      </c>
      <c r="E17" t="s">
        <v>12</v>
      </c>
    </row>
    <row r="18" spans="1:5" x14ac:dyDescent="0.25">
      <c r="A18">
        <v>4</v>
      </c>
      <c r="B18" s="1">
        <v>12</v>
      </c>
      <c r="C18">
        <v>10</v>
      </c>
      <c r="D18">
        <v>20</v>
      </c>
      <c r="E18" t="s">
        <v>12</v>
      </c>
    </row>
    <row r="19" spans="1:5" x14ac:dyDescent="0.25">
      <c r="A19">
        <v>4</v>
      </c>
      <c r="B19" s="1">
        <v>12</v>
      </c>
      <c r="C19">
        <v>15</v>
      </c>
      <c r="D19">
        <v>20</v>
      </c>
      <c r="E19" t="s">
        <v>12</v>
      </c>
    </row>
    <row r="20" spans="1:5" x14ac:dyDescent="0.25">
      <c r="A20">
        <v>4</v>
      </c>
      <c r="B20" s="1">
        <v>12</v>
      </c>
      <c r="C20">
        <v>20</v>
      </c>
      <c r="D20">
        <v>20</v>
      </c>
      <c r="E20" t="s">
        <v>12</v>
      </c>
    </row>
    <row r="21" spans="1:5" x14ac:dyDescent="0.25">
      <c r="A21">
        <v>4</v>
      </c>
      <c r="B21" s="1">
        <v>12</v>
      </c>
      <c r="C21">
        <v>25</v>
      </c>
      <c r="D21">
        <v>20</v>
      </c>
      <c r="E21" t="s">
        <v>12</v>
      </c>
    </row>
    <row r="22" spans="1:5" x14ac:dyDescent="0.25">
      <c r="A22">
        <v>4</v>
      </c>
      <c r="B22" s="1">
        <v>14</v>
      </c>
      <c r="C22">
        <v>5</v>
      </c>
      <c r="D22">
        <v>20</v>
      </c>
    </row>
    <row r="23" spans="1:5" x14ac:dyDescent="0.25">
      <c r="A23">
        <v>4</v>
      </c>
      <c r="B23" s="1">
        <v>14</v>
      </c>
      <c r="C23">
        <v>10</v>
      </c>
      <c r="D23">
        <v>20</v>
      </c>
    </row>
    <row r="24" spans="1:5" x14ac:dyDescent="0.25">
      <c r="A24">
        <v>4</v>
      </c>
      <c r="B24" s="1">
        <v>14</v>
      </c>
      <c r="C24">
        <v>15</v>
      </c>
      <c r="D24">
        <v>20</v>
      </c>
    </row>
    <row r="25" spans="1:5" x14ac:dyDescent="0.25">
      <c r="A25">
        <v>4</v>
      </c>
      <c r="B25" s="1">
        <v>14</v>
      </c>
      <c r="C25">
        <v>20</v>
      </c>
      <c r="D25">
        <v>20</v>
      </c>
    </row>
    <row r="26" spans="1:5" x14ac:dyDescent="0.25">
      <c r="A26">
        <v>4</v>
      </c>
      <c r="B26" s="1">
        <v>14</v>
      </c>
      <c r="C26">
        <v>25</v>
      </c>
      <c r="D26">
        <v>20</v>
      </c>
    </row>
    <row r="27" spans="1:5" x14ac:dyDescent="0.25">
      <c r="A27">
        <v>4</v>
      </c>
      <c r="B27" s="1">
        <v>16</v>
      </c>
    </row>
    <row r="28" spans="1:5" x14ac:dyDescent="0.25">
      <c r="A28">
        <v>4</v>
      </c>
      <c r="B28" s="1">
        <v>16</v>
      </c>
    </row>
    <row r="29" spans="1:5" x14ac:dyDescent="0.25">
      <c r="A29">
        <v>4</v>
      </c>
      <c r="B29" s="1">
        <v>16</v>
      </c>
    </row>
    <row r="30" spans="1:5" x14ac:dyDescent="0.25">
      <c r="A30">
        <v>4</v>
      </c>
      <c r="B30" s="1">
        <v>16</v>
      </c>
    </row>
    <row r="31" spans="1:5" x14ac:dyDescent="0.25">
      <c r="A31">
        <v>4</v>
      </c>
      <c r="B31" s="1">
        <v>16</v>
      </c>
    </row>
    <row r="32" spans="1:5" x14ac:dyDescent="0.25">
      <c r="A32">
        <v>4</v>
      </c>
      <c r="B32" s="1">
        <v>18</v>
      </c>
    </row>
    <row r="33" spans="1:2" x14ac:dyDescent="0.25">
      <c r="A33">
        <v>4</v>
      </c>
      <c r="B33" s="1">
        <v>18</v>
      </c>
    </row>
    <row r="34" spans="1:2" x14ac:dyDescent="0.25">
      <c r="A34">
        <v>4</v>
      </c>
      <c r="B34" s="1">
        <v>18</v>
      </c>
    </row>
    <row r="35" spans="1:2" x14ac:dyDescent="0.25">
      <c r="A35">
        <v>4</v>
      </c>
      <c r="B35" s="1">
        <v>18</v>
      </c>
    </row>
    <row r="36" spans="1:2" x14ac:dyDescent="0.25">
      <c r="A36">
        <v>4</v>
      </c>
      <c r="B36" s="1">
        <v>18</v>
      </c>
    </row>
    <row r="37" spans="1:2" x14ac:dyDescent="0.25">
      <c r="A37">
        <v>4</v>
      </c>
      <c r="B37" s="1">
        <v>20</v>
      </c>
    </row>
    <row r="38" spans="1:2" x14ac:dyDescent="0.25">
      <c r="A38">
        <v>4</v>
      </c>
      <c r="B38" s="1">
        <v>20</v>
      </c>
    </row>
    <row r="39" spans="1:2" x14ac:dyDescent="0.25">
      <c r="A39">
        <v>4</v>
      </c>
      <c r="B39" s="1">
        <v>20</v>
      </c>
    </row>
    <row r="40" spans="1:2" x14ac:dyDescent="0.25">
      <c r="A40">
        <v>4</v>
      </c>
      <c r="B40" s="1">
        <v>20</v>
      </c>
    </row>
    <row r="41" spans="1:2" x14ac:dyDescent="0.25">
      <c r="A41">
        <v>4</v>
      </c>
      <c r="B41" s="1">
        <v>20</v>
      </c>
    </row>
    <row r="42" spans="1:2" x14ac:dyDescent="0.25">
      <c r="A42">
        <v>4</v>
      </c>
      <c r="B42" s="1">
        <v>22</v>
      </c>
    </row>
    <row r="43" spans="1:2" x14ac:dyDescent="0.25">
      <c r="A43">
        <v>4</v>
      </c>
      <c r="B43" s="1">
        <v>22</v>
      </c>
    </row>
    <row r="44" spans="1:2" x14ac:dyDescent="0.25">
      <c r="A44">
        <v>4</v>
      </c>
      <c r="B44" s="1">
        <v>22</v>
      </c>
    </row>
    <row r="45" spans="1:2" x14ac:dyDescent="0.25">
      <c r="A45">
        <v>4</v>
      </c>
      <c r="B45" s="1">
        <v>22</v>
      </c>
    </row>
    <row r="46" spans="1:2" x14ac:dyDescent="0.25">
      <c r="A46">
        <v>4</v>
      </c>
      <c r="B46" s="1">
        <v>22</v>
      </c>
    </row>
    <row r="47" spans="1:2" x14ac:dyDescent="0.25">
      <c r="A47">
        <v>4</v>
      </c>
      <c r="B47" s="1">
        <v>24</v>
      </c>
    </row>
    <row r="48" spans="1:2" x14ac:dyDescent="0.25">
      <c r="A48">
        <v>4</v>
      </c>
      <c r="B48" s="1">
        <v>24</v>
      </c>
    </row>
    <row r="49" spans="1:2" x14ac:dyDescent="0.25">
      <c r="A49">
        <v>4</v>
      </c>
      <c r="B49" s="1">
        <v>24</v>
      </c>
    </row>
    <row r="50" spans="1:2" x14ac:dyDescent="0.25">
      <c r="A50">
        <v>4</v>
      </c>
      <c r="B50" s="1">
        <v>24</v>
      </c>
    </row>
    <row r="51" spans="1:2" x14ac:dyDescent="0.25">
      <c r="A51">
        <v>4</v>
      </c>
      <c r="B51" s="1">
        <v>24</v>
      </c>
    </row>
    <row r="52" spans="1:2" x14ac:dyDescent="0.25">
      <c r="A52">
        <v>4</v>
      </c>
      <c r="B52" s="1">
        <v>26</v>
      </c>
    </row>
    <row r="53" spans="1:2" x14ac:dyDescent="0.25">
      <c r="A53">
        <v>4</v>
      </c>
      <c r="B53" s="1">
        <v>26</v>
      </c>
    </row>
    <row r="54" spans="1:2" x14ac:dyDescent="0.25">
      <c r="A54">
        <v>4</v>
      </c>
      <c r="B54" s="1">
        <v>26</v>
      </c>
    </row>
    <row r="55" spans="1:2" x14ac:dyDescent="0.25">
      <c r="A55">
        <v>4</v>
      </c>
      <c r="B55" s="1">
        <v>26</v>
      </c>
    </row>
    <row r="56" spans="1:2" x14ac:dyDescent="0.25">
      <c r="A56">
        <v>4</v>
      </c>
      <c r="B56" s="1">
        <v>26</v>
      </c>
    </row>
    <row r="57" spans="1:2" x14ac:dyDescent="0.25">
      <c r="A57">
        <v>4</v>
      </c>
      <c r="B57" s="1">
        <v>28</v>
      </c>
    </row>
    <row r="58" spans="1:2" x14ac:dyDescent="0.25">
      <c r="A58">
        <v>4</v>
      </c>
      <c r="B58" s="1">
        <v>28</v>
      </c>
    </row>
    <row r="59" spans="1:2" x14ac:dyDescent="0.25">
      <c r="A59">
        <v>4</v>
      </c>
      <c r="B59" s="1">
        <v>28</v>
      </c>
    </row>
    <row r="60" spans="1:2" x14ac:dyDescent="0.25">
      <c r="A60">
        <v>4</v>
      </c>
      <c r="B60" s="1">
        <v>28</v>
      </c>
    </row>
    <row r="61" spans="1:2" x14ac:dyDescent="0.25">
      <c r="A61">
        <v>4</v>
      </c>
      <c r="B61" s="1">
        <v>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5D894-93A5-47AC-AFB5-5A666DCBD184}">
  <dimension ref="A1:M61"/>
  <sheetViews>
    <sheetView workbookViewId="0">
      <selection activeCell="M4" sqref="M4"/>
    </sheetView>
  </sheetViews>
  <sheetFormatPr defaultRowHeight="13.8" x14ac:dyDescent="0.25"/>
  <cols>
    <col min="13" max="13" width="11.332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18</v>
      </c>
      <c r="H1" t="s">
        <v>27</v>
      </c>
      <c r="K1" t="s">
        <v>0</v>
      </c>
      <c r="L1" t="s">
        <v>1</v>
      </c>
      <c r="M1" t="s">
        <v>28</v>
      </c>
    </row>
    <row r="2" spans="1:13" x14ac:dyDescent="0.25">
      <c r="A2">
        <v>5</v>
      </c>
      <c r="B2" s="1">
        <v>8</v>
      </c>
      <c r="C2">
        <v>5</v>
      </c>
      <c r="D2">
        <v>20</v>
      </c>
      <c r="K2">
        <v>5</v>
      </c>
      <c r="L2">
        <v>10</v>
      </c>
      <c r="M2">
        <v>3</v>
      </c>
    </row>
    <row r="3" spans="1:13" x14ac:dyDescent="0.25">
      <c r="A3">
        <v>5</v>
      </c>
      <c r="B3" s="1">
        <v>8</v>
      </c>
      <c r="C3">
        <v>10</v>
      </c>
      <c r="D3">
        <v>20</v>
      </c>
      <c r="L3">
        <v>12</v>
      </c>
      <c r="M3" t="s">
        <v>29</v>
      </c>
    </row>
    <row r="4" spans="1:13" x14ac:dyDescent="0.25">
      <c r="A4">
        <v>5</v>
      </c>
      <c r="B4" s="1">
        <v>8</v>
      </c>
      <c r="C4">
        <v>15</v>
      </c>
      <c r="D4">
        <v>20</v>
      </c>
      <c r="L4">
        <v>14</v>
      </c>
    </row>
    <row r="5" spans="1:13" x14ac:dyDescent="0.25">
      <c r="A5">
        <v>5</v>
      </c>
      <c r="B5" s="1">
        <v>8</v>
      </c>
      <c r="C5">
        <v>20</v>
      </c>
      <c r="D5">
        <v>20</v>
      </c>
      <c r="L5">
        <v>16</v>
      </c>
    </row>
    <row r="6" spans="1:13" x14ac:dyDescent="0.25">
      <c r="A6">
        <v>5</v>
      </c>
      <c r="B6" s="1">
        <v>8</v>
      </c>
      <c r="C6">
        <v>25</v>
      </c>
      <c r="D6">
        <v>20</v>
      </c>
      <c r="L6">
        <v>18</v>
      </c>
    </row>
    <row r="7" spans="1:13" x14ac:dyDescent="0.25">
      <c r="A7">
        <v>5</v>
      </c>
      <c r="B7" s="1">
        <v>9</v>
      </c>
      <c r="C7">
        <v>5</v>
      </c>
      <c r="D7">
        <v>20</v>
      </c>
      <c r="L7">
        <v>20</v>
      </c>
    </row>
    <row r="8" spans="1:13" x14ac:dyDescent="0.25">
      <c r="A8">
        <v>5</v>
      </c>
      <c r="B8" s="1">
        <v>9</v>
      </c>
      <c r="C8">
        <v>10</v>
      </c>
      <c r="D8">
        <v>20</v>
      </c>
      <c r="L8">
        <v>22</v>
      </c>
    </row>
    <row r="9" spans="1:13" x14ac:dyDescent="0.25">
      <c r="A9">
        <v>5</v>
      </c>
      <c r="B9" s="1">
        <v>9</v>
      </c>
      <c r="C9">
        <v>15</v>
      </c>
      <c r="D9">
        <v>20</v>
      </c>
      <c r="L9">
        <v>24</v>
      </c>
    </row>
    <row r="10" spans="1:13" x14ac:dyDescent="0.25">
      <c r="A10">
        <v>5</v>
      </c>
      <c r="B10" s="1">
        <v>9</v>
      </c>
      <c r="C10">
        <v>20</v>
      </c>
      <c r="D10">
        <v>20</v>
      </c>
      <c r="L10">
        <v>26</v>
      </c>
    </row>
    <row r="11" spans="1:13" x14ac:dyDescent="0.25">
      <c r="A11">
        <v>5</v>
      </c>
      <c r="B11" s="1">
        <v>9</v>
      </c>
      <c r="C11">
        <v>25</v>
      </c>
      <c r="D11">
        <v>20</v>
      </c>
      <c r="L11">
        <v>28</v>
      </c>
    </row>
    <row r="12" spans="1:13" x14ac:dyDescent="0.25">
      <c r="A12">
        <v>5</v>
      </c>
      <c r="B12" s="1">
        <v>10</v>
      </c>
      <c r="C12">
        <v>5</v>
      </c>
      <c r="D12">
        <v>20</v>
      </c>
      <c r="E12" t="s">
        <v>23</v>
      </c>
      <c r="G12" t="s">
        <v>24</v>
      </c>
    </row>
    <row r="13" spans="1:13" x14ac:dyDescent="0.25">
      <c r="A13">
        <v>5</v>
      </c>
      <c r="B13" s="1">
        <v>10</v>
      </c>
      <c r="C13">
        <v>10</v>
      </c>
      <c r="D13">
        <v>20</v>
      </c>
      <c r="E13" t="s">
        <v>25</v>
      </c>
      <c r="G13" t="s">
        <v>26</v>
      </c>
    </row>
    <row r="14" spans="1:13" x14ac:dyDescent="0.25">
      <c r="A14">
        <v>5</v>
      </c>
      <c r="B14" s="1">
        <v>10</v>
      </c>
      <c r="C14">
        <v>15</v>
      </c>
      <c r="D14">
        <v>20</v>
      </c>
      <c r="E14" t="s">
        <v>25</v>
      </c>
      <c r="G14" t="s">
        <v>26</v>
      </c>
    </row>
    <row r="15" spans="1:13" x14ac:dyDescent="0.25">
      <c r="A15">
        <v>5</v>
      </c>
      <c r="B15" s="1">
        <v>10</v>
      </c>
      <c r="C15">
        <v>20</v>
      </c>
      <c r="D15">
        <v>20</v>
      </c>
      <c r="H15" t="s">
        <v>22</v>
      </c>
    </row>
    <row r="16" spans="1:13" x14ac:dyDescent="0.25">
      <c r="A16">
        <v>5</v>
      </c>
      <c r="B16" s="1">
        <v>10</v>
      </c>
      <c r="C16">
        <v>25</v>
      </c>
      <c r="D16">
        <v>20</v>
      </c>
      <c r="H16" t="s">
        <v>22</v>
      </c>
    </row>
    <row r="17" spans="1:5" x14ac:dyDescent="0.25">
      <c r="A17">
        <v>5</v>
      </c>
      <c r="B17" s="1">
        <v>12</v>
      </c>
      <c r="C17">
        <v>5</v>
      </c>
      <c r="D17">
        <v>20</v>
      </c>
      <c r="E17" t="s">
        <v>12</v>
      </c>
    </row>
    <row r="18" spans="1:5" x14ac:dyDescent="0.25">
      <c r="A18">
        <v>5</v>
      </c>
      <c r="B18" s="1">
        <v>12</v>
      </c>
      <c r="C18">
        <v>10</v>
      </c>
      <c r="D18">
        <v>20</v>
      </c>
      <c r="E18" t="s">
        <v>12</v>
      </c>
    </row>
    <row r="19" spans="1:5" x14ac:dyDescent="0.25">
      <c r="A19">
        <v>5</v>
      </c>
      <c r="B19" s="1">
        <v>12</v>
      </c>
      <c r="C19">
        <v>15</v>
      </c>
      <c r="D19">
        <v>20</v>
      </c>
      <c r="E19" t="s">
        <v>12</v>
      </c>
    </row>
    <row r="20" spans="1:5" x14ac:dyDescent="0.25">
      <c r="A20">
        <v>5</v>
      </c>
      <c r="B20" s="1">
        <v>12</v>
      </c>
      <c r="C20">
        <v>20</v>
      </c>
      <c r="D20">
        <v>20</v>
      </c>
      <c r="E20" t="s">
        <v>12</v>
      </c>
    </row>
    <row r="21" spans="1:5" x14ac:dyDescent="0.25">
      <c r="A21">
        <v>5</v>
      </c>
      <c r="B21" s="1">
        <v>12</v>
      </c>
      <c r="C21">
        <v>25</v>
      </c>
      <c r="D21">
        <v>20</v>
      </c>
      <c r="E21" t="s">
        <v>12</v>
      </c>
    </row>
    <row r="22" spans="1:5" x14ac:dyDescent="0.25">
      <c r="A22">
        <v>5</v>
      </c>
      <c r="B22" s="1">
        <v>14</v>
      </c>
      <c r="C22">
        <v>5</v>
      </c>
      <c r="D22">
        <v>20</v>
      </c>
    </row>
    <row r="23" spans="1:5" x14ac:dyDescent="0.25">
      <c r="A23">
        <v>5</v>
      </c>
      <c r="B23" s="1">
        <v>14</v>
      </c>
      <c r="C23">
        <v>10</v>
      </c>
      <c r="D23">
        <v>20</v>
      </c>
    </row>
    <row r="24" spans="1:5" x14ac:dyDescent="0.25">
      <c r="A24">
        <v>5</v>
      </c>
      <c r="B24" s="1">
        <v>14</v>
      </c>
      <c r="C24">
        <v>15</v>
      </c>
      <c r="D24">
        <v>20</v>
      </c>
    </row>
    <row r="25" spans="1:5" x14ac:dyDescent="0.25">
      <c r="A25">
        <v>5</v>
      </c>
      <c r="B25" s="1">
        <v>14</v>
      </c>
      <c r="C25">
        <v>20</v>
      </c>
      <c r="D25">
        <v>20</v>
      </c>
    </row>
    <row r="26" spans="1:5" x14ac:dyDescent="0.25">
      <c r="A26">
        <v>5</v>
      </c>
      <c r="B26" s="1">
        <v>14</v>
      </c>
      <c r="C26">
        <v>25</v>
      </c>
      <c r="D26">
        <v>20</v>
      </c>
    </row>
    <row r="27" spans="1:5" x14ac:dyDescent="0.25">
      <c r="A27">
        <v>5</v>
      </c>
      <c r="B27" s="1">
        <v>16</v>
      </c>
    </row>
    <row r="28" spans="1:5" x14ac:dyDescent="0.25">
      <c r="A28">
        <v>5</v>
      </c>
      <c r="B28" s="1">
        <v>16</v>
      </c>
    </row>
    <row r="29" spans="1:5" x14ac:dyDescent="0.25">
      <c r="A29">
        <v>5</v>
      </c>
      <c r="B29" s="1">
        <v>16</v>
      </c>
    </row>
    <row r="30" spans="1:5" x14ac:dyDescent="0.25">
      <c r="A30">
        <v>5</v>
      </c>
      <c r="B30" s="1">
        <v>16</v>
      </c>
    </row>
    <row r="31" spans="1:5" x14ac:dyDescent="0.25">
      <c r="A31">
        <v>5</v>
      </c>
      <c r="B31" s="1">
        <v>16</v>
      </c>
    </row>
    <row r="32" spans="1:5" x14ac:dyDescent="0.25">
      <c r="A32">
        <v>5</v>
      </c>
      <c r="B32" s="1">
        <v>18</v>
      </c>
    </row>
    <row r="33" spans="1:2" x14ac:dyDescent="0.25">
      <c r="A33">
        <v>5</v>
      </c>
      <c r="B33" s="1">
        <v>18</v>
      </c>
    </row>
    <row r="34" spans="1:2" x14ac:dyDescent="0.25">
      <c r="A34">
        <v>5</v>
      </c>
      <c r="B34" s="1">
        <v>18</v>
      </c>
    </row>
    <row r="35" spans="1:2" x14ac:dyDescent="0.25">
      <c r="A35">
        <v>5</v>
      </c>
      <c r="B35" s="1">
        <v>18</v>
      </c>
    </row>
    <row r="36" spans="1:2" x14ac:dyDescent="0.25">
      <c r="A36">
        <v>5</v>
      </c>
      <c r="B36" s="1">
        <v>18</v>
      </c>
    </row>
    <row r="37" spans="1:2" x14ac:dyDescent="0.25">
      <c r="A37">
        <v>5</v>
      </c>
      <c r="B37" s="1">
        <v>20</v>
      </c>
    </row>
    <row r="38" spans="1:2" x14ac:dyDescent="0.25">
      <c r="A38">
        <v>5</v>
      </c>
      <c r="B38" s="1">
        <v>20</v>
      </c>
    </row>
    <row r="39" spans="1:2" x14ac:dyDescent="0.25">
      <c r="A39">
        <v>5</v>
      </c>
      <c r="B39" s="1">
        <v>20</v>
      </c>
    </row>
    <row r="40" spans="1:2" x14ac:dyDescent="0.25">
      <c r="A40">
        <v>5</v>
      </c>
      <c r="B40" s="1">
        <v>20</v>
      </c>
    </row>
    <row r="41" spans="1:2" x14ac:dyDescent="0.25">
      <c r="A41">
        <v>5</v>
      </c>
      <c r="B41" s="1">
        <v>20</v>
      </c>
    </row>
    <row r="42" spans="1:2" x14ac:dyDescent="0.25">
      <c r="A42">
        <v>5</v>
      </c>
      <c r="B42" s="1">
        <v>22</v>
      </c>
    </row>
    <row r="43" spans="1:2" x14ac:dyDescent="0.25">
      <c r="A43">
        <v>5</v>
      </c>
      <c r="B43" s="1">
        <v>22</v>
      </c>
    </row>
    <row r="44" spans="1:2" x14ac:dyDescent="0.25">
      <c r="A44">
        <v>5</v>
      </c>
      <c r="B44" s="1">
        <v>22</v>
      </c>
    </row>
    <row r="45" spans="1:2" x14ac:dyDescent="0.25">
      <c r="A45">
        <v>5</v>
      </c>
      <c r="B45" s="1">
        <v>22</v>
      </c>
    </row>
    <row r="46" spans="1:2" x14ac:dyDescent="0.25">
      <c r="A46">
        <v>5</v>
      </c>
      <c r="B46" s="1">
        <v>22</v>
      </c>
    </row>
    <row r="47" spans="1:2" x14ac:dyDescent="0.25">
      <c r="A47">
        <v>5</v>
      </c>
      <c r="B47" s="1">
        <v>24</v>
      </c>
    </row>
    <row r="48" spans="1:2" x14ac:dyDescent="0.25">
      <c r="A48">
        <v>5</v>
      </c>
      <c r="B48" s="1">
        <v>24</v>
      </c>
    </row>
    <row r="49" spans="1:2" x14ac:dyDescent="0.25">
      <c r="A49">
        <v>5</v>
      </c>
      <c r="B49" s="1">
        <v>24</v>
      </c>
    </row>
    <row r="50" spans="1:2" x14ac:dyDescent="0.25">
      <c r="A50">
        <v>5</v>
      </c>
      <c r="B50" s="1">
        <v>24</v>
      </c>
    </row>
    <row r="51" spans="1:2" x14ac:dyDescent="0.25">
      <c r="A51">
        <v>5</v>
      </c>
      <c r="B51" s="1">
        <v>24</v>
      </c>
    </row>
    <row r="52" spans="1:2" x14ac:dyDescent="0.25">
      <c r="A52">
        <v>5</v>
      </c>
      <c r="B52" s="1">
        <v>26</v>
      </c>
    </row>
    <row r="53" spans="1:2" x14ac:dyDescent="0.25">
      <c r="A53">
        <v>5</v>
      </c>
      <c r="B53" s="1">
        <v>26</v>
      </c>
    </row>
    <row r="54" spans="1:2" x14ac:dyDescent="0.25">
      <c r="A54">
        <v>5</v>
      </c>
      <c r="B54" s="1">
        <v>26</v>
      </c>
    </row>
    <row r="55" spans="1:2" x14ac:dyDescent="0.25">
      <c r="A55">
        <v>5</v>
      </c>
      <c r="B55" s="1">
        <v>26</v>
      </c>
    </row>
    <row r="56" spans="1:2" x14ac:dyDescent="0.25">
      <c r="A56">
        <v>5</v>
      </c>
      <c r="B56" s="1">
        <v>26</v>
      </c>
    </row>
    <row r="57" spans="1:2" x14ac:dyDescent="0.25">
      <c r="A57">
        <v>5</v>
      </c>
      <c r="B57" s="1">
        <v>28</v>
      </c>
    </row>
    <row r="58" spans="1:2" x14ac:dyDescent="0.25">
      <c r="A58">
        <v>5</v>
      </c>
      <c r="B58" s="1">
        <v>28</v>
      </c>
    </row>
    <row r="59" spans="1:2" x14ac:dyDescent="0.25">
      <c r="A59">
        <v>5</v>
      </c>
      <c r="B59" s="1">
        <v>28</v>
      </c>
    </row>
    <row r="60" spans="1:2" x14ac:dyDescent="0.25">
      <c r="A60">
        <v>5</v>
      </c>
      <c r="B60" s="1">
        <v>28</v>
      </c>
    </row>
    <row r="61" spans="1:2" x14ac:dyDescent="0.25">
      <c r="A61">
        <v>5</v>
      </c>
      <c r="B61" s="1">
        <v>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6039-86D4-4225-B009-70D06D47DBB5}">
  <sheetPr filterMode="1"/>
  <dimension ref="A1:F150"/>
  <sheetViews>
    <sheetView topLeftCell="A17" zoomScale="85" zoomScaleNormal="85" workbookViewId="0">
      <selection activeCell="A17" sqref="A17:D104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33</v>
      </c>
      <c r="D1" t="s">
        <v>11</v>
      </c>
    </row>
    <row r="2" spans="1:4" hidden="1" x14ac:dyDescent="0.25">
      <c r="A2">
        <v>4</v>
      </c>
      <c r="B2">
        <v>12</v>
      </c>
      <c r="C2">
        <v>1.25</v>
      </c>
      <c r="D2">
        <v>4.2398027553131401</v>
      </c>
    </row>
    <row r="3" spans="1:4" hidden="1" x14ac:dyDescent="0.25">
      <c r="A3">
        <v>4</v>
      </c>
      <c r="B3">
        <v>14</v>
      </c>
      <c r="C3">
        <v>1.25</v>
      </c>
      <c r="D3">
        <v>2.39509287481525</v>
      </c>
    </row>
    <row r="4" spans="1:4" hidden="1" x14ac:dyDescent="0.25">
      <c r="A4">
        <v>4</v>
      </c>
      <c r="B4">
        <v>16</v>
      </c>
      <c r="C4">
        <v>1.25</v>
      </c>
      <c r="D4">
        <v>2.5253722226463999</v>
      </c>
    </row>
    <row r="5" spans="1:4" hidden="1" x14ac:dyDescent="0.25">
      <c r="A5">
        <v>4</v>
      </c>
      <c r="B5">
        <v>18</v>
      </c>
      <c r="C5">
        <v>1.25</v>
      </c>
      <c r="D5">
        <v>2.5846862103869799</v>
      </c>
    </row>
    <row r="6" spans="1:4" hidden="1" x14ac:dyDescent="0.25">
      <c r="A6">
        <v>4</v>
      </c>
      <c r="B6">
        <v>20</v>
      </c>
      <c r="C6">
        <v>1.25</v>
      </c>
      <c r="D6">
        <v>2.5833764864279498</v>
      </c>
    </row>
    <row r="7" spans="1:4" hidden="1" x14ac:dyDescent="0.25">
      <c r="A7">
        <v>4</v>
      </c>
      <c r="B7">
        <v>22</v>
      </c>
      <c r="C7">
        <v>1.25</v>
      </c>
      <c r="D7">
        <v>2.5593414111175901</v>
      </c>
    </row>
    <row r="8" spans="1:4" hidden="1" x14ac:dyDescent="0.25">
      <c r="A8">
        <v>4</v>
      </c>
      <c r="B8">
        <v>24</v>
      </c>
      <c r="C8">
        <v>1.25</v>
      </c>
      <c r="D8">
        <v>2.5408873873873801</v>
      </c>
    </row>
    <row r="9" spans="1:4" hidden="1" x14ac:dyDescent="0.25">
      <c r="A9">
        <v>4</v>
      </c>
      <c r="B9">
        <v>26</v>
      </c>
      <c r="C9">
        <v>1.25</v>
      </c>
      <c r="D9">
        <v>2.51472271771252</v>
      </c>
    </row>
    <row r="10" spans="1:4" hidden="1" x14ac:dyDescent="0.25">
      <c r="A10">
        <v>4</v>
      </c>
      <c r="B10">
        <v>28</v>
      </c>
      <c r="C10">
        <v>1.25</v>
      </c>
      <c r="D10">
        <v>2.4862671331982802</v>
      </c>
    </row>
    <row r="11" spans="1:4" hidden="1" x14ac:dyDescent="0.25">
      <c r="A11">
        <v>5</v>
      </c>
      <c r="B11">
        <v>18</v>
      </c>
      <c r="C11">
        <v>1.25</v>
      </c>
      <c r="D11">
        <v>3.07740817883731</v>
      </c>
    </row>
    <row r="12" spans="1:4" hidden="1" x14ac:dyDescent="0.25">
      <c r="A12">
        <v>5</v>
      </c>
      <c r="B12">
        <v>20</v>
      </c>
      <c r="C12">
        <v>1.25</v>
      </c>
      <c r="D12">
        <v>3.23438318681958</v>
      </c>
    </row>
    <row r="13" spans="1:4" hidden="1" x14ac:dyDescent="0.25">
      <c r="A13">
        <v>5</v>
      </c>
      <c r="B13">
        <v>22</v>
      </c>
      <c r="C13">
        <v>1.25</v>
      </c>
      <c r="D13">
        <v>3.2925347479477201</v>
      </c>
    </row>
    <row r="14" spans="1:4" hidden="1" x14ac:dyDescent="0.25">
      <c r="A14">
        <v>5</v>
      </c>
      <c r="B14">
        <v>24</v>
      </c>
      <c r="C14">
        <v>1.25</v>
      </c>
      <c r="D14">
        <v>3.2989256839074002</v>
      </c>
    </row>
    <row r="15" spans="1:4" hidden="1" x14ac:dyDescent="0.25">
      <c r="A15">
        <v>5</v>
      </c>
      <c r="B15">
        <v>26</v>
      </c>
      <c r="C15">
        <v>1.25</v>
      </c>
      <c r="D15">
        <v>3.2803993055555498</v>
      </c>
    </row>
    <row r="16" spans="1:4" hidden="1" x14ac:dyDescent="0.25">
      <c r="A16">
        <v>5</v>
      </c>
      <c r="B16">
        <v>28</v>
      </c>
      <c r="C16">
        <v>1.25</v>
      </c>
      <c r="D16">
        <v>3.2377878682983399</v>
      </c>
    </row>
    <row r="17" spans="1:4" x14ac:dyDescent="0.25">
      <c r="A17">
        <v>6</v>
      </c>
      <c r="B17">
        <v>22</v>
      </c>
      <c r="C17">
        <v>1.25</v>
      </c>
      <c r="D17">
        <v>3.7855386951877099</v>
      </c>
    </row>
    <row r="18" spans="1:4" x14ac:dyDescent="0.25">
      <c r="A18">
        <v>6</v>
      </c>
      <c r="B18">
        <v>24</v>
      </c>
      <c r="C18">
        <v>1.25</v>
      </c>
      <c r="D18">
        <v>3.9474484705424202</v>
      </c>
    </row>
    <row r="19" spans="1:4" x14ac:dyDescent="0.25">
      <c r="A19">
        <v>6</v>
      </c>
      <c r="B19">
        <v>26</v>
      </c>
      <c r="C19">
        <v>1.25</v>
      </c>
      <c r="D19">
        <v>4.0282802666325397</v>
      </c>
    </row>
    <row r="20" spans="1:4" x14ac:dyDescent="0.25">
      <c r="A20">
        <v>6</v>
      </c>
      <c r="B20">
        <v>28</v>
      </c>
      <c r="C20">
        <v>1.25</v>
      </c>
      <c r="D20">
        <v>4.0418884582377403</v>
      </c>
    </row>
    <row r="21" spans="1:4" hidden="1" x14ac:dyDescent="0.25">
      <c r="A21">
        <v>4</v>
      </c>
      <c r="B21">
        <v>12</v>
      </c>
      <c r="C21">
        <v>1</v>
      </c>
      <c r="D21">
        <v>3.24708216885172</v>
      </c>
    </row>
    <row r="22" spans="1:4" hidden="1" x14ac:dyDescent="0.25">
      <c r="A22">
        <v>4</v>
      </c>
      <c r="B22">
        <v>14</v>
      </c>
      <c r="C22">
        <v>1</v>
      </c>
      <c r="D22">
        <v>2.9310028449502101</v>
      </c>
    </row>
    <row r="23" spans="1:4" hidden="1" x14ac:dyDescent="0.25">
      <c r="A23">
        <v>4</v>
      </c>
      <c r="B23">
        <v>16</v>
      </c>
      <c r="C23">
        <v>1</v>
      </c>
      <c r="D23">
        <v>3.0261887463758699</v>
      </c>
    </row>
    <row r="24" spans="1:4" hidden="1" x14ac:dyDescent="0.25">
      <c r="A24">
        <v>4</v>
      </c>
      <c r="B24">
        <v>18</v>
      </c>
      <c r="C24">
        <v>1</v>
      </c>
      <c r="D24">
        <v>3.0606215779729702</v>
      </c>
    </row>
    <row r="25" spans="1:4" hidden="1" x14ac:dyDescent="0.25">
      <c r="A25">
        <v>4</v>
      </c>
      <c r="B25">
        <v>20</v>
      </c>
      <c r="C25">
        <v>1</v>
      </c>
      <c r="D25">
        <v>3.03736031507156</v>
      </c>
    </row>
    <row r="26" spans="1:4" hidden="1" x14ac:dyDescent="0.25">
      <c r="A26">
        <v>4</v>
      </c>
      <c r="B26">
        <v>22</v>
      </c>
      <c r="C26">
        <v>1</v>
      </c>
      <c r="D26">
        <v>3.0044685785395102</v>
      </c>
    </row>
    <row r="27" spans="1:4" hidden="1" x14ac:dyDescent="0.25">
      <c r="A27">
        <v>4</v>
      </c>
      <c r="B27">
        <v>24</v>
      </c>
      <c r="C27">
        <v>1</v>
      </c>
      <c r="D27">
        <v>2.9801748331898001</v>
      </c>
    </row>
    <row r="28" spans="1:4" hidden="1" x14ac:dyDescent="0.25">
      <c r="A28">
        <v>4</v>
      </c>
      <c r="B28">
        <v>26</v>
      </c>
      <c r="C28">
        <v>1</v>
      </c>
      <c r="D28">
        <v>2.9499800924933299</v>
      </c>
    </row>
    <row r="29" spans="1:4" hidden="1" x14ac:dyDescent="0.25">
      <c r="A29">
        <v>4</v>
      </c>
      <c r="B29">
        <v>28</v>
      </c>
      <c r="C29">
        <v>1</v>
      </c>
      <c r="D29">
        <v>2.9186562498102901</v>
      </c>
    </row>
    <row r="30" spans="1:4" hidden="1" x14ac:dyDescent="0.25">
      <c r="A30">
        <v>5</v>
      </c>
      <c r="B30">
        <v>16</v>
      </c>
      <c r="C30">
        <v>1</v>
      </c>
      <c r="D30">
        <v>3.4922468154512298</v>
      </c>
    </row>
    <row r="31" spans="1:4" hidden="1" x14ac:dyDescent="0.25">
      <c r="A31">
        <v>5</v>
      </c>
      <c r="B31">
        <v>18</v>
      </c>
      <c r="C31">
        <v>1</v>
      </c>
      <c r="D31">
        <v>3.7642533086360102</v>
      </c>
    </row>
    <row r="32" spans="1:4" hidden="1" x14ac:dyDescent="0.25">
      <c r="A32">
        <v>5</v>
      </c>
      <c r="B32">
        <v>20</v>
      </c>
      <c r="C32">
        <v>1</v>
      </c>
      <c r="D32">
        <v>3.9044923460142602</v>
      </c>
    </row>
    <row r="33" spans="1:4" hidden="1" x14ac:dyDescent="0.25">
      <c r="A33">
        <v>5</v>
      </c>
      <c r="B33">
        <v>22</v>
      </c>
      <c r="C33">
        <v>1</v>
      </c>
      <c r="D33">
        <v>3.9280157170923302</v>
      </c>
    </row>
    <row r="34" spans="1:4" hidden="1" x14ac:dyDescent="0.25">
      <c r="A34">
        <v>5</v>
      </c>
      <c r="B34">
        <v>24</v>
      </c>
      <c r="C34">
        <v>1</v>
      </c>
      <c r="D34">
        <v>3.91976297398053</v>
      </c>
    </row>
    <row r="35" spans="1:4" hidden="1" x14ac:dyDescent="0.25">
      <c r="A35">
        <v>5</v>
      </c>
      <c r="B35">
        <v>26</v>
      </c>
      <c r="C35">
        <v>1</v>
      </c>
      <c r="D35">
        <v>3.88120739112617</v>
      </c>
    </row>
    <row r="36" spans="1:4" hidden="1" x14ac:dyDescent="0.25">
      <c r="A36">
        <v>5</v>
      </c>
      <c r="B36">
        <v>28</v>
      </c>
      <c r="C36">
        <v>1</v>
      </c>
      <c r="D36">
        <v>3.8212567009885201</v>
      </c>
    </row>
    <row r="37" spans="1:4" x14ac:dyDescent="0.25">
      <c r="A37">
        <v>6</v>
      </c>
      <c r="B37">
        <v>22</v>
      </c>
      <c r="C37">
        <v>1</v>
      </c>
      <c r="D37">
        <v>4.6133544034120204</v>
      </c>
    </row>
    <row r="38" spans="1:4" x14ac:dyDescent="0.25">
      <c r="A38">
        <v>6</v>
      </c>
      <c r="B38">
        <v>24</v>
      </c>
      <c r="C38">
        <v>1</v>
      </c>
      <c r="D38">
        <v>4.7693544446458498</v>
      </c>
    </row>
    <row r="39" spans="1:4" x14ac:dyDescent="0.25">
      <c r="A39">
        <v>6</v>
      </c>
      <c r="B39">
        <v>26</v>
      </c>
      <c r="C39">
        <v>1</v>
      </c>
      <c r="D39">
        <v>4.8279653466285</v>
      </c>
    </row>
    <row r="40" spans="1:4" x14ac:dyDescent="0.25">
      <c r="A40">
        <v>6</v>
      </c>
      <c r="B40">
        <v>28</v>
      </c>
      <c r="C40">
        <v>1</v>
      </c>
      <c r="D40">
        <v>4.8109435182734996</v>
      </c>
    </row>
    <row r="41" spans="1:4" hidden="1" x14ac:dyDescent="0.25">
      <c r="A41">
        <v>4</v>
      </c>
      <c r="B41">
        <v>12</v>
      </c>
      <c r="C41">
        <v>0.75</v>
      </c>
      <c r="D41">
        <v>3.7636556699528398</v>
      </c>
    </row>
    <row r="42" spans="1:4" hidden="1" x14ac:dyDescent="0.25">
      <c r="A42">
        <v>4</v>
      </c>
      <c r="B42">
        <v>14</v>
      </c>
      <c r="C42">
        <v>0.75</v>
      </c>
      <c r="D42">
        <v>3.7583516483516402</v>
      </c>
    </row>
    <row r="43" spans="1:4" hidden="1" x14ac:dyDescent="0.25">
      <c r="A43">
        <v>4</v>
      </c>
      <c r="B43">
        <v>16</v>
      </c>
      <c r="C43">
        <v>0.75</v>
      </c>
      <c r="D43">
        <v>3.7927251228471399</v>
      </c>
    </row>
    <row r="44" spans="1:4" hidden="1" x14ac:dyDescent="0.25">
      <c r="A44">
        <v>4</v>
      </c>
      <c r="B44">
        <v>18</v>
      </c>
      <c r="C44">
        <v>0.75</v>
      </c>
      <c r="D44">
        <v>3.8008286166652399</v>
      </c>
    </row>
    <row r="45" spans="1:4" hidden="1" x14ac:dyDescent="0.25">
      <c r="A45">
        <v>4</v>
      </c>
      <c r="B45">
        <v>20</v>
      </c>
      <c r="C45">
        <v>0.75</v>
      </c>
      <c r="D45">
        <v>3.75707716558935</v>
      </c>
    </row>
    <row r="46" spans="1:4" hidden="1" x14ac:dyDescent="0.25">
      <c r="A46">
        <v>4</v>
      </c>
      <c r="B46">
        <v>22</v>
      </c>
      <c r="C46">
        <v>0.75</v>
      </c>
      <c r="D46">
        <v>3.7176905218160301</v>
      </c>
    </row>
    <row r="47" spans="1:4" hidden="1" x14ac:dyDescent="0.25">
      <c r="A47">
        <v>4</v>
      </c>
      <c r="B47">
        <v>24</v>
      </c>
      <c r="C47">
        <v>0.75</v>
      </c>
      <c r="D47">
        <v>3.6890626710953698</v>
      </c>
    </row>
    <row r="48" spans="1:4" hidden="1" x14ac:dyDescent="0.25">
      <c r="A48">
        <v>4</v>
      </c>
      <c r="B48">
        <v>26</v>
      </c>
      <c r="C48">
        <v>0.75</v>
      </c>
      <c r="D48">
        <v>3.6561302768745798</v>
      </c>
    </row>
    <row r="49" spans="1:4" hidden="1" x14ac:dyDescent="0.25">
      <c r="A49">
        <v>4</v>
      </c>
      <c r="B49">
        <v>28</v>
      </c>
      <c r="C49">
        <v>0.75</v>
      </c>
      <c r="D49">
        <v>3.6225051090684799</v>
      </c>
    </row>
    <row r="50" spans="1:4" hidden="1" x14ac:dyDescent="0.25">
      <c r="A50">
        <v>5</v>
      </c>
      <c r="B50">
        <v>16</v>
      </c>
      <c r="C50">
        <v>0.75</v>
      </c>
      <c r="D50">
        <v>4.50512411929199</v>
      </c>
    </row>
    <row r="51" spans="1:4" hidden="1" x14ac:dyDescent="0.25">
      <c r="A51">
        <v>5</v>
      </c>
      <c r="B51">
        <v>18</v>
      </c>
      <c r="C51">
        <v>0.75</v>
      </c>
      <c r="D51">
        <v>4.79859897514884</v>
      </c>
    </row>
    <row r="52" spans="1:4" hidden="1" x14ac:dyDescent="0.25">
      <c r="A52">
        <v>5</v>
      </c>
      <c r="B52">
        <v>20</v>
      </c>
      <c r="C52">
        <v>0.75</v>
      </c>
      <c r="D52">
        <v>4.9111886120996404</v>
      </c>
    </row>
    <row r="53" spans="1:4" hidden="1" x14ac:dyDescent="0.25">
      <c r="A53">
        <v>5</v>
      </c>
      <c r="B53">
        <v>22</v>
      </c>
      <c r="C53">
        <v>0.75</v>
      </c>
      <c r="D53">
        <v>4.8981813409588497</v>
      </c>
    </row>
    <row r="54" spans="1:4" hidden="1" x14ac:dyDescent="0.25">
      <c r="A54">
        <v>5</v>
      </c>
      <c r="B54">
        <v>24</v>
      </c>
      <c r="C54">
        <v>0.75</v>
      </c>
      <c r="D54">
        <v>4.87508605213071</v>
      </c>
    </row>
    <row r="55" spans="1:4" hidden="1" x14ac:dyDescent="0.25">
      <c r="A55">
        <v>5</v>
      </c>
      <c r="B55">
        <v>26</v>
      </c>
      <c r="C55">
        <v>0.75</v>
      </c>
      <c r="D55">
        <v>4.8131465417265797</v>
      </c>
    </row>
    <row r="56" spans="1:4" hidden="1" x14ac:dyDescent="0.25">
      <c r="A56">
        <v>5</v>
      </c>
      <c r="B56">
        <v>28</v>
      </c>
      <c r="C56">
        <v>0.75</v>
      </c>
      <c r="D56">
        <v>4.73284781188765</v>
      </c>
    </row>
    <row r="57" spans="1:4" x14ac:dyDescent="0.25">
      <c r="A57">
        <v>6</v>
      </c>
      <c r="B57">
        <v>22</v>
      </c>
      <c r="C57">
        <v>0.75</v>
      </c>
      <c r="D57">
        <v>5.8419224768051103</v>
      </c>
    </row>
    <row r="58" spans="1:4" x14ac:dyDescent="0.25">
      <c r="A58">
        <v>6</v>
      </c>
      <c r="B58">
        <v>24</v>
      </c>
      <c r="C58">
        <v>0.75</v>
      </c>
      <c r="D58">
        <v>5.9889245180661401</v>
      </c>
    </row>
    <row r="59" spans="1:4" x14ac:dyDescent="0.25">
      <c r="A59">
        <v>6</v>
      </c>
      <c r="B59">
        <v>26</v>
      </c>
      <c r="C59">
        <v>0.75</v>
      </c>
      <c r="D59">
        <v>6.0166493236212197</v>
      </c>
    </row>
    <row r="60" spans="1:4" x14ac:dyDescent="0.25">
      <c r="A60">
        <v>6</v>
      </c>
      <c r="B60">
        <v>28</v>
      </c>
      <c r="C60">
        <v>0.75</v>
      </c>
      <c r="D60">
        <v>5.9594622690784398</v>
      </c>
    </row>
    <row r="61" spans="1:4" hidden="1" x14ac:dyDescent="0.25">
      <c r="A61">
        <v>4</v>
      </c>
      <c r="B61">
        <v>12</v>
      </c>
      <c r="C61">
        <v>0.5</v>
      </c>
      <c r="D61">
        <v>5.4044319160598198</v>
      </c>
    </row>
    <row r="62" spans="1:4" hidden="1" x14ac:dyDescent="0.25">
      <c r="A62">
        <v>4</v>
      </c>
      <c r="B62">
        <v>14</v>
      </c>
      <c r="C62">
        <v>0.5</v>
      </c>
      <c r="D62">
        <v>5.1135157647929903</v>
      </c>
    </row>
    <row r="63" spans="1:4" hidden="1" x14ac:dyDescent="0.25">
      <c r="A63">
        <v>4</v>
      </c>
      <c r="B63">
        <v>16</v>
      </c>
      <c r="C63">
        <v>0.5</v>
      </c>
      <c r="D63">
        <v>5.1098036824777404</v>
      </c>
    </row>
    <row r="64" spans="1:4" hidden="1" x14ac:dyDescent="0.25">
      <c r="A64">
        <v>4</v>
      </c>
      <c r="B64">
        <v>18</v>
      </c>
      <c r="C64">
        <v>0.5</v>
      </c>
      <c r="D64">
        <v>5.1008851428916602</v>
      </c>
    </row>
    <row r="65" spans="1:4" hidden="1" x14ac:dyDescent="0.25">
      <c r="A65">
        <v>4</v>
      </c>
      <c r="B65">
        <v>20</v>
      </c>
      <c r="C65">
        <v>0.5</v>
      </c>
      <c r="D65">
        <v>5.0410747235932103</v>
      </c>
    </row>
    <row r="66" spans="1:4" hidden="1" x14ac:dyDescent="0.25">
      <c r="A66">
        <v>4</v>
      </c>
      <c r="B66">
        <v>22</v>
      </c>
      <c r="C66">
        <v>0.5</v>
      </c>
      <c r="D66">
        <v>4.9996716956917497</v>
      </c>
    </row>
    <row r="67" spans="1:4" hidden="1" x14ac:dyDescent="0.25">
      <c r="A67">
        <v>4</v>
      </c>
      <c r="B67">
        <v>24</v>
      </c>
      <c r="C67">
        <v>0.5</v>
      </c>
      <c r="D67">
        <v>4.9721338762892699</v>
      </c>
    </row>
    <row r="68" spans="1:4" hidden="1" x14ac:dyDescent="0.25">
      <c r="A68">
        <v>4</v>
      </c>
      <c r="B68">
        <v>26</v>
      </c>
      <c r="C68">
        <v>0.5</v>
      </c>
      <c r="D68">
        <v>4.9391461499718501</v>
      </c>
    </row>
    <row r="69" spans="1:4" hidden="1" x14ac:dyDescent="0.25">
      <c r="A69">
        <v>4</v>
      </c>
      <c r="B69">
        <v>28</v>
      </c>
      <c r="C69">
        <v>0.5</v>
      </c>
      <c r="D69">
        <v>4.9055449669784101</v>
      </c>
    </row>
    <row r="70" spans="1:4" hidden="1" x14ac:dyDescent="0.25">
      <c r="A70">
        <v>5</v>
      </c>
      <c r="B70">
        <v>16</v>
      </c>
      <c r="C70">
        <v>0.5</v>
      </c>
      <c r="D70">
        <v>6.1813128761082199</v>
      </c>
    </row>
    <row r="71" spans="1:4" hidden="1" x14ac:dyDescent="0.25">
      <c r="A71">
        <v>5</v>
      </c>
      <c r="B71">
        <v>18</v>
      </c>
      <c r="C71">
        <v>0.5</v>
      </c>
      <c r="D71">
        <v>6.5048087032548603</v>
      </c>
    </row>
    <row r="72" spans="1:4" hidden="1" x14ac:dyDescent="0.25">
      <c r="A72">
        <v>5</v>
      </c>
      <c r="B72">
        <v>20</v>
      </c>
      <c r="C72">
        <v>0.5</v>
      </c>
      <c r="D72">
        <v>6.5797380834428196</v>
      </c>
    </row>
    <row r="73" spans="1:4" hidden="1" x14ac:dyDescent="0.25">
      <c r="A73">
        <v>5</v>
      </c>
      <c r="B73">
        <v>22</v>
      </c>
      <c r="C73">
        <v>0.5</v>
      </c>
      <c r="D73">
        <v>6.5476461775442596</v>
      </c>
    </row>
    <row r="74" spans="1:4" hidden="1" x14ac:dyDescent="0.25">
      <c r="A74">
        <v>5</v>
      </c>
      <c r="B74">
        <v>24</v>
      </c>
      <c r="C74">
        <v>0.5</v>
      </c>
      <c r="D74">
        <v>6.49907574719089</v>
      </c>
    </row>
    <row r="75" spans="1:4" hidden="1" x14ac:dyDescent="0.25">
      <c r="A75">
        <v>5</v>
      </c>
      <c r="B75">
        <v>26</v>
      </c>
      <c r="C75">
        <v>0.5</v>
      </c>
      <c r="D75">
        <v>6.4106793029529099</v>
      </c>
    </row>
    <row r="76" spans="1:4" hidden="1" x14ac:dyDescent="0.25">
      <c r="A76">
        <v>5</v>
      </c>
      <c r="B76">
        <v>28</v>
      </c>
      <c r="C76">
        <v>0.5</v>
      </c>
      <c r="D76">
        <v>6.3045862615265804</v>
      </c>
    </row>
    <row r="77" spans="1:4" x14ac:dyDescent="0.25">
      <c r="A77">
        <v>6</v>
      </c>
      <c r="B77">
        <v>20</v>
      </c>
      <c r="C77">
        <v>0.5</v>
      </c>
      <c r="D77">
        <v>7.4857272849824703</v>
      </c>
    </row>
    <row r="78" spans="1:4" x14ac:dyDescent="0.25">
      <c r="A78">
        <v>6</v>
      </c>
      <c r="B78">
        <v>22</v>
      </c>
      <c r="C78">
        <v>0.5</v>
      </c>
      <c r="D78">
        <v>7.8158552871190903</v>
      </c>
    </row>
    <row r="79" spans="1:4" x14ac:dyDescent="0.25">
      <c r="A79">
        <v>6</v>
      </c>
      <c r="B79">
        <v>24</v>
      </c>
      <c r="C79">
        <v>0.5</v>
      </c>
      <c r="D79">
        <v>7.9518261347142101</v>
      </c>
    </row>
    <row r="80" spans="1:4" x14ac:dyDescent="0.25">
      <c r="A80">
        <v>6</v>
      </c>
      <c r="B80">
        <v>26</v>
      </c>
      <c r="C80">
        <v>0.5</v>
      </c>
      <c r="D80">
        <v>7.9388412920810598</v>
      </c>
    </row>
    <row r="81" spans="1:4" x14ac:dyDescent="0.25">
      <c r="A81">
        <v>6</v>
      </c>
      <c r="B81">
        <v>28</v>
      </c>
      <c r="C81">
        <v>0.5</v>
      </c>
      <c r="D81">
        <v>7.8273860914871696</v>
      </c>
    </row>
    <row r="82" spans="1:4" hidden="1" x14ac:dyDescent="0.25">
      <c r="A82">
        <v>4</v>
      </c>
      <c r="B82">
        <v>12</v>
      </c>
      <c r="C82">
        <v>0.25</v>
      </c>
      <c r="D82">
        <v>8.6750883058753701</v>
      </c>
    </row>
    <row r="83" spans="1:4" hidden="1" x14ac:dyDescent="0.25">
      <c r="A83">
        <v>4</v>
      </c>
      <c r="B83">
        <v>14</v>
      </c>
      <c r="C83">
        <v>0.25</v>
      </c>
      <c r="D83">
        <v>7.7333150006874698</v>
      </c>
    </row>
    <row r="84" spans="1:4" hidden="1" x14ac:dyDescent="0.25">
      <c r="A84">
        <v>4</v>
      </c>
      <c r="B84">
        <v>16</v>
      </c>
      <c r="C84">
        <v>0.25</v>
      </c>
      <c r="D84">
        <v>7.79524140809795</v>
      </c>
    </row>
    <row r="85" spans="1:4" hidden="1" x14ac:dyDescent="0.25">
      <c r="A85">
        <v>4</v>
      </c>
      <c r="B85">
        <v>18</v>
      </c>
      <c r="C85">
        <v>0.25</v>
      </c>
      <c r="D85">
        <v>7.8138602198788396</v>
      </c>
    </row>
    <row r="86" spans="1:4" hidden="1" x14ac:dyDescent="0.25">
      <c r="A86">
        <v>4</v>
      </c>
      <c r="B86">
        <v>20</v>
      </c>
      <c r="C86">
        <v>0.25</v>
      </c>
      <c r="D86">
        <v>7.7633307954769704</v>
      </c>
    </row>
    <row r="87" spans="1:4" hidden="1" x14ac:dyDescent="0.25">
      <c r="A87">
        <v>4</v>
      </c>
      <c r="B87">
        <v>22</v>
      </c>
      <c r="C87">
        <v>0.25</v>
      </c>
      <c r="D87">
        <v>7.7388178009285404</v>
      </c>
    </row>
    <row r="88" spans="1:4" hidden="1" x14ac:dyDescent="0.25">
      <c r="A88">
        <v>4</v>
      </c>
      <c r="B88">
        <v>24</v>
      </c>
      <c r="C88">
        <v>0.25</v>
      </c>
      <c r="D88">
        <v>7.7329642248722301</v>
      </c>
    </row>
    <row r="89" spans="1:4" hidden="1" x14ac:dyDescent="0.25">
      <c r="A89">
        <v>4</v>
      </c>
      <c r="B89">
        <v>26</v>
      </c>
      <c r="C89">
        <v>0.25</v>
      </c>
      <c r="D89">
        <v>7.7151678998292503</v>
      </c>
    </row>
    <row r="90" spans="1:4" hidden="1" x14ac:dyDescent="0.25">
      <c r="A90">
        <v>4</v>
      </c>
      <c r="B90">
        <v>28</v>
      </c>
      <c r="C90">
        <v>0.25</v>
      </c>
      <c r="D90">
        <v>7.6920576999828896</v>
      </c>
    </row>
    <row r="91" spans="1:4" hidden="1" x14ac:dyDescent="0.25">
      <c r="A91">
        <v>5</v>
      </c>
      <c r="B91">
        <v>14</v>
      </c>
      <c r="C91">
        <v>0.25</v>
      </c>
      <c r="D91">
        <v>8.5610218328788807</v>
      </c>
    </row>
    <row r="92" spans="1:4" hidden="1" x14ac:dyDescent="0.25">
      <c r="A92">
        <v>5</v>
      </c>
      <c r="B92">
        <v>16</v>
      </c>
      <c r="C92">
        <v>0.25</v>
      </c>
      <c r="D92">
        <v>9.3173235043946701</v>
      </c>
    </row>
    <row r="93" spans="1:4" hidden="1" x14ac:dyDescent="0.25">
      <c r="A93">
        <v>5</v>
      </c>
      <c r="B93">
        <v>18</v>
      </c>
      <c r="C93">
        <v>0.25</v>
      </c>
      <c r="D93">
        <v>9.7053671055567907</v>
      </c>
    </row>
    <row r="94" spans="1:4" hidden="1" x14ac:dyDescent="0.25">
      <c r="A94">
        <v>5</v>
      </c>
      <c r="B94">
        <v>20</v>
      </c>
      <c r="C94">
        <v>0.25</v>
      </c>
      <c r="D94">
        <v>9.7495543508223808</v>
      </c>
    </row>
    <row r="95" spans="1:4" hidden="1" x14ac:dyDescent="0.25">
      <c r="A95">
        <v>5</v>
      </c>
      <c r="B95">
        <v>22</v>
      </c>
      <c r="C95">
        <v>0.25</v>
      </c>
      <c r="D95">
        <v>9.7381516156059895</v>
      </c>
    </row>
    <row r="96" spans="1:4" hidden="1" x14ac:dyDescent="0.25">
      <c r="A96">
        <v>5</v>
      </c>
      <c r="B96">
        <v>24</v>
      </c>
      <c r="C96">
        <v>0.25</v>
      </c>
      <c r="D96">
        <v>9.6721118709070506</v>
      </c>
    </row>
    <row r="97" spans="1:6" hidden="1" x14ac:dyDescent="0.25">
      <c r="A97">
        <v>5</v>
      </c>
      <c r="B97">
        <v>26</v>
      </c>
      <c r="C97">
        <v>0.25</v>
      </c>
      <c r="D97">
        <v>9.5566531713900105</v>
      </c>
    </row>
    <row r="98" spans="1:6" hidden="1" x14ac:dyDescent="0.25">
      <c r="A98">
        <v>5</v>
      </c>
      <c r="B98">
        <v>28</v>
      </c>
      <c r="C98">
        <v>0.25</v>
      </c>
      <c r="D98">
        <v>9.42030387730237</v>
      </c>
    </row>
    <row r="99" spans="1:6" x14ac:dyDescent="0.25">
      <c r="A99">
        <v>6</v>
      </c>
      <c r="B99">
        <v>18</v>
      </c>
      <c r="C99">
        <v>0.25</v>
      </c>
      <c r="D99">
        <v>10.187829564597999</v>
      </c>
    </row>
    <row r="100" spans="1:6" x14ac:dyDescent="0.25">
      <c r="A100">
        <v>6</v>
      </c>
      <c r="B100">
        <v>20</v>
      </c>
      <c r="C100">
        <v>0.25</v>
      </c>
      <c r="D100">
        <v>10.917206890164801</v>
      </c>
    </row>
    <row r="101" spans="1:6" x14ac:dyDescent="0.25">
      <c r="A101">
        <v>6</v>
      </c>
      <c r="B101">
        <v>22</v>
      </c>
      <c r="C101">
        <v>0.25</v>
      </c>
      <c r="D101">
        <v>11.3425676459592</v>
      </c>
    </row>
    <row r="102" spans="1:6" x14ac:dyDescent="0.25">
      <c r="A102">
        <v>6</v>
      </c>
      <c r="B102">
        <v>24</v>
      </c>
      <c r="C102">
        <v>0.25</v>
      </c>
      <c r="D102">
        <v>11.4779987868371</v>
      </c>
    </row>
    <row r="103" spans="1:6" x14ac:dyDescent="0.25">
      <c r="A103">
        <v>6</v>
      </c>
      <c r="B103">
        <v>26</v>
      </c>
      <c r="C103">
        <v>0.25</v>
      </c>
      <c r="D103">
        <v>11.4148283627586</v>
      </c>
    </row>
    <row r="104" spans="1:6" x14ac:dyDescent="0.25">
      <c r="A104">
        <v>6</v>
      </c>
      <c r="B104">
        <v>28</v>
      </c>
      <c r="C104">
        <v>0.25</v>
      </c>
      <c r="D104">
        <v>11.263889400921601</v>
      </c>
    </row>
    <row r="106" spans="1:6" x14ac:dyDescent="0.25">
      <c r="F106">
        <v>4.2398027553131401</v>
      </c>
    </row>
    <row r="107" spans="1:6" x14ac:dyDescent="0.25">
      <c r="F107">
        <v>2.39509287481525</v>
      </c>
    </row>
    <row r="108" spans="1:6" x14ac:dyDescent="0.25">
      <c r="F108">
        <v>2.5253722226463999</v>
      </c>
    </row>
    <row r="109" spans="1:6" x14ac:dyDescent="0.25">
      <c r="F109">
        <v>2.5846862103869799</v>
      </c>
    </row>
    <row r="110" spans="1:6" x14ac:dyDescent="0.25">
      <c r="F110">
        <v>2.5833764864279498</v>
      </c>
    </row>
    <row r="111" spans="1:6" x14ac:dyDescent="0.25">
      <c r="F111">
        <v>2.5593414111175901</v>
      </c>
    </row>
    <row r="112" spans="1:6" x14ac:dyDescent="0.25">
      <c r="F112">
        <v>2.5408873873873801</v>
      </c>
    </row>
    <row r="113" spans="6:6" x14ac:dyDescent="0.25">
      <c r="F113">
        <v>2.51472271771252</v>
      </c>
    </row>
    <row r="114" spans="6:6" x14ac:dyDescent="0.25">
      <c r="F114">
        <v>2.4862671331982802</v>
      </c>
    </row>
    <row r="115" spans="6:6" x14ac:dyDescent="0.25">
      <c r="F115">
        <v>3.24708216885172</v>
      </c>
    </row>
    <row r="116" spans="6:6" x14ac:dyDescent="0.25">
      <c r="F116">
        <v>2.9310028449502101</v>
      </c>
    </row>
    <row r="117" spans="6:6" x14ac:dyDescent="0.25">
      <c r="F117">
        <v>3.0261887463758699</v>
      </c>
    </row>
    <row r="118" spans="6:6" x14ac:dyDescent="0.25">
      <c r="F118">
        <v>3.0606215779729702</v>
      </c>
    </row>
    <row r="119" spans="6:6" x14ac:dyDescent="0.25">
      <c r="F119">
        <v>3.03736031507156</v>
      </c>
    </row>
    <row r="120" spans="6:6" x14ac:dyDescent="0.25">
      <c r="F120">
        <v>3.0044685785395102</v>
      </c>
    </row>
    <row r="121" spans="6:6" x14ac:dyDescent="0.25">
      <c r="F121">
        <v>2.9801748331898001</v>
      </c>
    </row>
    <row r="122" spans="6:6" x14ac:dyDescent="0.25">
      <c r="F122">
        <v>2.9499800924933299</v>
      </c>
    </row>
    <row r="123" spans="6:6" x14ac:dyDescent="0.25">
      <c r="F123">
        <v>2.9186562498102901</v>
      </c>
    </row>
    <row r="124" spans="6:6" x14ac:dyDescent="0.25">
      <c r="F124">
        <v>3.7636556699528398</v>
      </c>
    </row>
    <row r="125" spans="6:6" x14ac:dyDescent="0.25">
      <c r="F125">
        <v>3.7583516483516402</v>
      </c>
    </row>
    <row r="126" spans="6:6" x14ac:dyDescent="0.25">
      <c r="F126">
        <v>3.7927251228471399</v>
      </c>
    </row>
    <row r="127" spans="6:6" x14ac:dyDescent="0.25">
      <c r="F127">
        <v>3.8008286166652399</v>
      </c>
    </row>
    <row r="128" spans="6:6" x14ac:dyDescent="0.25">
      <c r="F128">
        <v>3.75707716558935</v>
      </c>
    </row>
    <row r="129" spans="6:6" x14ac:dyDescent="0.25">
      <c r="F129">
        <v>3.7176905218160301</v>
      </c>
    </row>
    <row r="130" spans="6:6" x14ac:dyDescent="0.25">
      <c r="F130">
        <v>3.6890626710953698</v>
      </c>
    </row>
    <row r="131" spans="6:6" x14ac:dyDescent="0.25">
      <c r="F131">
        <v>3.6561302768745798</v>
      </c>
    </row>
    <row r="132" spans="6:6" x14ac:dyDescent="0.25">
      <c r="F132">
        <v>3.6225051090684799</v>
      </c>
    </row>
    <row r="133" spans="6:6" x14ac:dyDescent="0.25">
      <c r="F133">
        <v>5.4044319160598198</v>
      </c>
    </row>
    <row r="134" spans="6:6" x14ac:dyDescent="0.25">
      <c r="F134">
        <v>5.1135157647929903</v>
      </c>
    </row>
    <row r="135" spans="6:6" x14ac:dyDescent="0.25">
      <c r="F135">
        <v>5.1098036824777404</v>
      </c>
    </row>
    <row r="136" spans="6:6" x14ac:dyDescent="0.25">
      <c r="F136">
        <v>5.1008851428916602</v>
      </c>
    </row>
    <row r="137" spans="6:6" x14ac:dyDescent="0.25">
      <c r="F137">
        <v>5.0410747235932103</v>
      </c>
    </row>
    <row r="138" spans="6:6" x14ac:dyDescent="0.25">
      <c r="F138">
        <v>4.9996716956917497</v>
      </c>
    </row>
    <row r="139" spans="6:6" x14ac:dyDescent="0.25">
      <c r="F139">
        <v>4.9721338762892699</v>
      </c>
    </row>
    <row r="140" spans="6:6" x14ac:dyDescent="0.25">
      <c r="F140">
        <v>4.9391461499718501</v>
      </c>
    </row>
    <row r="141" spans="6:6" x14ac:dyDescent="0.25">
      <c r="F141">
        <v>4.9055449669784101</v>
      </c>
    </row>
    <row r="142" spans="6:6" x14ac:dyDescent="0.25">
      <c r="F142">
        <v>8.6750883058753701</v>
      </c>
    </row>
    <row r="143" spans="6:6" x14ac:dyDescent="0.25">
      <c r="F143">
        <v>7.7333150006874698</v>
      </c>
    </row>
    <row r="144" spans="6:6" x14ac:dyDescent="0.25">
      <c r="F144">
        <v>7.79524140809795</v>
      </c>
    </row>
    <row r="145" spans="6:6" x14ac:dyDescent="0.25">
      <c r="F145">
        <v>7.8138602198788396</v>
      </c>
    </row>
    <row r="146" spans="6:6" x14ac:dyDescent="0.25">
      <c r="F146">
        <v>7.7633307954769704</v>
      </c>
    </row>
    <row r="147" spans="6:6" x14ac:dyDescent="0.25">
      <c r="F147">
        <v>7.7388178009285404</v>
      </c>
    </row>
    <row r="148" spans="6:6" x14ac:dyDescent="0.25">
      <c r="F148">
        <v>7.7329642248722301</v>
      </c>
    </row>
    <row r="149" spans="6:6" x14ac:dyDescent="0.25">
      <c r="F149">
        <v>7.7151678998292503</v>
      </c>
    </row>
    <row r="150" spans="6:6" x14ac:dyDescent="0.25">
      <c r="F150">
        <v>7.6920576999828896</v>
      </c>
    </row>
  </sheetData>
  <autoFilter ref="A1:A104" xr:uid="{9C076039-86D4-4225-B009-70D06D47DBB5}">
    <filterColumn colId="0">
      <filters>
        <filter val="6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B88C2-CCB0-4657-88F4-F3BAD4606907}">
  <dimension ref="A1:D104"/>
  <sheetViews>
    <sheetView topLeftCell="A97" workbookViewId="0">
      <selection activeCell="E10" sqref="E10"/>
    </sheetView>
  </sheetViews>
  <sheetFormatPr defaultRowHeight="13.8" x14ac:dyDescent="0.25"/>
  <sheetData>
    <row r="1" spans="1:4" x14ac:dyDescent="0.25">
      <c r="A1" t="s">
        <v>9</v>
      </c>
      <c r="B1" t="s">
        <v>1</v>
      </c>
      <c r="C1" t="s">
        <v>34</v>
      </c>
      <c r="D1" t="s">
        <v>11</v>
      </c>
    </row>
    <row r="2" spans="1:4" x14ac:dyDescent="0.25">
      <c r="A2">
        <v>1.25</v>
      </c>
      <c r="B2">
        <v>12</v>
      </c>
      <c r="C2">
        <v>4</v>
      </c>
      <c r="D2">
        <v>4.2398027553131401</v>
      </c>
    </row>
    <row r="3" spans="1:4" x14ac:dyDescent="0.25">
      <c r="A3">
        <v>1.25</v>
      </c>
      <c r="B3">
        <v>14</v>
      </c>
      <c r="C3">
        <v>4</v>
      </c>
      <c r="D3">
        <v>2.39509287481525</v>
      </c>
    </row>
    <row r="4" spans="1:4" x14ac:dyDescent="0.25">
      <c r="A4">
        <v>1.25</v>
      </c>
      <c r="B4">
        <v>16</v>
      </c>
      <c r="C4">
        <v>4</v>
      </c>
      <c r="D4">
        <v>2.5253722226463999</v>
      </c>
    </row>
    <row r="5" spans="1:4" x14ac:dyDescent="0.25">
      <c r="A5">
        <v>1.25</v>
      </c>
      <c r="B5">
        <v>18</v>
      </c>
      <c r="C5">
        <v>4</v>
      </c>
      <c r="D5">
        <v>2.5846862103869799</v>
      </c>
    </row>
    <row r="6" spans="1:4" x14ac:dyDescent="0.25">
      <c r="A6">
        <v>1.25</v>
      </c>
      <c r="B6">
        <v>20</v>
      </c>
      <c r="C6">
        <v>4</v>
      </c>
      <c r="D6">
        <v>2.5833764864279498</v>
      </c>
    </row>
    <row r="7" spans="1:4" x14ac:dyDescent="0.25">
      <c r="A7">
        <v>1.25</v>
      </c>
      <c r="B7">
        <v>22</v>
      </c>
      <c r="C7">
        <v>4</v>
      </c>
      <c r="D7">
        <v>2.5593414111175901</v>
      </c>
    </row>
    <row r="8" spans="1:4" x14ac:dyDescent="0.25">
      <c r="A8">
        <v>1.25</v>
      </c>
      <c r="B8">
        <v>24</v>
      </c>
      <c r="C8">
        <v>4</v>
      </c>
      <c r="D8">
        <v>2.5408873873873801</v>
      </c>
    </row>
    <row r="9" spans="1:4" x14ac:dyDescent="0.25">
      <c r="A9">
        <v>1.25</v>
      </c>
      <c r="B9">
        <v>26</v>
      </c>
      <c r="C9">
        <v>4</v>
      </c>
      <c r="D9">
        <v>2.51472271771252</v>
      </c>
    </row>
    <row r="10" spans="1:4" x14ac:dyDescent="0.25">
      <c r="A10">
        <v>1.25</v>
      </c>
      <c r="B10">
        <v>28</v>
      </c>
      <c r="C10">
        <v>4</v>
      </c>
      <c r="D10">
        <v>2.4862671331982802</v>
      </c>
    </row>
    <row r="11" spans="1:4" x14ac:dyDescent="0.25">
      <c r="A11">
        <v>1.25</v>
      </c>
      <c r="B11">
        <v>18</v>
      </c>
      <c r="C11">
        <v>5</v>
      </c>
      <c r="D11">
        <v>3.07740817883731</v>
      </c>
    </row>
    <row r="12" spans="1:4" x14ac:dyDescent="0.25">
      <c r="A12">
        <v>1.25</v>
      </c>
      <c r="B12">
        <v>20</v>
      </c>
      <c r="C12">
        <v>5</v>
      </c>
      <c r="D12">
        <v>3.23438318681958</v>
      </c>
    </row>
    <row r="13" spans="1:4" x14ac:dyDescent="0.25">
      <c r="A13">
        <v>1.25</v>
      </c>
      <c r="B13">
        <v>22</v>
      </c>
      <c r="C13">
        <v>5</v>
      </c>
      <c r="D13">
        <v>3.2925347479477201</v>
      </c>
    </row>
    <row r="14" spans="1:4" x14ac:dyDescent="0.25">
      <c r="A14">
        <v>1.25</v>
      </c>
      <c r="B14">
        <v>24</v>
      </c>
      <c r="C14">
        <v>5</v>
      </c>
      <c r="D14">
        <v>3.2989256839074002</v>
      </c>
    </row>
    <row r="15" spans="1:4" x14ac:dyDescent="0.25">
      <c r="A15">
        <v>1.25</v>
      </c>
      <c r="B15">
        <v>26</v>
      </c>
      <c r="C15">
        <v>5</v>
      </c>
      <c r="D15">
        <v>3.2803993055555498</v>
      </c>
    </row>
    <row r="16" spans="1:4" x14ac:dyDescent="0.25">
      <c r="A16">
        <v>1.25</v>
      </c>
      <c r="B16">
        <v>28</v>
      </c>
      <c r="C16">
        <v>5</v>
      </c>
      <c r="D16">
        <v>3.2377878682983399</v>
      </c>
    </row>
    <row r="17" spans="1:4" x14ac:dyDescent="0.25">
      <c r="A17">
        <v>1.25</v>
      </c>
      <c r="B17">
        <v>22</v>
      </c>
      <c r="C17">
        <v>6</v>
      </c>
      <c r="D17">
        <v>3.7855386951877099</v>
      </c>
    </row>
    <row r="18" spans="1:4" x14ac:dyDescent="0.25">
      <c r="A18">
        <v>1.25</v>
      </c>
      <c r="B18">
        <v>24</v>
      </c>
      <c r="C18">
        <v>6</v>
      </c>
      <c r="D18">
        <v>3.9474484705424202</v>
      </c>
    </row>
    <row r="19" spans="1:4" x14ac:dyDescent="0.25">
      <c r="A19">
        <v>1.25</v>
      </c>
      <c r="B19">
        <v>26</v>
      </c>
      <c r="C19">
        <v>6</v>
      </c>
      <c r="D19">
        <v>4.0282802666325397</v>
      </c>
    </row>
    <row r="20" spans="1:4" x14ac:dyDescent="0.25">
      <c r="A20">
        <v>1.25</v>
      </c>
      <c r="B20">
        <v>28</v>
      </c>
      <c r="C20">
        <v>6</v>
      </c>
      <c r="D20">
        <v>4.0418884582377403</v>
      </c>
    </row>
    <row r="21" spans="1:4" x14ac:dyDescent="0.25">
      <c r="A21">
        <v>1</v>
      </c>
      <c r="B21">
        <v>12</v>
      </c>
      <c r="C21">
        <v>4</v>
      </c>
      <c r="D21">
        <v>3.24708216885172</v>
      </c>
    </row>
    <row r="22" spans="1:4" x14ac:dyDescent="0.25">
      <c r="A22">
        <v>1</v>
      </c>
      <c r="B22">
        <v>14</v>
      </c>
      <c r="C22">
        <v>4</v>
      </c>
      <c r="D22">
        <v>2.9310028449502101</v>
      </c>
    </row>
    <row r="23" spans="1:4" x14ac:dyDescent="0.25">
      <c r="A23">
        <v>1</v>
      </c>
      <c r="B23">
        <v>16</v>
      </c>
      <c r="C23">
        <v>4</v>
      </c>
      <c r="D23">
        <v>3.0261887463758699</v>
      </c>
    </row>
    <row r="24" spans="1:4" x14ac:dyDescent="0.25">
      <c r="A24">
        <v>1</v>
      </c>
      <c r="B24">
        <v>18</v>
      </c>
      <c r="C24">
        <v>4</v>
      </c>
      <c r="D24">
        <v>3.0606215779729702</v>
      </c>
    </row>
    <row r="25" spans="1:4" x14ac:dyDescent="0.25">
      <c r="A25">
        <v>1</v>
      </c>
      <c r="B25">
        <v>20</v>
      </c>
      <c r="C25">
        <v>4</v>
      </c>
      <c r="D25">
        <v>3.03736031507156</v>
      </c>
    </row>
    <row r="26" spans="1:4" x14ac:dyDescent="0.25">
      <c r="A26">
        <v>1</v>
      </c>
      <c r="B26">
        <v>22</v>
      </c>
      <c r="C26">
        <v>4</v>
      </c>
      <c r="D26">
        <v>3.0044685785395102</v>
      </c>
    </row>
    <row r="27" spans="1:4" x14ac:dyDescent="0.25">
      <c r="A27">
        <v>1</v>
      </c>
      <c r="B27">
        <v>24</v>
      </c>
      <c r="C27">
        <v>4</v>
      </c>
      <c r="D27">
        <v>2.9801748331898001</v>
      </c>
    </row>
    <row r="28" spans="1:4" x14ac:dyDescent="0.25">
      <c r="A28">
        <v>1</v>
      </c>
      <c r="B28">
        <v>26</v>
      </c>
      <c r="C28">
        <v>4</v>
      </c>
      <c r="D28">
        <v>2.9499800924933299</v>
      </c>
    </row>
    <row r="29" spans="1:4" x14ac:dyDescent="0.25">
      <c r="A29">
        <v>1</v>
      </c>
      <c r="B29">
        <v>28</v>
      </c>
      <c r="C29">
        <v>4</v>
      </c>
      <c r="D29">
        <v>2.9186562498102901</v>
      </c>
    </row>
    <row r="30" spans="1:4" x14ac:dyDescent="0.25">
      <c r="A30">
        <v>1</v>
      </c>
      <c r="B30">
        <v>16</v>
      </c>
      <c r="C30">
        <v>5</v>
      </c>
      <c r="D30">
        <v>3.4922468154512298</v>
      </c>
    </row>
    <row r="31" spans="1:4" x14ac:dyDescent="0.25">
      <c r="A31">
        <v>1</v>
      </c>
      <c r="B31">
        <v>18</v>
      </c>
      <c r="C31">
        <v>5</v>
      </c>
      <c r="D31">
        <v>3.7642533086360102</v>
      </c>
    </row>
    <row r="32" spans="1:4" x14ac:dyDescent="0.25">
      <c r="A32">
        <v>1</v>
      </c>
      <c r="B32">
        <v>20</v>
      </c>
      <c r="C32">
        <v>5</v>
      </c>
      <c r="D32">
        <v>3.9044923460142602</v>
      </c>
    </row>
    <row r="33" spans="1:4" x14ac:dyDescent="0.25">
      <c r="A33">
        <v>1</v>
      </c>
      <c r="B33">
        <v>22</v>
      </c>
      <c r="C33">
        <v>5</v>
      </c>
      <c r="D33">
        <v>3.9280157170923302</v>
      </c>
    </row>
    <row r="34" spans="1:4" x14ac:dyDescent="0.25">
      <c r="A34">
        <v>1</v>
      </c>
      <c r="B34">
        <v>24</v>
      </c>
      <c r="C34">
        <v>5</v>
      </c>
      <c r="D34">
        <v>3.91976297398053</v>
      </c>
    </row>
    <row r="35" spans="1:4" x14ac:dyDescent="0.25">
      <c r="A35">
        <v>1</v>
      </c>
      <c r="B35">
        <v>26</v>
      </c>
      <c r="C35">
        <v>5</v>
      </c>
      <c r="D35">
        <v>3.88120739112617</v>
      </c>
    </row>
    <row r="36" spans="1:4" x14ac:dyDescent="0.25">
      <c r="A36">
        <v>1</v>
      </c>
      <c r="B36">
        <v>28</v>
      </c>
      <c r="C36">
        <v>5</v>
      </c>
      <c r="D36">
        <v>3.8212567009885201</v>
      </c>
    </row>
    <row r="37" spans="1:4" x14ac:dyDescent="0.25">
      <c r="A37">
        <v>1</v>
      </c>
      <c r="B37">
        <v>22</v>
      </c>
      <c r="C37">
        <v>6</v>
      </c>
      <c r="D37">
        <v>4.6133544034120204</v>
      </c>
    </row>
    <row r="38" spans="1:4" x14ac:dyDescent="0.25">
      <c r="A38">
        <v>1</v>
      </c>
      <c r="B38">
        <v>24</v>
      </c>
      <c r="C38">
        <v>6</v>
      </c>
      <c r="D38">
        <v>4.7693544446458498</v>
      </c>
    </row>
    <row r="39" spans="1:4" x14ac:dyDescent="0.25">
      <c r="A39">
        <v>1</v>
      </c>
      <c r="B39">
        <v>26</v>
      </c>
      <c r="C39">
        <v>6</v>
      </c>
      <c r="D39">
        <v>4.8279653466285</v>
      </c>
    </row>
    <row r="40" spans="1:4" x14ac:dyDescent="0.25">
      <c r="A40">
        <v>1</v>
      </c>
      <c r="B40">
        <v>28</v>
      </c>
      <c r="C40">
        <v>6</v>
      </c>
      <c r="D40">
        <v>4.8109435182734996</v>
      </c>
    </row>
    <row r="41" spans="1:4" x14ac:dyDescent="0.25">
      <c r="A41">
        <v>0.75</v>
      </c>
      <c r="B41">
        <v>12</v>
      </c>
      <c r="C41">
        <v>4</v>
      </c>
      <c r="D41">
        <v>3.7636556699528398</v>
      </c>
    </row>
    <row r="42" spans="1:4" x14ac:dyDescent="0.25">
      <c r="A42">
        <v>0.75</v>
      </c>
      <c r="B42">
        <v>14</v>
      </c>
      <c r="C42">
        <v>4</v>
      </c>
      <c r="D42">
        <v>3.7583516483516402</v>
      </c>
    </row>
    <row r="43" spans="1:4" x14ac:dyDescent="0.25">
      <c r="A43">
        <v>0.75</v>
      </c>
      <c r="B43">
        <v>16</v>
      </c>
      <c r="C43">
        <v>4</v>
      </c>
      <c r="D43">
        <v>3.7927251228471399</v>
      </c>
    </row>
    <row r="44" spans="1:4" x14ac:dyDescent="0.25">
      <c r="A44">
        <v>0.75</v>
      </c>
      <c r="B44">
        <v>18</v>
      </c>
      <c r="C44">
        <v>4</v>
      </c>
      <c r="D44">
        <v>3.8008286166652399</v>
      </c>
    </row>
    <row r="45" spans="1:4" x14ac:dyDescent="0.25">
      <c r="A45">
        <v>0.75</v>
      </c>
      <c r="B45">
        <v>20</v>
      </c>
      <c r="C45">
        <v>4</v>
      </c>
      <c r="D45">
        <v>3.75707716558935</v>
      </c>
    </row>
    <row r="46" spans="1:4" x14ac:dyDescent="0.25">
      <c r="A46">
        <v>0.75</v>
      </c>
      <c r="B46">
        <v>22</v>
      </c>
      <c r="C46">
        <v>4</v>
      </c>
      <c r="D46">
        <v>3.7176905218160301</v>
      </c>
    </row>
    <row r="47" spans="1:4" x14ac:dyDescent="0.25">
      <c r="A47">
        <v>0.75</v>
      </c>
      <c r="B47">
        <v>24</v>
      </c>
      <c r="C47">
        <v>4</v>
      </c>
      <c r="D47">
        <v>3.6890626710953698</v>
      </c>
    </row>
    <row r="48" spans="1:4" x14ac:dyDescent="0.25">
      <c r="A48">
        <v>0.75</v>
      </c>
      <c r="B48">
        <v>26</v>
      </c>
      <c r="C48">
        <v>4</v>
      </c>
      <c r="D48">
        <v>3.6561302768745798</v>
      </c>
    </row>
    <row r="49" spans="1:4" x14ac:dyDescent="0.25">
      <c r="A49">
        <v>0.75</v>
      </c>
      <c r="B49">
        <v>28</v>
      </c>
      <c r="C49">
        <v>4</v>
      </c>
      <c r="D49">
        <v>3.6225051090684799</v>
      </c>
    </row>
    <row r="50" spans="1:4" x14ac:dyDescent="0.25">
      <c r="A50">
        <v>0.75</v>
      </c>
      <c r="B50">
        <v>16</v>
      </c>
      <c r="C50">
        <v>5</v>
      </c>
      <c r="D50">
        <v>4.50512411929199</v>
      </c>
    </row>
    <row r="51" spans="1:4" x14ac:dyDescent="0.25">
      <c r="A51">
        <v>0.75</v>
      </c>
      <c r="B51">
        <v>18</v>
      </c>
      <c r="C51">
        <v>5</v>
      </c>
      <c r="D51">
        <v>4.79859897514884</v>
      </c>
    </row>
    <row r="52" spans="1:4" x14ac:dyDescent="0.25">
      <c r="A52">
        <v>0.75</v>
      </c>
      <c r="B52">
        <v>20</v>
      </c>
      <c r="C52">
        <v>5</v>
      </c>
      <c r="D52">
        <v>4.9111886120996404</v>
      </c>
    </row>
    <row r="53" spans="1:4" x14ac:dyDescent="0.25">
      <c r="A53">
        <v>0.75</v>
      </c>
      <c r="B53">
        <v>22</v>
      </c>
      <c r="C53">
        <v>5</v>
      </c>
      <c r="D53">
        <v>4.8981813409588497</v>
      </c>
    </row>
    <row r="54" spans="1:4" x14ac:dyDescent="0.25">
      <c r="A54">
        <v>0.75</v>
      </c>
      <c r="B54">
        <v>24</v>
      </c>
      <c r="C54">
        <v>5</v>
      </c>
      <c r="D54">
        <v>4.87508605213071</v>
      </c>
    </row>
    <row r="55" spans="1:4" x14ac:dyDescent="0.25">
      <c r="A55">
        <v>0.75</v>
      </c>
      <c r="B55">
        <v>26</v>
      </c>
      <c r="C55">
        <v>5</v>
      </c>
      <c r="D55">
        <v>4.8131465417265797</v>
      </c>
    </row>
    <row r="56" spans="1:4" x14ac:dyDescent="0.25">
      <c r="A56">
        <v>0.75</v>
      </c>
      <c r="B56">
        <v>28</v>
      </c>
      <c r="C56">
        <v>5</v>
      </c>
      <c r="D56">
        <v>4.73284781188765</v>
      </c>
    </row>
    <row r="57" spans="1:4" x14ac:dyDescent="0.25">
      <c r="A57">
        <v>0.75</v>
      </c>
      <c r="B57">
        <v>22</v>
      </c>
      <c r="C57">
        <v>6</v>
      </c>
      <c r="D57">
        <v>5.8419224768051103</v>
      </c>
    </row>
    <row r="58" spans="1:4" x14ac:dyDescent="0.25">
      <c r="A58">
        <v>0.75</v>
      </c>
      <c r="B58">
        <v>24</v>
      </c>
      <c r="C58">
        <v>6</v>
      </c>
      <c r="D58">
        <v>5.9889245180661401</v>
      </c>
    </row>
    <row r="59" spans="1:4" x14ac:dyDescent="0.25">
      <c r="A59">
        <v>0.75</v>
      </c>
      <c r="B59">
        <v>26</v>
      </c>
      <c r="C59">
        <v>6</v>
      </c>
      <c r="D59">
        <v>6.0166493236212197</v>
      </c>
    </row>
    <row r="60" spans="1:4" x14ac:dyDescent="0.25">
      <c r="A60">
        <v>0.75</v>
      </c>
      <c r="B60">
        <v>28</v>
      </c>
      <c r="C60">
        <v>6</v>
      </c>
      <c r="D60">
        <v>5.9594622690784398</v>
      </c>
    </row>
    <row r="61" spans="1:4" x14ac:dyDescent="0.25">
      <c r="A61">
        <v>0.5</v>
      </c>
      <c r="B61">
        <v>12</v>
      </c>
      <c r="C61">
        <v>4</v>
      </c>
      <c r="D61">
        <v>5.4044319160598198</v>
      </c>
    </row>
    <row r="62" spans="1:4" x14ac:dyDescent="0.25">
      <c r="A62">
        <v>0.5</v>
      </c>
      <c r="B62">
        <v>14</v>
      </c>
      <c r="C62">
        <v>4</v>
      </c>
      <c r="D62">
        <v>5.1135157647929903</v>
      </c>
    </row>
    <row r="63" spans="1:4" x14ac:dyDescent="0.25">
      <c r="A63">
        <v>0.5</v>
      </c>
      <c r="B63">
        <v>16</v>
      </c>
      <c r="C63">
        <v>4</v>
      </c>
      <c r="D63">
        <v>5.1098036824777404</v>
      </c>
    </row>
    <row r="64" spans="1:4" x14ac:dyDescent="0.25">
      <c r="A64">
        <v>0.5</v>
      </c>
      <c r="B64">
        <v>18</v>
      </c>
      <c r="C64">
        <v>4</v>
      </c>
      <c r="D64">
        <v>5.1008851428916602</v>
      </c>
    </row>
    <row r="65" spans="1:4" x14ac:dyDescent="0.25">
      <c r="A65">
        <v>0.5</v>
      </c>
      <c r="B65">
        <v>20</v>
      </c>
      <c r="C65">
        <v>4</v>
      </c>
      <c r="D65">
        <v>5.0410747235932103</v>
      </c>
    </row>
    <row r="66" spans="1:4" x14ac:dyDescent="0.25">
      <c r="A66">
        <v>0.5</v>
      </c>
      <c r="B66">
        <v>22</v>
      </c>
      <c r="C66">
        <v>4</v>
      </c>
      <c r="D66">
        <v>4.9996716956917497</v>
      </c>
    </row>
    <row r="67" spans="1:4" x14ac:dyDescent="0.25">
      <c r="A67">
        <v>0.5</v>
      </c>
      <c r="B67">
        <v>24</v>
      </c>
      <c r="C67">
        <v>4</v>
      </c>
      <c r="D67">
        <v>4.9721338762892699</v>
      </c>
    </row>
    <row r="68" spans="1:4" x14ac:dyDescent="0.25">
      <c r="A68">
        <v>0.5</v>
      </c>
      <c r="B68">
        <v>26</v>
      </c>
      <c r="C68">
        <v>4</v>
      </c>
      <c r="D68">
        <v>4.9391461499718501</v>
      </c>
    </row>
    <row r="69" spans="1:4" x14ac:dyDescent="0.25">
      <c r="A69">
        <v>0.5</v>
      </c>
      <c r="B69">
        <v>28</v>
      </c>
      <c r="C69">
        <v>4</v>
      </c>
      <c r="D69">
        <v>4.9055449669784101</v>
      </c>
    </row>
    <row r="70" spans="1:4" x14ac:dyDescent="0.25">
      <c r="A70">
        <v>0.5</v>
      </c>
      <c r="B70">
        <v>16</v>
      </c>
      <c r="C70">
        <v>5</v>
      </c>
      <c r="D70">
        <v>6.1813128761082199</v>
      </c>
    </row>
    <row r="71" spans="1:4" x14ac:dyDescent="0.25">
      <c r="A71">
        <v>0.5</v>
      </c>
      <c r="B71">
        <v>18</v>
      </c>
      <c r="C71">
        <v>5</v>
      </c>
      <c r="D71">
        <v>6.5048087032548603</v>
      </c>
    </row>
    <row r="72" spans="1:4" x14ac:dyDescent="0.25">
      <c r="A72">
        <v>0.5</v>
      </c>
      <c r="B72">
        <v>20</v>
      </c>
      <c r="C72">
        <v>5</v>
      </c>
      <c r="D72">
        <v>6.5797380834428196</v>
      </c>
    </row>
    <row r="73" spans="1:4" x14ac:dyDescent="0.25">
      <c r="A73">
        <v>0.5</v>
      </c>
      <c r="B73">
        <v>22</v>
      </c>
      <c r="C73">
        <v>5</v>
      </c>
      <c r="D73">
        <v>6.5476461775442596</v>
      </c>
    </row>
    <row r="74" spans="1:4" x14ac:dyDescent="0.25">
      <c r="A74">
        <v>0.5</v>
      </c>
      <c r="B74">
        <v>24</v>
      </c>
      <c r="C74">
        <v>5</v>
      </c>
      <c r="D74">
        <v>6.49907574719089</v>
      </c>
    </row>
    <row r="75" spans="1:4" x14ac:dyDescent="0.25">
      <c r="A75">
        <v>0.5</v>
      </c>
      <c r="B75">
        <v>26</v>
      </c>
      <c r="C75">
        <v>5</v>
      </c>
      <c r="D75">
        <v>6.4106793029529099</v>
      </c>
    </row>
    <row r="76" spans="1:4" x14ac:dyDescent="0.25">
      <c r="A76">
        <v>0.5</v>
      </c>
      <c r="B76">
        <v>28</v>
      </c>
      <c r="C76">
        <v>5</v>
      </c>
      <c r="D76">
        <v>6.3045862615265804</v>
      </c>
    </row>
    <row r="77" spans="1:4" x14ac:dyDescent="0.25">
      <c r="A77">
        <v>0.5</v>
      </c>
      <c r="B77">
        <v>20</v>
      </c>
      <c r="C77">
        <v>6</v>
      </c>
      <c r="D77">
        <v>7.4857272849824703</v>
      </c>
    </row>
    <row r="78" spans="1:4" x14ac:dyDescent="0.25">
      <c r="A78">
        <v>0.5</v>
      </c>
      <c r="B78">
        <v>22</v>
      </c>
      <c r="C78">
        <v>6</v>
      </c>
      <c r="D78">
        <v>7.8158552871190903</v>
      </c>
    </row>
    <row r="79" spans="1:4" x14ac:dyDescent="0.25">
      <c r="A79">
        <v>0.5</v>
      </c>
      <c r="B79">
        <v>24</v>
      </c>
      <c r="C79">
        <v>6</v>
      </c>
      <c r="D79">
        <v>7.9518261347142101</v>
      </c>
    </row>
    <row r="80" spans="1:4" x14ac:dyDescent="0.25">
      <c r="A80">
        <v>0.5</v>
      </c>
      <c r="B80">
        <v>26</v>
      </c>
      <c r="C80">
        <v>6</v>
      </c>
      <c r="D80">
        <v>7.9388412920810598</v>
      </c>
    </row>
    <row r="81" spans="1:4" x14ac:dyDescent="0.25">
      <c r="A81">
        <v>0.5</v>
      </c>
      <c r="B81">
        <v>28</v>
      </c>
      <c r="C81">
        <v>6</v>
      </c>
      <c r="D81">
        <v>7.8273860914871696</v>
      </c>
    </row>
    <row r="82" spans="1:4" x14ac:dyDescent="0.25">
      <c r="A82">
        <v>0.25</v>
      </c>
      <c r="B82">
        <v>12</v>
      </c>
      <c r="C82">
        <v>4</v>
      </c>
      <c r="D82">
        <v>8.6750883058753701</v>
      </c>
    </row>
    <row r="83" spans="1:4" x14ac:dyDescent="0.25">
      <c r="A83">
        <v>0.25</v>
      </c>
      <c r="B83">
        <v>14</v>
      </c>
      <c r="C83">
        <v>4</v>
      </c>
      <c r="D83">
        <v>7.7333150006874698</v>
      </c>
    </row>
    <row r="84" spans="1:4" x14ac:dyDescent="0.25">
      <c r="A84">
        <v>0.25</v>
      </c>
      <c r="B84">
        <v>16</v>
      </c>
      <c r="C84">
        <v>4</v>
      </c>
      <c r="D84">
        <v>7.79524140809795</v>
      </c>
    </row>
    <row r="85" spans="1:4" x14ac:dyDescent="0.25">
      <c r="A85">
        <v>0.25</v>
      </c>
      <c r="B85">
        <v>18</v>
      </c>
      <c r="C85">
        <v>4</v>
      </c>
      <c r="D85">
        <v>7.8138602198788396</v>
      </c>
    </row>
    <row r="86" spans="1:4" x14ac:dyDescent="0.25">
      <c r="A86">
        <v>0.25</v>
      </c>
      <c r="B86">
        <v>20</v>
      </c>
      <c r="C86">
        <v>4</v>
      </c>
      <c r="D86">
        <v>7.7633307954769704</v>
      </c>
    </row>
    <row r="87" spans="1:4" x14ac:dyDescent="0.25">
      <c r="A87">
        <v>0.25</v>
      </c>
      <c r="B87">
        <v>22</v>
      </c>
      <c r="C87">
        <v>4</v>
      </c>
      <c r="D87">
        <v>7.7388178009285404</v>
      </c>
    </row>
    <row r="88" spans="1:4" x14ac:dyDescent="0.25">
      <c r="A88">
        <v>0.25</v>
      </c>
      <c r="B88">
        <v>24</v>
      </c>
      <c r="C88">
        <v>4</v>
      </c>
      <c r="D88">
        <v>7.7329642248722301</v>
      </c>
    </row>
    <row r="89" spans="1:4" x14ac:dyDescent="0.25">
      <c r="A89">
        <v>0.25</v>
      </c>
      <c r="B89">
        <v>26</v>
      </c>
      <c r="C89">
        <v>4</v>
      </c>
      <c r="D89">
        <v>7.7151678998292503</v>
      </c>
    </row>
    <row r="90" spans="1:4" x14ac:dyDescent="0.25">
      <c r="A90">
        <v>0.25</v>
      </c>
      <c r="B90">
        <v>28</v>
      </c>
      <c r="C90">
        <v>4</v>
      </c>
      <c r="D90">
        <v>7.6920576999828896</v>
      </c>
    </row>
    <row r="91" spans="1:4" x14ac:dyDescent="0.25">
      <c r="A91">
        <v>0.25</v>
      </c>
      <c r="B91">
        <v>14</v>
      </c>
      <c r="C91">
        <v>5</v>
      </c>
      <c r="D91">
        <v>8.5610218328788807</v>
      </c>
    </row>
    <row r="92" spans="1:4" x14ac:dyDescent="0.25">
      <c r="A92">
        <v>0.25</v>
      </c>
      <c r="B92">
        <v>16</v>
      </c>
      <c r="C92">
        <v>5</v>
      </c>
      <c r="D92">
        <v>9.3173235043946701</v>
      </c>
    </row>
    <row r="93" spans="1:4" x14ac:dyDescent="0.25">
      <c r="A93">
        <v>0.25</v>
      </c>
      <c r="B93">
        <v>18</v>
      </c>
      <c r="C93">
        <v>5</v>
      </c>
      <c r="D93">
        <v>9.7053671055567907</v>
      </c>
    </row>
    <row r="94" spans="1:4" x14ac:dyDescent="0.25">
      <c r="A94">
        <v>0.25</v>
      </c>
      <c r="B94">
        <v>20</v>
      </c>
      <c r="C94">
        <v>5</v>
      </c>
      <c r="D94">
        <v>9.7495543508223808</v>
      </c>
    </row>
    <row r="95" spans="1:4" x14ac:dyDescent="0.25">
      <c r="A95">
        <v>0.25</v>
      </c>
      <c r="B95">
        <v>22</v>
      </c>
      <c r="C95">
        <v>5</v>
      </c>
      <c r="D95">
        <v>9.7381516156059895</v>
      </c>
    </row>
    <row r="96" spans="1:4" x14ac:dyDescent="0.25">
      <c r="A96">
        <v>0.25</v>
      </c>
      <c r="B96">
        <v>24</v>
      </c>
      <c r="C96">
        <v>5</v>
      </c>
      <c r="D96">
        <v>9.6721118709070506</v>
      </c>
    </row>
    <row r="97" spans="1:4" x14ac:dyDescent="0.25">
      <c r="A97">
        <v>0.25</v>
      </c>
      <c r="B97">
        <v>26</v>
      </c>
      <c r="C97">
        <v>5</v>
      </c>
      <c r="D97">
        <v>9.5566531713900105</v>
      </c>
    </row>
    <row r="98" spans="1:4" x14ac:dyDescent="0.25">
      <c r="A98">
        <v>0.25</v>
      </c>
      <c r="B98">
        <v>28</v>
      </c>
      <c r="C98">
        <v>5</v>
      </c>
      <c r="D98">
        <v>9.42030387730237</v>
      </c>
    </row>
    <row r="99" spans="1:4" x14ac:dyDescent="0.25">
      <c r="A99">
        <v>0.25</v>
      </c>
      <c r="B99">
        <v>18</v>
      </c>
      <c r="C99">
        <v>6</v>
      </c>
      <c r="D99">
        <v>10.187829564597999</v>
      </c>
    </row>
    <row r="100" spans="1:4" x14ac:dyDescent="0.25">
      <c r="A100">
        <v>0.25</v>
      </c>
      <c r="B100">
        <v>20</v>
      </c>
      <c r="C100">
        <v>6</v>
      </c>
      <c r="D100">
        <v>10.917206890164801</v>
      </c>
    </row>
    <row r="101" spans="1:4" x14ac:dyDescent="0.25">
      <c r="A101">
        <v>0.25</v>
      </c>
      <c r="B101">
        <v>22</v>
      </c>
      <c r="C101">
        <v>6</v>
      </c>
      <c r="D101">
        <v>11.3425676459592</v>
      </c>
    </row>
    <row r="102" spans="1:4" x14ac:dyDescent="0.25">
      <c r="A102">
        <v>0.25</v>
      </c>
      <c r="B102">
        <v>24</v>
      </c>
      <c r="C102">
        <v>6</v>
      </c>
      <c r="D102">
        <v>11.4779987868371</v>
      </c>
    </row>
    <row r="103" spans="1:4" x14ac:dyDescent="0.25">
      <c r="A103">
        <v>0.25</v>
      </c>
      <c r="B103">
        <v>26</v>
      </c>
      <c r="C103">
        <v>6</v>
      </c>
      <c r="D103">
        <v>11.4148283627586</v>
      </c>
    </row>
    <row r="104" spans="1:4" x14ac:dyDescent="0.25">
      <c r="A104">
        <v>0.25</v>
      </c>
      <c r="B104">
        <v>28</v>
      </c>
      <c r="C104">
        <v>6</v>
      </c>
      <c r="D104">
        <v>11.263889400921601</v>
      </c>
    </row>
  </sheetData>
  <autoFilter ref="A2:A104" xr:uid="{01FB88C2-CCB0-4657-88F4-F3BAD4606907}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F98D-881D-460B-B17C-57C8D46C56EF}">
  <dimension ref="A1:J34"/>
  <sheetViews>
    <sheetView workbookViewId="0">
      <selection activeCell="K3" sqref="K3"/>
    </sheetView>
  </sheetViews>
  <sheetFormatPr defaultRowHeight="13.8" x14ac:dyDescent="0.25"/>
  <sheetData>
    <row r="1" spans="1:10" x14ac:dyDescent="0.25">
      <c r="A1" t="s">
        <v>44</v>
      </c>
    </row>
    <row r="2" spans="1:10" ht="27.6" x14ac:dyDescent="0.25">
      <c r="A2" s="8" t="s">
        <v>49</v>
      </c>
      <c r="B2">
        <v>12</v>
      </c>
      <c r="C2">
        <v>14</v>
      </c>
      <c r="D2">
        <v>16</v>
      </c>
      <c r="E2">
        <v>18</v>
      </c>
      <c r="F2">
        <v>20</v>
      </c>
      <c r="G2">
        <v>22</v>
      </c>
      <c r="H2">
        <v>24</v>
      </c>
      <c r="I2">
        <v>26</v>
      </c>
      <c r="J2">
        <v>28</v>
      </c>
    </row>
    <row r="3" spans="1:10" x14ac:dyDescent="0.25">
      <c r="A3">
        <v>4</v>
      </c>
      <c r="B3">
        <v>2.2398027553131401</v>
      </c>
      <c r="C3">
        <v>2.39509287481525</v>
      </c>
      <c r="D3">
        <v>2.5253722226463999</v>
      </c>
      <c r="E3">
        <v>2.5846862103869799</v>
      </c>
      <c r="F3">
        <v>2.5833764864279498</v>
      </c>
      <c r="G3">
        <v>2.5593414111175901</v>
      </c>
      <c r="H3">
        <v>2.5408873873873801</v>
      </c>
      <c r="I3">
        <v>2.51472271771252</v>
      </c>
      <c r="J3">
        <v>2.4862671331982802</v>
      </c>
    </row>
    <row r="4" spans="1:10" x14ac:dyDescent="0.25">
      <c r="A4">
        <v>5</v>
      </c>
      <c r="B4">
        <v>0</v>
      </c>
      <c r="C4">
        <v>0</v>
      </c>
      <c r="D4">
        <v>0</v>
      </c>
      <c r="E4">
        <v>3.07740817883731</v>
      </c>
      <c r="F4">
        <v>3.23438318681958</v>
      </c>
      <c r="G4">
        <v>3.2925347479477201</v>
      </c>
      <c r="H4">
        <v>3.2989256839074002</v>
      </c>
      <c r="I4">
        <v>3.2803993055555498</v>
      </c>
      <c r="J4">
        <v>3.2377878682983399</v>
      </c>
    </row>
    <row r="5" spans="1:10" x14ac:dyDescent="0.25">
      <c r="A5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3.7855386951877099</v>
      </c>
      <c r="H5">
        <v>3.9474484705424202</v>
      </c>
      <c r="I5">
        <v>4.0282802666325397</v>
      </c>
      <c r="J5">
        <v>4.0418884582377403</v>
      </c>
    </row>
    <row r="6" spans="1:10" x14ac:dyDescent="0.25">
      <c r="A6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4.2344199372314</v>
      </c>
      <c r="I6">
        <v>4.4745847999157897</v>
      </c>
      <c r="J6">
        <v>4.6330276347906203</v>
      </c>
    </row>
    <row r="8" spans="1:10" x14ac:dyDescent="0.25">
      <c r="A8" t="s">
        <v>45</v>
      </c>
    </row>
    <row r="9" spans="1:10" ht="27.6" x14ac:dyDescent="0.25">
      <c r="A9" s="8" t="s">
        <v>49</v>
      </c>
      <c r="B9">
        <v>12</v>
      </c>
      <c r="C9">
        <v>14</v>
      </c>
      <c r="D9">
        <v>16</v>
      </c>
      <c r="E9">
        <v>18</v>
      </c>
      <c r="F9">
        <v>20</v>
      </c>
      <c r="G9">
        <v>22</v>
      </c>
      <c r="H9">
        <v>24</v>
      </c>
      <c r="I9">
        <v>26</v>
      </c>
      <c r="J9">
        <v>28</v>
      </c>
    </row>
    <row r="10" spans="1:10" x14ac:dyDescent="0.25">
      <c r="A10">
        <v>4</v>
      </c>
      <c r="B10">
        <v>3.24708216885172</v>
      </c>
      <c r="C10">
        <v>2.9310028449502101</v>
      </c>
      <c r="D10">
        <v>3.0261887463758699</v>
      </c>
      <c r="E10">
        <v>3.0606215779729702</v>
      </c>
      <c r="F10">
        <v>3.03736031507156</v>
      </c>
      <c r="G10">
        <v>3.0044685785395102</v>
      </c>
      <c r="H10">
        <v>2.9801748331898001</v>
      </c>
      <c r="I10">
        <v>2.9499800924933299</v>
      </c>
      <c r="J10">
        <v>2.9186562498102901</v>
      </c>
    </row>
    <row r="11" spans="1:10" x14ac:dyDescent="0.25">
      <c r="A11">
        <v>5</v>
      </c>
      <c r="B11">
        <v>0</v>
      </c>
      <c r="C11">
        <v>0</v>
      </c>
      <c r="D11">
        <v>3.4922468154512298</v>
      </c>
      <c r="E11">
        <v>3.7642533086360102</v>
      </c>
      <c r="F11">
        <v>3.9044923460142602</v>
      </c>
      <c r="G11">
        <v>3.9280157170923302</v>
      </c>
      <c r="H11">
        <v>3.91976297398053</v>
      </c>
      <c r="I11">
        <v>3.88120739112617</v>
      </c>
      <c r="J11">
        <v>3.8212567009885201</v>
      </c>
    </row>
    <row r="12" spans="1:10" x14ac:dyDescent="0.25">
      <c r="A12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4.6133544034120204</v>
      </c>
      <c r="H12">
        <v>4.7693544446458498</v>
      </c>
      <c r="I12">
        <v>4.8279653466285</v>
      </c>
      <c r="J12">
        <v>4.8109435182734996</v>
      </c>
    </row>
    <row r="13" spans="1:10" x14ac:dyDescent="0.25">
      <c r="A13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5.1707629570440501</v>
      </c>
      <c r="I13">
        <v>5.42846998967463</v>
      </c>
      <c r="J13">
        <v>5.5780525839073398</v>
      </c>
    </row>
    <row r="15" spans="1:10" x14ac:dyDescent="0.25">
      <c r="A15" t="s">
        <v>46</v>
      </c>
    </row>
    <row r="16" spans="1:10" ht="27.6" x14ac:dyDescent="0.25">
      <c r="A16" s="8" t="s">
        <v>49</v>
      </c>
      <c r="B16">
        <v>12</v>
      </c>
      <c r="C16">
        <v>14</v>
      </c>
      <c r="D16">
        <v>16</v>
      </c>
      <c r="E16">
        <v>18</v>
      </c>
      <c r="F16">
        <v>20</v>
      </c>
      <c r="G16">
        <v>22</v>
      </c>
      <c r="H16">
        <v>24</v>
      </c>
      <c r="I16">
        <v>26</v>
      </c>
      <c r="J16">
        <v>28</v>
      </c>
    </row>
    <row r="17" spans="1:10" x14ac:dyDescent="0.25">
      <c r="A17">
        <v>4</v>
      </c>
      <c r="B17">
        <v>3.7636556699528398</v>
      </c>
      <c r="C17">
        <v>3.7583516483516402</v>
      </c>
      <c r="D17">
        <v>3.7927251228471399</v>
      </c>
      <c r="E17">
        <v>3.8008286166652399</v>
      </c>
      <c r="F17">
        <v>3.75707716558935</v>
      </c>
      <c r="G17">
        <v>3.7176905218160301</v>
      </c>
      <c r="H17">
        <v>3.6890626710953698</v>
      </c>
      <c r="I17">
        <v>3.6561302768745798</v>
      </c>
      <c r="J17">
        <v>3.6225051090684799</v>
      </c>
    </row>
    <row r="18" spans="1:10" x14ac:dyDescent="0.25">
      <c r="A18">
        <v>5</v>
      </c>
      <c r="B18">
        <v>0</v>
      </c>
      <c r="C18">
        <v>0</v>
      </c>
      <c r="D18">
        <v>4.50512411929199</v>
      </c>
      <c r="E18">
        <v>4.79859897514884</v>
      </c>
      <c r="F18">
        <v>4.9111886120996404</v>
      </c>
      <c r="G18">
        <v>4.8981813409588497</v>
      </c>
      <c r="H18">
        <v>4.87508605213071</v>
      </c>
      <c r="I18">
        <v>4.8131465417265797</v>
      </c>
      <c r="J18">
        <v>4.73284781188765</v>
      </c>
    </row>
    <row r="19" spans="1:10" x14ac:dyDescent="0.25">
      <c r="A19">
        <v>6</v>
      </c>
      <c r="B19">
        <v>0</v>
      </c>
      <c r="C19">
        <v>0</v>
      </c>
      <c r="D19">
        <v>0</v>
      </c>
      <c r="E19">
        <v>0</v>
      </c>
      <c r="F19">
        <v>0</v>
      </c>
      <c r="G19">
        <v>5.8419224768051103</v>
      </c>
      <c r="H19">
        <v>5.9889245180661401</v>
      </c>
      <c r="I19">
        <v>6.0166493236212197</v>
      </c>
      <c r="J19">
        <v>5.9594622690784398</v>
      </c>
    </row>
    <row r="20" spans="1:10" x14ac:dyDescent="0.25">
      <c r="A20">
        <v>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6.5351719639038803</v>
      </c>
      <c r="I20">
        <v>6.8134715025906702</v>
      </c>
      <c r="J20">
        <v>6.9639259828456304</v>
      </c>
    </row>
    <row r="22" spans="1:10" x14ac:dyDescent="0.25">
      <c r="A22" t="s">
        <v>47</v>
      </c>
    </row>
    <row r="23" spans="1:10" ht="27.6" x14ac:dyDescent="0.25">
      <c r="A23" s="8" t="s">
        <v>49</v>
      </c>
      <c r="B23">
        <v>12</v>
      </c>
      <c r="C23">
        <v>14</v>
      </c>
      <c r="D23">
        <v>16</v>
      </c>
      <c r="E23">
        <v>18</v>
      </c>
      <c r="F23">
        <v>20</v>
      </c>
      <c r="G23">
        <v>22</v>
      </c>
      <c r="H23">
        <v>24</v>
      </c>
      <c r="I23">
        <v>26</v>
      </c>
      <c r="J23">
        <v>28</v>
      </c>
    </row>
    <row r="24" spans="1:10" x14ac:dyDescent="0.25">
      <c r="A24">
        <v>4</v>
      </c>
      <c r="B24">
        <v>5.4044319160598198</v>
      </c>
      <c r="C24">
        <v>5.1135157647929903</v>
      </c>
      <c r="D24">
        <v>5.1098036824777404</v>
      </c>
      <c r="E24">
        <v>5.1008851428916602</v>
      </c>
      <c r="F24">
        <v>5.0410747235932103</v>
      </c>
      <c r="G24">
        <v>4.9996716956917497</v>
      </c>
      <c r="H24">
        <v>4.9721338762892699</v>
      </c>
      <c r="I24">
        <v>4.9391461499718501</v>
      </c>
      <c r="J24">
        <v>4.9055449669784101</v>
      </c>
    </row>
    <row r="25" spans="1:10" x14ac:dyDescent="0.25">
      <c r="A25">
        <v>5</v>
      </c>
      <c r="B25">
        <v>0</v>
      </c>
      <c r="C25">
        <v>0</v>
      </c>
      <c r="D25">
        <v>6.1813128761082199</v>
      </c>
      <c r="E25">
        <v>6.5048087032548603</v>
      </c>
      <c r="F25">
        <v>6.5797380834428196</v>
      </c>
      <c r="G25">
        <v>6.5476461775442596</v>
      </c>
      <c r="H25">
        <v>6.49907574719089</v>
      </c>
      <c r="I25">
        <v>6.4106793029529099</v>
      </c>
      <c r="J25">
        <v>6.3045862615265804</v>
      </c>
    </row>
    <row r="26" spans="1:10" x14ac:dyDescent="0.25">
      <c r="A26">
        <v>6</v>
      </c>
      <c r="B26">
        <v>0</v>
      </c>
      <c r="C26">
        <v>0</v>
      </c>
      <c r="D26">
        <v>0</v>
      </c>
      <c r="E26">
        <v>0</v>
      </c>
      <c r="F26">
        <v>7.4857272849824703</v>
      </c>
      <c r="G26">
        <v>7.8158552871190903</v>
      </c>
      <c r="H26">
        <v>7.9518261347142101</v>
      </c>
      <c r="I26">
        <v>7.9388412920810598</v>
      </c>
      <c r="J26">
        <v>7.8273860914871696</v>
      </c>
    </row>
    <row r="27" spans="1:10" x14ac:dyDescent="0.25">
      <c r="A27">
        <v>7</v>
      </c>
      <c r="B27">
        <v>0</v>
      </c>
      <c r="C27">
        <v>0</v>
      </c>
      <c r="D27">
        <v>0</v>
      </c>
      <c r="E27">
        <v>0</v>
      </c>
      <c r="F27">
        <v>0</v>
      </c>
      <c r="G27">
        <v>8.1418697274335798</v>
      </c>
      <c r="H27">
        <v>8.6581342685749902</v>
      </c>
      <c r="I27">
        <v>8.9648394846036208</v>
      </c>
      <c r="J27">
        <v>9.1323314989887496</v>
      </c>
    </row>
    <row r="29" spans="1:10" x14ac:dyDescent="0.25">
      <c r="A29" t="s">
        <v>48</v>
      </c>
    </row>
    <row r="30" spans="1:10" x14ac:dyDescent="0.25">
      <c r="B30" t="s">
        <v>36</v>
      </c>
      <c r="C30" t="s">
        <v>37</v>
      </c>
      <c r="D30" t="s">
        <v>38</v>
      </c>
      <c r="E30" t="s">
        <v>39</v>
      </c>
      <c r="F30" t="s">
        <v>40</v>
      </c>
      <c r="G30" t="s">
        <v>35</v>
      </c>
      <c r="H30" t="s">
        <v>41</v>
      </c>
      <c r="I30" t="s">
        <v>42</v>
      </c>
      <c r="J30" t="s">
        <v>43</v>
      </c>
    </row>
    <row r="31" spans="1:10" x14ac:dyDescent="0.25">
      <c r="A31">
        <v>4</v>
      </c>
      <c r="B31">
        <v>8.6750883058753701</v>
      </c>
      <c r="C31">
        <v>7.7333150006874698</v>
      </c>
      <c r="D31">
        <v>7.79524140809795</v>
      </c>
      <c r="E31">
        <v>7.8138602198788396</v>
      </c>
      <c r="F31">
        <v>7.7633307954769704</v>
      </c>
      <c r="G31">
        <v>7.7388178009285404</v>
      </c>
      <c r="H31">
        <v>7.7329642248722301</v>
      </c>
      <c r="I31">
        <v>7.7151678998292503</v>
      </c>
      <c r="J31">
        <v>7.6920576999828896</v>
      </c>
    </row>
    <row r="32" spans="1:10" x14ac:dyDescent="0.25">
      <c r="A32">
        <v>5</v>
      </c>
      <c r="B32">
        <v>0</v>
      </c>
      <c r="C32">
        <v>8.5610218328788807</v>
      </c>
      <c r="D32">
        <v>9.3173235043946701</v>
      </c>
      <c r="E32">
        <v>9.7053671055567907</v>
      </c>
      <c r="F32">
        <v>9.7495543508223808</v>
      </c>
      <c r="G32">
        <v>9.7381516156059895</v>
      </c>
      <c r="H32">
        <v>9.6721118709070506</v>
      </c>
      <c r="I32">
        <v>9.5566531713900105</v>
      </c>
      <c r="J32">
        <v>9.42030387730237</v>
      </c>
    </row>
    <row r="33" spans="1:10" x14ac:dyDescent="0.25">
      <c r="A33">
        <v>6</v>
      </c>
      <c r="B33">
        <v>0</v>
      </c>
      <c r="C33">
        <v>0</v>
      </c>
      <c r="D33">
        <v>0</v>
      </c>
      <c r="E33">
        <v>10.187829564597999</v>
      </c>
      <c r="F33">
        <v>10.917206890164801</v>
      </c>
      <c r="G33">
        <v>11.3425676459592</v>
      </c>
      <c r="H33">
        <v>11.4779987868371</v>
      </c>
      <c r="I33">
        <v>11.4148283627586</v>
      </c>
      <c r="J33">
        <v>11.263889400921601</v>
      </c>
    </row>
    <row r="34" spans="1:10" x14ac:dyDescent="0.25">
      <c r="A34">
        <v>7</v>
      </c>
      <c r="B34">
        <v>0</v>
      </c>
      <c r="C34">
        <v>0</v>
      </c>
      <c r="D34">
        <v>0</v>
      </c>
      <c r="E34">
        <v>0</v>
      </c>
      <c r="F34">
        <v>0</v>
      </c>
      <c r="G34">
        <v>11.566037550281701</v>
      </c>
      <c r="H34">
        <v>12.2524881640243</v>
      </c>
      <c r="I34">
        <v>12.6251026187379</v>
      </c>
      <c r="J34">
        <v>12.8390808743957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7FB2-3C55-4E0D-8D9D-750388475895}">
  <dimension ref="A1:E121"/>
  <sheetViews>
    <sheetView topLeftCell="A106" workbookViewId="0">
      <selection activeCell="H114" sqref="H114"/>
    </sheetView>
  </sheetViews>
  <sheetFormatPr defaultRowHeight="13.8" x14ac:dyDescent="0.25"/>
  <cols>
    <col min="4" max="4" width="11.6640625" bestFit="1" customWidth="1"/>
  </cols>
  <sheetData>
    <row r="1" spans="1:5" x14ac:dyDescent="0.25">
      <c r="A1" t="s">
        <v>0</v>
      </c>
      <c r="B1" t="s">
        <v>9</v>
      </c>
      <c r="C1" t="s">
        <v>1</v>
      </c>
      <c r="D1" t="s">
        <v>50</v>
      </c>
      <c r="E1" t="s">
        <v>51</v>
      </c>
    </row>
    <row r="2" spans="1:5" x14ac:dyDescent="0.25">
      <c r="A2">
        <v>4</v>
      </c>
      <c r="B2">
        <v>1.25</v>
      </c>
      <c r="C2">
        <v>12</v>
      </c>
      <c r="D2">
        <v>0.54715999999999998</v>
      </c>
      <c r="E2">
        <v>2.3631000000000002</v>
      </c>
    </row>
    <row r="3" spans="1:5" x14ac:dyDescent="0.25">
      <c r="A3">
        <v>4</v>
      </c>
      <c r="B3">
        <v>1.25</v>
      </c>
      <c r="C3">
        <v>14</v>
      </c>
      <c r="D3">
        <v>0.34210000000000002</v>
      </c>
      <c r="E3">
        <v>1.8348</v>
      </c>
    </row>
    <row r="4" spans="1:5" x14ac:dyDescent="0.25">
      <c r="A4">
        <v>4</v>
      </c>
      <c r="B4">
        <v>1.25</v>
      </c>
      <c r="C4">
        <v>16</v>
      </c>
      <c r="D4">
        <v>0.27464</v>
      </c>
      <c r="E4">
        <v>1.5862000000000001</v>
      </c>
    </row>
    <row r="5" spans="1:5" x14ac:dyDescent="0.25">
      <c r="A5">
        <v>4</v>
      </c>
      <c r="B5">
        <v>1.25</v>
      </c>
      <c r="C5">
        <v>18</v>
      </c>
      <c r="D5">
        <v>0.22656000000000001</v>
      </c>
      <c r="E5">
        <v>1.4449000000000001</v>
      </c>
    </row>
    <row r="6" spans="1:5" x14ac:dyDescent="0.25">
      <c r="A6">
        <v>4</v>
      </c>
      <c r="B6">
        <v>1.25</v>
      </c>
      <c r="C6">
        <v>20</v>
      </c>
      <c r="D6">
        <v>0.19358</v>
      </c>
      <c r="E6">
        <v>1.3553999999999999</v>
      </c>
    </row>
    <row r="7" spans="1:5" x14ac:dyDescent="0.25">
      <c r="A7">
        <v>4</v>
      </c>
      <c r="B7">
        <v>1.25</v>
      </c>
      <c r="C7">
        <v>22</v>
      </c>
      <c r="D7">
        <v>0.16989000000000001</v>
      </c>
      <c r="E7">
        <v>1.2945</v>
      </c>
    </row>
    <row r="8" spans="1:5" x14ac:dyDescent="0.25">
      <c r="A8">
        <v>4</v>
      </c>
      <c r="B8">
        <v>1.25</v>
      </c>
      <c r="C8">
        <v>24</v>
      </c>
      <c r="D8">
        <v>0.15212000000000001</v>
      </c>
      <c r="E8">
        <v>1.2508999999999999</v>
      </c>
    </row>
    <row r="9" spans="1:5" x14ac:dyDescent="0.25">
      <c r="A9">
        <v>4</v>
      </c>
      <c r="B9">
        <v>1.25</v>
      </c>
      <c r="C9">
        <v>26</v>
      </c>
      <c r="D9">
        <v>0.13839000000000001</v>
      </c>
      <c r="E9">
        <v>1.2183999999999999</v>
      </c>
    </row>
    <row r="10" spans="1:5" x14ac:dyDescent="0.25">
      <c r="A10">
        <v>4</v>
      </c>
      <c r="B10">
        <v>1.25</v>
      </c>
      <c r="C10">
        <v>28</v>
      </c>
      <c r="D10">
        <v>0.12751999999999999</v>
      </c>
      <c r="E10">
        <v>1.1935</v>
      </c>
    </row>
    <row r="11" spans="1:5" x14ac:dyDescent="0.25">
      <c r="A11">
        <v>4</v>
      </c>
      <c r="B11">
        <v>1</v>
      </c>
      <c r="C11">
        <v>12</v>
      </c>
      <c r="D11">
        <v>0.44713999999999998</v>
      </c>
      <c r="E11">
        <v>2.3523000000000001</v>
      </c>
    </row>
    <row r="12" spans="1:5" x14ac:dyDescent="0.25">
      <c r="A12">
        <v>4</v>
      </c>
      <c r="B12">
        <v>1</v>
      </c>
      <c r="C12">
        <v>14</v>
      </c>
      <c r="D12">
        <v>0.32761000000000001</v>
      </c>
      <c r="E12">
        <v>1.9218</v>
      </c>
    </row>
    <row r="13" spans="1:5" x14ac:dyDescent="0.25">
      <c r="A13">
        <v>4</v>
      </c>
      <c r="B13">
        <v>1</v>
      </c>
      <c r="C13">
        <v>16</v>
      </c>
      <c r="D13">
        <v>0.25745000000000001</v>
      </c>
      <c r="E13">
        <v>1.7065999999999999</v>
      </c>
    </row>
    <row r="14" spans="1:5" x14ac:dyDescent="0.25">
      <c r="A14">
        <v>4</v>
      </c>
      <c r="B14">
        <v>1</v>
      </c>
      <c r="C14">
        <v>18</v>
      </c>
      <c r="D14">
        <v>0.21274000000000001</v>
      </c>
      <c r="E14">
        <v>1.5805</v>
      </c>
    </row>
    <row r="15" spans="1:5" x14ac:dyDescent="0.25">
      <c r="A15">
        <v>4</v>
      </c>
      <c r="B15">
        <v>1</v>
      </c>
      <c r="C15">
        <v>20</v>
      </c>
      <c r="D15">
        <v>0.18292</v>
      </c>
      <c r="E15">
        <v>1.4990000000000001</v>
      </c>
    </row>
    <row r="16" spans="1:5" x14ac:dyDescent="0.25">
      <c r="A16">
        <v>4</v>
      </c>
      <c r="B16">
        <v>1</v>
      </c>
      <c r="C16">
        <v>22</v>
      </c>
      <c r="D16">
        <v>0.16156999999999999</v>
      </c>
      <c r="E16">
        <v>1.4429000000000001</v>
      </c>
    </row>
    <row r="17" spans="1:5" x14ac:dyDescent="0.25">
      <c r="A17">
        <v>4</v>
      </c>
      <c r="B17">
        <v>1</v>
      </c>
      <c r="C17">
        <v>24</v>
      </c>
      <c r="D17">
        <v>0.14557999999999999</v>
      </c>
      <c r="E17">
        <v>1.4024000000000001</v>
      </c>
    </row>
    <row r="18" spans="1:5" x14ac:dyDescent="0.25">
      <c r="A18">
        <v>4</v>
      </c>
      <c r="B18">
        <v>1</v>
      </c>
      <c r="C18">
        <v>26</v>
      </c>
      <c r="D18">
        <v>0.13322000000000001</v>
      </c>
      <c r="E18">
        <v>1.3720000000000001</v>
      </c>
    </row>
    <row r="19" spans="1:5" x14ac:dyDescent="0.25">
      <c r="A19">
        <v>4</v>
      </c>
      <c r="B19">
        <v>1</v>
      </c>
      <c r="C19">
        <v>28</v>
      </c>
      <c r="D19">
        <v>0.12346</v>
      </c>
      <c r="E19">
        <v>1.3486</v>
      </c>
    </row>
    <row r="20" spans="1:5" x14ac:dyDescent="0.25">
      <c r="A20">
        <v>4</v>
      </c>
      <c r="B20">
        <v>0.75</v>
      </c>
      <c r="C20">
        <v>12</v>
      </c>
      <c r="D20">
        <v>0.4204</v>
      </c>
      <c r="E20">
        <v>2.387</v>
      </c>
    </row>
    <row r="21" spans="1:5" x14ac:dyDescent="0.25">
      <c r="A21">
        <v>4</v>
      </c>
      <c r="B21">
        <v>0.75</v>
      </c>
      <c r="C21">
        <v>14</v>
      </c>
      <c r="D21">
        <v>0.30570999999999998</v>
      </c>
      <c r="E21">
        <v>2.0503</v>
      </c>
    </row>
    <row r="22" spans="1:5" x14ac:dyDescent="0.25">
      <c r="A22">
        <v>4</v>
      </c>
      <c r="B22">
        <v>0.75</v>
      </c>
      <c r="C22">
        <v>16</v>
      </c>
      <c r="D22">
        <v>0.23860000000000001</v>
      </c>
      <c r="E22">
        <v>1.8718999999999999</v>
      </c>
    </row>
    <row r="23" spans="1:5" x14ac:dyDescent="0.25">
      <c r="A23">
        <v>4</v>
      </c>
      <c r="B23">
        <v>0.75</v>
      </c>
      <c r="C23">
        <v>18</v>
      </c>
      <c r="D23">
        <v>0.19900000000000001</v>
      </c>
      <c r="E23">
        <v>1.764</v>
      </c>
    </row>
    <row r="24" spans="1:5" x14ac:dyDescent="0.25">
      <c r="A24">
        <v>4</v>
      </c>
      <c r="B24">
        <v>0.75</v>
      </c>
      <c r="C24">
        <v>20</v>
      </c>
      <c r="D24">
        <v>0.17262</v>
      </c>
      <c r="E24">
        <v>1.6928000000000001</v>
      </c>
    </row>
    <row r="25" spans="1:5" x14ac:dyDescent="0.25">
      <c r="A25">
        <v>4</v>
      </c>
      <c r="B25">
        <v>0.75</v>
      </c>
      <c r="C25">
        <v>22</v>
      </c>
      <c r="D25">
        <v>0.15368000000000001</v>
      </c>
      <c r="E25">
        <v>1.6432</v>
      </c>
    </row>
    <row r="26" spans="1:5" x14ac:dyDescent="0.25">
      <c r="A26">
        <v>4</v>
      </c>
      <c r="B26">
        <v>0.75</v>
      </c>
      <c r="C26">
        <v>24</v>
      </c>
      <c r="D26">
        <v>0.13947999999999999</v>
      </c>
      <c r="E26">
        <v>1.6069</v>
      </c>
    </row>
    <row r="27" spans="1:5" x14ac:dyDescent="0.25">
      <c r="A27">
        <v>4</v>
      </c>
      <c r="B27">
        <v>0.75</v>
      </c>
      <c r="C27">
        <v>26</v>
      </c>
      <c r="D27">
        <v>0.12852</v>
      </c>
      <c r="E27">
        <v>1.5795999999999999</v>
      </c>
    </row>
    <row r="28" spans="1:5" x14ac:dyDescent="0.25">
      <c r="A28">
        <v>4</v>
      </c>
      <c r="B28">
        <v>0.75</v>
      </c>
      <c r="C28">
        <v>28</v>
      </c>
      <c r="D28">
        <v>0.11987</v>
      </c>
      <c r="E28">
        <v>1.5585</v>
      </c>
    </row>
    <row r="29" spans="1:5" x14ac:dyDescent="0.25">
      <c r="A29">
        <v>4</v>
      </c>
      <c r="B29">
        <v>0.5</v>
      </c>
      <c r="C29">
        <v>12</v>
      </c>
      <c r="D29">
        <v>0.39861000000000002</v>
      </c>
      <c r="E29">
        <v>2.4956</v>
      </c>
    </row>
    <row r="30" spans="1:5" x14ac:dyDescent="0.25">
      <c r="A30">
        <v>4</v>
      </c>
      <c r="B30">
        <v>0.5</v>
      </c>
      <c r="C30">
        <v>14</v>
      </c>
      <c r="D30">
        <v>0.27827000000000002</v>
      </c>
      <c r="E30">
        <v>2.2498</v>
      </c>
    </row>
    <row r="31" spans="1:5" x14ac:dyDescent="0.25">
      <c r="A31">
        <v>4</v>
      </c>
      <c r="B31">
        <v>0.5</v>
      </c>
      <c r="C31">
        <v>16</v>
      </c>
      <c r="D31">
        <v>0.21994</v>
      </c>
      <c r="E31">
        <v>2.1126999999999998</v>
      </c>
    </row>
    <row r="32" spans="1:5" x14ac:dyDescent="0.25">
      <c r="A32">
        <v>4</v>
      </c>
      <c r="B32">
        <v>0.5</v>
      </c>
      <c r="C32">
        <v>18</v>
      </c>
      <c r="D32">
        <v>0.18589</v>
      </c>
      <c r="E32">
        <v>2.0272000000000001</v>
      </c>
    </row>
    <row r="33" spans="1:5" x14ac:dyDescent="0.25">
      <c r="A33">
        <v>4</v>
      </c>
      <c r="B33">
        <v>0.5</v>
      </c>
      <c r="C33">
        <v>20</v>
      </c>
      <c r="D33">
        <v>0.16295999999999999</v>
      </c>
      <c r="E33">
        <v>1.9698</v>
      </c>
    </row>
    <row r="34" spans="1:5" x14ac:dyDescent="0.25">
      <c r="A34">
        <v>4</v>
      </c>
      <c r="B34">
        <v>0.5</v>
      </c>
      <c r="C34">
        <v>22</v>
      </c>
      <c r="D34">
        <v>0.14641000000000001</v>
      </c>
      <c r="E34">
        <v>1.9292</v>
      </c>
    </row>
    <row r="35" spans="1:5" x14ac:dyDescent="0.25">
      <c r="A35">
        <v>4</v>
      </c>
      <c r="B35">
        <v>0.5</v>
      </c>
      <c r="C35">
        <v>24</v>
      </c>
      <c r="D35">
        <v>0.13399</v>
      </c>
      <c r="E35">
        <v>1.8992</v>
      </c>
    </row>
    <row r="36" spans="1:5" x14ac:dyDescent="0.25">
      <c r="A36">
        <v>4</v>
      </c>
      <c r="B36">
        <v>0.5</v>
      </c>
      <c r="C36">
        <v>26</v>
      </c>
      <c r="D36">
        <v>0.12441000000000001</v>
      </c>
      <c r="E36">
        <v>1.8766</v>
      </c>
    </row>
    <row r="37" spans="1:5" x14ac:dyDescent="0.25">
      <c r="A37">
        <v>4</v>
      </c>
      <c r="B37">
        <v>0.5</v>
      </c>
      <c r="C37">
        <v>28</v>
      </c>
      <c r="D37">
        <v>0.11685</v>
      </c>
      <c r="E37">
        <v>1.8589</v>
      </c>
    </row>
    <row r="38" spans="1:5" x14ac:dyDescent="0.25">
      <c r="A38">
        <v>4</v>
      </c>
      <c r="B38">
        <v>0.25</v>
      </c>
      <c r="C38">
        <v>12</v>
      </c>
      <c r="D38">
        <v>0.35763</v>
      </c>
      <c r="E38">
        <v>2.7239</v>
      </c>
    </row>
    <row r="39" spans="1:5" x14ac:dyDescent="0.25">
      <c r="A39">
        <v>4</v>
      </c>
      <c r="B39">
        <v>0.25</v>
      </c>
      <c r="C39">
        <v>14</v>
      </c>
      <c r="D39">
        <v>0.25031999999999999</v>
      </c>
      <c r="E39">
        <v>2.5748000000000002</v>
      </c>
    </row>
    <row r="40" spans="1:5" x14ac:dyDescent="0.25">
      <c r="A40">
        <v>4</v>
      </c>
      <c r="B40">
        <v>0.25</v>
      </c>
      <c r="C40">
        <v>16</v>
      </c>
      <c r="D40">
        <v>0.20255999999999999</v>
      </c>
      <c r="E40">
        <v>2.4889999999999999</v>
      </c>
    </row>
    <row r="41" spans="1:5" x14ac:dyDescent="0.25">
      <c r="A41">
        <v>4</v>
      </c>
      <c r="B41">
        <v>0.25</v>
      </c>
      <c r="C41">
        <v>18</v>
      </c>
      <c r="D41">
        <v>0.17380999999999999</v>
      </c>
      <c r="E41">
        <v>2.4344000000000001</v>
      </c>
    </row>
    <row r="42" spans="1:5" x14ac:dyDescent="0.25">
      <c r="A42">
        <v>4</v>
      </c>
      <c r="B42">
        <v>0.25</v>
      </c>
      <c r="C42">
        <v>20</v>
      </c>
      <c r="D42">
        <v>0.15418000000000001</v>
      </c>
      <c r="E42">
        <v>2.3973</v>
      </c>
    </row>
    <row r="43" spans="1:5" x14ac:dyDescent="0.25">
      <c r="A43">
        <v>4</v>
      </c>
      <c r="B43">
        <v>0.25</v>
      </c>
      <c r="C43">
        <v>22</v>
      </c>
      <c r="D43">
        <v>0.13996</v>
      </c>
      <c r="E43">
        <v>2.3708999999999998</v>
      </c>
    </row>
    <row r="44" spans="1:5" x14ac:dyDescent="0.25">
      <c r="A44">
        <v>4</v>
      </c>
      <c r="B44">
        <v>0.25</v>
      </c>
      <c r="C44">
        <v>24</v>
      </c>
      <c r="D44">
        <v>0.12928000000000001</v>
      </c>
      <c r="E44">
        <v>2.3513999999999999</v>
      </c>
    </row>
    <row r="45" spans="1:5" x14ac:dyDescent="0.25">
      <c r="A45">
        <v>4</v>
      </c>
      <c r="B45">
        <v>0.25</v>
      </c>
      <c r="C45">
        <v>26</v>
      </c>
      <c r="D45">
        <v>0.12103</v>
      </c>
      <c r="E45">
        <v>2.3365</v>
      </c>
    </row>
    <row r="46" spans="1:5" x14ac:dyDescent="0.25">
      <c r="A46">
        <v>4</v>
      </c>
      <c r="B46">
        <v>0.25</v>
      </c>
      <c r="C46">
        <v>28</v>
      </c>
      <c r="D46">
        <v>0.11452</v>
      </c>
      <c r="E46">
        <v>2.3249</v>
      </c>
    </row>
    <row r="47" spans="1:5" x14ac:dyDescent="0.25">
      <c r="A47">
        <v>5</v>
      </c>
      <c r="B47">
        <v>1.25</v>
      </c>
      <c r="C47">
        <v>18</v>
      </c>
      <c r="D47">
        <v>0.35350999999999999</v>
      </c>
      <c r="E47">
        <v>2.1911</v>
      </c>
    </row>
    <row r="48" spans="1:5" x14ac:dyDescent="0.25">
      <c r="A48">
        <v>5</v>
      </c>
      <c r="B48">
        <v>1.25</v>
      </c>
      <c r="C48">
        <v>20</v>
      </c>
      <c r="D48">
        <v>0.30027999999999999</v>
      </c>
      <c r="E48">
        <v>1.9315</v>
      </c>
    </row>
    <row r="49" spans="1:5" x14ac:dyDescent="0.25">
      <c r="A49">
        <v>5</v>
      </c>
      <c r="B49">
        <v>1.25</v>
      </c>
      <c r="C49">
        <v>22</v>
      </c>
      <c r="D49">
        <v>0.25971</v>
      </c>
      <c r="E49">
        <v>1.7688999999999999</v>
      </c>
    </row>
    <row r="50" spans="1:5" x14ac:dyDescent="0.25">
      <c r="A50">
        <v>5</v>
      </c>
      <c r="B50">
        <v>1.25</v>
      </c>
      <c r="C50">
        <v>24</v>
      </c>
      <c r="D50">
        <v>0.22836000000000001</v>
      </c>
      <c r="E50">
        <v>1.6588000000000001</v>
      </c>
    </row>
    <row r="51" spans="1:5" x14ac:dyDescent="0.25">
      <c r="A51">
        <v>5</v>
      </c>
      <c r="B51">
        <v>1.25</v>
      </c>
      <c r="C51">
        <v>26</v>
      </c>
      <c r="D51">
        <v>0.20387</v>
      </c>
      <c r="E51">
        <v>1.58</v>
      </c>
    </row>
    <row r="52" spans="1:5" x14ac:dyDescent="0.25">
      <c r="A52">
        <v>5</v>
      </c>
      <c r="B52">
        <v>1.25</v>
      </c>
      <c r="C52">
        <v>28</v>
      </c>
      <c r="D52">
        <v>0.18440999999999999</v>
      </c>
      <c r="E52">
        <v>1.5212000000000001</v>
      </c>
    </row>
    <row r="53" spans="1:5" x14ac:dyDescent="0.25">
      <c r="A53">
        <v>5</v>
      </c>
      <c r="B53">
        <v>1</v>
      </c>
      <c r="C53">
        <v>16</v>
      </c>
      <c r="D53">
        <v>0.40644999999999998</v>
      </c>
      <c r="E53">
        <v>2.6383999999999999</v>
      </c>
    </row>
    <row r="54" spans="1:5" x14ac:dyDescent="0.25">
      <c r="A54">
        <v>5</v>
      </c>
      <c r="B54">
        <v>1</v>
      </c>
      <c r="C54">
        <v>18</v>
      </c>
      <c r="D54">
        <v>0.33515</v>
      </c>
      <c r="E54">
        <v>2.2602000000000002</v>
      </c>
    </row>
    <row r="55" spans="1:5" x14ac:dyDescent="0.25">
      <c r="A55">
        <v>5</v>
      </c>
      <c r="B55">
        <v>1</v>
      </c>
      <c r="C55">
        <v>20</v>
      </c>
      <c r="D55">
        <v>0.28384999999999999</v>
      </c>
      <c r="E55">
        <v>2.0398000000000001</v>
      </c>
    </row>
    <row r="56" spans="1:5" x14ac:dyDescent="0.25">
      <c r="A56">
        <v>5</v>
      </c>
      <c r="B56">
        <v>1</v>
      </c>
      <c r="C56">
        <v>22</v>
      </c>
      <c r="D56">
        <v>0.24543999999999999</v>
      </c>
      <c r="E56">
        <v>1.8973</v>
      </c>
    </row>
    <row r="57" spans="1:5" x14ac:dyDescent="0.25">
      <c r="A57">
        <v>5</v>
      </c>
      <c r="B57">
        <v>1</v>
      </c>
      <c r="C57">
        <v>24</v>
      </c>
      <c r="D57">
        <v>0.21631</v>
      </c>
      <c r="E57">
        <v>1.7987</v>
      </c>
    </row>
    <row r="58" spans="1:5" x14ac:dyDescent="0.25">
      <c r="A58">
        <v>5</v>
      </c>
      <c r="B58">
        <v>1</v>
      </c>
      <c r="C58">
        <v>26</v>
      </c>
      <c r="D58">
        <v>0.19374</v>
      </c>
      <c r="E58">
        <v>1.7272000000000001</v>
      </c>
    </row>
    <row r="59" spans="1:5" x14ac:dyDescent="0.25">
      <c r="A59">
        <v>5</v>
      </c>
      <c r="B59">
        <v>1</v>
      </c>
      <c r="C59">
        <v>28</v>
      </c>
      <c r="D59">
        <v>0.17591000000000001</v>
      </c>
      <c r="E59">
        <v>1.6734</v>
      </c>
    </row>
    <row r="60" spans="1:5" x14ac:dyDescent="0.25">
      <c r="A60">
        <v>5</v>
      </c>
      <c r="B60">
        <v>0.75</v>
      </c>
      <c r="C60">
        <v>16</v>
      </c>
      <c r="D60">
        <v>0.38235000000000002</v>
      </c>
      <c r="E60">
        <v>2.6760999999999999</v>
      </c>
    </row>
    <row r="61" spans="1:5" x14ac:dyDescent="0.25">
      <c r="A61">
        <v>5</v>
      </c>
      <c r="B61">
        <v>0.75</v>
      </c>
      <c r="C61">
        <v>18</v>
      </c>
      <c r="D61">
        <v>0.31497000000000003</v>
      </c>
      <c r="E61">
        <v>2.3769999999999998</v>
      </c>
    </row>
    <row r="62" spans="1:5" x14ac:dyDescent="0.25">
      <c r="A62">
        <v>5</v>
      </c>
      <c r="B62">
        <v>0.75</v>
      </c>
      <c r="C62">
        <v>20</v>
      </c>
      <c r="D62">
        <v>0.26647999999999999</v>
      </c>
      <c r="E62">
        <v>2.1941000000000002</v>
      </c>
    </row>
    <row r="63" spans="1:5" x14ac:dyDescent="0.25">
      <c r="A63">
        <v>5</v>
      </c>
      <c r="B63">
        <v>0.75</v>
      </c>
      <c r="C63">
        <v>22</v>
      </c>
      <c r="D63">
        <v>0.23099</v>
      </c>
      <c r="E63">
        <v>2.0724</v>
      </c>
    </row>
    <row r="64" spans="1:5" x14ac:dyDescent="0.25">
      <c r="A64">
        <v>5</v>
      </c>
      <c r="B64">
        <v>0.75</v>
      </c>
      <c r="C64">
        <v>24</v>
      </c>
      <c r="D64">
        <v>0.20438999999999999</v>
      </c>
      <c r="E64">
        <v>1.9865999999999999</v>
      </c>
    </row>
    <row r="65" spans="1:5" x14ac:dyDescent="0.25">
      <c r="A65">
        <v>5</v>
      </c>
      <c r="B65">
        <v>0.75</v>
      </c>
      <c r="C65">
        <v>26</v>
      </c>
      <c r="D65">
        <v>0.18392</v>
      </c>
      <c r="E65">
        <v>1.9235</v>
      </c>
    </row>
    <row r="66" spans="1:5" x14ac:dyDescent="0.25">
      <c r="A66">
        <v>5</v>
      </c>
      <c r="B66">
        <v>0.75</v>
      </c>
      <c r="C66">
        <v>28</v>
      </c>
      <c r="D66">
        <v>0.16778000000000001</v>
      </c>
      <c r="E66">
        <v>1.8754999999999999</v>
      </c>
    </row>
    <row r="67" spans="1:5" x14ac:dyDescent="0.25">
      <c r="A67">
        <v>5</v>
      </c>
      <c r="B67">
        <v>0.5</v>
      </c>
      <c r="C67">
        <v>16</v>
      </c>
      <c r="D67">
        <v>0.35708000000000001</v>
      </c>
      <c r="E67">
        <v>2.7930999999999999</v>
      </c>
    </row>
    <row r="68" spans="1:5" x14ac:dyDescent="0.25">
      <c r="A68">
        <v>5</v>
      </c>
      <c r="B68">
        <v>0.5</v>
      </c>
      <c r="C68">
        <v>18</v>
      </c>
      <c r="D68">
        <v>0.29350999999999999</v>
      </c>
      <c r="E68">
        <v>2.5653000000000001</v>
      </c>
    </row>
    <row r="69" spans="1:5" x14ac:dyDescent="0.25">
      <c r="A69">
        <v>5</v>
      </c>
      <c r="B69">
        <v>0.5</v>
      </c>
      <c r="C69">
        <v>20</v>
      </c>
      <c r="D69">
        <v>0.24886</v>
      </c>
      <c r="E69">
        <v>2.4201000000000001</v>
      </c>
    </row>
    <row r="70" spans="1:5" x14ac:dyDescent="0.25">
      <c r="A70">
        <v>5</v>
      </c>
      <c r="B70">
        <v>0.5</v>
      </c>
      <c r="C70">
        <v>22</v>
      </c>
      <c r="D70">
        <v>0.21679000000000001</v>
      </c>
      <c r="E70">
        <v>2.3210000000000002</v>
      </c>
    </row>
    <row r="71" spans="1:5" x14ac:dyDescent="0.25">
      <c r="A71">
        <v>5</v>
      </c>
      <c r="B71">
        <v>0.5</v>
      </c>
      <c r="C71">
        <v>24</v>
      </c>
      <c r="D71">
        <v>0.19292000000000001</v>
      </c>
      <c r="E71">
        <v>2.2498</v>
      </c>
    </row>
    <row r="72" spans="1:5" x14ac:dyDescent="0.25">
      <c r="A72">
        <v>5</v>
      </c>
      <c r="B72">
        <v>0.5</v>
      </c>
      <c r="C72">
        <v>26</v>
      </c>
      <c r="D72">
        <v>0.17458000000000001</v>
      </c>
      <c r="E72">
        <v>2.1966999999999999</v>
      </c>
    </row>
    <row r="73" spans="1:5" x14ac:dyDescent="0.25">
      <c r="A73">
        <v>5</v>
      </c>
      <c r="B73">
        <v>0.5</v>
      </c>
      <c r="C73">
        <v>28</v>
      </c>
      <c r="D73">
        <v>0.16014999999999999</v>
      </c>
      <c r="E73">
        <v>2.1560000000000001</v>
      </c>
    </row>
    <row r="74" spans="1:5" x14ac:dyDescent="0.25">
      <c r="A74">
        <v>5</v>
      </c>
      <c r="B74">
        <v>0.25</v>
      </c>
      <c r="C74">
        <v>14</v>
      </c>
      <c r="D74">
        <v>0.41774</v>
      </c>
      <c r="E74">
        <v>3.2875999999999999</v>
      </c>
    </row>
    <row r="75" spans="1:5" x14ac:dyDescent="0.25">
      <c r="A75">
        <v>5</v>
      </c>
      <c r="B75">
        <v>0.25</v>
      </c>
      <c r="C75">
        <v>16</v>
      </c>
      <c r="D75">
        <v>0.33040999999999998</v>
      </c>
      <c r="E75">
        <v>3.0268999999999999</v>
      </c>
    </row>
    <row r="76" spans="1:5" x14ac:dyDescent="0.25">
      <c r="A76">
        <v>5</v>
      </c>
      <c r="B76">
        <v>0.25</v>
      </c>
      <c r="C76">
        <v>18</v>
      </c>
      <c r="D76">
        <v>0.27160000000000001</v>
      </c>
      <c r="E76">
        <v>2.8694000000000002</v>
      </c>
    </row>
    <row r="77" spans="1:5" x14ac:dyDescent="0.25">
      <c r="A77">
        <v>5</v>
      </c>
      <c r="B77">
        <v>0.25</v>
      </c>
      <c r="C77">
        <v>20</v>
      </c>
      <c r="D77">
        <v>0.23166</v>
      </c>
      <c r="E77">
        <v>2.7658</v>
      </c>
    </row>
    <row r="78" spans="1:5" x14ac:dyDescent="0.25">
      <c r="A78">
        <v>5</v>
      </c>
      <c r="B78">
        <v>0.25</v>
      </c>
      <c r="C78">
        <v>22</v>
      </c>
      <c r="D78">
        <v>0.20324999999999999</v>
      </c>
      <c r="E78">
        <v>2.6934</v>
      </c>
    </row>
    <row r="79" spans="1:5" x14ac:dyDescent="0.25">
      <c r="A79">
        <v>5</v>
      </c>
      <c r="B79">
        <v>0.25</v>
      </c>
      <c r="C79">
        <v>24</v>
      </c>
      <c r="D79">
        <v>0.18212999999999999</v>
      </c>
      <c r="E79">
        <v>2.6406999999999998</v>
      </c>
    </row>
    <row r="80" spans="1:5" x14ac:dyDescent="0.25">
      <c r="A80">
        <v>5</v>
      </c>
      <c r="B80">
        <v>0.25</v>
      </c>
      <c r="C80">
        <v>26</v>
      </c>
      <c r="D80">
        <v>0.16592000000000001</v>
      </c>
      <c r="E80">
        <v>2.601</v>
      </c>
    </row>
    <row r="81" spans="1:5" x14ac:dyDescent="0.25">
      <c r="A81">
        <v>5</v>
      </c>
      <c r="B81">
        <v>0.25</v>
      </c>
      <c r="C81">
        <v>28</v>
      </c>
      <c r="D81">
        <v>0.15318000000000001</v>
      </c>
      <c r="E81">
        <v>2.5703</v>
      </c>
    </row>
    <row r="82" spans="1:5" x14ac:dyDescent="0.25">
      <c r="A82">
        <v>6</v>
      </c>
      <c r="B82" s="1">
        <v>1.25</v>
      </c>
      <c r="C82">
        <v>22</v>
      </c>
      <c r="D82">
        <v>0.37530000000000002</v>
      </c>
      <c r="E82">
        <v>2.4701</v>
      </c>
    </row>
    <row r="83" spans="1:5" x14ac:dyDescent="0.25">
      <c r="A83">
        <v>6</v>
      </c>
      <c r="B83" s="1">
        <v>1.25</v>
      </c>
      <c r="C83">
        <v>24</v>
      </c>
      <c r="D83">
        <v>0.32773999999999998</v>
      </c>
      <c r="E83">
        <v>2.2174999999999998</v>
      </c>
    </row>
    <row r="84" spans="1:5" x14ac:dyDescent="0.25">
      <c r="A84">
        <v>6</v>
      </c>
      <c r="B84" s="1">
        <v>1.25</v>
      </c>
      <c r="C84">
        <v>26</v>
      </c>
      <c r="D84">
        <v>0.29011999999999999</v>
      </c>
      <c r="E84">
        <v>2.0472999999999999</v>
      </c>
    </row>
    <row r="85" spans="1:5" x14ac:dyDescent="0.25">
      <c r="A85">
        <v>6</v>
      </c>
      <c r="B85" s="1">
        <v>1.25</v>
      </c>
      <c r="C85">
        <v>28</v>
      </c>
      <c r="D85">
        <v>0.25978000000000001</v>
      </c>
      <c r="E85">
        <v>1.9256</v>
      </c>
    </row>
    <row r="86" spans="1:5" x14ac:dyDescent="0.25">
      <c r="A86">
        <v>6</v>
      </c>
      <c r="B86" s="1">
        <v>1</v>
      </c>
      <c r="C86">
        <v>22</v>
      </c>
      <c r="D86">
        <v>0.35613</v>
      </c>
      <c r="E86">
        <v>2.5238</v>
      </c>
    </row>
    <row r="87" spans="1:5" x14ac:dyDescent="0.25">
      <c r="A87">
        <v>6</v>
      </c>
      <c r="B87" s="1">
        <v>1</v>
      </c>
      <c r="C87">
        <v>24</v>
      </c>
      <c r="D87">
        <v>0.31089</v>
      </c>
      <c r="E87">
        <v>2.3111999999999999</v>
      </c>
    </row>
    <row r="88" spans="1:5" x14ac:dyDescent="0.25">
      <c r="A88">
        <v>6</v>
      </c>
      <c r="B88" s="1">
        <v>1</v>
      </c>
      <c r="C88">
        <v>26</v>
      </c>
      <c r="D88">
        <v>0.27529999999999999</v>
      </c>
      <c r="E88">
        <v>2.1638000000000002</v>
      </c>
    </row>
    <row r="89" spans="1:5" x14ac:dyDescent="0.25">
      <c r="A89">
        <v>6</v>
      </c>
      <c r="B89" s="1">
        <v>1</v>
      </c>
      <c r="C89">
        <v>28</v>
      </c>
      <c r="D89">
        <v>0.24682000000000001</v>
      </c>
      <c r="E89">
        <v>2.0565000000000002</v>
      </c>
    </row>
    <row r="90" spans="1:5" x14ac:dyDescent="0.25">
      <c r="A90">
        <v>6</v>
      </c>
      <c r="B90" s="1">
        <v>0.75</v>
      </c>
      <c r="C90">
        <v>22</v>
      </c>
      <c r="D90">
        <v>0.33605000000000002</v>
      </c>
      <c r="E90">
        <v>2.6267</v>
      </c>
    </row>
    <row r="91" spans="1:5" x14ac:dyDescent="0.25">
      <c r="A91">
        <v>6</v>
      </c>
      <c r="B91" s="1">
        <v>0.75</v>
      </c>
      <c r="C91">
        <v>24</v>
      </c>
      <c r="D91">
        <v>0.29355999999999999</v>
      </c>
      <c r="E91">
        <v>2.4504999999999999</v>
      </c>
    </row>
    <row r="92" spans="1:5" x14ac:dyDescent="0.25">
      <c r="A92">
        <v>6</v>
      </c>
      <c r="B92" s="1">
        <v>0.75</v>
      </c>
      <c r="C92">
        <v>26</v>
      </c>
      <c r="D92">
        <v>0.26033000000000001</v>
      </c>
      <c r="E92">
        <v>2.3250999999999999</v>
      </c>
    </row>
    <row r="93" spans="1:5" x14ac:dyDescent="0.25">
      <c r="A93">
        <v>6</v>
      </c>
      <c r="B93" s="1">
        <v>0.75</v>
      </c>
      <c r="C93">
        <v>28</v>
      </c>
      <c r="D93">
        <v>0.23393</v>
      </c>
      <c r="E93">
        <v>2.2322000000000002</v>
      </c>
    </row>
    <row r="94" spans="1:5" x14ac:dyDescent="0.25">
      <c r="A94">
        <v>6</v>
      </c>
      <c r="B94" s="1">
        <v>0.5</v>
      </c>
      <c r="C94">
        <v>20</v>
      </c>
      <c r="D94">
        <v>0.36742999999999998</v>
      </c>
      <c r="E94">
        <v>3.0017999999999998</v>
      </c>
    </row>
    <row r="95" spans="1:5" x14ac:dyDescent="0.25">
      <c r="A95">
        <v>6</v>
      </c>
      <c r="B95" s="1">
        <v>0.5</v>
      </c>
      <c r="C95">
        <v>22</v>
      </c>
      <c r="D95">
        <v>0.31556000000000001</v>
      </c>
      <c r="E95">
        <v>2.7976999999999999</v>
      </c>
    </row>
    <row r="96" spans="1:5" x14ac:dyDescent="0.25">
      <c r="A96">
        <v>6</v>
      </c>
      <c r="B96" s="1">
        <v>0.5</v>
      </c>
      <c r="C96">
        <v>24</v>
      </c>
      <c r="D96">
        <v>0.27614</v>
      </c>
      <c r="E96">
        <v>2.6560000000000001</v>
      </c>
    </row>
    <row r="97" spans="1:5" x14ac:dyDescent="0.25">
      <c r="A97">
        <v>6</v>
      </c>
      <c r="B97" s="1">
        <v>0.5</v>
      </c>
      <c r="C97">
        <v>26</v>
      </c>
      <c r="D97">
        <v>0.24554000000000001</v>
      </c>
      <c r="E97">
        <v>2.5531999999999999</v>
      </c>
    </row>
    <row r="98" spans="1:5" x14ac:dyDescent="0.25">
      <c r="A98">
        <v>6</v>
      </c>
      <c r="B98" s="1">
        <v>0.5</v>
      </c>
      <c r="C98">
        <v>28</v>
      </c>
      <c r="D98">
        <v>0.22136</v>
      </c>
      <c r="E98">
        <v>2.4756999999999998</v>
      </c>
    </row>
    <row r="99" spans="1:5" x14ac:dyDescent="0.25">
      <c r="A99">
        <v>6</v>
      </c>
      <c r="B99" s="1">
        <v>0.25</v>
      </c>
      <c r="C99">
        <v>18</v>
      </c>
      <c r="D99">
        <v>0.40809000000000001</v>
      </c>
      <c r="E99">
        <v>3.4420000000000002</v>
      </c>
    </row>
    <row r="100" spans="1:5" x14ac:dyDescent="0.25">
      <c r="A100">
        <v>6</v>
      </c>
      <c r="B100" s="1">
        <v>0.25</v>
      </c>
      <c r="C100">
        <v>20</v>
      </c>
      <c r="D100">
        <v>0.34286</v>
      </c>
      <c r="E100">
        <v>3.2212999999999998</v>
      </c>
    </row>
    <row r="101" spans="1:5" x14ac:dyDescent="0.25">
      <c r="A101">
        <v>6</v>
      </c>
      <c r="B101" s="1">
        <v>0.25</v>
      </c>
      <c r="C101">
        <v>22</v>
      </c>
      <c r="D101">
        <v>0.29508000000000001</v>
      </c>
      <c r="E101">
        <v>3.0724</v>
      </c>
    </row>
    <row r="102" spans="1:5" x14ac:dyDescent="0.25">
      <c r="A102">
        <v>6</v>
      </c>
      <c r="B102" s="1">
        <v>0.25</v>
      </c>
      <c r="C102">
        <v>24</v>
      </c>
      <c r="D102">
        <v>0.25901000000000002</v>
      </c>
      <c r="E102">
        <v>2.9662999999999999</v>
      </c>
    </row>
    <row r="103" spans="1:5" x14ac:dyDescent="0.25">
      <c r="A103">
        <v>6</v>
      </c>
      <c r="B103" s="1">
        <v>0.25</v>
      </c>
      <c r="C103">
        <v>26</v>
      </c>
      <c r="D103">
        <v>0.23121</v>
      </c>
      <c r="E103">
        <v>2.8877000000000002</v>
      </c>
    </row>
    <row r="104" spans="1:5" x14ac:dyDescent="0.25">
      <c r="A104">
        <v>6</v>
      </c>
      <c r="B104" s="1">
        <v>0.25</v>
      </c>
      <c r="C104">
        <v>28</v>
      </c>
      <c r="D104">
        <v>0.20932000000000001</v>
      </c>
      <c r="E104">
        <v>2.8277000000000001</v>
      </c>
    </row>
    <row r="105" spans="1:5" x14ac:dyDescent="0.25">
      <c r="A105">
        <v>7</v>
      </c>
      <c r="B105" s="1">
        <v>1.25</v>
      </c>
      <c r="C105">
        <v>24</v>
      </c>
      <c r="D105">
        <v>0.45490000000000003</v>
      </c>
      <c r="E105">
        <v>3.0552000000000001</v>
      </c>
    </row>
    <row r="106" spans="1:5" x14ac:dyDescent="0.25">
      <c r="A106">
        <v>7</v>
      </c>
      <c r="B106" s="1">
        <v>1.25</v>
      </c>
      <c r="C106">
        <v>26</v>
      </c>
      <c r="D106">
        <v>0.39878000000000002</v>
      </c>
      <c r="E106">
        <v>2.6981000000000002</v>
      </c>
    </row>
    <row r="107" spans="1:5" x14ac:dyDescent="0.25">
      <c r="A107">
        <v>7</v>
      </c>
      <c r="B107" s="1">
        <v>1.25</v>
      </c>
      <c r="C107">
        <v>28</v>
      </c>
      <c r="D107">
        <v>0.35465000000000002</v>
      </c>
      <c r="E107">
        <v>2.4584999999999999</v>
      </c>
    </row>
    <row r="108" spans="1:5" x14ac:dyDescent="0.25">
      <c r="A108">
        <v>7</v>
      </c>
      <c r="B108" s="1">
        <v>1</v>
      </c>
      <c r="C108">
        <v>24</v>
      </c>
      <c r="D108">
        <v>0.43209999999999998</v>
      </c>
      <c r="E108">
        <v>3.0272000000000001</v>
      </c>
    </row>
    <row r="109" spans="1:5" x14ac:dyDescent="0.25">
      <c r="A109">
        <v>7</v>
      </c>
      <c r="B109" s="1">
        <v>1</v>
      </c>
      <c r="C109">
        <v>26</v>
      </c>
      <c r="D109">
        <v>0.37919999999999998</v>
      </c>
      <c r="E109">
        <v>2.7382</v>
      </c>
    </row>
    <row r="110" spans="1:5" x14ac:dyDescent="0.25">
      <c r="A110">
        <v>7</v>
      </c>
      <c r="B110" s="1">
        <v>1</v>
      </c>
      <c r="C110">
        <v>28</v>
      </c>
      <c r="D110">
        <v>0.33744000000000002</v>
      </c>
      <c r="E110">
        <v>2.5371999999999999</v>
      </c>
    </row>
    <row r="111" spans="1:5" x14ac:dyDescent="0.25">
      <c r="A111">
        <v>7</v>
      </c>
      <c r="B111" s="1">
        <v>0.75</v>
      </c>
      <c r="C111">
        <v>24</v>
      </c>
      <c r="D111">
        <v>0.40875</v>
      </c>
      <c r="E111">
        <v>3.0589</v>
      </c>
    </row>
    <row r="112" spans="1:5" x14ac:dyDescent="0.25">
      <c r="A112">
        <v>7</v>
      </c>
      <c r="B112" s="1">
        <v>0.75</v>
      </c>
      <c r="C112">
        <v>26</v>
      </c>
      <c r="D112">
        <v>0.35920999999999997</v>
      </c>
      <c r="E112">
        <v>2.8266</v>
      </c>
    </row>
    <row r="113" spans="1:5" x14ac:dyDescent="0.25">
      <c r="A113">
        <v>7</v>
      </c>
      <c r="B113" s="1">
        <v>0.75</v>
      </c>
      <c r="C113">
        <v>28</v>
      </c>
      <c r="D113">
        <v>0.31999</v>
      </c>
      <c r="E113">
        <v>2.6600999999999999</v>
      </c>
    </row>
    <row r="114" spans="1:5" x14ac:dyDescent="0.25">
      <c r="A114">
        <v>7</v>
      </c>
      <c r="B114" s="1">
        <v>0.5</v>
      </c>
      <c r="C114">
        <v>22</v>
      </c>
      <c r="D114">
        <v>0.44531999999999999</v>
      </c>
      <c r="E114">
        <v>3.4224999999999999</v>
      </c>
    </row>
    <row r="115" spans="1:5" x14ac:dyDescent="0.25">
      <c r="A115">
        <v>7</v>
      </c>
      <c r="B115" s="1">
        <v>0.5</v>
      </c>
      <c r="C115">
        <v>24</v>
      </c>
      <c r="D115">
        <v>0.38522000000000001</v>
      </c>
      <c r="E115">
        <v>3.1619999999999999</v>
      </c>
    </row>
    <row r="116" spans="1:5" x14ac:dyDescent="0.25">
      <c r="A116">
        <v>7</v>
      </c>
      <c r="B116" s="1">
        <v>0.5</v>
      </c>
      <c r="C116">
        <v>26</v>
      </c>
      <c r="D116">
        <v>0.33912999999999999</v>
      </c>
      <c r="E116">
        <v>2.9790000000000001</v>
      </c>
    </row>
    <row r="117" spans="1:5" x14ac:dyDescent="0.25">
      <c r="A117">
        <v>7</v>
      </c>
      <c r="B117" s="1">
        <v>0.5</v>
      </c>
      <c r="C117">
        <v>28</v>
      </c>
      <c r="D117">
        <v>0.30259000000000003</v>
      </c>
      <c r="E117">
        <v>2.8445</v>
      </c>
    </row>
    <row r="118" spans="1:5" x14ac:dyDescent="0.25">
      <c r="A118">
        <v>7</v>
      </c>
      <c r="B118" s="1">
        <v>0.25</v>
      </c>
      <c r="C118">
        <v>22</v>
      </c>
      <c r="D118">
        <v>0.41714000000000001</v>
      </c>
      <c r="E118">
        <v>3.5512000000000001</v>
      </c>
    </row>
    <row r="119" spans="1:5" x14ac:dyDescent="0.25">
      <c r="A119">
        <v>7</v>
      </c>
      <c r="B119" s="1">
        <v>0.25</v>
      </c>
      <c r="C119">
        <v>24</v>
      </c>
      <c r="D119">
        <v>0.36188999999999999</v>
      </c>
      <c r="E119">
        <v>3.3613</v>
      </c>
    </row>
    <row r="120" spans="1:5" x14ac:dyDescent="0.25">
      <c r="A120">
        <v>7</v>
      </c>
      <c r="B120" s="1">
        <v>0.25</v>
      </c>
      <c r="C120">
        <v>26</v>
      </c>
      <c r="D120">
        <v>0.31927</v>
      </c>
      <c r="E120">
        <v>3.2235</v>
      </c>
    </row>
    <row r="121" spans="1:5" x14ac:dyDescent="0.25">
      <c r="A121">
        <v>7</v>
      </c>
      <c r="B121" s="1">
        <v>0.25</v>
      </c>
      <c r="C121">
        <v>28</v>
      </c>
      <c r="D121">
        <v>0.28548000000000001</v>
      </c>
      <c r="E121">
        <v>3.1202000000000001</v>
      </c>
    </row>
  </sheetData>
  <autoFilter ref="B1:B104" xr:uid="{77807FB2-3C55-4E0D-8D9D-750388475895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3FC3D-D733-439F-B482-F6F58DA7A62B}">
  <dimension ref="A1:C94"/>
  <sheetViews>
    <sheetView zoomScale="70" zoomScaleNormal="70" workbookViewId="0"/>
  </sheetViews>
  <sheetFormatPr defaultRowHeight="13.8" x14ac:dyDescent="0.25"/>
  <sheetData>
    <row r="1" spans="1:3" x14ac:dyDescent="0.25">
      <c r="A1" t="s">
        <v>53</v>
      </c>
      <c r="B1" t="s">
        <v>52</v>
      </c>
      <c r="C1">
        <v>0.2</v>
      </c>
    </row>
    <row r="2" spans="1:3" x14ac:dyDescent="0.25">
      <c r="A2">
        <v>15.664</v>
      </c>
      <c r="B2">
        <v>14.904999999999999</v>
      </c>
      <c r="C2">
        <v>7.6247999999999996</v>
      </c>
    </row>
    <row r="3" spans="1:3" x14ac:dyDescent="0.25">
      <c r="A3">
        <v>19.323</v>
      </c>
      <c r="B3">
        <v>17.808</v>
      </c>
      <c r="C3">
        <v>9.4878999999999998</v>
      </c>
    </row>
    <row r="4" spans="1:3" x14ac:dyDescent="0.25">
      <c r="A4">
        <v>22.863</v>
      </c>
      <c r="B4">
        <v>20.611000000000001</v>
      </c>
      <c r="C4">
        <v>11.250999999999999</v>
      </c>
    </row>
    <row r="5" spans="1:3" x14ac:dyDescent="0.25">
      <c r="A5">
        <v>26.652999999999999</v>
      </c>
      <c r="B5">
        <v>23.398</v>
      </c>
      <c r="C5">
        <v>12.997999999999999</v>
      </c>
    </row>
    <row r="6" spans="1:3" x14ac:dyDescent="0.25">
      <c r="A6">
        <v>30.574000000000002</v>
      </c>
      <c r="B6">
        <v>26.161999999999999</v>
      </c>
      <c r="C6">
        <v>14.722</v>
      </c>
    </row>
    <row r="7" spans="1:3" x14ac:dyDescent="0.25">
      <c r="A7">
        <v>34.386000000000003</v>
      </c>
      <c r="B7">
        <v>28.888000000000002</v>
      </c>
      <c r="C7">
        <v>16.408000000000001</v>
      </c>
    </row>
    <row r="8" spans="1:3" x14ac:dyDescent="0.25">
      <c r="A8">
        <v>38.292000000000002</v>
      </c>
      <c r="B8">
        <v>31.603999999999999</v>
      </c>
      <c r="C8">
        <v>18.084</v>
      </c>
    </row>
    <row r="9" spans="1:3" x14ac:dyDescent="0.25">
      <c r="A9">
        <v>42.259</v>
      </c>
      <c r="B9">
        <v>34.31</v>
      </c>
      <c r="C9">
        <v>19.75</v>
      </c>
    </row>
    <row r="10" spans="1:3" x14ac:dyDescent="0.25">
      <c r="A10">
        <v>11.984999999999999</v>
      </c>
      <c r="B10">
        <v>13.808</v>
      </c>
      <c r="C10">
        <v>6.5275999999999996</v>
      </c>
    </row>
    <row r="11" spans="1:3" x14ac:dyDescent="0.25">
      <c r="A11">
        <v>14.593999999999999</v>
      </c>
      <c r="B11">
        <v>16.734999999999999</v>
      </c>
      <c r="C11">
        <v>8.4146000000000001</v>
      </c>
    </row>
    <row r="12" spans="1:3" x14ac:dyDescent="0.25">
      <c r="A12">
        <v>17.2</v>
      </c>
      <c r="B12">
        <v>19.574000000000002</v>
      </c>
      <c r="C12">
        <v>10.214</v>
      </c>
    </row>
    <row r="13" spans="1:3" x14ac:dyDescent="0.25">
      <c r="A13">
        <v>20.013000000000002</v>
      </c>
      <c r="B13">
        <v>22.402999999999999</v>
      </c>
      <c r="C13">
        <v>12.003</v>
      </c>
    </row>
    <row r="14" spans="1:3" x14ac:dyDescent="0.25">
      <c r="A14">
        <v>22.859000000000002</v>
      </c>
      <c r="B14">
        <v>25.19</v>
      </c>
      <c r="C14">
        <v>13.75</v>
      </c>
    </row>
    <row r="15" spans="1:3" x14ac:dyDescent="0.25">
      <c r="A15">
        <v>25.631</v>
      </c>
      <c r="B15">
        <v>27.934999999999999</v>
      </c>
      <c r="C15">
        <v>15.455</v>
      </c>
    </row>
    <row r="16" spans="1:3" x14ac:dyDescent="0.25">
      <c r="A16">
        <v>28.459</v>
      </c>
      <c r="B16">
        <v>30.666</v>
      </c>
      <c r="C16">
        <v>17.146000000000001</v>
      </c>
    </row>
    <row r="17" spans="1:3" x14ac:dyDescent="0.25">
      <c r="A17">
        <v>31.321000000000002</v>
      </c>
      <c r="B17">
        <v>33.384</v>
      </c>
      <c r="C17">
        <v>18.824000000000002</v>
      </c>
    </row>
    <row r="18" spans="1:3" x14ac:dyDescent="0.25">
      <c r="A18">
        <v>8.5406999999999993</v>
      </c>
      <c r="B18">
        <v>11.923</v>
      </c>
      <c r="C18">
        <v>4.6432000000000002</v>
      </c>
    </row>
    <row r="19" spans="1:3" x14ac:dyDescent="0.25">
      <c r="A19">
        <v>10.331</v>
      </c>
      <c r="B19">
        <v>14.925000000000001</v>
      </c>
      <c r="C19">
        <v>6.6052</v>
      </c>
    </row>
    <row r="20" spans="1:3" x14ac:dyDescent="0.25">
      <c r="A20">
        <v>12.105</v>
      </c>
      <c r="B20">
        <v>17.812000000000001</v>
      </c>
      <c r="C20">
        <v>8.4519000000000002</v>
      </c>
    </row>
    <row r="21" spans="1:3" x14ac:dyDescent="0.25">
      <c r="A21">
        <v>14.007</v>
      </c>
      <c r="B21">
        <v>20.687999999999999</v>
      </c>
      <c r="C21">
        <v>10.288</v>
      </c>
    </row>
    <row r="22" spans="1:3" x14ac:dyDescent="0.25">
      <c r="A22">
        <v>15.891999999999999</v>
      </c>
      <c r="B22">
        <v>23.503</v>
      </c>
      <c r="C22">
        <v>12.063000000000001</v>
      </c>
    </row>
    <row r="23" spans="1:3" x14ac:dyDescent="0.25">
      <c r="A23">
        <v>17.733000000000001</v>
      </c>
      <c r="B23">
        <v>26.265999999999998</v>
      </c>
      <c r="C23">
        <v>13.786</v>
      </c>
    </row>
    <row r="24" spans="1:3" x14ac:dyDescent="0.25">
      <c r="A24">
        <v>19.602</v>
      </c>
      <c r="B24">
        <v>29.013999999999999</v>
      </c>
      <c r="C24">
        <v>15.494</v>
      </c>
    </row>
    <row r="25" spans="1:3" x14ac:dyDescent="0.25">
      <c r="A25">
        <v>21.491</v>
      </c>
      <c r="B25">
        <v>31.748999999999999</v>
      </c>
      <c r="C25">
        <v>17.189</v>
      </c>
    </row>
    <row r="26" spans="1:3" x14ac:dyDescent="0.25">
      <c r="A26">
        <v>5.5545999999999998</v>
      </c>
      <c r="B26">
        <v>8.3983000000000008</v>
      </c>
      <c r="C26">
        <v>1.1183000000000001</v>
      </c>
    </row>
    <row r="27" spans="1:3" x14ac:dyDescent="0.25">
      <c r="A27">
        <v>6.6173000000000002</v>
      </c>
      <c r="B27">
        <v>11.448</v>
      </c>
      <c r="C27">
        <v>3.1282999999999999</v>
      </c>
    </row>
    <row r="28" spans="1:3" x14ac:dyDescent="0.25">
      <c r="A28">
        <v>7.6658999999999997</v>
      </c>
      <c r="B28">
        <v>14.368</v>
      </c>
      <c r="C28">
        <v>5.0076999999999998</v>
      </c>
    </row>
    <row r="29" spans="1:3" x14ac:dyDescent="0.25">
      <c r="A29">
        <v>8.7832000000000008</v>
      </c>
      <c r="B29">
        <v>17.292000000000002</v>
      </c>
      <c r="C29">
        <v>6.8917000000000002</v>
      </c>
    </row>
    <row r="30" spans="1:3" x14ac:dyDescent="0.25">
      <c r="A30">
        <v>9.8731000000000009</v>
      </c>
      <c r="B30">
        <v>20.126999999999999</v>
      </c>
      <c r="C30">
        <v>8.6868999999999996</v>
      </c>
    </row>
    <row r="31" spans="1:3" x14ac:dyDescent="0.25">
      <c r="A31">
        <v>10.938000000000001</v>
      </c>
      <c r="B31">
        <v>22.902999999999999</v>
      </c>
      <c r="C31">
        <v>10.423</v>
      </c>
    </row>
    <row r="32" spans="1:3" x14ac:dyDescent="0.25">
      <c r="A32">
        <v>12.016999999999999</v>
      </c>
      <c r="B32">
        <v>25.666</v>
      </c>
      <c r="C32">
        <v>12.146000000000001</v>
      </c>
    </row>
    <row r="33" spans="1:3" x14ac:dyDescent="0.25">
      <c r="A33">
        <v>13.106</v>
      </c>
      <c r="B33">
        <v>28.414000000000001</v>
      </c>
      <c r="C33">
        <v>13.853999999999999</v>
      </c>
    </row>
    <row r="34" spans="1:3" x14ac:dyDescent="0.25">
      <c r="A34">
        <v>3.1152000000000002</v>
      </c>
      <c r="B34">
        <v>0.50380999999999998</v>
      </c>
      <c r="C34">
        <v>-6.7762000000000002</v>
      </c>
    </row>
    <row r="35" spans="1:3" x14ac:dyDescent="0.25">
      <c r="A35">
        <v>3.5908000000000002</v>
      </c>
      <c r="B35">
        <v>3.2968999999999999</v>
      </c>
      <c r="C35">
        <v>-5.0231000000000003</v>
      </c>
    </row>
    <row r="36" spans="1:3" x14ac:dyDescent="0.25">
      <c r="A36">
        <v>4.0761000000000003</v>
      </c>
      <c r="B36">
        <v>6.0960999999999999</v>
      </c>
      <c r="C36">
        <v>-3.2639</v>
      </c>
    </row>
    <row r="37" spans="1:3" x14ac:dyDescent="0.25">
      <c r="A37">
        <v>4.5938999999999997</v>
      </c>
      <c r="B37">
        <v>8.9855999999999998</v>
      </c>
      <c r="C37">
        <v>-1.4144000000000001</v>
      </c>
    </row>
    <row r="38" spans="1:3" x14ac:dyDescent="0.25">
      <c r="A38">
        <v>5.0970000000000004</v>
      </c>
      <c r="B38">
        <v>11.775</v>
      </c>
      <c r="C38">
        <v>0.33507999999999999</v>
      </c>
    </row>
    <row r="39" spans="1:3" x14ac:dyDescent="0.25">
      <c r="A39">
        <v>5.5868000000000002</v>
      </c>
      <c r="B39">
        <v>14.497</v>
      </c>
      <c r="C39">
        <v>2.0165999999999999</v>
      </c>
    </row>
    <row r="40" spans="1:3" x14ac:dyDescent="0.25">
      <c r="A40">
        <v>6.0845000000000002</v>
      </c>
      <c r="B40">
        <v>17.227</v>
      </c>
      <c r="C40">
        <v>3.7073999999999998</v>
      </c>
    </row>
    <row r="41" spans="1:3" x14ac:dyDescent="0.25">
      <c r="A41">
        <v>6.5873999999999997</v>
      </c>
      <c r="B41">
        <v>19.957999999999998</v>
      </c>
      <c r="C41">
        <v>5.3979999999999997</v>
      </c>
    </row>
    <row r="42" spans="1:3" x14ac:dyDescent="0.25">
      <c r="A42">
        <v>18.954000000000001</v>
      </c>
      <c r="B42">
        <v>27.724</v>
      </c>
      <c r="C42">
        <v>14.724</v>
      </c>
    </row>
    <row r="43" spans="1:3" x14ac:dyDescent="0.25">
      <c r="A43">
        <v>22.137</v>
      </c>
      <c r="B43">
        <v>31.331</v>
      </c>
      <c r="C43">
        <v>17.030999999999999</v>
      </c>
    </row>
    <row r="44" spans="1:3" x14ac:dyDescent="0.25">
      <c r="A44">
        <v>25.43</v>
      </c>
      <c r="B44">
        <v>34.881</v>
      </c>
      <c r="C44">
        <v>19.280999999999999</v>
      </c>
    </row>
    <row r="45" spans="1:3" x14ac:dyDescent="0.25">
      <c r="A45">
        <v>28.798999999999999</v>
      </c>
      <c r="B45">
        <v>38.386000000000003</v>
      </c>
      <c r="C45">
        <v>21.486000000000001</v>
      </c>
    </row>
    <row r="46" spans="1:3" x14ac:dyDescent="0.25">
      <c r="A46">
        <v>32.344999999999999</v>
      </c>
      <c r="B46">
        <v>41.872</v>
      </c>
      <c r="C46">
        <v>23.672000000000001</v>
      </c>
    </row>
    <row r="47" spans="1:3" x14ac:dyDescent="0.25">
      <c r="A47">
        <v>12.42</v>
      </c>
      <c r="B47">
        <v>22.454000000000001</v>
      </c>
      <c r="C47">
        <v>10.754</v>
      </c>
    </row>
    <row r="48" spans="1:3" x14ac:dyDescent="0.25">
      <c r="A48">
        <v>14.586</v>
      </c>
      <c r="B48">
        <v>26.143999999999998</v>
      </c>
      <c r="C48">
        <v>13.144</v>
      </c>
    </row>
    <row r="49" spans="1:3" x14ac:dyDescent="0.25">
      <c r="A49">
        <v>16.952999999999999</v>
      </c>
      <c r="B49">
        <v>29.812000000000001</v>
      </c>
      <c r="C49">
        <v>15.512</v>
      </c>
    </row>
    <row r="50" spans="1:3" x14ac:dyDescent="0.25">
      <c r="A50">
        <v>19.346</v>
      </c>
      <c r="B50">
        <v>33.396999999999998</v>
      </c>
      <c r="C50">
        <v>17.797000000000001</v>
      </c>
    </row>
    <row r="51" spans="1:3" x14ac:dyDescent="0.25">
      <c r="A51">
        <v>21.841999999999999</v>
      </c>
      <c r="B51">
        <v>36.948</v>
      </c>
      <c r="C51">
        <v>20.047999999999998</v>
      </c>
    </row>
    <row r="52" spans="1:3" x14ac:dyDescent="0.25">
      <c r="A52">
        <v>24.465</v>
      </c>
      <c r="B52">
        <v>40.478000000000002</v>
      </c>
      <c r="C52">
        <v>22.277999999999999</v>
      </c>
    </row>
    <row r="53" spans="1:3" x14ac:dyDescent="0.25">
      <c r="A53">
        <v>9.0955999999999992</v>
      </c>
      <c r="B53">
        <v>19.805</v>
      </c>
      <c r="C53">
        <v>8.1052</v>
      </c>
    </row>
    <row r="54" spans="1:3" x14ac:dyDescent="0.25">
      <c r="A54">
        <v>10.563000000000001</v>
      </c>
      <c r="B54">
        <v>23.533000000000001</v>
      </c>
      <c r="C54">
        <v>10.532999999999999</v>
      </c>
    </row>
    <row r="55" spans="1:3" x14ac:dyDescent="0.25">
      <c r="A55">
        <v>12.196</v>
      </c>
      <c r="B55">
        <v>27.280999999999999</v>
      </c>
      <c r="C55">
        <v>12.981</v>
      </c>
    </row>
    <row r="56" spans="1:3" x14ac:dyDescent="0.25">
      <c r="A56">
        <v>13.811999999999999</v>
      </c>
      <c r="B56">
        <v>30.911999999999999</v>
      </c>
      <c r="C56">
        <v>15.311999999999999</v>
      </c>
    </row>
    <row r="57" spans="1:3" x14ac:dyDescent="0.25">
      <c r="A57">
        <v>15.526999999999999</v>
      </c>
      <c r="B57">
        <v>34.527000000000001</v>
      </c>
      <c r="C57">
        <v>17.626999999999999</v>
      </c>
    </row>
    <row r="58" spans="1:3" x14ac:dyDescent="0.25">
      <c r="A58">
        <v>17.321999999999999</v>
      </c>
      <c r="B58">
        <v>38.118000000000002</v>
      </c>
      <c r="C58">
        <v>19.917999999999999</v>
      </c>
    </row>
    <row r="59" spans="1:3" x14ac:dyDescent="0.25">
      <c r="A59">
        <v>6.0903999999999998</v>
      </c>
      <c r="B59">
        <v>14.923</v>
      </c>
      <c r="C59">
        <v>3.2225999999999999</v>
      </c>
    </row>
    <row r="60" spans="1:3" x14ac:dyDescent="0.25">
      <c r="A60">
        <v>6.9996999999999998</v>
      </c>
      <c r="B60">
        <v>18.713999999999999</v>
      </c>
      <c r="C60">
        <v>5.7137000000000002</v>
      </c>
    </row>
    <row r="61" spans="1:3" x14ac:dyDescent="0.25">
      <c r="A61">
        <v>7.9840999999999998</v>
      </c>
      <c r="B61">
        <v>22.523</v>
      </c>
      <c r="C61">
        <v>8.2225999999999999</v>
      </c>
    </row>
    <row r="62" spans="1:3" x14ac:dyDescent="0.25">
      <c r="A62">
        <v>8.9768000000000008</v>
      </c>
      <c r="B62">
        <v>26.231999999999999</v>
      </c>
      <c r="C62">
        <v>10.632</v>
      </c>
    </row>
    <row r="63" spans="1:3" x14ac:dyDescent="0.25">
      <c r="A63">
        <v>10.028</v>
      </c>
      <c r="B63">
        <v>29.937000000000001</v>
      </c>
      <c r="C63">
        <v>13.037000000000001</v>
      </c>
    </row>
    <row r="64" spans="1:3" x14ac:dyDescent="0.25">
      <c r="A64">
        <v>11.125999999999999</v>
      </c>
      <c r="B64">
        <v>33.616999999999997</v>
      </c>
      <c r="C64">
        <v>15.417</v>
      </c>
    </row>
    <row r="65" spans="1:3" x14ac:dyDescent="0.25">
      <c r="A65">
        <v>3.1842000000000001</v>
      </c>
      <c r="B65">
        <v>1.2761</v>
      </c>
      <c r="C65">
        <v>-9.1239000000000008</v>
      </c>
    </row>
    <row r="66" spans="1:3" x14ac:dyDescent="0.25">
      <c r="A66">
        <v>3.5697000000000001</v>
      </c>
      <c r="B66">
        <v>4.4874999999999998</v>
      </c>
      <c r="C66">
        <v>-7.2125000000000004</v>
      </c>
    </row>
    <row r="67" spans="1:3" x14ac:dyDescent="0.25">
      <c r="A67">
        <v>4.0475000000000003</v>
      </c>
      <c r="B67">
        <v>8.2934999999999999</v>
      </c>
      <c r="C67">
        <v>-4.7065000000000001</v>
      </c>
    </row>
    <row r="68" spans="1:3" x14ac:dyDescent="0.25">
      <c r="A68">
        <v>4.5361000000000002</v>
      </c>
      <c r="B68">
        <v>12.05</v>
      </c>
      <c r="C68">
        <v>-2.2496999999999998</v>
      </c>
    </row>
    <row r="69" spans="1:3" x14ac:dyDescent="0.25">
      <c r="A69">
        <v>5.0462999999999996</v>
      </c>
      <c r="B69">
        <v>15.82</v>
      </c>
      <c r="C69">
        <v>0.22034999999999999</v>
      </c>
    </row>
    <row r="70" spans="1:3" x14ac:dyDescent="0.25">
      <c r="A70">
        <v>5.5862999999999996</v>
      </c>
      <c r="B70">
        <v>19.629000000000001</v>
      </c>
      <c r="C70">
        <v>2.7288000000000001</v>
      </c>
    </row>
    <row r="71" spans="1:3" x14ac:dyDescent="0.25">
      <c r="A71">
        <v>6.1486000000000001</v>
      </c>
      <c r="B71">
        <v>23.43</v>
      </c>
      <c r="C71">
        <v>5.2304000000000004</v>
      </c>
    </row>
    <row r="72" spans="1:3" x14ac:dyDescent="0.25">
      <c r="A72">
        <v>16.646000000000001</v>
      </c>
      <c r="B72">
        <v>35.630000000000003</v>
      </c>
      <c r="C72">
        <v>18.47</v>
      </c>
    </row>
    <row r="73" spans="1:3" x14ac:dyDescent="0.25">
      <c r="A73">
        <v>19.303999999999998</v>
      </c>
      <c r="B73">
        <v>40.06</v>
      </c>
      <c r="C73">
        <v>21.34</v>
      </c>
    </row>
    <row r="74" spans="1:3" x14ac:dyDescent="0.25">
      <c r="A74">
        <v>22.038</v>
      </c>
      <c r="B74">
        <v>44.401000000000003</v>
      </c>
      <c r="C74">
        <v>24.120999999999999</v>
      </c>
    </row>
    <row r="75" spans="1:3" x14ac:dyDescent="0.25">
      <c r="A75">
        <v>24.952000000000002</v>
      </c>
      <c r="B75">
        <v>48.707000000000001</v>
      </c>
      <c r="C75">
        <v>26.867000000000001</v>
      </c>
    </row>
    <row r="76" spans="1:3" x14ac:dyDescent="0.25">
      <c r="A76">
        <v>13.2</v>
      </c>
      <c r="B76">
        <v>33.56</v>
      </c>
      <c r="C76">
        <v>16.399999999999999</v>
      </c>
    </row>
    <row r="77" spans="1:3" x14ac:dyDescent="0.25">
      <c r="A77">
        <v>15.093999999999999</v>
      </c>
      <c r="B77">
        <v>37.979999999999997</v>
      </c>
      <c r="C77">
        <v>19.260000000000002</v>
      </c>
    </row>
    <row r="78" spans="1:3" x14ac:dyDescent="0.25">
      <c r="A78">
        <v>17.11</v>
      </c>
      <c r="B78">
        <v>42.363</v>
      </c>
      <c r="C78">
        <v>22.082999999999998</v>
      </c>
    </row>
    <row r="79" spans="1:3" x14ac:dyDescent="0.25">
      <c r="A79">
        <v>19.295999999999999</v>
      </c>
      <c r="B79">
        <v>46.734000000000002</v>
      </c>
      <c r="C79">
        <v>24.893999999999998</v>
      </c>
    </row>
    <row r="80" spans="1:3" x14ac:dyDescent="0.25">
      <c r="A80">
        <v>9.8640000000000008</v>
      </c>
      <c r="B80">
        <v>30.178000000000001</v>
      </c>
      <c r="C80">
        <v>13.018000000000001</v>
      </c>
    </row>
    <row r="81" spans="1:3" x14ac:dyDescent="0.25">
      <c r="A81">
        <v>11.147</v>
      </c>
      <c r="B81">
        <v>34.601999999999997</v>
      </c>
      <c r="C81">
        <v>15.882</v>
      </c>
    </row>
    <row r="82" spans="1:3" x14ac:dyDescent="0.25">
      <c r="A82">
        <v>12.557</v>
      </c>
      <c r="B82">
        <v>39.057000000000002</v>
      </c>
      <c r="C82">
        <v>18.777000000000001</v>
      </c>
    </row>
    <row r="83" spans="1:3" x14ac:dyDescent="0.25">
      <c r="A83">
        <v>14.106999999999999</v>
      </c>
      <c r="B83">
        <v>43.530999999999999</v>
      </c>
      <c r="C83">
        <v>21.690999999999999</v>
      </c>
    </row>
    <row r="84" spans="1:3" x14ac:dyDescent="0.25">
      <c r="A84">
        <v>6.0852000000000004</v>
      </c>
      <c r="B84">
        <v>19.88</v>
      </c>
      <c r="C84">
        <v>4.2801</v>
      </c>
    </row>
    <row r="85" spans="1:3" x14ac:dyDescent="0.25">
      <c r="A85">
        <v>6.8041999999999998</v>
      </c>
      <c r="B85">
        <v>24.16</v>
      </c>
      <c r="C85">
        <v>7.0002000000000004</v>
      </c>
    </row>
    <row r="86" spans="1:3" x14ac:dyDescent="0.25">
      <c r="A86">
        <v>7.6090999999999998</v>
      </c>
      <c r="B86">
        <v>28.594999999999999</v>
      </c>
      <c r="C86">
        <v>9.8754000000000008</v>
      </c>
    </row>
    <row r="87" spans="1:3" x14ac:dyDescent="0.25">
      <c r="A87">
        <v>8.5152999999999999</v>
      </c>
      <c r="B87">
        <v>33.159999999999997</v>
      </c>
      <c r="C87">
        <v>12.88</v>
      </c>
    </row>
    <row r="88" spans="1:3" x14ac:dyDescent="0.25">
      <c r="A88">
        <v>9.5206999999999997</v>
      </c>
      <c r="B88">
        <v>37.793999999999997</v>
      </c>
      <c r="C88">
        <v>15.954000000000001</v>
      </c>
    </row>
    <row r="89" spans="1:3" x14ac:dyDescent="0.25">
      <c r="A89">
        <v>3.4942000000000002</v>
      </c>
      <c r="B89">
        <v>4.7313000000000001</v>
      </c>
      <c r="C89">
        <v>-9.3087</v>
      </c>
    </row>
    <row r="90" spans="1:3" x14ac:dyDescent="0.25">
      <c r="A90">
        <v>3.8186</v>
      </c>
      <c r="B90">
        <v>8.1751000000000005</v>
      </c>
      <c r="C90">
        <v>-7.4249000000000001</v>
      </c>
    </row>
    <row r="91" spans="1:3" x14ac:dyDescent="0.25">
      <c r="A91">
        <v>4.1901999999999999</v>
      </c>
      <c r="B91">
        <v>12.058</v>
      </c>
      <c r="C91">
        <v>-5.1020000000000003</v>
      </c>
    </row>
    <row r="92" spans="1:3" x14ac:dyDescent="0.25">
      <c r="A92">
        <v>4.6341000000000001</v>
      </c>
      <c r="B92">
        <v>16.446000000000002</v>
      </c>
      <c r="C92">
        <v>-2.2740999999999998</v>
      </c>
    </row>
    <row r="93" spans="1:3" x14ac:dyDescent="0.25">
      <c r="A93">
        <v>5.1444999999999999</v>
      </c>
      <c r="B93">
        <v>21.157</v>
      </c>
      <c r="C93">
        <v>0.87649999999999995</v>
      </c>
    </row>
    <row r="94" spans="1:3" x14ac:dyDescent="0.25">
      <c r="A94">
        <v>5.6962000000000002</v>
      </c>
      <c r="B94">
        <v>25.946999999999999</v>
      </c>
      <c r="C94">
        <v>4.1066000000000003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2B3F-7F4C-47EA-AF0C-63285F2FF284}">
  <dimension ref="A3:C20"/>
  <sheetViews>
    <sheetView workbookViewId="0">
      <selection activeCell="F9" sqref="F9"/>
    </sheetView>
  </sheetViews>
  <sheetFormatPr defaultRowHeight="13.8" x14ac:dyDescent="0.25"/>
  <sheetData>
    <row r="3" spans="1:3" x14ac:dyDescent="0.25">
      <c r="A3" s="9"/>
      <c r="B3" s="10"/>
      <c r="C3" s="11"/>
    </row>
    <row r="4" spans="1:3" x14ac:dyDescent="0.25">
      <c r="A4" s="12"/>
      <c r="B4" s="13"/>
      <c r="C4" s="14"/>
    </row>
    <row r="5" spans="1:3" x14ac:dyDescent="0.25">
      <c r="A5" s="12"/>
      <c r="B5" s="13"/>
      <c r="C5" s="14"/>
    </row>
    <row r="6" spans="1:3" x14ac:dyDescent="0.25">
      <c r="A6" s="12"/>
      <c r="B6" s="13"/>
      <c r="C6" s="14"/>
    </row>
    <row r="7" spans="1:3" x14ac:dyDescent="0.25">
      <c r="A7" s="12"/>
      <c r="B7" s="13"/>
      <c r="C7" s="14"/>
    </row>
    <row r="8" spans="1:3" x14ac:dyDescent="0.25">
      <c r="A8" s="12"/>
      <c r="B8" s="13"/>
      <c r="C8" s="14"/>
    </row>
    <row r="9" spans="1:3" x14ac:dyDescent="0.25">
      <c r="A9" s="12"/>
      <c r="B9" s="13"/>
      <c r="C9" s="14"/>
    </row>
    <row r="10" spans="1:3" x14ac:dyDescent="0.25">
      <c r="A10" s="12"/>
      <c r="B10" s="13"/>
      <c r="C10" s="14"/>
    </row>
    <row r="11" spans="1:3" x14ac:dyDescent="0.25">
      <c r="A11" s="12"/>
      <c r="B11" s="13"/>
      <c r="C11" s="14"/>
    </row>
    <row r="12" spans="1:3" x14ac:dyDescent="0.25">
      <c r="A12" s="12"/>
      <c r="B12" s="13"/>
      <c r="C12" s="14"/>
    </row>
    <row r="13" spans="1:3" x14ac:dyDescent="0.25">
      <c r="A13" s="12"/>
      <c r="B13" s="13"/>
      <c r="C13" s="14"/>
    </row>
    <row r="14" spans="1:3" x14ac:dyDescent="0.25">
      <c r="A14" s="12"/>
      <c r="B14" s="13"/>
      <c r="C14" s="14"/>
    </row>
    <row r="15" spans="1:3" x14ac:dyDescent="0.25">
      <c r="A15" s="12"/>
      <c r="B15" s="13"/>
      <c r="C15" s="14"/>
    </row>
    <row r="16" spans="1:3" x14ac:dyDescent="0.25">
      <c r="A16" s="12"/>
      <c r="B16" s="13"/>
      <c r="C16" s="14"/>
    </row>
    <row r="17" spans="1:3" x14ac:dyDescent="0.25">
      <c r="A17" s="12"/>
      <c r="B17" s="13"/>
      <c r="C17" s="14"/>
    </row>
    <row r="18" spans="1:3" x14ac:dyDescent="0.25">
      <c r="A18" s="12"/>
      <c r="B18" s="13"/>
      <c r="C18" s="14"/>
    </row>
    <row r="19" spans="1:3" x14ac:dyDescent="0.25">
      <c r="A19" s="12"/>
      <c r="B19" s="13"/>
      <c r="C19" s="14"/>
    </row>
    <row r="20" spans="1:3" x14ac:dyDescent="0.25">
      <c r="A20" s="15"/>
      <c r="B20" s="16"/>
      <c r="C20" s="1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m=3</vt:lpstr>
      <vt:lpstr>m=4</vt:lpstr>
      <vt:lpstr>m=5</vt:lpstr>
      <vt:lpstr>m456Z</vt:lpstr>
      <vt:lpstr>m456</vt:lpstr>
      <vt:lpstr>热点图</vt:lpstr>
      <vt:lpstr>细度比</vt:lpstr>
      <vt:lpstr>优化</vt:lpstr>
      <vt:lpstr>Sheet3</vt:lpstr>
      <vt:lpstr>优化表</vt:lpstr>
      <vt:lpstr>优化表2</vt:lpstr>
      <vt:lpstr>优化表原始数据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何亚坤</dc:creator>
  <cp:lastModifiedBy>何亚坤</cp:lastModifiedBy>
  <dcterms:created xsi:type="dcterms:W3CDTF">2015-06-05T18:19:34Z</dcterms:created>
  <dcterms:modified xsi:type="dcterms:W3CDTF">2022-06-01T03:46:17Z</dcterms:modified>
</cp:coreProperties>
</file>