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4" sheetId="4" r:id="rId3"/>
    <sheet name="Sheet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4" l="1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37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B25" i="4"/>
  <c r="B26" i="4"/>
  <c r="B27" i="4"/>
  <c r="B28" i="4"/>
  <c r="B29" i="4"/>
  <c r="B30" i="4"/>
  <c r="B31" i="4"/>
  <c r="B32" i="4"/>
  <c r="B33" i="4"/>
  <c r="B24" i="4"/>
  <c r="A4" i="2"/>
  <c r="U33" i="4" l="1"/>
  <c r="U32" i="4"/>
  <c r="U31" i="4"/>
  <c r="T33" i="4"/>
  <c r="T32" i="4"/>
  <c r="T31" i="4"/>
  <c r="S33" i="4"/>
  <c r="S32" i="4"/>
  <c r="S30" i="4" s="1"/>
  <c r="S31" i="4"/>
  <c r="R33" i="4"/>
  <c r="R32" i="4"/>
  <c r="R31" i="4"/>
  <c r="Q33" i="4"/>
  <c r="Q32" i="4"/>
  <c r="Q31" i="4"/>
  <c r="P33" i="4"/>
  <c r="P32" i="4"/>
  <c r="P31" i="4"/>
  <c r="O33" i="4"/>
  <c r="O32" i="4"/>
  <c r="O31" i="4"/>
  <c r="N33" i="4"/>
  <c r="N32" i="4"/>
  <c r="N31" i="4"/>
  <c r="M33" i="4"/>
  <c r="M32" i="4"/>
  <c r="M31" i="4"/>
  <c r="L33" i="4"/>
  <c r="L32" i="4"/>
  <c r="L31" i="4"/>
  <c r="K33" i="4"/>
  <c r="K32" i="4"/>
  <c r="K31" i="4"/>
  <c r="J33" i="4"/>
  <c r="J32" i="4"/>
  <c r="J31" i="4"/>
  <c r="I33" i="4"/>
  <c r="I32" i="4"/>
  <c r="I31" i="4"/>
  <c r="H33" i="4"/>
  <c r="H32" i="4"/>
  <c r="H31" i="4"/>
  <c r="G33" i="4"/>
  <c r="G32" i="4"/>
  <c r="G31" i="4"/>
  <c r="F33" i="4"/>
  <c r="F32" i="4"/>
  <c r="F31" i="4"/>
  <c r="R21" i="4"/>
  <c r="E23" i="4"/>
  <c r="E21" i="4" s="1"/>
  <c r="F23" i="4"/>
  <c r="F21" i="4" s="1"/>
  <c r="G23" i="4"/>
  <c r="G21" i="4" s="1"/>
  <c r="H23" i="4"/>
  <c r="H21" i="4" s="1"/>
  <c r="I23" i="4"/>
  <c r="I21" i="4" s="1"/>
  <c r="J23" i="4"/>
  <c r="J21" i="4" s="1"/>
  <c r="K23" i="4"/>
  <c r="K21" i="4" s="1"/>
  <c r="L23" i="4"/>
  <c r="L21" i="4" s="1"/>
  <c r="M23" i="4"/>
  <c r="M21" i="4" s="1"/>
  <c r="N23" i="4"/>
  <c r="N22" i="4" s="1"/>
  <c r="O23" i="4"/>
  <c r="O21" i="4" s="1"/>
  <c r="P23" i="4"/>
  <c r="P21" i="4" s="1"/>
  <c r="Q23" i="4"/>
  <c r="Q21" i="4" s="1"/>
  <c r="R23" i="4"/>
  <c r="R22" i="4" s="1"/>
  <c r="S23" i="4"/>
  <c r="S21" i="4" s="1"/>
  <c r="T23" i="4"/>
  <c r="T21" i="4" s="1"/>
  <c r="D23" i="4"/>
  <c r="E30" i="4" s="1"/>
  <c r="L22" i="4" l="1"/>
  <c r="J22" i="4"/>
  <c r="N21" i="4"/>
  <c r="P22" i="4"/>
  <c r="H22" i="4"/>
  <c r="T22" i="4"/>
  <c r="F22" i="4"/>
  <c r="F30" i="4"/>
  <c r="L30" i="4"/>
  <c r="P30" i="4"/>
  <c r="R30" i="4"/>
  <c r="T30" i="4"/>
  <c r="D22" i="4"/>
  <c r="Q22" i="4"/>
  <c r="M22" i="4"/>
  <c r="I22" i="4"/>
  <c r="E22" i="4"/>
  <c r="I30" i="4"/>
  <c r="M30" i="4"/>
  <c r="Q30" i="4"/>
  <c r="U30" i="4"/>
  <c r="D21" i="4"/>
  <c r="S22" i="4"/>
  <c r="O22" i="4"/>
  <c r="K22" i="4"/>
  <c r="G22" i="4"/>
  <c r="K30" i="4"/>
  <c r="O30" i="4"/>
  <c r="G30" i="4"/>
  <c r="H30" i="4"/>
  <c r="J30" i="4"/>
  <c r="N30" i="4"/>
  <c r="A32" i="4"/>
  <c r="A30" i="4"/>
  <c r="A28" i="4"/>
  <c r="A26" i="4"/>
  <c r="A33" i="4"/>
  <c r="A31" i="4"/>
  <c r="A27" i="4"/>
  <c r="A29" i="4"/>
  <c r="A25" i="4"/>
  <c r="C3" i="4"/>
  <c r="C5" i="4" l="1"/>
  <c r="C7" i="4"/>
  <c r="C9" i="4"/>
  <c r="C11" i="4"/>
  <c r="C13" i="4"/>
  <c r="C15" i="4"/>
  <c r="C17" i="4"/>
  <c r="C19" i="4"/>
  <c r="S5" i="2"/>
  <c r="S6" i="2"/>
  <c r="S7" i="2"/>
  <c r="S8" i="2"/>
  <c r="S9" i="2"/>
  <c r="S10" i="2"/>
  <c r="S11" i="2"/>
  <c r="S12" i="2"/>
  <c r="S13" i="2"/>
  <c r="S14" i="2"/>
  <c r="S15" i="2"/>
  <c r="S16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4" i="2"/>
  <c r="M5" i="2"/>
  <c r="M6" i="2"/>
  <c r="M7" i="2"/>
  <c r="M8" i="2"/>
  <c r="M9" i="2"/>
  <c r="M10" i="2"/>
  <c r="M11" i="2"/>
  <c r="M4" i="2"/>
  <c r="K5" i="2"/>
  <c r="K6" i="2"/>
  <c r="K7" i="2"/>
  <c r="K8" i="2"/>
  <c r="K9" i="2"/>
  <c r="K10" i="2"/>
  <c r="K11" i="2"/>
  <c r="K12" i="2"/>
  <c r="K4" i="2"/>
  <c r="I5" i="2"/>
  <c r="I6" i="2"/>
  <c r="I7" i="2"/>
  <c r="I8" i="2"/>
  <c r="I9" i="2"/>
  <c r="I10" i="2"/>
  <c r="I4" i="2"/>
  <c r="G5" i="2"/>
  <c r="G6" i="2"/>
  <c r="G7" i="2"/>
  <c r="G8" i="2"/>
  <c r="G9" i="2"/>
  <c r="G10" i="2"/>
  <c r="G4" i="2"/>
  <c r="E5" i="2"/>
  <c r="E6" i="2"/>
  <c r="E7" i="2"/>
  <c r="E8" i="2"/>
  <c r="E9" i="2"/>
  <c r="E10" i="2"/>
  <c r="E4" i="2"/>
  <c r="C5" i="2"/>
  <c r="C6" i="2"/>
  <c r="C7" i="2"/>
  <c r="C8" i="2"/>
  <c r="C9" i="2"/>
  <c r="C10" i="2"/>
  <c r="C11" i="2"/>
  <c r="C4" i="2"/>
  <c r="A5" i="2"/>
  <c r="A6" i="2"/>
  <c r="A7" i="2"/>
  <c r="A8" i="2"/>
  <c r="A9" i="2"/>
  <c r="A10" i="2"/>
</calcChain>
</file>

<file path=xl/sharedStrings.xml><?xml version="1.0" encoding="utf-8"?>
<sst xmlns="http://schemas.openxmlformats.org/spreadsheetml/2006/main" count="88" uniqueCount="36">
  <si>
    <t>T=30</t>
  </si>
  <si>
    <t>T=35</t>
  </si>
  <si>
    <t>T=40</t>
  </si>
  <si>
    <t>T=45</t>
  </si>
  <si>
    <t>T=50</t>
  </si>
  <si>
    <t>T=55</t>
  </si>
  <si>
    <t>T=60</t>
  </si>
  <si>
    <t>T=65</t>
  </si>
  <si>
    <t>T=70</t>
  </si>
  <si>
    <t>T=75</t>
  </si>
  <si>
    <t>1/Pa</t>
  </si>
  <si>
    <t>t(min)</t>
  </si>
  <si>
    <t>logt(s)</t>
  </si>
  <si>
    <t>C0</t>
  </si>
  <si>
    <t>k</t>
  </si>
  <si>
    <t>t</t>
  </si>
  <si>
    <t>a</t>
  </si>
  <si>
    <t>T</t>
  </si>
  <si>
    <t>r</t>
  </si>
  <si>
    <t>جدول1- مقادیر C برای دماهای مختلف</t>
  </si>
  <si>
    <t>log t</t>
  </si>
  <si>
    <t>C</t>
  </si>
  <si>
    <t xml:space="preserve"> جدول2</t>
  </si>
  <si>
    <t>جدول3</t>
  </si>
  <si>
    <r>
      <t>C</t>
    </r>
    <r>
      <rPr>
        <sz val="8"/>
        <rFont val="Calibri"/>
        <family val="2"/>
        <scheme val="minor"/>
      </rPr>
      <t>e</t>
    </r>
  </si>
  <si>
    <t>T(K)</t>
  </si>
  <si>
    <t xml:space="preserve">T( C) </t>
  </si>
  <si>
    <t>میزان جابجایی افقیی (log s)</t>
  </si>
  <si>
    <t>جدول 4</t>
  </si>
  <si>
    <r>
      <rPr>
        <sz val="11"/>
        <rFont val="Calibri"/>
        <family val="2"/>
      </rPr>
      <t>τ</t>
    </r>
    <r>
      <rPr>
        <sz val="8"/>
        <rFont val="Calibri"/>
        <family val="2"/>
      </rPr>
      <t>i</t>
    </r>
  </si>
  <si>
    <r>
      <t>C</t>
    </r>
    <r>
      <rPr>
        <sz val="8"/>
        <color theme="1"/>
        <rFont val="Calibri"/>
        <family val="2"/>
        <scheme val="minor"/>
      </rPr>
      <t>i</t>
    </r>
  </si>
  <si>
    <t>i</t>
  </si>
  <si>
    <r>
      <t>M</t>
    </r>
    <r>
      <rPr>
        <sz val="8"/>
        <color theme="1"/>
        <rFont val="Calibri"/>
        <family val="2"/>
        <scheme val="minor"/>
      </rPr>
      <t>i</t>
    </r>
  </si>
  <si>
    <r>
      <t>α</t>
    </r>
    <r>
      <rPr>
        <sz val="8"/>
        <rFont val="Calibri"/>
        <family val="2"/>
      </rPr>
      <t>i</t>
    </r>
  </si>
  <si>
    <r>
      <t>M</t>
    </r>
    <r>
      <rPr>
        <sz val="8"/>
        <rFont val="Calibri"/>
        <family val="2"/>
        <scheme val="minor"/>
      </rPr>
      <t>e</t>
    </r>
  </si>
  <si>
    <t>جدول5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</si>
</sst>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E+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1" fontId="1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1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1" fontId="0" fillId="6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11" fontId="1" fillId="8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1" fillId="9" borderId="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1" fillId="9" borderId="4" xfId="0" applyNumberFormat="1" applyFont="1" applyFill="1" applyBorder="1" applyAlignment="1">
      <alignment horizontal="center" vertical="center"/>
    </xf>
    <xf numFmtId="11" fontId="1" fillId="9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Sheet2!$A$5:$A$10</c:f>
              <c:numCache>
                <c:formatCode>General</c:formatCode>
                <c:ptCount val="6"/>
                <c:pt idx="0">
                  <c:v>3.4308210396341323</c:v>
                </c:pt>
                <c:pt idx="1">
                  <c:v>3.7666134388820414</c:v>
                </c:pt>
                <c:pt idx="2">
                  <c:v>3.9314232884869207</c:v>
                </c:pt>
                <c:pt idx="3">
                  <c:v>3.995092645764597</c:v>
                </c:pt>
                <c:pt idx="4">
                  <c:v>4.0676443265189484</c:v>
                </c:pt>
                <c:pt idx="5">
                  <c:v>4.1150670540893621</c:v>
                </c:pt>
              </c:numCache>
            </c:numRef>
          </c:xVal>
          <c:yVal>
            <c:numRef>
              <c:f>Sheet2!$B$5:$B$10</c:f>
              <c:numCache>
                <c:formatCode>0.00E+00</c:formatCode>
                <c:ptCount val="6"/>
                <c:pt idx="0">
                  <c:v>2.47445E-11</c:v>
                </c:pt>
                <c:pt idx="1">
                  <c:v>2.4866200000000001E-11</c:v>
                </c:pt>
                <c:pt idx="2">
                  <c:v>2.4987799999999999E-11</c:v>
                </c:pt>
                <c:pt idx="3">
                  <c:v>2.505E-11</c:v>
                </c:pt>
                <c:pt idx="4">
                  <c:v>2.51095E-11</c:v>
                </c:pt>
                <c:pt idx="5">
                  <c:v>2.516E-11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3-47DA-94FE-F90076ED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2096"/>
        <c:axId val="69278352"/>
      </c:scatterChart>
      <c:valAx>
        <c:axId val="6928209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 (log(s))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352"/>
        <c:crosses val="autoZero"/>
        <c:crossBetween val="midCat"/>
      </c:valAx>
      <c:valAx>
        <c:axId val="69278352"/>
        <c:scaling>
          <c:orientation val="minMax"/>
          <c:max val="6.5000000000000034E-11"/>
          <c:min val="2.0000000000000012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T=75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Sheet2!$S$4:$S$16</c:f>
              <c:numCache>
                <c:formatCode>General</c:formatCode>
                <c:ptCount val="13"/>
                <c:pt idx="0">
                  <c:v>5.3000526026668657</c:v>
                </c:pt>
                <c:pt idx="1">
                  <c:v>5.3010295613692824</c:v>
                </c:pt>
                <c:pt idx="2">
                  <c:v>5.3010295613692824</c:v>
                </c:pt>
                <c:pt idx="3">
                  <c:v>5.3010295613692824</c:v>
                </c:pt>
                <c:pt idx="4">
                  <c:v>5.3020043273050295</c:v>
                </c:pt>
                <c:pt idx="5">
                  <c:v>5.3020043273050295</c:v>
                </c:pt>
                <c:pt idx="6">
                  <c:v>5.302976910295321</c:v>
                </c:pt>
                <c:pt idx="7">
                  <c:v>5.3039486142544092</c:v>
                </c:pt>
                <c:pt idx="8">
                  <c:v>5.3049168576726062</c:v>
                </c:pt>
                <c:pt idx="9">
                  <c:v>5.3078087029387468</c:v>
                </c:pt>
                <c:pt idx="10">
                  <c:v>5.3125860612117819</c:v>
                </c:pt>
                <c:pt idx="11">
                  <c:v>5.3182503753799217</c:v>
                </c:pt>
                <c:pt idx="12">
                  <c:v>5.3238429987082894</c:v>
                </c:pt>
              </c:numCache>
            </c:numRef>
          </c:xVal>
          <c:yVal>
            <c:numRef>
              <c:f>Sheet2!$T$4:$T$16</c:f>
              <c:numCache>
                <c:formatCode>0.00E+00</c:formatCode>
                <c:ptCount val="13"/>
                <c:pt idx="0">
                  <c:v>5.1265200000000003E-11</c:v>
                </c:pt>
                <c:pt idx="1">
                  <c:v>5.3454999999999998E-11</c:v>
                </c:pt>
                <c:pt idx="2">
                  <c:v>5.4549900000000002E-11</c:v>
                </c:pt>
                <c:pt idx="3">
                  <c:v>5.5523099999999999E-11</c:v>
                </c:pt>
                <c:pt idx="4">
                  <c:v>5.6496400000000001E-11</c:v>
                </c:pt>
                <c:pt idx="5">
                  <c:v>5.7104600000000001E-11</c:v>
                </c:pt>
                <c:pt idx="6">
                  <c:v>5.8077899999999998E-11</c:v>
                </c:pt>
                <c:pt idx="7">
                  <c:v>5.8807799999999998E-11</c:v>
                </c:pt>
                <c:pt idx="8">
                  <c:v>5.9537699999999999E-11</c:v>
                </c:pt>
                <c:pt idx="9">
                  <c:v>6.0024300000000004E-11</c:v>
                </c:pt>
                <c:pt idx="10">
                  <c:v>6.0510899999999996E-11</c:v>
                </c:pt>
                <c:pt idx="11">
                  <c:v>6.0754299999999998E-11</c:v>
                </c:pt>
                <c:pt idx="12">
                  <c:v>6.0997599999999994E-11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D-40BA-91D5-BEFB61E79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2096"/>
        <c:axId val="69278352"/>
      </c:scatterChart>
      <c:valAx>
        <c:axId val="6928209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 (log(s))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352"/>
        <c:crosses val="autoZero"/>
        <c:crossBetween val="midCat"/>
      </c:valAx>
      <c:valAx>
        <c:axId val="69278352"/>
        <c:scaling>
          <c:orientation val="minMax"/>
          <c:max val="6.5000000000000034E-11"/>
          <c:min val="2.0000000000000012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T=30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Sheet2!$A$5:$A$10</c:f>
              <c:numCache>
                <c:formatCode>General</c:formatCode>
                <c:ptCount val="6"/>
                <c:pt idx="0">
                  <c:v>3.4308210396341323</c:v>
                </c:pt>
                <c:pt idx="1">
                  <c:v>3.7666134388820414</c:v>
                </c:pt>
                <c:pt idx="2">
                  <c:v>3.9314232884869207</c:v>
                </c:pt>
                <c:pt idx="3">
                  <c:v>3.995092645764597</c:v>
                </c:pt>
                <c:pt idx="4">
                  <c:v>4.0676443265189484</c:v>
                </c:pt>
                <c:pt idx="5">
                  <c:v>4.1150670540893621</c:v>
                </c:pt>
              </c:numCache>
            </c:numRef>
          </c:xVal>
          <c:yVal>
            <c:numRef>
              <c:f>Sheet2!$B$5:$B$10</c:f>
              <c:numCache>
                <c:formatCode>0.00E+00</c:formatCode>
                <c:ptCount val="6"/>
                <c:pt idx="0">
                  <c:v>2.47445E-11</c:v>
                </c:pt>
                <c:pt idx="1">
                  <c:v>2.4866200000000001E-11</c:v>
                </c:pt>
                <c:pt idx="2">
                  <c:v>2.4987799999999999E-11</c:v>
                </c:pt>
                <c:pt idx="3">
                  <c:v>2.505E-11</c:v>
                </c:pt>
                <c:pt idx="4">
                  <c:v>2.51095E-11</c:v>
                </c:pt>
                <c:pt idx="5">
                  <c:v>2.516E-11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2C-49E2-BCD3-D9A7331939B6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T=35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Sheet2!$C$4:$C$11</c:f>
              <c:numCache>
                <c:formatCode>General</c:formatCode>
                <c:ptCount val="8"/>
                <c:pt idx="0">
                  <c:v>4.3339117513547141</c:v>
                </c:pt>
                <c:pt idx="1">
                  <c:v>4.351640180108598</c:v>
                </c:pt>
                <c:pt idx="2">
                  <c:v>4.3930326544366345</c:v>
                </c:pt>
                <c:pt idx="3">
                  <c:v>4.4308210396341323</c:v>
                </c:pt>
                <c:pt idx="4">
                  <c:v>4.4588501859928948</c:v>
                </c:pt>
                <c:pt idx="5">
                  <c:v>4.4787450823151032</c:v>
                </c:pt>
                <c:pt idx="6">
                  <c:v>4.5039281651894409</c:v>
                </c:pt>
                <c:pt idx="7">
                  <c:v>4.5277314391642793</c:v>
                </c:pt>
              </c:numCache>
            </c:numRef>
          </c:xVal>
          <c:yVal>
            <c:numRef>
              <c:f>Sheet2!$D$4:$D$11</c:f>
              <c:numCache>
                <c:formatCode>0.00E+00</c:formatCode>
                <c:ptCount val="8"/>
                <c:pt idx="0">
                  <c:v>2.4379599999999999E-11</c:v>
                </c:pt>
                <c:pt idx="1">
                  <c:v>2.47445E-11</c:v>
                </c:pt>
                <c:pt idx="2">
                  <c:v>2.51095E-11</c:v>
                </c:pt>
                <c:pt idx="3">
                  <c:v>2.5231100000000001E-11</c:v>
                </c:pt>
                <c:pt idx="4">
                  <c:v>2.5352799999999999E-11</c:v>
                </c:pt>
                <c:pt idx="5">
                  <c:v>2.5352799999999999E-11</c:v>
                </c:pt>
                <c:pt idx="6">
                  <c:v>2.5352799999999999E-11</c:v>
                </c:pt>
                <c:pt idx="7">
                  <c:v>2.54745E-11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2C-49E2-BCD3-D9A7331939B6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T=40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Sheet2!$E$4:$E$10</c:f>
              <c:numCache>
                <c:formatCode>General</c:formatCode>
                <c:ptCount val="7"/>
                <c:pt idx="0">
                  <c:v>4.6394418622216769</c:v>
                </c:pt>
                <c:pt idx="1">
                  <c:v>4.6569911821678964</c:v>
                </c:pt>
                <c:pt idx="2">
                  <c:v>4.6779755815865238</c:v>
                </c:pt>
                <c:pt idx="3">
                  <c:v>4.7018878464315854</c:v>
                </c:pt>
                <c:pt idx="4">
                  <c:v>4.7245519275810901</c:v>
                </c:pt>
                <c:pt idx="5">
                  <c:v>4.7354553352588411</c:v>
                </c:pt>
                <c:pt idx="6">
                  <c:v>4.7530404263971517</c:v>
                </c:pt>
              </c:numCache>
            </c:numRef>
          </c:xVal>
          <c:yVal>
            <c:numRef>
              <c:f>Sheet2!$F$4:$F$10</c:f>
              <c:numCache>
                <c:formatCode>0.00E+00</c:formatCode>
                <c:ptCount val="7"/>
                <c:pt idx="0">
                  <c:v>2.4987799999999999E-11</c:v>
                </c:pt>
                <c:pt idx="1">
                  <c:v>2.5352799999999999E-11</c:v>
                </c:pt>
                <c:pt idx="2">
                  <c:v>2.5596100000000002E-11</c:v>
                </c:pt>
                <c:pt idx="3">
                  <c:v>2.5839400000000001E-11</c:v>
                </c:pt>
                <c:pt idx="4">
                  <c:v>2.5961099999999999E-11</c:v>
                </c:pt>
                <c:pt idx="5">
                  <c:v>2.5961099999999999E-11</c:v>
                </c:pt>
                <c:pt idx="6">
                  <c:v>2.60827E-11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2C-49E2-BCD3-D9A7331939B6}"/>
            </c:ext>
          </c:extLst>
        </c:ser>
        <c:ser>
          <c:idx val="3"/>
          <c:order val="3"/>
          <c:tx>
            <c:strRef>
              <c:f>Sheet2!$G$2</c:f>
              <c:strCache>
                <c:ptCount val="1"/>
                <c:pt idx="0">
                  <c:v>T=45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Sheet2!$G$4:$G$10</c:f>
              <c:numCache>
                <c:formatCode>General</c:formatCode>
                <c:ptCount val="7"/>
                <c:pt idx="0">
                  <c:v>4.8199859013244799</c:v>
                </c:pt>
                <c:pt idx="1">
                  <c:v>4.8258543585179483</c:v>
                </c:pt>
                <c:pt idx="2">
                  <c:v>4.8373623947910227</c:v>
                </c:pt>
                <c:pt idx="3">
                  <c:v>4.8485696509233174</c:v>
                </c:pt>
                <c:pt idx="4">
                  <c:v>4.8621838732755638</c:v>
                </c:pt>
                <c:pt idx="5">
                  <c:v>4.8779803133675621</c:v>
                </c:pt>
                <c:pt idx="6">
                  <c:v>4.8907160376043874</c:v>
                </c:pt>
              </c:numCache>
            </c:numRef>
          </c:xVal>
          <c:yVal>
            <c:numRef>
              <c:f>Sheet2!$H$4:$H$10</c:f>
              <c:numCache>
                <c:formatCode>0.00E+00</c:formatCode>
                <c:ptCount val="7"/>
                <c:pt idx="0">
                  <c:v>2.5352799999999999E-11</c:v>
                </c:pt>
                <c:pt idx="1">
                  <c:v>2.5717799999999999E-11</c:v>
                </c:pt>
                <c:pt idx="2">
                  <c:v>2.5961099999999999E-11</c:v>
                </c:pt>
                <c:pt idx="3">
                  <c:v>2.6204400000000001E-11</c:v>
                </c:pt>
                <c:pt idx="4">
                  <c:v>2.6204400000000001E-11</c:v>
                </c:pt>
                <c:pt idx="5">
                  <c:v>2.6325999999999999E-11</c:v>
                </c:pt>
                <c:pt idx="6">
                  <c:v>2.64477E-11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2C-49E2-BCD3-D9A7331939B6}"/>
            </c:ext>
          </c:extLst>
        </c:ser>
        <c:ser>
          <c:idx val="4"/>
          <c:order val="4"/>
          <c:tx>
            <c:strRef>
              <c:f>Sheet2!$I$2</c:f>
              <c:strCache>
                <c:ptCount val="1"/>
                <c:pt idx="0">
                  <c:v>T=50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Sheet2!$I$4:$I$10</c:f>
              <c:numCache>
                <c:formatCode>General</c:formatCode>
                <c:ptCount val="7"/>
                <c:pt idx="0">
                  <c:v>4.9449246379327798</c:v>
                </c:pt>
                <c:pt idx="1">
                  <c:v>4.9515240213408003</c:v>
                </c:pt>
                <c:pt idx="2">
                  <c:v>4.955866625483794</c:v>
                </c:pt>
                <c:pt idx="3">
                  <c:v>4.9644236974431015</c:v>
                </c:pt>
                <c:pt idx="4">
                  <c:v>4.9748882557216261</c:v>
                </c:pt>
                <c:pt idx="5">
                  <c:v>4.985109282887195</c:v>
                </c:pt>
                <c:pt idx="6">
                  <c:v>4.997062071680447</c:v>
                </c:pt>
              </c:numCache>
            </c:numRef>
          </c:xVal>
          <c:yVal>
            <c:numRef>
              <c:f>Sheet2!$J$4:$J$10</c:f>
              <c:numCache>
                <c:formatCode>0.00E+00</c:formatCode>
                <c:ptCount val="7"/>
                <c:pt idx="0">
                  <c:v>2.54745E-11</c:v>
                </c:pt>
                <c:pt idx="1">
                  <c:v>2.5839400000000001E-11</c:v>
                </c:pt>
                <c:pt idx="2">
                  <c:v>2.6204400000000001E-11</c:v>
                </c:pt>
                <c:pt idx="3">
                  <c:v>2.6569300000000002E-11</c:v>
                </c:pt>
                <c:pt idx="4">
                  <c:v>2.6690999999999999E-11</c:v>
                </c:pt>
                <c:pt idx="5">
                  <c:v>2.68127E-11</c:v>
                </c:pt>
                <c:pt idx="6">
                  <c:v>2.6934299999999998E-11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2C-49E2-BCD3-D9A7331939B6}"/>
            </c:ext>
          </c:extLst>
        </c:ser>
        <c:ser>
          <c:idx val="5"/>
          <c:order val="5"/>
          <c:tx>
            <c:strRef>
              <c:f>Sheet2!$K$2</c:f>
              <c:strCache>
                <c:ptCount val="1"/>
                <c:pt idx="0">
                  <c:v>T=55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Sheet2!$K$4:$K$12</c:f>
              <c:numCache>
                <c:formatCode>General</c:formatCode>
                <c:ptCount val="9"/>
                <c:pt idx="0">
                  <c:v>5.0453675797134387</c:v>
                </c:pt>
                <c:pt idx="1">
                  <c:v>5.0488696718887889</c:v>
                </c:pt>
                <c:pt idx="2">
                  <c:v>5.0523437494205083</c:v>
                </c:pt>
                <c:pt idx="3">
                  <c:v>5.0575033080440264</c:v>
                </c:pt>
                <c:pt idx="4">
                  <c:v>5.0642887311574114</c:v>
                </c:pt>
                <c:pt idx="5">
                  <c:v>5.0726262946177822</c:v>
                </c:pt>
                <c:pt idx="6">
                  <c:v>5.0775517600924065</c:v>
                </c:pt>
                <c:pt idx="7">
                  <c:v>5.0840333386748329</c:v>
                </c:pt>
                <c:pt idx="8">
                  <c:v>5.0856387306858082</c:v>
                </c:pt>
              </c:numCache>
            </c:numRef>
          </c:xVal>
          <c:yVal>
            <c:numRef>
              <c:f>Sheet2!$L$4:$L$12</c:f>
              <c:numCache>
                <c:formatCode>0.00E+00</c:formatCode>
                <c:ptCount val="9"/>
                <c:pt idx="0">
                  <c:v>2.60827E-11</c:v>
                </c:pt>
                <c:pt idx="1">
                  <c:v>2.64477E-11</c:v>
                </c:pt>
                <c:pt idx="2">
                  <c:v>2.6690999999999999E-11</c:v>
                </c:pt>
                <c:pt idx="3">
                  <c:v>2.7055999999999999E-11</c:v>
                </c:pt>
                <c:pt idx="4">
                  <c:v>2.7177600000000001E-11</c:v>
                </c:pt>
                <c:pt idx="5">
                  <c:v>2.74209E-11</c:v>
                </c:pt>
                <c:pt idx="6">
                  <c:v>2.7542600000000001E-11</c:v>
                </c:pt>
                <c:pt idx="7">
                  <c:v>2.7542600000000001E-11</c:v>
                </c:pt>
                <c:pt idx="8">
                  <c:v>2.7542600000000001E-11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F2C-49E2-BCD3-D9A7331939B6}"/>
            </c:ext>
          </c:extLst>
        </c:ser>
        <c:ser>
          <c:idx val="6"/>
          <c:order val="6"/>
          <c:tx>
            <c:strRef>
              <c:f>Sheet2!$M$2</c:f>
              <c:strCache>
                <c:ptCount val="1"/>
                <c:pt idx="0">
                  <c:v>T=60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Sheet2!$M$4:$M$11</c:f>
              <c:numCache>
                <c:formatCode>General</c:formatCode>
                <c:ptCount val="8"/>
                <c:pt idx="0">
                  <c:v>5.1239619965201566</c:v>
                </c:pt>
                <c:pt idx="1">
                  <c:v>5.1254266094727443</c:v>
                </c:pt>
                <c:pt idx="2">
                  <c:v>5.1283411003829782</c:v>
                </c:pt>
                <c:pt idx="3">
                  <c:v>5.1326764890313132</c:v>
                </c:pt>
                <c:pt idx="4">
                  <c:v>5.1383904957390216</c:v>
                </c:pt>
                <c:pt idx="5">
                  <c:v>5.1454307437677285</c:v>
                </c:pt>
                <c:pt idx="6">
                  <c:v>5.152356847405458</c:v>
                </c:pt>
                <c:pt idx="7">
                  <c:v>5.1605267532904717</c:v>
                </c:pt>
              </c:numCache>
            </c:numRef>
          </c:xVal>
          <c:yVal>
            <c:numRef>
              <c:f>Sheet2!$N$4:$N$11</c:f>
              <c:numCache>
                <c:formatCode>0.00E+00</c:formatCode>
                <c:ptCount val="8"/>
                <c:pt idx="0">
                  <c:v>2.6569300000000002E-11</c:v>
                </c:pt>
                <c:pt idx="1">
                  <c:v>2.6934299999999998E-11</c:v>
                </c:pt>
                <c:pt idx="2">
                  <c:v>2.74209E-11</c:v>
                </c:pt>
                <c:pt idx="3">
                  <c:v>2.7907500000000002E-11</c:v>
                </c:pt>
                <c:pt idx="4">
                  <c:v>2.83942E-11</c:v>
                </c:pt>
                <c:pt idx="5">
                  <c:v>2.87591E-11</c:v>
                </c:pt>
                <c:pt idx="6">
                  <c:v>2.91241E-11</c:v>
                </c:pt>
                <c:pt idx="7">
                  <c:v>2.9367400000000003E-11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F2C-49E2-BCD3-D9A7331939B6}"/>
            </c:ext>
          </c:extLst>
        </c:ser>
        <c:ser>
          <c:idx val="7"/>
          <c:order val="7"/>
          <c:tx>
            <c:strRef>
              <c:f>Sheet2!$O$2</c:f>
              <c:strCache>
                <c:ptCount val="1"/>
                <c:pt idx="0">
                  <c:v>T=65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317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Sheet2!$O$4:$O$17</c:f>
              <c:numCache>
                <c:formatCode>General</c:formatCode>
                <c:ptCount val="14"/>
                <c:pt idx="0">
                  <c:v>5.1917460332683687</c:v>
                </c:pt>
                <c:pt idx="1">
                  <c:v>5.1917460332683687</c:v>
                </c:pt>
                <c:pt idx="2">
                  <c:v>5.1929993030277561</c:v>
                </c:pt>
                <c:pt idx="3">
                  <c:v>5.1942489665552953</c:v>
                </c:pt>
                <c:pt idx="4">
                  <c:v>5.1954950445450194</c:v>
                </c:pt>
                <c:pt idx="5">
                  <c:v>5.1967375575133463</c:v>
                </c:pt>
                <c:pt idx="6">
                  <c:v>5.1992119695755221</c:v>
                </c:pt>
                <c:pt idx="7">
                  <c:v>5.2004439088322201</c:v>
                </c:pt>
                <c:pt idx="8">
                  <c:v>5.2028989861209709</c:v>
                </c:pt>
                <c:pt idx="9">
                  <c:v>5.205338638739037</c:v>
                </c:pt>
                <c:pt idx="10">
                  <c:v>5.2077646631107548</c:v>
                </c:pt>
                <c:pt idx="11">
                  <c:v>5.2125764302585953</c:v>
                </c:pt>
                <c:pt idx="12">
                  <c:v>5.2161505895054319</c:v>
                </c:pt>
                <c:pt idx="13">
                  <c:v>5.2208724012731258</c:v>
                </c:pt>
              </c:numCache>
            </c:numRef>
          </c:xVal>
          <c:yVal>
            <c:numRef>
              <c:f>Sheet2!$P$4:$P$17</c:f>
              <c:numCache>
                <c:formatCode>0.00E+00</c:formatCode>
                <c:ptCount val="14"/>
                <c:pt idx="0">
                  <c:v>2.8029199999999999E-11</c:v>
                </c:pt>
                <c:pt idx="1">
                  <c:v>2.8637499999999999E-11</c:v>
                </c:pt>
                <c:pt idx="2">
                  <c:v>2.9367400000000003E-11</c:v>
                </c:pt>
                <c:pt idx="3">
                  <c:v>3.0218999999999998E-11</c:v>
                </c:pt>
                <c:pt idx="4">
                  <c:v>3.0948899999999999E-11</c:v>
                </c:pt>
                <c:pt idx="5">
                  <c:v>3.1678799999999999E-11</c:v>
                </c:pt>
                <c:pt idx="6">
                  <c:v>3.24088E-11</c:v>
                </c:pt>
                <c:pt idx="7">
                  <c:v>3.3017E-11</c:v>
                </c:pt>
                <c:pt idx="8">
                  <c:v>3.3625299999999999E-11</c:v>
                </c:pt>
                <c:pt idx="9">
                  <c:v>3.4598500000000002E-11</c:v>
                </c:pt>
                <c:pt idx="10">
                  <c:v>3.56934E-11</c:v>
                </c:pt>
                <c:pt idx="11">
                  <c:v>3.6666700000000002E-11</c:v>
                </c:pt>
                <c:pt idx="12">
                  <c:v>3.7396599999999997E-11</c:v>
                </c:pt>
                <c:pt idx="13">
                  <c:v>3.8491500000000001E-11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F2C-49E2-BCD3-D9A7331939B6}"/>
            </c:ext>
          </c:extLst>
        </c:ser>
        <c:ser>
          <c:idx val="8"/>
          <c:order val="8"/>
          <c:tx>
            <c:strRef>
              <c:f>Sheet2!$Q$2</c:f>
              <c:strCache>
                <c:ptCount val="1"/>
                <c:pt idx="0">
                  <c:v>T=70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635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Sheet2!$Q$4:$Q$24</c:f>
              <c:numCache>
                <c:formatCode>General</c:formatCode>
                <c:ptCount val="21"/>
                <c:pt idx="0">
                  <c:v>5.2492668604135142</c:v>
                </c:pt>
                <c:pt idx="1">
                  <c:v>5.2492668604135142</c:v>
                </c:pt>
                <c:pt idx="2">
                  <c:v>5.2492668604135142</c:v>
                </c:pt>
                <c:pt idx="3">
                  <c:v>5.2503648580480267</c:v>
                </c:pt>
                <c:pt idx="4">
                  <c:v>5.2503648580480267</c:v>
                </c:pt>
                <c:pt idx="5">
                  <c:v>5.2503648580480267</c:v>
                </c:pt>
                <c:pt idx="6">
                  <c:v>5.2503648580480267</c:v>
                </c:pt>
                <c:pt idx="7">
                  <c:v>5.2503648580480267</c:v>
                </c:pt>
                <c:pt idx="8">
                  <c:v>5.2503648580480267</c:v>
                </c:pt>
                <c:pt idx="9">
                  <c:v>5.2514600866878949</c:v>
                </c:pt>
                <c:pt idx="10">
                  <c:v>5.252552560264018</c:v>
                </c:pt>
                <c:pt idx="11">
                  <c:v>5.252552560264018</c:v>
                </c:pt>
                <c:pt idx="12">
                  <c:v>5.252552560264018</c:v>
                </c:pt>
                <c:pt idx="13">
                  <c:v>5.2536422926024322</c:v>
                </c:pt>
                <c:pt idx="14">
                  <c:v>5.2547292974253539</c:v>
                </c:pt>
                <c:pt idx="15">
                  <c:v>5.2568966211477752</c:v>
                </c:pt>
                <c:pt idx="16">
                  <c:v>5.2590517475384191</c:v>
                </c:pt>
                <c:pt idx="17">
                  <c:v>5.2611962321983592</c:v>
                </c:pt>
                <c:pt idx="18">
                  <c:v>5.2643932342889288</c:v>
                </c:pt>
                <c:pt idx="19">
                  <c:v>5.2686196209728591</c:v>
                </c:pt>
                <c:pt idx="20">
                  <c:v>5.2748844533451242</c:v>
                </c:pt>
              </c:numCache>
            </c:numRef>
          </c:xVal>
          <c:yVal>
            <c:numRef>
              <c:f>Sheet2!$R$4:$R$24</c:f>
              <c:numCache>
                <c:formatCode>0.00E+00</c:formatCode>
                <c:ptCount val="21"/>
                <c:pt idx="0">
                  <c:v>3.6545000000000001E-11</c:v>
                </c:pt>
                <c:pt idx="1">
                  <c:v>3.83698E-11</c:v>
                </c:pt>
                <c:pt idx="2">
                  <c:v>3.9586399999999999E-11</c:v>
                </c:pt>
                <c:pt idx="3">
                  <c:v>4.0924599999999999E-11</c:v>
                </c:pt>
                <c:pt idx="4">
                  <c:v>4.17762E-11</c:v>
                </c:pt>
                <c:pt idx="5">
                  <c:v>4.2506100000000001E-11</c:v>
                </c:pt>
                <c:pt idx="6">
                  <c:v>4.3114400000000001E-11</c:v>
                </c:pt>
                <c:pt idx="7">
                  <c:v>4.3600999999999999E-11</c:v>
                </c:pt>
                <c:pt idx="8">
                  <c:v>4.4574200000000002E-11</c:v>
                </c:pt>
                <c:pt idx="9">
                  <c:v>4.56691E-11</c:v>
                </c:pt>
                <c:pt idx="10">
                  <c:v>4.70073E-11</c:v>
                </c:pt>
                <c:pt idx="11">
                  <c:v>4.7858900000000002E-11</c:v>
                </c:pt>
                <c:pt idx="12">
                  <c:v>4.8467200000000001E-11</c:v>
                </c:pt>
                <c:pt idx="13">
                  <c:v>4.96837E-11</c:v>
                </c:pt>
                <c:pt idx="14">
                  <c:v>5.10219E-11</c:v>
                </c:pt>
                <c:pt idx="15">
                  <c:v>5.2481800000000001E-11</c:v>
                </c:pt>
                <c:pt idx="16">
                  <c:v>5.36983E-11</c:v>
                </c:pt>
                <c:pt idx="17">
                  <c:v>5.4671499999999997E-11</c:v>
                </c:pt>
                <c:pt idx="18">
                  <c:v>5.5523099999999999E-11</c:v>
                </c:pt>
                <c:pt idx="19">
                  <c:v>5.6253E-11</c:v>
                </c:pt>
                <c:pt idx="20">
                  <c:v>5.6983E-11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F2C-49E2-BCD3-D9A7331939B6}"/>
            </c:ext>
          </c:extLst>
        </c:ser>
        <c:ser>
          <c:idx val="9"/>
          <c:order val="9"/>
          <c:tx>
            <c:strRef>
              <c:f>Sheet2!$S$2</c:f>
              <c:strCache>
                <c:ptCount val="1"/>
                <c:pt idx="0">
                  <c:v>T=75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Sheet2!$S$4:$S$16</c:f>
              <c:numCache>
                <c:formatCode>General</c:formatCode>
                <c:ptCount val="13"/>
                <c:pt idx="0">
                  <c:v>5.3000526026668657</c:v>
                </c:pt>
                <c:pt idx="1">
                  <c:v>5.3010295613692824</c:v>
                </c:pt>
                <c:pt idx="2">
                  <c:v>5.3010295613692824</c:v>
                </c:pt>
                <c:pt idx="3">
                  <c:v>5.3010295613692824</c:v>
                </c:pt>
                <c:pt idx="4">
                  <c:v>5.3020043273050295</c:v>
                </c:pt>
                <c:pt idx="5">
                  <c:v>5.3020043273050295</c:v>
                </c:pt>
                <c:pt idx="6">
                  <c:v>5.302976910295321</c:v>
                </c:pt>
                <c:pt idx="7">
                  <c:v>5.3039486142544092</c:v>
                </c:pt>
                <c:pt idx="8">
                  <c:v>5.3049168576726062</c:v>
                </c:pt>
                <c:pt idx="9">
                  <c:v>5.3078087029387468</c:v>
                </c:pt>
                <c:pt idx="10">
                  <c:v>5.3125860612117819</c:v>
                </c:pt>
                <c:pt idx="11">
                  <c:v>5.3182503753799217</c:v>
                </c:pt>
                <c:pt idx="12">
                  <c:v>5.3238429987082894</c:v>
                </c:pt>
              </c:numCache>
            </c:numRef>
          </c:xVal>
          <c:yVal>
            <c:numRef>
              <c:f>Sheet2!$T$4:$T$16</c:f>
              <c:numCache>
                <c:formatCode>0.00E+00</c:formatCode>
                <c:ptCount val="13"/>
                <c:pt idx="0">
                  <c:v>5.1265200000000003E-11</c:v>
                </c:pt>
                <c:pt idx="1">
                  <c:v>5.3454999999999998E-11</c:v>
                </c:pt>
                <c:pt idx="2">
                  <c:v>5.4549900000000002E-11</c:v>
                </c:pt>
                <c:pt idx="3">
                  <c:v>5.5523099999999999E-11</c:v>
                </c:pt>
                <c:pt idx="4">
                  <c:v>5.6496400000000001E-11</c:v>
                </c:pt>
                <c:pt idx="5">
                  <c:v>5.7104600000000001E-11</c:v>
                </c:pt>
                <c:pt idx="6">
                  <c:v>5.8077899999999998E-11</c:v>
                </c:pt>
                <c:pt idx="7">
                  <c:v>5.8807799999999998E-11</c:v>
                </c:pt>
                <c:pt idx="8">
                  <c:v>5.9537699999999999E-11</c:v>
                </c:pt>
                <c:pt idx="9">
                  <c:v>6.0024300000000004E-11</c:v>
                </c:pt>
                <c:pt idx="10">
                  <c:v>6.0510899999999996E-11</c:v>
                </c:pt>
                <c:pt idx="11">
                  <c:v>6.0754299999999998E-11</c:v>
                </c:pt>
                <c:pt idx="12">
                  <c:v>6.0997599999999994E-11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F2C-49E2-BCD3-D9A73319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99728"/>
        <c:axId val="316090576"/>
      </c:scatterChart>
      <c:valAx>
        <c:axId val="31609972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t (log(s))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90576"/>
        <c:crosses val="autoZero"/>
        <c:crossBetween val="midCat"/>
      </c:valAx>
      <c:valAx>
        <c:axId val="316090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9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5333091312711"/>
          <c:y val="9.8561403508771947E-2"/>
          <c:w val="0.83483978652112045"/>
          <c:h val="0.7413394115209283"/>
        </c:manualLayout>
      </c:layout>
      <c:scatterChart>
        <c:scatterStyle val="smoothMarker"/>
        <c:varyColors val="0"/>
        <c:ser>
          <c:idx val="0"/>
          <c:order val="0"/>
          <c:tx>
            <c:v>Exprimental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8194976820266308"/>
                  <c:y val="9.4421052631578947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Sheet4!$B$24:$B$33</c:f>
              <c:numCache>
                <c:formatCode>General</c:formatCode>
                <c:ptCount val="10"/>
                <c:pt idx="0">
                  <c:v>303.5</c:v>
                </c:pt>
                <c:pt idx="1">
                  <c:v>308.5</c:v>
                </c:pt>
                <c:pt idx="2">
                  <c:v>313.5</c:v>
                </c:pt>
                <c:pt idx="3">
                  <c:v>318.5</c:v>
                </c:pt>
                <c:pt idx="4">
                  <c:v>323.5</c:v>
                </c:pt>
                <c:pt idx="5">
                  <c:v>328.5</c:v>
                </c:pt>
                <c:pt idx="6">
                  <c:v>333.5</c:v>
                </c:pt>
                <c:pt idx="7">
                  <c:v>338.5</c:v>
                </c:pt>
                <c:pt idx="8">
                  <c:v>343.5</c:v>
                </c:pt>
                <c:pt idx="9">
                  <c:v>348.5</c:v>
                </c:pt>
              </c:numCache>
            </c:numRef>
          </c:xVal>
          <c:yVal>
            <c:numRef>
              <c:f>Sheet4!$A$24:$A$33</c:f>
              <c:numCache>
                <c:formatCode>General</c:formatCode>
                <c:ptCount val="10"/>
                <c:pt idx="0">
                  <c:v>0</c:v>
                </c:pt>
                <c:pt idx="1">
                  <c:v>0.27083000000000013</c:v>
                </c:pt>
                <c:pt idx="2">
                  <c:v>0.42187999999999981</c:v>
                </c:pt>
                <c:pt idx="3">
                  <c:v>0.51562999999999981</c:v>
                </c:pt>
                <c:pt idx="4">
                  <c:v>0.57812999999999981</c:v>
                </c:pt>
                <c:pt idx="5">
                  <c:v>0.64583000000000013</c:v>
                </c:pt>
                <c:pt idx="6">
                  <c:v>0.68229000000000006</c:v>
                </c:pt>
                <c:pt idx="7">
                  <c:v>0.71354000000000006</c:v>
                </c:pt>
                <c:pt idx="8">
                  <c:v>0.74479000000000006</c:v>
                </c:pt>
                <c:pt idx="9">
                  <c:v>0.78645000000000032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15-4B37-8357-E4BA5060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97232"/>
        <c:axId val="316101808"/>
      </c:scatterChart>
      <c:valAx>
        <c:axId val="316097232"/>
        <c:scaling>
          <c:orientation val="minMax"/>
          <c:max val="3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</a:t>
                </a:r>
                <a:r>
                  <a:rPr lang="en-US" sz="1100" baseline="0"/>
                  <a:t> (K)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01808"/>
        <c:crosses val="autoZero"/>
        <c:crossBetween val="midCat"/>
      </c:valAx>
      <c:valAx>
        <c:axId val="31610180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 a</a:t>
                </a:r>
                <a:r>
                  <a:rPr lang="en-US" sz="800"/>
                  <a:t>T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9077901430842606E-2"/>
              <c:y val="0.43962563890040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9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0796039207341"/>
          <c:y val="0.43392927199889486"/>
          <c:w val="0.22732380460533216"/>
          <c:h val="0.11842188147534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Sheet4!$D$24:$T$24</c:f>
              <c:numCache>
                <c:formatCode>General</c:formatCode>
                <c:ptCount val="17"/>
                <c:pt idx="0">
                  <c:v>3.4289299999999998</c:v>
                </c:pt>
                <c:pt idx="1">
                  <c:v>3.5956000000000001</c:v>
                </c:pt>
                <c:pt idx="2">
                  <c:v>3.7674699999999999</c:v>
                </c:pt>
                <c:pt idx="3">
                  <c:v>3.9341599999999999</c:v>
                </c:pt>
                <c:pt idx="4">
                  <c:v>4.0643900000000004</c:v>
                </c:pt>
                <c:pt idx="5">
                  <c:v>4.1789699999999996</c:v>
                </c:pt>
                <c:pt idx="6">
                  <c:v>4.30924</c:v>
                </c:pt>
                <c:pt idx="7">
                  <c:v>4.4239199999999999</c:v>
                </c:pt>
                <c:pt idx="8">
                  <c:v>4.4709899999999996</c:v>
                </c:pt>
                <c:pt idx="9">
                  <c:v>4.4816700000000003</c:v>
                </c:pt>
                <c:pt idx="10">
                  <c:v>4.4977099999999997</c:v>
                </c:pt>
                <c:pt idx="11">
                  <c:v>4.5033399999999997</c:v>
                </c:pt>
                <c:pt idx="12">
                  <c:v>4.5089499999999996</c:v>
                </c:pt>
                <c:pt idx="13">
                  <c:v>4.5145499999999998</c:v>
                </c:pt>
                <c:pt idx="14">
                  <c:v>4.51999</c:v>
                </c:pt>
                <c:pt idx="15">
                  <c:v>4.5253300000000003</c:v>
                </c:pt>
                <c:pt idx="16">
                  <c:v>4.5410300000000001</c:v>
                </c:pt>
              </c:numCache>
            </c:numRef>
          </c:xVal>
          <c:yVal>
            <c:numRef>
              <c:f>Sheet4!$D$25:$T$25</c:f>
              <c:numCache>
                <c:formatCode>0.00E+00</c:formatCode>
                <c:ptCount val="17"/>
                <c:pt idx="0">
                  <c:v>2.4824899999999999E-11</c:v>
                </c:pt>
                <c:pt idx="1">
                  <c:v>2.48419E-11</c:v>
                </c:pt>
                <c:pt idx="2">
                  <c:v>2.4859400000000001E-11</c:v>
                </c:pt>
                <c:pt idx="3">
                  <c:v>2.5131999999999999E-11</c:v>
                </c:pt>
                <c:pt idx="4">
                  <c:v>2.5400700000000001E-11</c:v>
                </c:pt>
                <c:pt idx="5">
                  <c:v>2.5412399999999999E-11</c:v>
                </c:pt>
                <c:pt idx="6">
                  <c:v>2.6192199999999999E-11</c:v>
                </c:pt>
                <c:pt idx="7">
                  <c:v>2.7481299999999999E-11</c:v>
                </c:pt>
                <c:pt idx="8">
                  <c:v>3.0040799999999997E-11</c:v>
                </c:pt>
                <c:pt idx="9">
                  <c:v>3.3618600000000002E-11</c:v>
                </c:pt>
                <c:pt idx="10">
                  <c:v>3.9240600000000002E-11</c:v>
                </c:pt>
                <c:pt idx="11">
                  <c:v>4.48617E-11</c:v>
                </c:pt>
                <c:pt idx="12">
                  <c:v>5.0227200000000003E-11</c:v>
                </c:pt>
                <c:pt idx="13">
                  <c:v>5.55927E-11</c:v>
                </c:pt>
                <c:pt idx="14">
                  <c:v>5.8658999999999999E-11</c:v>
                </c:pt>
                <c:pt idx="15">
                  <c:v>6.0447800000000005E-11</c:v>
                </c:pt>
                <c:pt idx="16">
                  <c:v>6.1471299999999996E-11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D8-4F48-B39D-88077DC76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7184"/>
        <c:axId val="212851360"/>
      </c:scatterChart>
      <c:valAx>
        <c:axId val="212857184"/>
        <c:scaling>
          <c:orientation val="minMax"/>
          <c:max val="4.5999999999999996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1360"/>
        <c:crosses val="autoZero"/>
        <c:crossBetween val="midCat"/>
      </c:valAx>
      <c:valAx>
        <c:axId val="212851360"/>
        <c:scaling>
          <c:orientation val="minMax"/>
          <c:min val="2.0000000000000012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Sheet4!$D$23:$T$23</c:f>
              <c:numCache>
                <c:formatCode>General</c:formatCode>
                <c:ptCount val="17"/>
                <c:pt idx="0">
                  <c:v>30.843622410966507</c:v>
                </c:pt>
                <c:pt idx="1">
                  <c:v>36.437555964008943</c:v>
                </c:pt>
                <c:pt idx="2">
                  <c:v>43.270451990534632</c:v>
                </c:pt>
                <c:pt idx="3">
                  <c:v>51.119191795647332</c:v>
                </c:pt>
                <c:pt idx="4">
                  <c:v>58.229377766335645</c:v>
                </c:pt>
                <c:pt idx="5">
                  <c:v>65.298561046614864</c:v>
                </c:pt>
                <c:pt idx="6">
                  <c:v>74.383935661718766</c:v>
                </c:pt>
                <c:pt idx="7">
                  <c:v>83.422662077381617</c:v>
                </c:pt>
                <c:pt idx="8">
                  <c:v>87.443248992516914</c:v>
                </c:pt>
                <c:pt idx="9">
                  <c:v>88.382147686379383</c:v>
                </c:pt>
                <c:pt idx="10">
                  <c:v>89.811227919196696</c:v>
                </c:pt>
                <c:pt idx="11">
                  <c:v>90.318291176089517</c:v>
                </c:pt>
                <c:pt idx="12">
                  <c:v>90.826400704208282</c:v>
                </c:pt>
                <c:pt idx="13">
                  <c:v>91.336455368269085</c:v>
                </c:pt>
                <c:pt idx="14">
                  <c:v>91.834679626768761</c:v>
                </c:pt>
                <c:pt idx="15">
                  <c:v>92.326388510247355</c:v>
                </c:pt>
                <c:pt idx="16">
                  <c:v>93.787351358949437</c:v>
                </c:pt>
              </c:numCache>
            </c:numRef>
          </c:xVal>
          <c:yVal>
            <c:numRef>
              <c:f>Sheet4!$D$25:$T$25</c:f>
              <c:numCache>
                <c:formatCode>0.00E+00</c:formatCode>
                <c:ptCount val="17"/>
                <c:pt idx="0">
                  <c:v>2.4824899999999999E-11</c:v>
                </c:pt>
                <c:pt idx="1">
                  <c:v>2.48419E-11</c:v>
                </c:pt>
                <c:pt idx="2">
                  <c:v>2.4859400000000001E-11</c:v>
                </c:pt>
                <c:pt idx="3">
                  <c:v>2.5131999999999999E-11</c:v>
                </c:pt>
                <c:pt idx="4">
                  <c:v>2.5400700000000001E-11</c:v>
                </c:pt>
                <c:pt idx="5">
                  <c:v>2.5412399999999999E-11</c:v>
                </c:pt>
                <c:pt idx="6">
                  <c:v>2.6192199999999999E-11</c:v>
                </c:pt>
                <c:pt idx="7">
                  <c:v>2.7481299999999999E-11</c:v>
                </c:pt>
                <c:pt idx="8">
                  <c:v>3.0040799999999997E-11</c:v>
                </c:pt>
                <c:pt idx="9">
                  <c:v>3.3618600000000002E-11</c:v>
                </c:pt>
                <c:pt idx="10">
                  <c:v>3.9240600000000002E-11</c:v>
                </c:pt>
                <c:pt idx="11">
                  <c:v>4.48617E-11</c:v>
                </c:pt>
                <c:pt idx="12">
                  <c:v>5.0227200000000003E-11</c:v>
                </c:pt>
                <c:pt idx="13">
                  <c:v>5.55927E-11</c:v>
                </c:pt>
                <c:pt idx="14">
                  <c:v>5.8658999999999999E-11</c:v>
                </c:pt>
                <c:pt idx="15">
                  <c:v>6.0447800000000005E-11</c:v>
                </c:pt>
                <c:pt idx="16">
                  <c:v>6.1471299999999996E-11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4-4600-A4E0-E027ECB459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Sheet4!$D$23:$T$23</c:f>
              <c:numCache>
                <c:formatCode>General</c:formatCode>
                <c:ptCount val="17"/>
                <c:pt idx="0">
                  <c:v>30.843622410966507</c:v>
                </c:pt>
                <c:pt idx="1">
                  <c:v>36.437555964008943</c:v>
                </c:pt>
                <c:pt idx="2">
                  <c:v>43.270451990534632</c:v>
                </c:pt>
                <c:pt idx="3">
                  <c:v>51.119191795647332</c:v>
                </c:pt>
                <c:pt idx="4">
                  <c:v>58.229377766335645</c:v>
                </c:pt>
                <c:pt idx="5">
                  <c:v>65.298561046614864</c:v>
                </c:pt>
                <c:pt idx="6">
                  <c:v>74.383935661718766</c:v>
                </c:pt>
                <c:pt idx="7">
                  <c:v>83.422662077381617</c:v>
                </c:pt>
                <c:pt idx="8">
                  <c:v>87.443248992516914</c:v>
                </c:pt>
                <c:pt idx="9">
                  <c:v>88.382147686379383</c:v>
                </c:pt>
                <c:pt idx="10">
                  <c:v>89.811227919196696</c:v>
                </c:pt>
                <c:pt idx="11">
                  <c:v>90.318291176089517</c:v>
                </c:pt>
                <c:pt idx="12">
                  <c:v>90.826400704208282</c:v>
                </c:pt>
                <c:pt idx="13">
                  <c:v>91.336455368269085</c:v>
                </c:pt>
                <c:pt idx="14">
                  <c:v>91.834679626768761</c:v>
                </c:pt>
                <c:pt idx="15">
                  <c:v>92.326388510247355</c:v>
                </c:pt>
                <c:pt idx="16">
                  <c:v>93.787351358949437</c:v>
                </c:pt>
              </c:numCache>
            </c:numRef>
          </c:xVal>
          <c:yVal>
            <c:numRef>
              <c:f>Sheet4!$E$30:$U$30</c:f>
              <c:numCache>
                <c:formatCode>General</c:formatCode>
                <c:ptCount val="17"/>
                <c:pt idx="0">
                  <c:v>2.5299999999999999E-11</c:v>
                </c:pt>
                <c:pt idx="1">
                  <c:v>2.5299999999999999E-11</c:v>
                </c:pt>
                <c:pt idx="2">
                  <c:v>2.5299999999999999E-11</c:v>
                </c:pt>
                <c:pt idx="3">
                  <c:v>2.5299999999999999E-11</c:v>
                </c:pt>
                <c:pt idx="4">
                  <c:v>2.5299999999999999E-11</c:v>
                </c:pt>
                <c:pt idx="5">
                  <c:v>2.5299999999999999E-11</c:v>
                </c:pt>
                <c:pt idx="6">
                  <c:v>2.5299999999999999E-11</c:v>
                </c:pt>
                <c:pt idx="7">
                  <c:v>2.5299999999999999E-11</c:v>
                </c:pt>
                <c:pt idx="8">
                  <c:v>2.5299999999999999E-11</c:v>
                </c:pt>
                <c:pt idx="9">
                  <c:v>2.5299999999999999E-11</c:v>
                </c:pt>
                <c:pt idx="10">
                  <c:v>2.5299999999999999E-11</c:v>
                </c:pt>
                <c:pt idx="11">
                  <c:v>6.1937359812630172E-11</c:v>
                </c:pt>
                <c:pt idx="12">
                  <c:v>6.1937359812630172E-11</c:v>
                </c:pt>
                <c:pt idx="13">
                  <c:v>6.1937359812630172E-11</c:v>
                </c:pt>
                <c:pt idx="14">
                  <c:v>6.1937359812630172E-11</c:v>
                </c:pt>
                <c:pt idx="15">
                  <c:v>6.1937359812630172E-11</c:v>
                </c:pt>
                <c:pt idx="16">
                  <c:v>6.1937359812630172E-11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A4-4600-A4E0-E027ECB4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7184"/>
        <c:axId val="212851360"/>
      </c:scatterChart>
      <c:valAx>
        <c:axId val="21285718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1360"/>
        <c:crosses val="autoZero"/>
        <c:crossBetween val="midCat"/>
      </c:valAx>
      <c:valAx>
        <c:axId val="212851360"/>
        <c:scaling>
          <c:orientation val="minMax"/>
          <c:max val="7.0000000000000043E-11"/>
          <c:min val="2.0000000000000012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T=35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T=35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noFill/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6F-4B0D-8DD6-E7AE1C584797}"/>
              </c:ext>
            </c:extLst>
          </c:dPt>
          <c:xVal>
            <c:numRef>
              <c:f>Sheet2!$C$4:$C$11</c:f>
              <c:numCache>
                <c:formatCode>General</c:formatCode>
                <c:ptCount val="8"/>
                <c:pt idx="0">
                  <c:v>4.3339117513547141</c:v>
                </c:pt>
                <c:pt idx="1">
                  <c:v>4.351640180108598</c:v>
                </c:pt>
                <c:pt idx="2">
                  <c:v>4.3930326544366345</c:v>
                </c:pt>
                <c:pt idx="3">
                  <c:v>4.4308210396341323</c:v>
                </c:pt>
                <c:pt idx="4">
                  <c:v>4.4588501859928948</c:v>
                </c:pt>
                <c:pt idx="5">
                  <c:v>4.4787450823151032</c:v>
                </c:pt>
                <c:pt idx="6">
                  <c:v>4.5039281651894409</c:v>
                </c:pt>
                <c:pt idx="7">
                  <c:v>4.5277314391642793</c:v>
                </c:pt>
              </c:numCache>
            </c:numRef>
          </c:xVal>
          <c:yVal>
            <c:numRef>
              <c:f>Sheet2!$D$4:$D$11</c:f>
              <c:numCache>
                <c:formatCode>0.00E+00</c:formatCode>
                <c:ptCount val="8"/>
                <c:pt idx="0">
                  <c:v>2.4379599999999999E-11</c:v>
                </c:pt>
                <c:pt idx="1">
                  <c:v>2.47445E-11</c:v>
                </c:pt>
                <c:pt idx="2">
                  <c:v>2.51095E-11</c:v>
                </c:pt>
                <c:pt idx="3">
                  <c:v>2.5231100000000001E-11</c:v>
                </c:pt>
                <c:pt idx="4">
                  <c:v>2.5352799999999999E-11</c:v>
                </c:pt>
                <c:pt idx="5">
                  <c:v>2.5352799999999999E-11</c:v>
                </c:pt>
                <c:pt idx="6">
                  <c:v>2.5352799999999999E-11</c:v>
                </c:pt>
                <c:pt idx="7">
                  <c:v>2.54745E-11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F-4B0D-8DD6-E7AE1C58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2096"/>
        <c:axId val="69278352"/>
      </c:scatterChart>
      <c:valAx>
        <c:axId val="6928209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 (log(s))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352"/>
        <c:crosses val="autoZero"/>
        <c:crossBetween val="midCat"/>
      </c:valAx>
      <c:valAx>
        <c:axId val="69278352"/>
        <c:scaling>
          <c:orientation val="minMax"/>
          <c:max val="6.5000000000000034E-11"/>
          <c:min val="2.0000000000000012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T=35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T=40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 cap="sq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Sheet2!$E$4:$E$10</c:f>
              <c:numCache>
                <c:formatCode>General</c:formatCode>
                <c:ptCount val="7"/>
                <c:pt idx="0">
                  <c:v>4.6394418622216769</c:v>
                </c:pt>
                <c:pt idx="1">
                  <c:v>4.6569911821678964</c:v>
                </c:pt>
                <c:pt idx="2">
                  <c:v>4.6779755815865238</c:v>
                </c:pt>
                <c:pt idx="3">
                  <c:v>4.7018878464315854</c:v>
                </c:pt>
                <c:pt idx="4">
                  <c:v>4.7245519275810901</c:v>
                </c:pt>
                <c:pt idx="5">
                  <c:v>4.7354553352588411</c:v>
                </c:pt>
                <c:pt idx="6">
                  <c:v>4.7530404263971517</c:v>
                </c:pt>
              </c:numCache>
            </c:numRef>
          </c:xVal>
          <c:yVal>
            <c:numRef>
              <c:f>Sheet2!$F$4:$F$10</c:f>
              <c:numCache>
                <c:formatCode>0.00E+00</c:formatCode>
                <c:ptCount val="7"/>
                <c:pt idx="0">
                  <c:v>2.4987799999999999E-11</c:v>
                </c:pt>
                <c:pt idx="1">
                  <c:v>2.5352799999999999E-11</c:v>
                </c:pt>
                <c:pt idx="2">
                  <c:v>2.5596100000000002E-11</c:v>
                </c:pt>
                <c:pt idx="3">
                  <c:v>2.5839400000000001E-11</c:v>
                </c:pt>
                <c:pt idx="4">
                  <c:v>2.5961099999999999E-11</c:v>
                </c:pt>
                <c:pt idx="5">
                  <c:v>2.5961099999999999E-11</c:v>
                </c:pt>
                <c:pt idx="6">
                  <c:v>2.60827E-11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F7-4814-A2C3-355655F9C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2096"/>
        <c:axId val="69278352"/>
      </c:scatterChart>
      <c:valAx>
        <c:axId val="6928209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 (log(s))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352"/>
        <c:crosses val="autoZero"/>
        <c:crossBetween val="midCat"/>
      </c:valAx>
      <c:valAx>
        <c:axId val="69278352"/>
        <c:scaling>
          <c:orientation val="minMax"/>
          <c:max val="6.5000000000000034E-11"/>
          <c:min val="2.0000000000000012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T=45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 cap="sq">
                <a:solidFill>
                  <a:srgbClr val="FF0000"/>
                </a:solidFill>
                <a:miter lim="800000"/>
              </a:ln>
              <a:effectLst/>
            </c:spPr>
          </c:marker>
          <c:xVal>
            <c:numRef>
              <c:f>Sheet2!$G$4:$G$10</c:f>
              <c:numCache>
                <c:formatCode>General</c:formatCode>
                <c:ptCount val="7"/>
                <c:pt idx="0">
                  <c:v>4.8199859013244799</c:v>
                </c:pt>
                <c:pt idx="1">
                  <c:v>4.8258543585179483</c:v>
                </c:pt>
                <c:pt idx="2">
                  <c:v>4.8373623947910227</c:v>
                </c:pt>
                <c:pt idx="3">
                  <c:v>4.8485696509233174</c:v>
                </c:pt>
                <c:pt idx="4">
                  <c:v>4.8621838732755638</c:v>
                </c:pt>
                <c:pt idx="5">
                  <c:v>4.8779803133675621</c:v>
                </c:pt>
                <c:pt idx="6">
                  <c:v>4.8907160376043874</c:v>
                </c:pt>
              </c:numCache>
            </c:numRef>
          </c:xVal>
          <c:yVal>
            <c:numRef>
              <c:f>Sheet2!$H$4:$H$10</c:f>
              <c:numCache>
                <c:formatCode>0.00E+00</c:formatCode>
                <c:ptCount val="7"/>
                <c:pt idx="0">
                  <c:v>2.5352799999999999E-11</c:v>
                </c:pt>
                <c:pt idx="1">
                  <c:v>2.5717799999999999E-11</c:v>
                </c:pt>
                <c:pt idx="2">
                  <c:v>2.5961099999999999E-11</c:v>
                </c:pt>
                <c:pt idx="3">
                  <c:v>2.6204400000000001E-11</c:v>
                </c:pt>
                <c:pt idx="4">
                  <c:v>2.6204400000000001E-11</c:v>
                </c:pt>
                <c:pt idx="5">
                  <c:v>2.6325999999999999E-11</c:v>
                </c:pt>
                <c:pt idx="6">
                  <c:v>2.64477E-11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1A-4E2F-96B6-0A2E61D7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2096"/>
        <c:axId val="69278352"/>
      </c:scatterChart>
      <c:valAx>
        <c:axId val="6928209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 (log(s))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352"/>
        <c:crosses val="autoZero"/>
        <c:crossBetween val="midCat"/>
      </c:valAx>
      <c:valAx>
        <c:axId val="69278352"/>
        <c:scaling>
          <c:orientation val="minMax"/>
          <c:max val="6.5000000000000034E-11"/>
          <c:min val="2.0000000000000012E-11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Sheet2!$I$4:$I$10</c:f>
              <c:numCache>
                <c:formatCode>General</c:formatCode>
                <c:ptCount val="7"/>
                <c:pt idx="0">
                  <c:v>4.9449246379327798</c:v>
                </c:pt>
                <c:pt idx="1">
                  <c:v>4.9515240213408003</c:v>
                </c:pt>
                <c:pt idx="2">
                  <c:v>4.955866625483794</c:v>
                </c:pt>
                <c:pt idx="3">
                  <c:v>4.9644236974431015</c:v>
                </c:pt>
                <c:pt idx="4">
                  <c:v>4.9748882557216261</c:v>
                </c:pt>
                <c:pt idx="5">
                  <c:v>4.985109282887195</c:v>
                </c:pt>
                <c:pt idx="6">
                  <c:v>4.997062071680447</c:v>
                </c:pt>
              </c:numCache>
            </c:numRef>
          </c:xVal>
          <c:yVal>
            <c:numRef>
              <c:f>Sheet2!$J$4:$J$10</c:f>
              <c:numCache>
                <c:formatCode>0.00E+00</c:formatCode>
                <c:ptCount val="7"/>
                <c:pt idx="0">
                  <c:v>2.54745E-11</c:v>
                </c:pt>
                <c:pt idx="1">
                  <c:v>2.5839400000000001E-11</c:v>
                </c:pt>
                <c:pt idx="2">
                  <c:v>2.6204400000000001E-11</c:v>
                </c:pt>
                <c:pt idx="3">
                  <c:v>2.6569300000000002E-11</c:v>
                </c:pt>
                <c:pt idx="4">
                  <c:v>2.6690999999999999E-11</c:v>
                </c:pt>
                <c:pt idx="5">
                  <c:v>2.68127E-11</c:v>
                </c:pt>
                <c:pt idx="6">
                  <c:v>2.6934299999999998E-11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CB-497F-85B9-A8F669E5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2096"/>
        <c:axId val="69278352"/>
      </c:scatterChart>
      <c:valAx>
        <c:axId val="6928209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 (log(s))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352"/>
        <c:crosses val="autoZero"/>
        <c:crossBetween val="midCat"/>
      </c:valAx>
      <c:valAx>
        <c:axId val="69278352"/>
        <c:scaling>
          <c:orientation val="minMax"/>
          <c:max val="6.5000000000000034E-11"/>
          <c:min val="2.0000000000000012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T=55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Sheet2!$K$4:$K$12</c:f>
              <c:numCache>
                <c:formatCode>General</c:formatCode>
                <c:ptCount val="9"/>
                <c:pt idx="0">
                  <c:v>5.0453675797134387</c:v>
                </c:pt>
                <c:pt idx="1">
                  <c:v>5.0488696718887889</c:v>
                </c:pt>
                <c:pt idx="2">
                  <c:v>5.0523437494205083</c:v>
                </c:pt>
                <c:pt idx="3">
                  <c:v>5.0575033080440264</c:v>
                </c:pt>
                <c:pt idx="4">
                  <c:v>5.0642887311574114</c:v>
                </c:pt>
                <c:pt idx="5">
                  <c:v>5.0726262946177822</c:v>
                </c:pt>
                <c:pt idx="6">
                  <c:v>5.0775517600924065</c:v>
                </c:pt>
                <c:pt idx="7">
                  <c:v>5.0840333386748329</c:v>
                </c:pt>
                <c:pt idx="8">
                  <c:v>5.0856387306858082</c:v>
                </c:pt>
              </c:numCache>
            </c:numRef>
          </c:xVal>
          <c:yVal>
            <c:numRef>
              <c:f>Sheet2!$L$4:$L$12</c:f>
              <c:numCache>
                <c:formatCode>0.00E+00</c:formatCode>
                <c:ptCount val="9"/>
                <c:pt idx="0">
                  <c:v>2.60827E-11</c:v>
                </c:pt>
                <c:pt idx="1">
                  <c:v>2.64477E-11</c:v>
                </c:pt>
                <c:pt idx="2">
                  <c:v>2.6690999999999999E-11</c:v>
                </c:pt>
                <c:pt idx="3">
                  <c:v>2.7055999999999999E-11</c:v>
                </c:pt>
                <c:pt idx="4">
                  <c:v>2.7177600000000001E-11</c:v>
                </c:pt>
                <c:pt idx="5">
                  <c:v>2.74209E-11</c:v>
                </c:pt>
                <c:pt idx="6">
                  <c:v>2.7542600000000001E-11</c:v>
                </c:pt>
                <c:pt idx="7">
                  <c:v>2.7542600000000001E-11</c:v>
                </c:pt>
                <c:pt idx="8">
                  <c:v>2.7542600000000001E-11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C5-4E09-8CB5-184BAD7EE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2096"/>
        <c:axId val="69278352"/>
      </c:scatterChart>
      <c:valAx>
        <c:axId val="6928209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 (log(s))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352"/>
        <c:crosses val="autoZero"/>
        <c:crossBetween val="midCat"/>
      </c:valAx>
      <c:valAx>
        <c:axId val="69278352"/>
        <c:scaling>
          <c:orientation val="minMax"/>
          <c:max val="6.5000000000000034E-11"/>
          <c:min val="2.0000000000000012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T=60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T=60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Sheet2!$M$4:$M$11</c:f>
              <c:numCache>
                <c:formatCode>General</c:formatCode>
                <c:ptCount val="8"/>
                <c:pt idx="0">
                  <c:v>5.1239619965201566</c:v>
                </c:pt>
                <c:pt idx="1">
                  <c:v>5.1254266094727443</c:v>
                </c:pt>
                <c:pt idx="2">
                  <c:v>5.1283411003829782</c:v>
                </c:pt>
                <c:pt idx="3">
                  <c:v>5.1326764890313132</c:v>
                </c:pt>
                <c:pt idx="4">
                  <c:v>5.1383904957390216</c:v>
                </c:pt>
                <c:pt idx="5">
                  <c:v>5.1454307437677285</c:v>
                </c:pt>
                <c:pt idx="6">
                  <c:v>5.152356847405458</c:v>
                </c:pt>
                <c:pt idx="7">
                  <c:v>5.1605267532904717</c:v>
                </c:pt>
              </c:numCache>
            </c:numRef>
          </c:xVal>
          <c:yVal>
            <c:numRef>
              <c:f>Sheet2!$N$4:$N$11</c:f>
              <c:numCache>
                <c:formatCode>0.00E+00</c:formatCode>
                <c:ptCount val="8"/>
                <c:pt idx="0">
                  <c:v>2.6569300000000002E-11</c:v>
                </c:pt>
                <c:pt idx="1">
                  <c:v>2.6934299999999998E-11</c:v>
                </c:pt>
                <c:pt idx="2">
                  <c:v>2.74209E-11</c:v>
                </c:pt>
                <c:pt idx="3">
                  <c:v>2.7907500000000002E-11</c:v>
                </c:pt>
                <c:pt idx="4">
                  <c:v>2.83942E-11</c:v>
                </c:pt>
                <c:pt idx="5">
                  <c:v>2.87591E-11</c:v>
                </c:pt>
                <c:pt idx="6">
                  <c:v>2.91241E-11</c:v>
                </c:pt>
                <c:pt idx="7">
                  <c:v>2.9367400000000003E-11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82-4C15-9455-D05EB548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2096"/>
        <c:axId val="69278352"/>
      </c:scatterChart>
      <c:valAx>
        <c:axId val="6928209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 (log(s))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352"/>
        <c:crosses val="autoZero"/>
        <c:crossBetween val="midCat"/>
      </c:valAx>
      <c:valAx>
        <c:axId val="69278352"/>
        <c:scaling>
          <c:orientation val="minMax"/>
          <c:max val="6.5000000000000034E-11"/>
          <c:min val="2.0000000000000012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T=65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T=65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 cap="sq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Sheet2!$O$4:$O$17</c:f>
              <c:numCache>
                <c:formatCode>General</c:formatCode>
                <c:ptCount val="14"/>
                <c:pt idx="0">
                  <c:v>5.1917460332683687</c:v>
                </c:pt>
                <c:pt idx="1">
                  <c:v>5.1917460332683687</c:v>
                </c:pt>
                <c:pt idx="2">
                  <c:v>5.1929993030277561</c:v>
                </c:pt>
                <c:pt idx="3">
                  <c:v>5.1942489665552953</c:v>
                </c:pt>
                <c:pt idx="4">
                  <c:v>5.1954950445450194</c:v>
                </c:pt>
                <c:pt idx="5">
                  <c:v>5.1967375575133463</c:v>
                </c:pt>
                <c:pt idx="6">
                  <c:v>5.1992119695755221</c:v>
                </c:pt>
                <c:pt idx="7">
                  <c:v>5.2004439088322201</c:v>
                </c:pt>
                <c:pt idx="8">
                  <c:v>5.2028989861209709</c:v>
                </c:pt>
                <c:pt idx="9">
                  <c:v>5.205338638739037</c:v>
                </c:pt>
                <c:pt idx="10">
                  <c:v>5.2077646631107548</c:v>
                </c:pt>
                <c:pt idx="11">
                  <c:v>5.2125764302585953</c:v>
                </c:pt>
                <c:pt idx="12">
                  <c:v>5.2161505895054319</c:v>
                </c:pt>
                <c:pt idx="13">
                  <c:v>5.2208724012731258</c:v>
                </c:pt>
              </c:numCache>
            </c:numRef>
          </c:xVal>
          <c:yVal>
            <c:numRef>
              <c:f>Sheet2!$P$4:$P$17</c:f>
              <c:numCache>
                <c:formatCode>0.00E+00</c:formatCode>
                <c:ptCount val="14"/>
                <c:pt idx="0">
                  <c:v>2.8029199999999999E-11</c:v>
                </c:pt>
                <c:pt idx="1">
                  <c:v>2.8637499999999999E-11</c:v>
                </c:pt>
                <c:pt idx="2">
                  <c:v>2.9367400000000003E-11</c:v>
                </c:pt>
                <c:pt idx="3">
                  <c:v>3.0218999999999998E-11</c:v>
                </c:pt>
                <c:pt idx="4">
                  <c:v>3.0948899999999999E-11</c:v>
                </c:pt>
                <c:pt idx="5">
                  <c:v>3.1678799999999999E-11</c:v>
                </c:pt>
                <c:pt idx="6">
                  <c:v>3.24088E-11</c:v>
                </c:pt>
                <c:pt idx="7">
                  <c:v>3.3017E-11</c:v>
                </c:pt>
                <c:pt idx="8">
                  <c:v>3.3625299999999999E-11</c:v>
                </c:pt>
                <c:pt idx="9">
                  <c:v>3.4598500000000002E-11</c:v>
                </c:pt>
                <c:pt idx="10">
                  <c:v>3.56934E-11</c:v>
                </c:pt>
                <c:pt idx="11">
                  <c:v>3.6666700000000002E-11</c:v>
                </c:pt>
                <c:pt idx="12">
                  <c:v>3.7396599999999997E-11</c:v>
                </c:pt>
                <c:pt idx="13">
                  <c:v>3.8491500000000001E-11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3-42C4-9B7B-A68C9C44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2096"/>
        <c:axId val="69278352"/>
      </c:scatterChart>
      <c:valAx>
        <c:axId val="6928209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 (log(s))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352"/>
        <c:crosses val="autoZero"/>
        <c:crossBetween val="midCat"/>
      </c:valAx>
      <c:valAx>
        <c:axId val="69278352"/>
        <c:scaling>
          <c:orientation val="minMax"/>
          <c:max val="6.5000000000000034E-11"/>
          <c:min val="2.0000000000000012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T=70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T=70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Sheet2!$Q$4:$Q$24</c:f>
              <c:numCache>
                <c:formatCode>General</c:formatCode>
                <c:ptCount val="21"/>
                <c:pt idx="0">
                  <c:v>5.2492668604135142</c:v>
                </c:pt>
                <c:pt idx="1">
                  <c:v>5.2492668604135142</c:v>
                </c:pt>
                <c:pt idx="2">
                  <c:v>5.2492668604135142</c:v>
                </c:pt>
                <c:pt idx="3">
                  <c:v>5.2503648580480267</c:v>
                </c:pt>
                <c:pt idx="4">
                  <c:v>5.2503648580480267</c:v>
                </c:pt>
                <c:pt idx="5">
                  <c:v>5.2503648580480267</c:v>
                </c:pt>
                <c:pt idx="6">
                  <c:v>5.2503648580480267</c:v>
                </c:pt>
                <c:pt idx="7">
                  <c:v>5.2503648580480267</c:v>
                </c:pt>
                <c:pt idx="8">
                  <c:v>5.2503648580480267</c:v>
                </c:pt>
                <c:pt idx="9">
                  <c:v>5.2514600866878949</c:v>
                </c:pt>
                <c:pt idx="10">
                  <c:v>5.252552560264018</c:v>
                </c:pt>
                <c:pt idx="11">
                  <c:v>5.252552560264018</c:v>
                </c:pt>
                <c:pt idx="12">
                  <c:v>5.252552560264018</c:v>
                </c:pt>
                <c:pt idx="13">
                  <c:v>5.2536422926024322</c:v>
                </c:pt>
                <c:pt idx="14">
                  <c:v>5.2547292974253539</c:v>
                </c:pt>
                <c:pt idx="15">
                  <c:v>5.2568966211477752</c:v>
                </c:pt>
                <c:pt idx="16">
                  <c:v>5.2590517475384191</c:v>
                </c:pt>
                <c:pt idx="17">
                  <c:v>5.2611962321983592</c:v>
                </c:pt>
                <c:pt idx="18">
                  <c:v>5.2643932342889288</c:v>
                </c:pt>
                <c:pt idx="19">
                  <c:v>5.2686196209728591</c:v>
                </c:pt>
                <c:pt idx="20">
                  <c:v>5.2748844533451242</c:v>
                </c:pt>
              </c:numCache>
            </c:numRef>
          </c:xVal>
          <c:yVal>
            <c:numRef>
              <c:f>Sheet2!$R$4:$R$24</c:f>
              <c:numCache>
                <c:formatCode>0.00E+00</c:formatCode>
                <c:ptCount val="21"/>
                <c:pt idx="0">
                  <c:v>3.6545000000000001E-11</c:v>
                </c:pt>
                <c:pt idx="1">
                  <c:v>3.83698E-11</c:v>
                </c:pt>
                <c:pt idx="2">
                  <c:v>3.9586399999999999E-11</c:v>
                </c:pt>
                <c:pt idx="3">
                  <c:v>4.0924599999999999E-11</c:v>
                </c:pt>
                <c:pt idx="4">
                  <c:v>4.17762E-11</c:v>
                </c:pt>
                <c:pt idx="5">
                  <c:v>4.2506100000000001E-11</c:v>
                </c:pt>
                <c:pt idx="6">
                  <c:v>4.3114400000000001E-11</c:v>
                </c:pt>
                <c:pt idx="7">
                  <c:v>4.3600999999999999E-11</c:v>
                </c:pt>
                <c:pt idx="8">
                  <c:v>4.4574200000000002E-11</c:v>
                </c:pt>
                <c:pt idx="9">
                  <c:v>4.56691E-11</c:v>
                </c:pt>
                <c:pt idx="10">
                  <c:v>4.70073E-11</c:v>
                </c:pt>
                <c:pt idx="11">
                  <c:v>4.7858900000000002E-11</c:v>
                </c:pt>
                <c:pt idx="12">
                  <c:v>4.8467200000000001E-11</c:v>
                </c:pt>
                <c:pt idx="13">
                  <c:v>4.96837E-11</c:v>
                </c:pt>
                <c:pt idx="14">
                  <c:v>5.10219E-11</c:v>
                </c:pt>
                <c:pt idx="15">
                  <c:v>5.2481800000000001E-11</c:v>
                </c:pt>
                <c:pt idx="16">
                  <c:v>5.36983E-11</c:v>
                </c:pt>
                <c:pt idx="17">
                  <c:v>5.4671499999999997E-11</c:v>
                </c:pt>
                <c:pt idx="18">
                  <c:v>5.5523099999999999E-11</c:v>
                </c:pt>
                <c:pt idx="19">
                  <c:v>5.6253E-11</c:v>
                </c:pt>
                <c:pt idx="20">
                  <c:v>5.6983E-11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6-4659-9BBC-969117240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2096"/>
        <c:axId val="69278352"/>
      </c:scatterChart>
      <c:valAx>
        <c:axId val="69282096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 (log(s))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8352"/>
        <c:crosses val="autoZero"/>
        <c:crossBetween val="midCat"/>
      </c:valAx>
      <c:valAx>
        <c:axId val="69278352"/>
        <c:scaling>
          <c:orientation val="minMax"/>
          <c:max val="6.5000000000000034E-11"/>
          <c:min val="2.0000000000000012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25</xdr:row>
      <xdr:rowOff>104775</xdr:rowOff>
    </xdr:from>
    <xdr:to>
      <xdr:col>7</xdr:col>
      <xdr:colOff>390525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25</xdr:row>
      <xdr:rowOff>76200</xdr:rowOff>
    </xdr:from>
    <xdr:to>
      <xdr:col>15</xdr:col>
      <xdr:colOff>247650</xdr:colOff>
      <xdr:row>39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25</xdr:row>
      <xdr:rowOff>85725</xdr:rowOff>
    </xdr:from>
    <xdr:to>
      <xdr:col>23</xdr:col>
      <xdr:colOff>228600</xdr:colOff>
      <xdr:row>39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73715</xdr:colOff>
      <xdr:row>40</xdr:row>
      <xdr:rowOff>131693</xdr:rowOff>
    </xdr:from>
    <xdr:to>
      <xdr:col>7</xdr:col>
      <xdr:colOff>378515</xdr:colOff>
      <xdr:row>55</xdr:row>
      <xdr:rowOff>17393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530087</xdr:colOff>
      <xdr:row>40</xdr:row>
      <xdr:rowOff>149087</xdr:rowOff>
    </xdr:from>
    <xdr:to>
      <xdr:col>15</xdr:col>
      <xdr:colOff>221973</xdr:colOff>
      <xdr:row>55</xdr:row>
      <xdr:rowOff>34787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546652</xdr:colOff>
      <xdr:row>40</xdr:row>
      <xdr:rowOff>165653</xdr:rowOff>
    </xdr:from>
    <xdr:to>
      <xdr:col>23</xdr:col>
      <xdr:colOff>238539</xdr:colOff>
      <xdr:row>55</xdr:row>
      <xdr:rowOff>51353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74543</xdr:colOff>
      <xdr:row>55</xdr:row>
      <xdr:rowOff>82826</xdr:rowOff>
    </xdr:from>
    <xdr:to>
      <xdr:col>7</xdr:col>
      <xdr:colOff>382657</xdr:colOff>
      <xdr:row>69</xdr:row>
      <xdr:rowOff>159026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554936</xdr:colOff>
      <xdr:row>55</xdr:row>
      <xdr:rowOff>82826</xdr:rowOff>
    </xdr:from>
    <xdr:to>
      <xdr:col>15</xdr:col>
      <xdr:colOff>250135</xdr:colOff>
      <xdr:row>69</xdr:row>
      <xdr:rowOff>159026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497549</xdr:colOff>
      <xdr:row>55</xdr:row>
      <xdr:rowOff>120689</xdr:rowOff>
    </xdr:from>
    <xdr:to>
      <xdr:col>23</xdr:col>
      <xdr:colOff>192749</xdr:colOff>
      <xdr:row>70</xdr:row>
      <xdr:rowOff>6389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70</xdr:row>
      <xdr:rowOff>108857</xdr:rowOff>
    </xdr:from>
    <xdr:to>
      <xdr:col>7</xdr:col>
      <xdr:colOff>400050</xdr:colOff>
      <xdr:row>84</xdr:row>
      <xdr:rowOff>185057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112057</xdr:colOff>
      <xdr:row>72</xdr:row>
      <xdr:rowOff>96369</xdr:rowOff>
    </xdr:from>
    <xdr:to>
      <xdr:col>19</xdr:col>
      <xdr:colOff>403719</xdr:colOff>
      <xdr:row>91</xdr:row>
      <xdr:rowOff>134469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</xdr:col>
      <xdr:colOff>0</xdr:colOff>
      <xdr:row>93</xdr:row>
      <xdr:rowOff>0</xdr:rowOff>
    </xdr:from>
    <xdr:to>
      <xdr:col>20</xdr:col>
      <xdr:colOff>303413</xdr:colOff>
      <xdr:row>112</xdr:row>
      <xdr:rowOff>50610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61364" y="17716500"/>
          <a:ext cx="6364776" cy="36701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20</xdr:col>
      <xdr:colOff>303413</xdr:colOff>
      <xdr:row>132</xdr:row>
      <xdr:rowOff>50610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61364" y="21526500"/>
          <a:ext cx="6364776" cy="3670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0</xdr:row>
      <xdr:rowOff>47625</xdr:rowOff>
    </xdr:from>
    <xdr:to>
      <xdr:col>12</xdr:col>
      <xdr:colOff>380999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299358</xdr:colOff>
      <xdr:row>2</xdr:row>
      <xdr:rowOff>166007</xdr:rowOff>
    </xdr:from>
    <xdr:to>
      <xdr:col>19</xdr:col>
      <xdr:colOff>585108</xdr:colOff>
      <xdr:row>17</xdr:row>
      <xdr:rowOff>51707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99392</xdr:colOff>
      <xdr:row>33</xdr:row>
      <xdr:rowOff>157368</xdr:rowOff>
    </xdr:from>
    <xdr:to>
      <xdr:col>14</xdr:col>
      <xdr:colOff>385141</xdr:colOff>
      <xdr:row>54</xdr:row>
      <xdr:rowOff>145675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K1" workbookViewId="0">
      <selection activeCell="A3" sqref="A3"/>
    </sheetView>
  </sheetViews>
  <sheetFormatPr defaultRowHeight="15" x14ac:dyDescent="0.25"/>
  <cols>
    <col min="1" max="16384" width="9.140625" style="2"/>
  </cols>
  <sheetData>
    <row r="1" spans="1:20" x14ac:dyDescent="0.25">
      <c r="A1" s="23" t="s">
        <v>0</v>
      </c>
      <c r="B1" s="23"/>
      <c r="C1" s="24" t="s">
        <v>1</v>
      </c>
      <c r="D1" s="24"/>
      <c r="E1" s="23" t="s">
        <v>2</v>
      </c>
      <c r="F1" s="23"/>
      <c r="G1" s="24" t="s">
        <v>3</v>
      </c>
      <c r="H1" s="24"/>
      <c r="I1" s="23" t="s">
        <v>4</v>
      </c>
      <c r="J1" s="23"/>
      <c r="K1" s="24" t="s">
        <v>5</v>
      </c>
      <c r="L1" s="24"/>
      <c r="M1" s="23" t="s">
        <v>6</v>
      </c>
      <c r="N1" s="23"/>
      <c r="O1" s="24" t="s">
        <v>7</v>
      </c>
      <c r="P1" s="24"/>
      <c r="Q1" s="23" t="s">
        <v>8</v>
      </c>
      <c r="R1" s="23"/>
      <c r="S1" s="24" t="s">
        <v>9</v>
      </c>
      <c r="T1" s="24"/>
    </row>
    <row r="2" spans="1:20" x14ac:dyDescent="0.25">
      <c r="A2" s="3" t="s">
        <v>11</v>
      </c>
      <c r="B2" s="3" t="s">
        <v>10</v>
      </c>
      <c r="C2" s="4" t="s">
        <v>11</v>
      </c>
      <c r="D2" s="4" t="s">
        <v>10</v>
      </c>
      <c r="E2" s="3" t="s">
        <v>11</v>
      </c>
      <c r="F2" s="3" t="s">
        <v>10</v>
      </c>
      <c r="G2" s="4" t="s">
        <v>11</v>
      </c>
      <c r="H2" s="4" t="s">
        <v>10</v>
      </c>
      <c r="I2" s="3" t="s">
        <v>11</v>
      </c>
      <c r="J2" s="3" t="s">
        <v>10</v>
      </c>
      <c r="K2" s="4" t="s">
        <v>11</v>
      </c>
      <c r="L2" s="4" t="s">
        <v>10</v>
      </c>
      <c r="M2" s="3" t="s">
        <v>11</v>
      </c>
      <c r="N2" s="3" t="s">
        <v>10</v>
      </c>
      <c r="O2" s="4" t="s">
        <v>11</v>
      </c>
      <c r="P2" s="4" t="s">
        <v>10</v>
      </c>
      <c r="Q2" s="3" t="s">
        <v>11</v>
      </c>
      <c r="R2" s="3" t="s">
        <v>10</v>
      </c>
      <c r="S2" s="4" t="s">
        <v>11</v>
      </c>
      <c r="T2" s="4" t="s">
        <v>10</v>
      </c>
    </row>
    <row r="3" spans="1:20" x14ac:dyDescent="0.25">
      <c r="A3" s="3">
        <v>0</v>
      </c>
      <c r="B3" s="5">
        <v>2.4379599999999999E-11</v>
      </c>
      <c r="C3" s="4">
        <v>359.55099999999999</v>
      </c>
      <c r="D3" s="6">
        <v>2.4379599999999999E-11</v>
      </c>
      <c r="E3" s="3">
        <v>726.59199999999998</v>
      </c>
      <c r="F3" s="5">
        <v>2.4987799999999999E-11</v>
      </c>
      <c r="G3" s="4">
        <v>1101.1199999999999</v>
      </c>
      <c r="H3" s="6">
        <v>2.5352799999999999E-11</v>
      </c>
      <c r="I3" s="3">
        <v>1468.16</v>
      </c>
      <c r="J3" s="5">
        <v>2.54745E-11</v>
      </c>
      <c r="K3" s="4">
        <v>1850.19</v>
      </c>
      <c r="L3" s="6">
        <v>2.60827E-11</v>
      </c>
      <c r="M3" s="3">
        <v>2217.23</v>
      </c>
      <c r="N3" s="5">
        <v>2.6569300000000002E-11</v>
      </c>
      <c r="O3" s="4">
        <v>2591.7600000000002</v>
      </c>
      <c r="P3" s="6">
        <v>2.8029199999999999E-11</v>
      </c>
      <c r="Q3" s="3">
        <v>2958.8</v>
      </c>
      <c r="R3" s="5">
        <v>3.6545000000000001E-11</v>
      </c>
      <c r="S3" s="4">
        <v>3325.84</v>
      </c>
      <c r="T3" s="6">
        <v>5.1265200000000003E-11</v>
      </c>
    </row>
    <row r="4" spans="1:20" x14ac:dyDescent="0.25">
      <c r="A4" s="3">
        <v>44.943800000000003</v>
      </c>
      <c r="B4" s="5">
        <v>2.47445E-11</v>
      </c>
      <c r="C4" s="4">
        <v>374.53199999999998</v>
      </c>
      <c r="D4" s="6">
        <v>2.47445E-11</v>
      </c>
      <c r="E4" s="3">
        <v>756.55399999999997</v>
      </c>
      <c r="F4" s="5">
        <v>2.5352799999999999E-11</v>
      </c>
      <c r="G4" s="4">
        <v>1116.0999999999999</v>
      </c>
      <c r="H4" s="6">
        <v>2.5717799999999999E-11</v>
      </c>
      <c r="I4" s="3">
        <v>1490.64</v>
      </c>
      <c r="J4" s="5">
        <v>2.5839400000000001E-11</v>
      </c>
      <c r="K4" s="4">
        <v>1865.17</v>
      </c>
      <c r="L4" s="6">
        <v>2.64477E-11</v>
      </c>
      <c r="M4" s="3">
        <v>2224.7199999999998</v>
      </c>
      <c r="N4" s="5">
        <v>2.6934299999999998E-11</v>
      </c>
      <c r="O4" s="4">
        <v>2591.7600000000002</v>
      </c>
      <c r="P4" s="6">
        <v>2.8637499999999999E-11</v>
      </c>
      <c r="Q4" s="3">
        <v>2958.8</v>
      </c>
      <c r="R4" s="5">
        <v>3.83698E-11</v>
      </c>
      <c r="S4" s="4">
        <v>3333.33</v>
      </c>
      <c r="T4" s="6">
        <v>5.3454999999999998E-11</v>
      </c>
    </row>
    <row r="5" spans="1:20" x14ac:dyDescent="0.25">
      <c r="A5" s="3">
        <v>97.378299999999996</v>
      </c>
      <c r="B5" s="5">
        <v>2.4866200000000001E-11</v>
      </c>
      <c r="C5" s="4">
        <v>411.98500000000001</v>
      </c>
      <c r="D5" s="6">
        <v>2.51095E-11</v>
      </c>
      <c r="E5" s="3">
        <v>794.00699999999995</v>
      </c>
      <c r="F5" s="5">
        <v>2.5596100000000002E-11</v>
      </c>
      <c r="G5" s="4">
        <v>1146.07</v>
      </c>
      <c r="H5" s="6">
        <v>2.5961099999999999E-11</v>
      </c>
      <c r="I5" s="3">
        <v>1505.62</v>
      </c>
      <c r="J5" s="5">
        <v>2.6204400000000001E-11</v>
      </c>
      <c r="K5" s="4">
        <v>1880.15</v>
      </c>
      <c r="L5" s="6">
        <v>2.6690999999999999E-11</v>
      </c>
      <c r="M5" s="3">
        <v>2239.6999999999998</v>
      </c>
      <c r="N5" s="5">
        <v>2.74209E-11</v>
      </c>
      <c r="O5" s="4">
        <v>2599.25</v>
      </c>
      <c r="P5" s="6">
        <v>2.9367400000000003E-11</v>
      </c>
      <c r="Q5" s="3">
        <v>2958.8</v>
      </c>
      <c r="R5" s="5">
        <v>3.9586399999999999E-11</v>
      </c>
      <c r="S5" s="4">
        <v>3333.33</v>
      </c>
      <c r="T5" s="6">
        <v>5.4549900000000002E-11</v>
      </c>
    </row>
    <row r="6" spans="1:20" x14ac:dyDescent="0.25">
      <c r="A6" s="3">
        <v>142.322</v>
      </c>
      <c r="B6" s="5">
        <v>2.4987799999999999E-11</v>
      </c>
      <c r="C6" s="4">
        <v>449.43799999999999</v>
      </c>
      <c r="D6" s="6">
        <v>2.5231100000000001E-11</v>
      </c>
      <c r="E6" s="3">
        <v>838.95100000000002</v>
      </c>
      <c r="F6" s="5">
        <v>2.5839400000000001E-11</v>
      </c>
      <c r="G6" s="4">
        <v>1176.03</v>
      </c>
      <c r="H6" s="6">
        <v>2.6204400000000001E-11</v>
      </c>
      <c r="I6" s="3">
        <v>1535.58</v>
      </c>
      <c r="J6" s="5">
        <v>2.6569300000000002E-11</v>
      </c>
      <c r="K6" s="4">
        <v>1902.62</v>
      </c>
      <c r="L6" s="6">
        <v>2.7055999999999999E-11</v>
      </c>
      <c r="M6" s="3">
        <v>2262.17</v>
      </c>
      <c r="N6" s="5">
        <v>2.7907500000000002E-11</v>
      </c>
      <c r="O6" s="4">
        <v>2606.7399999999998</v>
      </c>
      <c r="P6" s="6">
        <v>3.0218999999999998E-11</v>
      </c>
      <c r="Q6" s="3">
        <v>2966.29</v>
      </c>
      <c r="R6" s="5">
        <v>4.0924599999999999E-11</v>
      </c>
      <c r="S6" s="4">
        <v>3333.33</v>
      </c>
      <c r="T6" s="6">
        <v>5.5523099999999999E-11</v>
      </c>
    </row>
    <row r="7" spans="1:20" x14ac:dyDescent="0.25">
      <c r="A7" s="3">
        <v>164.79400000000001</v>
      </c>
      <c r="B7" s="5">
        <v>2.4987799999999999E-11</v>
      </c>
      <c r="C7" s="4">
        <v>479.40100000000001</v>
      </c>
      <c r="D7" s="6">
        <v>2.5352799999999999E-11</v>
      </c>
      <c r="E7" s="3">
        <v>883.89499999999998</v>
      </c>
      <c r="F7" s="5">
        <v>2.5961099999999999E-11</v>
      </c>
      <c r="G7" s="4">
        <v>1213.48</v>
      </c>
      <c r="H7" s="6">
        <v>2.6204400000000001E-11</v>
      </c>
      <c r="I7" s="3">
        <v>1573.03</v>
      </c>
      <c r="J7" s="5">
        <v>2.6690999999999999E-11</v>
      </c>
      <c r="K7" s="4">
        <v>1932.58</v>
      </c>
      <c r="L7" s="6">
        <v>2.7177600000000001E-11</v>
      </c>
      <c r="M7" s="3">
        <v>2292.13</v>
      </c>
      <c r="N7" s="5">
        <v>2.83942E-11</v>
      </c>
      <c r="O7" s="4">
        <v>2614.23</v>
      </c>
      <c r="P7" s="6">
        <v>3.0948899999999999E-11</v>
      </c>
      <c r="Q7" s="3">
        <v>2966.29</v>
      </c>
      <c r="R7" s="5">
        <v>4.17762E-11</v>
      </c>
      <c r="S7" s="4">
        <v>3340.82</v>
      </c>
      <c r="T7" s="6">
        <v>5.6496400000000001E-11</v>
      </c>
    </row>
    <row r="8" spans="1:20" x14ac:dyDescent="0.25">
      <c r="A8" s="3">
        <v>194.75700000000001</v>
      </c>
      <c r="B8" s="5">
        <v>2.51095E-11</v>
      </c>
      <c r="C8" s="4">
        <v>501.87299999999999</v>
      </c>
      <c r="D8" s="6">
        <v>2.5352799999999999E-11</v>
      </c>
      <c r="E8" s="3">
        <v>906.36699999999996</v>
      </c>
      <c r="F8" s="5">
        <v>2.5961099999999999E-11</v>
      </c>
      <c r="G8" s="4">
        <v>1258.43</v>
      </c>
      <c r="H8" s="6">
        <v>2.6325999999999999E-11</v>
      </c>
      <c r="I8" s="3">
        <v>1610.49</v>
      </c>
      <c r="J8" s="5">
        <v>2.68127E-11</v>
      </c>
      <c r="K8" s="4">
        <v>1970.04</v>
      </c>
      <c r="L8" s="6">
        <v>2.74209E-11</v>
      </c>
      <c r="M8" s="3">
        <v>2329.59</v>
      </c>
      <c r="N8" s="5">
        <v>2.87591E-11</v>
      </c>
      <c r="O8" s="4">
        <v>2621.72</v>
      </c>
      <c r="P8" s="6">
        <v>3.1678799999999999E-11</v>
      </c>
      <c r="Q8" s="3">
        <v>2966.29</v>
      </c>
      <c r="R8" s="5">
        <v>4.2506100000000001E-11</v>
      </c>
      <c r="S8" s="4">
        <v>3340.82</v>
      </c>
      <c r="T8" s="6">
        <v>5.7104600000000001E-11</v>
      </c>
    </row>
    <row r="9" spans="1:20" x14ac:dyDescent="0.25">
      <c r="A9" s="3">
        <v>217.22800000000001</v>
      </c>
      <c r="B9" s="5">
        <v>2.51095E-11</v>
      </c>
      <c r="C9" s="4">
        <v>531.83500000000004</v>
      </c>
      <c r="D9" s="6">
        <v>2.5352799999999999E-11</v>
      </c>
      <c r="E9" s="3">
        <v>943.82</v>
      </c>
      <c r="F9" s="5">
        <v>2.60827E-11</v>
      </c>
      <c r="G9" s="4">
        <v>1295.8800000000001</v>
      </c>
      <c r="H9" s="6">
        <v>2.64477E-11</v>
      </c>
      <c r="I9" s="3">
        <v>1655.43</v>
      </c>
      <c r="J9" s="5">
        <v>2.6934299999999998E-11</v>
      </c>
      <c r="K9" s="4">
        <v>1992.51</v>
      </c>
      <c r="L9" s="6">
        <v>2.7542600000000001E-11</v>
      </c>
      <c r="M9" s="3">
        <v>2367.04</v>
      </c>
      <c r="N9" s="5">
        <v>2.91241E-11</v>
      </c>
      <c r="O9" s="4">
        <v>2636.7</v>
      </c>
      <c r="P9" s="6">
        <v>3.24088E-11</v>
      </c>
      <c r="Q9" s="3">
        <v>2966.29</v>
      </c>
      <c r="R9" s="5">
        <v>4.3114400000000001E-11</v>
      </c>
      <c r="S9" s="4">
        <v>3348.31</v>
      </c>
      <c r="T9" s="6">
        <v>5.8077899999999998E-11</v>
      </c>
    </row>
    <row r="10" spans="1:20" x14ac:dyDescent="0.25">
      <c r="A10" s="8"/>
      <c r="B10" s="8"/>
      <c r="C10" s="4">
        <v>561.798</v>
      </c>
      <c r="D10" s="6">
        <v>2.54745E-11</v>
      </c>
      <c r="E10" s="8"/>
      <c r="F10" s="8"/>
      <c r="G10" s="8"/>
      <c r="H10" s="8"/>
      <c r="I10" s="7"/>
      <c r="J10" s="7"/>
      <c r="K10" s="4">
        <v>2022.47</v>
      </c>
      <c r="L10" s="6">
        <v>2.7542600000000001E-11</v>
      </c>
      <c r="M10" s="3">
        <v>2411.9899999999998</v>
      </c>
      <c r="N10" s="5">
        <v>2.9367400000000003E-11</v>
      </c>
      <c r="O10" s="4">
        <v>2644.19</v>
      </c>
      <c r="P10" s="6">
        <v>3.3017E-11</v>
      </c>
      <c r="Q10" s="3">
        <v>2966.29</v>
      </c>
      <c r="R10" s="5">
        <v>4.3600999999999999E-11</v>
      </c>
      <c r="S10" s="4">
        <v>3355.81</v>
      </c>
      <c r="T10" s="6">
        <v>5.8807799999999998E-11</v>
      </c>
    </row>
    <row r="11" spans="1:2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4">
        <v>2029.96</v>
      </c>
      <c r="L11" s="6">
        <v>2.7542600000000001E-11</v>
      </c>
      <c r="M11" s="7"/>
      <c r="N11" s="7"/>
      <c r="O11" s="4">
        <v>2659.18</v>
      </c>
      <c r="P11" s="6">
        <v>3.3625299999999999E-11</v>
      </c>
      <c r="Q11" s="3">
        <v>2966.29</v>
      </c>
      <c r="R11" s="5">
        <v>4.4574200000000002E-11</v>
      </c>
      <c r="S11" s="4">
        <v>3363.3</v>
      </c>
      <c r="T11" s="6">
        <v>5.9537699999999999E-11</v>
      </c>
    </row>
    <row r="12" spans="1:2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4">
        <v>2674.16</v>
      </c>
      <c r="P12" s="6">
        <v>3.4598500000000002E-11</v>
      </c>
      <c r="Q12" s="3">
        <v>2973.78</v>
      </c>
      <c r="R12" s="5">
        <v>4.56691E-11</v>
      </c>
      <c r="S12" s="4">
        <v>3385.77</v>
      </c>
      <c r="T12" s="6">
        <v>6.0024300000000004E-11</v>
      </c>
    </row>
    <row r="13" spans="1:2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4">
        <v>2689.14</v>
      </c>
      <c r="P13" s="6">
        <v>3.56934E-11</v>
      </c>
      <c r="Q13" s="3">
        <v>2981.27</v>
      </c>
      <c r="R13" s="5">
        <v>4.70073E-11</v>
      </c>
      <c r="S13" s="4">
        <v>3423.22</v>
      </c>
      <c r="T13" s="6">
        <v>6.0510899999999996E-11</v>
      </c>
    </row>
    <row r="14" spans="1:2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4">
        <v>2719.1</v>
      </c>
      <c r="P14" s="6">
        <v>3.6666700000000002E-11</v>
      </c>
      <c r="Q14" s="3">
        <v>2981.27</v>
      </c>
      <c r="R14" s="5">
        <v>4.7858900000000002E-11</v>
      </c>
      <c r="S14" s="4">
        <v>3468.16</v>
      </c>
      <c r="T14" s="6">
        <v>6.0754299999999998E-11</v>
      </c>
    </row>
    <row r="15" spans="1:2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4">
        <v>2741.57</v>
      </c>
      <c r="P15" s="6">
        <v>3.7396599999999997E-11</v>
      </c>
      <c r="Q15" s="3">
        <v>2981.27</v>
      </c>
      <c r="R15" s="5">
        <v>4.8467200000000001E-11</v>
      </c>
      <c r="S15" s="4">
        <v>3513.11</v>
      </c>
      <c r="T15" s="6">
        <v>6.0997599999999994E-11</v>
      </c>
    </row>
    <row r="16" spans="1:2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4">
        <v>2771.54</v>
      </c>
      <c r="P16" s="6">
        <v>3.8491500000000001E-11</v>
      </c>
      <c r="Q16" s="3">
        <v>2988.76</v>
      </c>
      <c r="R16" s="5">
        <v>4.96837E-11</v>
      </c>
      <c r="S16" s="7"/>
      <c r="T16" s="7"/>
    </row>
    <row r="17" spans="1:2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3">
        <v>2996.25</v>
      </c>
      <c r="R17" s="5">
        <v>5.10219E-11</v>
      </c>
      <c r="S17" s="7"/>
      <c r="T17" s="7"/>
    </row>
    <row r="18" spans="1:2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3">
        <v>3011.24</v>
      </c>
      <c r="R18" s="5">
        <v>5.2481800000000001E-11</v>
      </c>
      <c r="S18" s="7"/>
      <c r="T18" s="7"/>
    </row>
    <row r="19" spans="1:2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3">
        <v>3026.22</v>
      </c>
      <c r="R19" s="5">
        <v>5.36983E-11</v>
      </c>
      <c r="S19" s="7"/>
      <c r="T19" s="7"/>
    </row>
    <row r="20" spans="1:2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3">
        <v>3041.2</v>
      </c>
      <c r="R20" s="5">
        <v>5.4671499999999997E-11</v>
      </c>
      <c r="S20" s="7"/>
      <c r="T20" s="7"/>
    </row>
    <row r="21" spans="1:2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3">
        <v>3063.67</v>
      </c>
      <c r="R21" s="5">
        <v>5.5523099999999999E-11</v>
      </c>
      <c r="S21" s="7"/>
      <c r="T21" s="7"/>
    </row>
    <row r="22" spans="1:2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3">
        <v>3093.63</v>
      </c>
      <c r="R22" s="5">
        <v>5.6253E-11</v>
      </c>
      <c r="S22" s="7"/>
      <c r="T22" s="7"/>
    </row>
    <row r="23" spans="1:2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3">
        <v>3138.58</v>
      </c>
      <c r="R23" s="5">
        <v>5.6983E-11</v>
      </c>
      <c r="S23" s="7"/>
      <c r="T23" s="7"/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zoomScaleNormal="100" workbookViewId="0">
      <selection activeCell="F20" sqref="F20"/>
    </sheetView>
  </sheetViews>
  <sheetFormatPr defaultRowHeight="15" x14ac:dyDescent="0.25"/>
  <sheetData>
    <row r="1" spans="1:20" x14ac:dyDescent="0.25">
      <c r="A1" s="32" t="s">
        <v>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 x14ac:dyDescent="0.25">
      <c r="A2" s="30" t="s">
        <v>0</v>
      </c>
      <c r="B2" s="31"/>
      <c r="C2" s="28" t="s">
        <v>1</v>
      </c>
      <c r="D2" s="29"/>
      <c r="E2" s="30" t="s">
        <v>2</v>
      </c>
      <c r="F2" s="31"/>
      <c r="G2" s="28" t="s">
        <v>3</v>
      </c>
      <c r="H2" s="29"/>
      <c r="I2" s="30" t="s">
        <v>4</v>
      </c>
      <c r="J2" s="31"/>
      <c r="K2" s="28" t="s">
        <v>5</v>
      </c>
      <c r="L2" s="29"/>
      <c r="M2" s="30" t="s">
        <v>6</v>
      </c>
      <c r="N2" s="31"/>
      <c r="O2" s="28" t="s">
        <v>7</v>
      </c>
      <c r="P2" s="29"/>
      <c r="Q2" s="30" t="s">
        <v>8</v>
      </c>
      <c r="R2" s="31"/>
      <c r="S2" s="28" t="s">
        <v>9</v>
      </c>
      <c r="T2" s="29"/>
    </row>
    <row r="3" spans="1:20" x14ac:dyDescent="0.25">
      <c r="A3" s="18" t="s">
        <v>12</v>
      </c>
      <c r="B3" s="18" t="s">
        <v>10</v>
      </c>
      <c r="C3" s="19" t="s">
        <v>12</v>
      </c>
      <c r="D3" s="19" t="s">
        <v>10</v>
      </c>
      <c r="E3" s="18" t="s">
        <v>12</v>
      </c>
      <c r="F3" s="18" t="s">
        <v>10</v>
      </c>
      <c r="G3" s="19" t="s">
        <v>12</v>
      </c>
      <c r="H3" s="19" t="s">
        <v>10</v>
      </c>
      <c r="I3" s="18" t="s">
        <v>12</v>
      </c>
      <c r="J3" s="18" t="s">
        <v>10</v>
      </c>
      <c r="K3" s="19" t="s">
        <v>12</v>
      </c>
      <c r="L3" s="19" t="s">
        <v>10</v>
      </c>
      <c r="M3" s="18" t="s">
        <v>12</v>
      </c>
      <c r="N3" s="18" t="s">
        <v>10</v>
      </c>
      <c r="O3" s="19" t="s">
        <v>12</v>
      </c>
      <c r="P3" s="19" t="s">
        <v>10</v>
      </c>
      <c r="Q3" s="18" t="s">
        <v>12</v>
      </c>
      <c r="R3" s="18" t="s">
        <v>10</v>
      </c>
      <c r="S3" s="19" t="s">
        <v>12</v>
      </c>
      <c r="T3" s="19" t="s">
        <v>10</v>
      </c>
    </row>
    <row r="4" spans="1:20" x14ac:dyDescent="0.25">
      <c r="A4" s="18" t="e">
        <f>LOG10(Sheet1!A3*60)</f>
        <v>#NUM!</v>
      </c>
      <c r="B4" s="5">
        <v>2.4379599999999999E-11</v>
      </c>
      <c r="C4" s="19">
        <f>LOG10(60*Sheet1!C3)</f>
        <v>4.3339117513547141</v>
      </c>
      <c r="D4" s="6">
        <v>2.4379599999999999E-11</v>
      </c>
      <c r="E4" s="18">
        <f>LOG10(60*Sheet1!E3)</f>
        <v>4.6394418622216769</v>
      </c>
      <c r="F4" s="5">
        <v>2.4987799999999999E-11</v>
      </c>
      <c r="G4" s="19">
        <f>LOG10(60*Sheet1!G3)</f>
        <v>4.8199859013244799</v>
      </c>
      <c r="H4" s="6">
        <v>2.5352799999999999E-11</v>
      </c>
      <c r="I4" s="18">
        <f>LOG10(60*Sheet1!I3)</f>
        <v>4.9449246379327798</v>
      </c>
      <c r="J4" s="5">
        <v>2.54745E-11</v>
      </c>
      <c r="K4" s="19">
        <f>LOG10(60*Sheet1!K3)</f>
        <v>5.0453675797134387</v>
      </c>
      <c r="L4" s="6">
        <v>2.60827E-11</v>
      </c>
      <c r="M4" s="18">
        <f>LOG10(60*Sheet1!M3)</f>
        <v>5.1239619965201566</v>
      </c>
      <c r="N4" s="5">
        <v>2.6569300000000002E-11</v>
      </c>
      <c r="O4" s="19">
        <f>LOG10(60*Sheet1!O3)</f>
        <v>5.1917460332683687</v>
      </c>
      <c r="P4" s="6">
        <v>2.8029199999999999E-11</v>
      </c>
      <c r="Q4" s="18">
        <f>LOG10(60*Sheet1!Q3)</f>
        <v>5.2492668604135142</v>
      </c>
      <c r="R4" s="5">
        <v>3.6545000000000001E-11</v>
      </c>
      <c r="S4" s="19">
        <f>LOG10(60*Sheet1!S3)</f>
        <v>5.3000526026668657</v>
      </c>
      <c r="T4" s="6">
        <v>5.1265200000000003E-11</v>
      </c>
    </row>
    <row r="5" spans="1:20" x14ac:dyDescent="0.25">
      <c r="A5" s="18">
        <f>LOG10(Sheet1!A4*60)</f>
        <v>3.4308210396341323</v>
      </c>
      <c r="B5" s="5">
        <v>2.47445E-11</v>
      </c>
      <c r="C5" s="19">
        <f>LOG10(60*Sheet1!C4)</f>
        <v>4.351640180108598</v>
      </c>
      <c r="D5" s="6">
        <v>2.47445E-11</v>
      </c>
      <c r="E5" s="18">
        <f>LOG10(60*Sheet1!E4)</f>
        <v>4.6569911821678964</v>
      </c>
      <c r="F5" s="5">
        <v>2.5352799999999999E-11</v>
      </c>
      <c r="G5" s="19">
        <f>LOG10(60*Sheet1!G4)</f>
        <v>4.8258543585179483</v>
      </c>
      <c r="H5" s="6">
        <v>2.5717799999999999E-11</v>
      </c>
      <c r="I5" s="18">
        <f>LOG10(60*Sheet1!I4)</f>
        <v>4.9515240213408003</v>
      </c>
      <c r="J5" s="5">
        <v>2.5839400000000001E-11</v>
      </c>
      <c r="K5" s="19">
        <f>LOG10(60*Sheet1!K4)</f>
        <v>5.0488696718887889</v>
      </c>
      <c r="L5" s="6">
        <v>2.64477E-11</v>
      </c>
      <c r="M5" s="18">
        <f>LOG10(60*Sheet1!M4)</f>
        <v>5.1254266094727443</v>
      </c>
      <c r="N5" s="5">
        <v>2.6934299999999998E-11</v>
      </c>
      <c r="O5" s="19">
        <f>LOG10(60*Sheet1!O4)</f>
        <v>5.1917460332683687</v>
      </c>
      <c r="P5" s="6">
        <v>2.8637499999999999E-11</v>
      </c>
      <c r="Q5" s="18">
        <f>LOG10(60*Sheet1!Q4)</f>
        <v>5.2492668604135142</v>
      </c>
      <c r="R5" s="5">
        <v>3.83698E-11</v>
      </c>
      <c r="S5" s="19">
        <f>LOG10(60*Sheet1!S4)</f>
        <v>5.3010295613692824</v>
      </c>
      <c r="T5" s="6">
        <v>5.3454999999999998E-11</v>
      </c>
    </row>
    <row r="6" spans="1:20" x14ac:dyDescent="0.25">
      <c r="A6" s="18">
        <f>LOG10(Sheet1!A5*60)</f>
        <v>3.7666134388820414</v>
      </c>
      <c r="B6" s="5">
        <v>2.4866200000000001E-11</v>
      </c>
      <c r="C6" s="19">
        <f>LOG10(60*Sheet1!C5)</f>
        <v>4.3930326544366345</v>
      </c>
      <c r="D6" s="6">
        <v>2.51095E-11</v>
      </c>
      <c r="E6" s="18">
        <f>LOG10(60*Sheet1!E5)</f>
        <v>4.6779755815865238</v>
      </c>
      <c r="F6" s="5">
        <v>2.5596100000000002E-11</v>
      </c>
      <c r="G6" s="19">
        <f>LOG10(60*Sheet1!G5)</f>
        <v>4.8373623947910227</v>
      </c>
      <c r="H6" s="6">
        <v>2.5961099999999999E-11</v>
      </c>
      <c r="I6" s="18">
        <f>LOG10(60*Sheet1!I5)</f>
        <v>4.955866625483794</v>
      </c>
      <c r="J6" s="5">
        <v>2.6204400000000001E-11</v>
      </c>
      <c r="K6" s="19">
        <f>LOG10(60*Sheet1!K5)</f>
        <v>5.0523437494205083</v>
      </c>
      <c r="L6" s="6">
        <v>2.6690999999999999E-11</v>
      </c>
      <c r="M6" s="18">
        <f>LOG10(60*Sheet1!M5)</f>
        <v>5.1283411003829782</v>
      </c>
      <c r="N6" s="5">
        <v>2.74209E-11</v>
      </c>
      <c r="O6" s="19">
        <f>LOG10(60*Sheet1!O5)</f>
        <v>5.1929993030277561</v>
      </c>
      <c r="P6" s="6">
        <v>2.9367400000000003E-11</v>
      </c>
      <c r="Q6" s="18">
        <f>LOG10(60*Sheet1!Q5)</f>
        <v>5.2492668604135142</v>
      </c>
      <c r="R6" s="5">
        <v>3.9586399999999999E-11</v>
      </c>
      <c r="S6" s="19">
        <f>LOG10(60*Sheet1!S5)</f>
        <v>5.3010295613692824</v>
      </c>
      <c r="T6" s="6">
        <v>5.4549900000000002E-11</v>
      </c>
    </row>
    <row r="7" spans="1:20" x14ac:dyDescent="0.25">
      <c r="A7" s="18">
        <f>LOG10(Sheet1!A6*60)</f>
        <v>3.9314232884869207</v>
      </c>
      <c r="B7" s="5">
        <v>2.4987799999999999E-11</v>
      </c>
      <c r="C7" s="19">
        <f>LOG10(60*Sheet1!C6)</f>
        <v>4.4308210396341323</v>
      </c>
      <c r="D7" s="6">
        <v>2.5231100000000001E-11</v>
      </c>
      <c r="E7" s="18">
        <f>LOG10(60*Sheet1!E6)</f>
        <v>4.7018878464315854</v>
      </c>
      <c r="F7" s="5">
        <v>2.5839400000000001E-11</v>
      </c>
      <c r="G7" s="19">
        <f>LOG10(60*Sheet1!G6)</f>
        <v>4.8485696509233174</v>
      </c>
      <c r="H7" s="6">
        <v>2.6204400000000001E-11</v>
      </c>
      <c r="I7" s="18">
        <f>LOG10(60*Sheet1!I6)</f>
        <v>4.9644236974431015</v>
      </c>
      <c r="J7" s="5">
        <v>2.6569300000000002E-11</v>
      </c>
      <c r="K7" s="19">
        <f>LOG10(60*Sheet1!K6)</f>
        <v>5.0575033080440264</v>
      </c>
      <c r="L7" s="6">
        <v>2.7055999999999999E-11</v>
      </c>
      <c r="M7" s="18">
        <f>LOG10(60*Sheet1!M6)</f>
        <v>5.1326764890313132</v>
      </c>
      <c r="N7" s="5">
        <v>2.7907500000000002E-11</v>
      </c>
      <c r="O7" s="19">
        <f>LOG10(60*Sheet1!O6)</f>
        <v>5.1942489665552953</v>
      </c>
      <c r="P7" s="6">
        <v>3.0218999999999998E-11</v>
      </c>
      <c r="Q7" s="18">
        <f>LOG10(60*Sheet1!Q6)</f>
        <v>5.2503648580480267</v>
      </c>
      <c r="R7" s="5">
        <v>4.0924599999999999E-11</v>
      </c>
      <c r="S7" s="19">
        <f>LOG10(60*Sheet1!S6)</f>
        <v>5.3010295613692824</v>
      </c>
      <c r="T7" s="6">
        <v>5.5523099999999999E-11</v>
      </c>
    </row>
    <row r="8" spans="1:20" x14ac:dyDescent="0.25">
      <c r="A8" s="18">
        <f>LOG10(Sheet1!A7*60)</f>
        <v>3.995092645764597</v>
      </c>
      <c r="B8" s="5">
        <v>2.505E-11</v>
      </c>
      <c r="C8" s="19">
        <f>LOG10(60*Sheet1!C7)</f>
        <v>4.4588501859928948</v>
      </c>
      <c r="D8" s="6">
        <v>2.5352799999999999E-11</v>
      </c>
      <c r="E8" s="18">
        <f>LOG10(60*Sheet1!E7)</f>
        <v>4.7245519275810901</v>
      </c>
      <c r="F8" s="5">
        <v>2.5961099999999999E-11</v>
      </c>
      <c r="G8" s="19">
        <f>LOG10(60*Sheet1!G7)</f>
        <v>4.8621838732755638</v>
      </c>
      <c r="H8" s="6">
        <v>2.6204400000000001E-11</v>
      </c>
      <c r="I8" s="18">
        <f>LOG10(60*Sheet1!I7)</f>
        <v>4.9748882557216261</v>
      </c>
      <c r="J8" s="5">
        <v>2.6690999999999999E-11</v>
      </c>
      <c r="K8" s="19">
        <f>LOG10(60*Sheet1!K7)</f>
        <v>5.0642887311574114</v>
      </c>
      <c r="L8" s="6">
        <v>2.7177600000000001E-11</v>
      </c>
      <c r="M8" s="18">
        <f>LOG10(60*Sheet1!M7)</f>
        <v>5.1383904957390216</v>
      </c>
      <c r="N8" s="5">
        <v>2.83942E-11</v>
      </c>
      <c r="O8" s="19">
        <f>LOG10(60*Sheet1!O7)</f>
        <v>5.1954950445450194</v>
      </c>
      <c r="P8" s="6">
        <v>3.0948899999999999E-11</v>
      </c>
      <c r="Q8" s="18">
        <f>LOG10(60*Sheet1!Q7)</f>
        <v>5.2503648580480267</v>
      </c>
      <c r="R8" s="5">
        <v>4.17762E-11</v>
      </c>
      <c r="S8" s="19">
        <f>LOG10(60*Sheet1!S7)</f>
        <v>5.3020043273050295</v>
      </c>
      <c r="T8" s="6">
        <v>5.6496400000000001E-11</v>
      </c>
    </row>
    <row r="9" spans="1:20" x14ac:dyDescent="0.25">
      <c r="A9" s="18">
        <f>LOG10(Sheet1!A8*60)</f>
        <v>4.0676443265189484</v>
      </c>
      <c r="B9" s="5">
        <v>2.51095E-11</v>
      </c>
      <c r="C9" s="19">
        <f>LOG10(60*Sheet1!C8)</f>
        <v>4.4787450823151032</v>
      </c>
      <c r="D9" s="6">
        <v>2.5352799999999999E-11</v>
      </c>
      <c r="E9" s="18">
        <f>LOG10(60*Sheet1!E8)</f>
        <v>4.7354553352588411</v>
      </c>
      <c r="F9" s="5">
        <v>2.5961099999999999E-11</v>
      </c>
      <c r="G9" s="19">
        <f>LOG10(60*Sheet1!G8)</f>
        <v>4.8779803133675621</v>
      </c>
      <c r="H9" s="6">
        <v>2.6325999999999999E-11</v>
      </c>
      <c r="I9" s="18">
        <f>LOG10(60*Sheet1!I8)</f>
        <v>4.985109282887195</v>
      </c>
      <c r="J9" s="5">
        <v>2.68127E-11</v>
      </c>
      <c r="K9" s="19">
        <f>LOG10(60*Sheet1!K8)</f>
        <v>5.0726262946177822</v>
      </c>
      <c r="L9" s="6">
        <v>2.74209E-11</v>
      </c>
      <c r="M9" s="18">
        <f>LOG10(60*Sheet1!M8)</f>
        <v>5.1454307437677285</v>
      </c>
      <c r="N9" s="5">
        <v>2.87591E-11</v>
      </c>
      <c r="O9" s="19">
        <f>LOG10(60*Sheet1!O8)</f>
        <v>5.1967375575133463</v>
      </c>
      <c r="P9" s="6">
        <v>3.1678799999999999E-11</v>
      </c>
      <c r="Q9" s="18">
        <f>LOG10(60*Sheet1!Q8)</f>
        <v>5.2503648580480267</v>
      </c>
      <c r="R9" s="5">
        <v>4.2506100000000001E-11</v>
      </c>
      <c r="S9" s="19">
        <f>LOG10(60*Sheet1!S8)</f>
        <v>5.3020043273050295</v>
      </c>
      <c r="T9" s="6">
        <v>5.7104600000000001E-11</v>
      </c>
    </row>
    <row r="10" spans="1:20" x14ac:dyDescent="0.25">
      <c r="A10" s="18">
        <f>LOG10(Sheet1!A9*60)</f>
        <v>4.1150670540893621</v>
      </c>
      <c r="B10" s="5">
        <v>2.516E-11</v>
      </c>
      <c r="C10" s="19">
        <f>LOG10(60*Sheet1!C9)</f>
        <v>4.5039281651894409</v>
      </c>
      <c r="D10" s="6">
        <v>2.5352799999999999E-11</v>
      </c>
      <c r="E10" s="18">
        <f>LOG10(60*Sheet1!E9)</f>
        <v>4.7530404263971517</v>
      </c>
      <c r="F10" s="5">
        <v>2.60827E-11</v>
      </c>
      <c r="G10" s="19">
        <f>LOG10(60*Sheet1!G9)</f>
        <v>4.8907160376043874</v>
      </c>
      <c r="H10" s="6">
        <v>2.64477E-11</v>
      </c>
      <c r="I10" s="18">
        <f>LOG10(60*Sheet1!I9)</f>
        <v>4.997062071680447</v>
      </c>
      <c r="J10" s="5">
        <v>2.6934299999999998E-11</v>
      </c>
      <c r="K10" s="19">
        <f>LOG10(60*Sheet1!K9)</f>
        <v>5.0775517600924065</v>
      </c>
      <c r="L10" s="6">
        <v>2.7542600000000001E-11</v>
      </c>
      <c r="M10" s="18">
        <f>LOG10(60*Sheet1!M9)</f>
        <v>5.152356847405458</v>
      </c>
      <c r="N10" s="5">
        <v>2.91241E-11</v>
      </c>
      <c r="O10" s="19">
        <f>LOG10(60*Sheet1!O9)</f>
        <v>5.1992119695755221</v>
      </c>
      <c r="P10" s="6">
        <v>3.24088E-11</v>
      </c>
      <c r="Q10" s="18">
        <f>LOG10(60*Sheet1!Q9)</f>
        <v>5.2503648580480267</v>
      </c>
      <c r="R10" s="5">
        <v>4.3114400000000001E-11</v>
      </c>
      <c r="S10" s="19">
        <f>LOG10(60*Sheet1!S9)</f>
        <v>5.302976910295321</v>
      </c>
      <c r="T10" s="6">
        <v>5.8077899999999998E-11</v>
      </c>
    </row>
    <row r="11" spans="1:20" x14ac:dyDescent="0.25">
      <c r="A11" s="8"/>
      <c r="B11" s="8"/>
      <c r="C11" s="19">
        <f>LOG10(60*Sheet1!C10)</f>
        <v>4.5277314391642793</v>
      </c>
      <c r="D11" s="6">
        <v>2.54745E-11</v>
      </c>
      <c r="E11" s="8"/>
      <c r="F11" s="8"/>
      <c r="G11" s="8"/>
      <c r="H11" s="8"/>
      <c r="I11" s="20"/>
      <c r="J11" s="20"/>
      <c r="K11" s="19">
        <f>LOG10(60*Sheet1!K10)</f>
        <v>5.0840333386748329</v>
      </c>
      <c r="L11" s="6">
        <v>2.7542600000000001E-11</v>
      </c>
      <c r="M11" s="18">
        <f>LOG10(60*Sheet1!M10)</f>
        <v>5.1605267532904717</v>
      </c>
      <c r="N11" s="5">
        <v>2.9367400000000003E-11</v>
      </c>
      <c r="O11" s="19">
        <f>LOG10(60*Sheet1!O10)</f>
        <v>5.2004439088322201</v>
      </c>
      <c r="P11" s="6">
        <v>3.3017E-11</v>
      </c>
      <c r="Q11" s="18">
        <f>LOG10(60*Sheet1!Q10)</f>
        <v>5.2503648580480267</v>
      </c>
      <c r="R11" s="5">
        <v>4.3600999999999999E-11</v>
      </c>
      <c r="S11" s="19">
        <f>LOG10(60*Sheet1!S10)</f>
        <v>5.3039486142544092</v>
      </c>
      <c r="T11" s="6">
        <v>5.8807799999999998E-11</v>
      </c>
    </row>
    <row r="12" spans="1:20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19">
        <f>LOG10(60*Sheet1!K11)</f>
        <v>5.0856387306858082</v>
      </c>
      <c r="L12" s="6">
        <v>2.7542600000000001E-11</v>
      </c>
      <c r="M12" s="20"/>
      <c r="N12" s="20"/>
      <c r="O12" s="19">
        <f>LOG10(60*Sheet1!O11)</f>
        <v>5.2028989861209709</v>
      </c>
      <c r="P12" s="6">
        <v>3.3625299999999999E-11</v>
      </c>
      <c r="Q12" s="18">
        <f>LOG10(60*Sheet1!Q11)</f>
        <v>5.2503648580480267</v>
      </c>
      <c r="R12" s="5">
        <v>4.4574200000000002E-11</v>
      </c>
      <c r="S12" s="19">
        <f>LOG10(60*Sheet1!S11)</f>
        <v>5.3049168576726062</v>
      </c>
      <c r="T12" s="6">
        <v>5.9537699999999999E-11</v>
      </c>
    </row>
    <row r="13" spans="1:20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19">
        <f>LOG10(60*Sheet1!O12)</f>
        <v>5.205338638739037</v>
      </c>
      <c r="P13" s="6">
        <v>3.4598500000000002E-11</v>
      </c>
      <c r="Q13" s="18">
        <f>LOG10(60*Sheet1!Q12)</f>
        <v>5.2514600866878949</v>
      </c>
      <c r="R13" s="5">
        <v>4.56691E-11</v>
      </c>
      <c r="S13" s="19">
        <f>LOG10(60*Sheet1!S12)</f>
        <v>5.3078087029387468</v>
      </c>
      <c r="T13" s="6">
        <v>6.0024300000000004E-11</v>
      </c>
    </row>
    <row r="14" spans="1:20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19">
        <f>LOG10(60*Sheet1!O13)</f>
        <v>5.2077646631107548</v>
      </c>
      <c r="P14" s="6">
        <v>3.56934E-11</v>
      </c>
      <c r="Q14" s="18">
        <f>LOG10(60*Sheet1!Q13)</f>
        <v>5.252552560264018</v>
      </c>
      <c r="R14" s="5">
        <v>4.70073E-11</v>
      </c>
      <c r="S14" s="19">
        <f>LOG10(60*Sheet1!S13)</f>
        <v>5.3125860612117819</v>
      </c>
      <c r="T14" s="6">
        <v>6.0510899999999996E-11</v>
      </c>
    </row>
    <row r="15" spans="1:20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9">
        <f>LOG10(60*Sheet1!O14)</f>
        <v>5.2125764302585953</v>
      </c>
      <c r="P15" s="6">
        <v>3.6666700000000002E-11</v>
      </c>
      <c r="Q15" s="18">
        <f>LOG10(60*Sheet1!Q14)</f>
        <v>5.252552560264018</v>
      </c>
      <c r="R15" s="5">
        <v>4.7858900000000002E-11</v>
      </c>
      <c r="S15" s="19">
        <f>LOG10(60*Sheet1!S14)</f>
        <v>5.3182503753799217</v>
      </c>
      <c r="T15" s="6">
        <v>6.0754299999999998E-11</v>
      </c>
    </row>
    <row r="16" spans="1:20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19">
        <f>LOG10(60*Sheet1!O15)</f>
        <v>5.2161505895054319</v>
      </c>
      <c r="P16" s="6">
        <v>3.7396599999999997E-11</v>
      </c>
      <c r="Q16" s="18">
        <f>LOG10(60*Sheet1!Q15)</f>
        <v>5.252552560264018</v>
      </c>
      <c r="R16" s="5">
        <v>4.8467200000000001E-11</v>
      </c>
      <c r="S16" s="19">
        <f>LOG10(60*Sheet1!S15)</f>
        <v>5.3238429987082894</v>
      </c>
      <c r="T16" s="6">
        <v>6.0997599999999994E-11</v>
      </c>
    </row>
    <row r="17" spans="1:20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19">
        <f>LOG10(60*Sheet1!O16)</f>
        <v>5.2208724012731258</v>
      </c>
      <c r="P17" s="6">
        <v>3.8491500000000001E-11</v>
      </c>
      <c r="Q17" s="18">
        <f>LOG10(60*Sheet1!Q16)</f>
        <v>5.2536422926024322</v>
      </c>
      <c r="R17" s="5">
        <v>4.96837E-11</v>
      </c>
      <c r="S17" s="20"/>
      <c r="T17" s="20"/>
    </row>
    <row r="18" spans="1:20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18">
        <f>LOG10(60*Sheet1!Q17)</f>
        <v>5.2547292974253539</v>
      </c>
      <c r="R18" s="5">
        <v>5.10219E-11</v>
      </c>
      <c r="S18" s="20"/>
      <c r="T18" s="20"/>
    </row>
    <row r="19" spans="1:20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18">
        <f>LOG10(60*Sheet1!Q18)</f>
        <v>5.2568966211477752</v>
      </c>
      <c r="R19" s="5">
        <v>5.2481800000000001E-11</v>
      </c>
      <c r="S19" s="20"/>
      <c r="T19" s="20"/>
    </row>
    <row r="20" spans="1:20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18">
        <f>LOG10(60*Sheet1!Q19)</f>
        <v>5.2590517475384191</v>
      </c>
      <c r="R20" s="5">
        <v>5.36983E-11</v>
      </c>
      <c r="S20" s="20"/>
      <c r="T20" s="20"/>
    </row>
    <row r="21" spans="1:20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18">
        <f>LOG10(60*Sheet1!Q20)</f>
        <v>5.2611962321983592</v>
      </c>
      <c r="R21" s="5">
        <v>5.4671499999999997E-11</v>
      </c>
      <c r="S21" s="20"/>
      <c r="T21" s="20"/>
    </row>
    <row r="22" spans="1:20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18">
        <f>LOG10(60*Sheet1!Q21)</f>
        <v>5.2643932342889288</v>
      </c>
      <c r="R22" s="5">
        <v>5.5523099999999999E-11</v>
      </c>
      <c r="S22" s="20"/>
      <c r="T22" s="20"/>
    </row>
    <row r="23" spans="1:20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18">
        <f>LOG10(60*Sheet1!Q22)</f>
        <v>5.2686196209728591</v>
      </c>
      <c r="R23" s="5">
        <v>5.6253E-11</v>
      </c>
      <c r="S23" s="20"/>
      <c r="T23" s="20"/>
    </row>
    <row r="24" spans="1:2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3">
        <f>LOG10(60*Sheet1!Q23)</f>
        <v>5.2748844533451242</v>
      </c>
      <c r="R24" s="5">
        <v>5.6983E-11</v>
      </c>
      <c r="S24" s="7"/>
      <c r="T24" s="7"/>
    </row>
  </sheetData>
  <mergeCells count="11">
    <mergeCell ref="A1:T1"/>
    <mergeCell ref="I2:J2"/>
    <mergeCell ref="G2:H2"/>
    <mergeCell ref="E2:F2"/>
    <mergeCell ref="C2:D2"/>
    <mergeCell ref="A2:B2"/>
    <mergeCell ref="S2:T2"/>
    <mergeCell ref="Q2:R2"/>
    <mergeCell ref="O2:P2"/>
    <mergeCell ref="M2:N2"/>
    <mergeCell ref="K2:L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tabSelected="1" topLeftCell="L55" zoomScale="130" zoomScaleNormal="130" workbookViewId="0">
      <selection activeCell="Q56" sqref="Q56:S70"/>
    </sheetView>
  </sheetViews>
  <sheetFormatPr defaultRowHeight="15" x14ac:dyDescent="0.25"/>
  <cols>
    <col min="1" max="1" width="24.140625" style="1" customWidth="1"/>
    <col min="2" max="3" width="9.140625" style="1"/>
    <col min="4" max="4" width="15.28515625" style="1" customWidth="1"/>
    <col min="5" max="5" width="11.140625" style="1" customWidth="1"/>
    <col min="6" max="9" width="11.140625" style="1" bestFit="1" customWidth="1"/>
    <col min="10" max="10" width="11.140625" style="1" customWidth="1"/>
    <col min="11" max="12" width="11.140625" style="1" bestFit="1" customWidth="1"/>
    <col min="13" max="14" width="11.140625" style="1" customWidth="1"/>
    <col min="15" max="19" width="11.140625" style="1" bestFit="1" customWidth="1"/>
    <col min="20" max="20" width="11.85546875" style="1" customWidth="1"/>
    <col min="21" max="21" width="9.140625" style="1"/>
    <col min="22" max="22" width="11.85546875" style="1" customWidth="1"/>
    <col min="23" max="16384" width="9.140625" style="1"/>
  </cols>
  <sheetData>
    <row r="1" spans="1:4" x14ac:dyDescent="0.25">
      <c r="A1" s="7"/>
      <c r="B1" s="7"/>
      <c r="C1" s="26">
        <v>0</v>
      </c>
      <c r="D1" s="25">
        <v>30</v>
      </c>
    </row>
    <row r="2" spans="1:4" x14ac:dyDescent="0.25">
      <c r="A2" s="7"/>
      <c r="B2" s="7"/>
      <c r="C2" s="27"/>
      <c r="D2" s="25"/>
    </row>
    <row r="3" spans="1:4" x14ac:dyDescent="0.25">
      <c r="A3" s="7">
        <v>4.0625</v>
      </c>
      <c r="B3" s="9">
        <v>2.4436400000000001E-11</v>
      </c>
      <c r="C3" s="26">
        <f>A4-A3</f>
        <v>0.27083000000000013</v>
      </c>
      <c r="D3" s="25">
        <v>35</v>
      </c>
    </row>
    <row r="4" spans="1:4" x14ac:dyDescent="0.25">
      <c r="A4" s="7">
        <v>4.3333300000000001</v>
      </c>
      <c r="B4" s="9">
        <v>2.4436400000000001E-11</v>
      </c>
      <c r="C4" s="27"/>
      <c r="D4" s="25"/>
    </row>
    <row r="5" spans="1:4" x14ac:dyDescent="0.25">
      <c r="A5" s="7">
        <v>4.21875</v>
      </c>
      <c r="B5" s="9">
        <v>2.4945499999999999E-11</v>
      </c>
      <c r="C5" s="26">
        <f t="shared" ref="C5" si="0">A6-A5</f>
        <v>0.42187999999999981</v>
      </c>
      <c r="D5" s="25">
        <v>40</v>
      </c>
    </row>
    <row r="6" spans="1:4" x14ac:dyDescent="0.25">
      <c r="A6" s="7">
        <v>4.6406299999999998</v>
      </c>
      <c r="B6" s="9">
        <v>2.4945499999999999E-11</v>
      </c>
      <c r="C6" s="27"/>
      <c r="D6" s="25"/>
    </row>
    <row r="7" spans="1:4" x14ac:dyDescent="0.25">
      <c r="A7" s="7">
        <v>4.3072900000000001</v>
      </c>
      <c r="B7" s="9">
        <v>2.54545E-11</v>
      </c>
      <c r="C7" s="26">
        <f t="shared" ref="C7" si="1">A8-A7</f>
        <v>0.51562999999999981</v>
      </c>
      <c r="D7" s="25">
        <v>45</v>
      </c>
    </row>
    <row r="8" spans="1:4" x14ac:dyDescent="0.25">
      <c r="A8" s="7">
        <v>4.8229199999999999</v>
      </c>
      <c r="B8" s="9">
        <v>2.54545E-11</v>
      </c>
      <c r="C8" s="27"/>
      <c r="D8" s="25"/>
    </row>
    <row r="9" spans="1:4" x14ac:dyDescent="0.25">
      <c r="A9" s="7">
        <v>4.3697900000000001</v>
      </c>
      <c r="B9" s="9">
        <v>2.5963600000000001E-11</v>
      </c>
      <c r="C9" s="26">
        <f t="shared" ref="C9" si="2">A10-A9</f>
        <v>0.57812999999999981</v>
      </c>
      <c r="D9" s="25">
        <v>50</v>
      </c>
    </row>
    <row r="10" spans="1:4" x14ac:dyDescent="0.25">
      <c r="A10" s="7">
        <v>4.9479199999999999</v>
      </c>
      <c r="B10" s="9">
        <v>2.5963600000000001E-11</v>
      </c>
      <c r="C10" s="27"/>
      <c r="D10" s="25"/>
    </row>
    <row r="11" spans="1:4" x14ac:dyDescent="0.25">
      <c r="A11" s="7">
        <v>4.40625</v>
      </c>
      <c r="B11" s="9">
        <v>2.6472700000000001E-11</v>
      </c>
      <c r="C11" s="26">
        <f t="shared" ref="C11" si="3">A12-A11</f>
        <v>0.64583000000000013</v>
      </c>
      <c r="D11" s="25">
        <v>55</v>
      </c>
    </row>
    <row r="12" spans="1:4" x14ac:dyDescent="0.25">
      <c r="A12" s="7">
        <v>5.0520800000000001</v>
      </c>
      <c r="B12" s="9">
        <v>2.6472700000000001E-11</v>
      </c>
      <c r="C12" s="27"/>
      <c r="D12" s="25"/>
    </row>
    <row r="13" spans="1:4" x14ac:dyDescent="0.25">
      <c r="A13" s="7">
        <v>4.4427099999999999</v>
      </c>
      <c r="B13" s="9">
        <v>2.6981799999999999E-11</v>
      </c>
      <c r="C13" s="26">
        <f t="shared" ref="C13" si="4">A14-A13</f>
        <v>0.68229000000000006</v>
      </c>
      <c r="D13" s="25">
        <v>60</v>
      </c>
    </row>
    <row r="14" spans="1:4" x14ac:dyDescent="0.25">
      <c r="A14" s="7">
        <v>5.125</v>
      </c>
      <c r="B14" s="9">
        <v>2.6981799999999999E-11</v>
      </c>
      <c r="C14" s="27"/>
      <c r="D14" s="25"/>
    </row>
    <row r="15" spans="1:4" x14ac:dyDescent="0.25">
      <c r="A15" s="7">
        <v>4.4739599999999999</v>
      </c>
      <c r="B15" s="9">
        <v>2.8254499999999999E-11</v>
      </c>
      <c r="C15" s="26">
        <f t="shared" ref="C15" si="5">A16-A15</f>
        <v>0.71354000000000006</v>
      </c>
      <c r="D15" s="25">
        <v>65</v>
      </c>
    </row>
    <row r="16" spans="1:4" x14ac:dyDescent="0.25">
      <c r="A16" s="7">
        <v>5.1875</v>
      </c>
      <c r="B16" s="9">
        <v>2.8254499999999999E-11</v>
      </c>
      <c r="C16" s="27"/>
      <c r="D16" s="25"/>
    </row>
    <row r="17" spans="1:32" x14ac:dyDescent="0.25">
      <c r="A17" s="7">
        <v>4.5052099999999999</v>
      </c>
      <c r="B17" s="9">
        <v>3.6654499999999997E-11</v>
      </c>
      <c r="C17" s="26">
        <f t="shared" ref="C17" si="6">A18-A17</f>
        <v>0.74479000000000006</v>
      </c>
      <c r="D17" s="25">
        <v>70</v>
      </c>
    </row>
    <row r="18" spans="1:32" x14ac:dyDescent="0.25">
      <c r="A18" s="7">
        <v>5.25</v>
      </c>
      <c r="B18" s="9">
        <v>3.6654499999999997E-11</v>
      </c>
      <c r="C18" s="27"/>
      <c r="D18" s="25"/>
    </row>
    <row r="19" spans="1:32" x14ac:dyDescent="0.25">
      <c r="A19" s="7">
        <v>4.5156299999999998</v>
      </c>
      <c r="B19" s="9">
        <v>5.1163599999999998E-11</v>
      </c>
      <c r="C19" s="26">
        <f t="shared" ref="C19" si="7">A20-A19</f>
        <v>0.78645000000000032</v>
      </c>
      <c r="D19" s="25">
        <v>75</v>
      </c>
    </row>
    <row r="20" spans="1:32" x14ac:dyDescent="0.25">
      <c r="A20" s="7">
        <v>5.3020800000000001</v>
      </c>
      <c r="B20" s="9">
        <v>5.1163599999999998E-11</v>
      </c>
      <c r="C20" s="27"/>
      <c r="D20" s="25"/>
    </row>
    <row r="21" spans="1:32" x14ac:dyDescent="0.25">
      <c r="A21" s="7"/>
      <c r="B21" s="7"/>
      <c r="C21" s="7"/>
      <c r="D21" s="15">
        <f>0.00000000002541+0.0000000038185-1*0.0000000038185*EXP(-D23/(91600000000))</f>
        <v>2.5410001285768115E-11</v>
      </c>
      <c r="E21" s="15">
        <f t="shared" ref="E21:S21" si="8">0.00000000002541+0.0000000038185-1*0.0000000038185*EXP(-E23/(91600000000))</f>
        <v>2.5410001518961083E-11</v>
      </c>
      <c r="F21" s="15">
        <f t="shared" si="8"/>
        <v>2.5410001803801554E-11</v>
      </c>
      <c r="G21" s="15">
        <f t="shared" si="8"/>
        <v>2.5410002130989537E-11</v>
      </c>
      <c r="H21" s="15">
        <f t="shared" si="8"/>
        <v>2.5410002427389857E-11</v>
      </c>
      <c r="I21" s="15">
        <f t="shared" si="8"/>
        <v>2.5410002722080395E-11</v>
      </c>
      <c r="J21" s="15">
        <f t="shared" si="8"/>
        <v>2.5410003100819101E-11</v>
      </c>
      <c r="K21" s="15">
        <f t="shared" si="8"/>
        <v>2.5410003477613932E-11</v>
      </c>
      <c r="L21" s="15">
        <f t="shared" si="8"/>
        <v>2.5410003645218922E-11</v>
      </c>
      <c r="M21" s="15">
        <f t="shared" si="8"/>
        <v>2.5410003684358627E-11</v>
      </c>
      <c r="N21" s="15">
        <f t="shared" si="8"/>
        <v>2.5410003743932175E-11</v>
      </c>
      <c r="O21" s="15">
        <f t="shared" si="8"/>
        <v>2.5410003765069948E-11</v>
      </c>
      <c r="P21" s="15">
        <f t="shared" si="8"/>
        <v>2.5410003786251562E-11</v>
      </c>
      <c r="Q21" s="15">
        <f t="shared" si="8"/>
        <v>2.5410003807513412E-11</v>
      </c>
      <c r="R21" s="15">
        <f t="shared" si="8"/>
        <v>2.541000382828309E-11</v>
      </c>
      <c r="S21" s="15">
        <f t="shared" si="8"/>
        <v>2.5410003848780626E-11</v>
      </c>
      <c r="T21" s="15">
        <f>0.00000000002541+0.0000000038185-1*0.0000000038185*EXP(-T23/(91600000000))</f>
        <v>2.5410003909683453E-11</v>
      </c>
    </row>
    <row r="22" spans="1:32" x14ac:dyDescent="0.25">
      <c r="A22" s="38" t="s">
        <v>28</v>
      </c>
      <c r="B22" s="41"/>
      <c r="C22" s="39"/>
      <c r="D22" s="15">
        <f>3.004*10^-11+3.041*10^-11-3.041*10^-11*EXP(-D23/(3*10^12))</f>
        <v>3.0040000000312655E-11</v>
      </c>
      <c r="E22" s="15">
        <f t="shared" ref="E22:T22" si="9">3.004*10^-11+3.041*10^-11-3.041*10^-11*EXP(-E23/(3*10^12))</f>
        <v>3.0040000000369356E-11</v>
      </c>
      <c r="F22" s="15">
        <f t="shared" si="9"/>
        <v>3.0040000000438619E-11</v>
      </c>
      <c r="G22" s="15">
        <f t="shared" si="9"/>
        <v>3.0040000000518177E-11</v>
      </c>
      <c r="H22" s="15">
        <f t="shared" si="9"/>
        <v>3.0040000000590252E-11</v>
      </c>
      <c r="I22" s="15">
        <f t="shared" si="9"/>
        <v>3.0040000000661906E-11</v>
      </c>
      <c r="J22" s="15">
        <f t="shared" si="9"/>
        <v>3.0040000000754001E-11</v>
      </c>
      <c r="K22" s="15">
        <f t="shared" si="9"/>
        <v>3.0040000000845625E-11</v>
      </c>
      <c r="L22" s="15">
        <f t="shared" si="9"/>
        <v>3.0040000000886383E-11</v>
      </c>
      <c r="M22" s="15">
        <f t="shared" si="9"/>
        <v>3.0040000000895902E-11</v>
      </c>
      <c r="N22" s="15">
        <f t="shared" si="9"/>
        <v>3.0040000000910384E-11</v>
      </c>
      <c r="O22" s="15">
        <f t="shared" si="9"/>
        <v>3.0040000000915528E-11</v>
      </c>
      <c r="P22" s="15">
        <f t="shared" si="9"/>
        <v>3.0040000000920678E-11</v>
      </c>
      <c r="Q22" s="15">
        <f t="shared" si="9"/>
        <v>3.0040000000925848E-11</v>
      </c>
      <c r="R22" s="15">
        <f t="shared" si="9"/>
        <v>3.0040000000930895E-11</v>
      </c>
      <c r="S22" s="15">
        <f t="shared" si="9"/>
        <v>3.0040000000935884E-11</v>
      </c>
      <c r="T22" s="15">
        <f t="shared" si="9"/>
        <v>3.0040000000950689E-11</v>
      </c>
    </row>
    <row r="23" spans="1:32" x14ac:dyDescent="0.25">
      <c r="A23" s="20" t="s">
        <v>27</v>
      </c>
      <c r="B23" s="20" t="s">
        <v>25</v>
      </c>
      <c r="C23" s="20" t="s">
        <v>26</v>
      </c>
      <c r="D23" s="18">
        <f>EXP(D24)</f>
        <v>30.843622410966507</v>
      </c>
      <c r="E23" s="18">
        <f t="shared" ref="E23:T23" si="10">EXP(E24)</f>
        <v>36.437555964008943</v>
      </c>
      <c r="F23" s="18">
        <f t="shared" si="10"/>
        <v>43.270451990534632</v>
      </c>
      <c r="G23" s="18">
        <f t="shared" si="10"/>
        <v>51.119191795647332</v>
      </c>
      <c r="H23" s="18">
        <f t="shared" si="10"/>
        <v>58.229377766335645</v>
      </c>
      <c r="I23" s="18">
        <f t="shared" si="10"/>
        <v>65.298561046614864</v>
      </c>
      <c r="J23" s="18">
        <f t="shared" si="10"/>
        <v>74.383935661718766</v>
      </c>
      <c r="K23" s="18">
        <f t="shared" si="10"/>
        <v>83.422662077381617</v>
      </c>
      <c r="L23" s="18">
        <f t="shared" si="10"/>
        <v>87.443248992516914</v>
      </c>
      <c r="M23" s="18">
        <f t="shared" si="10"/>
        <v>88.382147686379383</v>
      </c>
      <c r="N23" s="18">
        <f t="shared" si="10"/>
        <v>89.811227919196696</v>
      </c>
      <c r="O23" s="18">
        <f t="shared" si="10"/>
        <v>90.318291176089517</v>
      </c>
      <c r="P23" s="18">
        <f t="shared" si="10"/>
        <v>90.826400704208282</v>
      </c>
      <c r="Q23" s="18">
        <f t="shared" si="10"/>
        <v>91.336455368269085</v>
      </c>
      <c r="R23" s="18">
        <f t="shared" si="10"/>
        <v>91.834679626768761</v>
      </c>
      <c r="S23" s="18">
        <f t="shared" si="10"/>
        <v>92.326388510247355</v>
      </c>
      <c r="T23" s="18">
        <f t="shared" si="10"/>
        <v>93.787351358949437</v>
      </c>
    </row>
    <row r="24" spans="1:32" x14ac:dyDescent="0.25">
      <c r="A24" s="18">
        <v>0</v>
      </c>
      <c r="B24" s="18">
        <f>273.5+C24</f>
        <v>303.5</v>
      </c>
      <c r="C24" s="18">
        <v>30</v>
      </c>
      <c r="D24" s="33">
        <v>3.4289299999999998</v>
      </c>
      <c r="E24" s="33">
        <v>3.5956000000000001</v>
      </c>
      <c r="F24" s="33">
        <v>3.7674699999999999</v>
      </c>
      <c r="G24" s="33">
        <v>3.9341599999999999</v>
      </c>
      <c r="H24" s="33">
        <v>4.0643900000000004</v>
      </c>
      <c r="I24" s="33">
        <v>4.1789699999999996</v>
      </c>
      <c r="J24" s="33">
        <v>4.30924</v>
      </c>
      <c r="K24" s="33">
        <v>4.4239199999999999</v>
      </c>
      <c r="L24" s="33">
        <v>4.4709899999999996</v>
      </c>
      <c r="M24" s="33">
        <v>4.4816700000000003</v>
      </c>
      <c r="N24" s="33">
        <v>4.4977099999999997</v>
      </c>
      <c r="O24" s="33">
        <v>4.5033399999999997</v>
      </c>
      <c r="P24" s="33">
        <v>4.5089499999999996</v>
      </c>
      <c r="Q24" s="33">
        <v>4.5145499999999998</v>
      </c>
      <c r="R24" s="33">
        <v>4.51999</v>
      </c>
      <c r="S24" s="33">
        <v>4.5253300000000003</v>
      </c>
      <c r="T24" s="33">
        <v>4.5410300000000001</v>
      </c>
    </row>
    <row r="25" spans="1:32" x14ac:dyDescent="0.25">
      <c r="A25" s="18">
        <f>A4-A3</f>
        <v>0.27083000000000013</v>
      </c>
      <c r="B25" s="18">
        <f t="shared" ref="B25:B33" si="11">273.5+C25</f>
        <v>308.5</v>
      </c>
      <c r="C25" s="18">
        <v>35</v>
      </c>
      <c r="D25" s="34">
        <v>2.4824899999999999E-11</v>
      </c>
      <c r="E25" s="34">
        <v>2.48419E-11</v>
      </c>
      <c r="F25" s="34">
        <v>2.4859400000000001E-11</v>
      </c>
      <c r="G25" s="34">
        <v>2.5131999999999999E-11</v>
      </c>
      <c r="H25" s="34">
        <v>2.5400700000000001E-11</v>
      </c>
      <c r="I25" s="34">
        <v>2.5412399999999999E-11</v>
      </c>
      <c r="J25" s="34">
        <v>2.6192199999999999E-11</v>
      </c>
      <c r="K25" s="34">
        <v>2.7481299999999999E-11</v>
      </c>
      <c r="L25" s="34">
        <v>3.0040799999999997E-11</v>
      </c>
      <c r="M25" s="34">
        <v>3.3618600000000002E-11</v>
      </c>
      <c r="N25" s="34">
        <v>3.9240600000000002E-11</v>
      </c>
      <c r="O25" s="34">
        <v>4.48617E-11</v>
      </c>
      <c r="P25" s="34">
        <v>5.0227200000000003E-11</v>
      </c>
      <c r="Q25" s="34">
        <v>5.55927E-11</v>
      </c>
      <c r="R25" s="34">
        <v>5.8658999999999999E-11</v>
      </c>
      <c r="S25" s="34">
        <v>6.0447800000000005E-11</v>
      </c>
      <c r="T25" s="34">
        <v>6.1471299999999996E-11</v>
      </c>
    </row>
    <row r="26" spans="1:32" x14ac:dyDescent="0.25">
      <c r="A26" s="18">
        <f>A6-A5</f>
        <v>0.42187999999999981</v>
      </c>
      <c r="B26" s="18">
        <f t="shared" si="11"/>
        <v>313.5</v>
      </c>
      <c r="C26" s="18">
        <v>40</v>
      </c>
    </row>
    <row r="27" spans="1:32" x14ac:dyDescent="0.25">
      <c r="A27" s="18">
        <f>A8-A7</f>
        <v>0.51562999999999981</v>
      </c>
      <c r="B27" s="18">
        <f t="shared" si="11"/>
        <v>318.5</v>
      </c>
      <c r="C27" s="18">
        <v>45</v>
      </c>
      <c r="D27" s="12">
        <v>3.4289299999999998</v>
      </c>
      <c r="E27" s="12">
        <v>3.5956000000000001</v>
      </c>
      <c r="F27" s="12">
        <v>3.7674699999999999</v>
      </c>
      <c r="G27" s="12">
        <v>3.9341599999999999</v>
      </c>
      <c r="H27" s="12">
        <v>4.0643900000000004</v>
      </c>
      <c r="I27" s="12">
        <v>4.1789699999999996</v>
      </c>
      <c r="J27" s="12">
        <v>4.30924</v>
      </c>
      <c r="K27" s="12">
        <v>4.3665500000000002</v>
      </c>
      <c r="L27" s="12">
        <v>4.4082400000000002</v>
      </c>
      <c r="M27" s="12">
        <v>4.4395300000000004</v>
      </c>
      <c r="N27" s="12">
        <v>4.4552500000000004</v>
      </c>
      <c r="O27" s="12">
        <v>4.4709700000000003</v>
      </c>
      <c r="P27" s="12">
        <v>4.4762700000000004</v>
      </c>
      <c r="Q27" s="12">
        <v>4.4816099999999999</v>
      </c>
      <c r="R27" s="12">
        <v>4.4869000000000003</v>
      </c>
      <c r="S27" s="12">
        <v>4.4870099999999997</v>
      </c>
      <c r="T27" s="12">
        <v>4.4975399999999999</v>
      </c>
      <c r="U27" s="12">
        <v>4.5028800000000002</v>
      </c>
      <c r="V27" s="12">
        <v>4.5030000000000001</v>
      </c>
      <c r="W27" s="12">
        <v>4.5031699999999999</v>
      </c>
      <c r="X27" s="12">
        <v>4.5033399999999997</v>
      </c>
      <c r="Y27" s="12">
        <v>4.5037000000000003</v>
      </c>
      <c r="Z27" s="12">
        <v>4.5144000000000002</v>
      </c>
      <c r="AA27" s="12">
        <v>4.5145499999999998</v>
      </c>
      <c r="AB27" s="12">
        <v>4.5147199999999996</v>
      </c>
      <c r="AC27" s="12">
        <v>4.51478</v>
      </c>
      <c r="AD27" s="12">
        <v>4.5253100000000002</v>
      </c>
      <c r="AE27" s="12">
        <v>4.5357900000000004</v>
      </c>
      <c r="AF27" s="12">
        <v>4.5462400000000001</v>
      </c>
    </row>
    <row r="28" spans="1:32" x14ac:dyDescent="0.25">
      <c r="A28" s="18">
        <f>A10-A9</f>
        <v>0.57812999999999981</v>
      </c>
      <c r="B28" s="18">
        <f t="shared" si="11"/>
        <v>323.5</v>
      </c>
      <c r="C28" s="18">
        <v>50</v>
      </c>
      <c r="D28" s="13">
        <v>2.4824899999999999E-11</v>
      </c>
      <c r="E28" s="13">
        <v>2.48419E-11</v>
      </c>
      <c r="F28" s="13">
        <v>2.4859400000000001E-11</v>
      </c>
      <c r="G28" s="13">
        <v>2.5131999999999999E-11</v>
      </c>
      <c r="H28" s="13">
        <v>2.5400700000000001E-11</v>
      </c>
      <c r="I28" s="13">
        <v>2.5412399999999999E-11</v>
      </c>
      <c r="J28" s="13">
        <v>2.6192199999999999E-11</v>
      </c>
      <c r="K28" s="13">
        <v>2.6453500000000001E-11</v>
      </c>
      <c r="L28" s="13">
        <v>2.6713299999999999E-11</v>
      </c>
      <c r="M28" s="13">
        <v>2.7227400000000001E-11</v>
      </c>
      <c r="N28" s="13">
        <v>2.85064E-11</v>
      </c>
      <c r="O28" s="13">
        <v>2.9785400000000002E-11</v>
      </c>
      <c r="P28" s="13">
        <v>3.1063299999999999E-11</v>
      </c>
      <c r="Q28" s="13">
        <v>3.2852099999999999E-11</v>
      </c>
      <c r="R28" s="13">
        <v>3.3874600000000001E-11</v>
      </c>
      <c r="S28" s="13">
        <v>3.5407400000000002E-11</v>
      </c>
      <c r="T28" s="13">
        <v>3.6941399999999998E-11</v>
      </c>
      <c r="U28" s="13">
        <v>3.8730199999999997E-11</v>
      </c>
      <c r="V28" s="13">
        <v>4.0263099999999998E-11</v>
      </c>
      <c r="W28" s="13">
        <v>4.2562400000000002E-11</v>
      </c>
      <c r="X28" s="13">
        <v>4.48617E-11</v>
      </c>
      <c r="Y28" s="13">
        <v>4.9715700000000003E-11</v>
      </c>
      <c r="Z28" s="13">
        <v>5.3548899999999997E-11</v>
      </c>
      <c r="AA28" s="13">
        <v>5.55927E-11</v>
      </c>
      <c r="AB28" s="13">
        <v>5.7891999999999998E-11</v>
      </c>
      <c r="AC28" s="13">
        <v>5.8658400000000001E-11</v>
      </c>
      <c r="AD28" s="13">
        <v>6.0192400000000004E-11</v>
      </c>
      <c r="AE28" s="13">
        <v>6.0959899999999996E-11</v>
      </c>
      <c r="AF28" s="13">
        <v>6.1471899999999994E-11</v>
      </c>
    </row>
    <row r="29" spans="1:32" x14ac:dyDescent="0.25">
      <c r="A29" s="18">
        <f>A12-A11</f>
        <v>0.64583000000000013</v>
      </c>
      <c r="B29" s="18">
        <f t="shared" si="11"/>
        <v>328.5</v>
      </c>
      <c r="C29" s="18">
        <v>55</v>
      </c>
    </row>
    <row r="30" spans="1:32" x14ac:dyDescent="0.25">
      <c r="A30" s="18">
        <f>A14-A13</f>
        <v>0.68229000000000006</v>
      </c>
      <c r="B30" s="18">
        <f t="shared" si="11"/>
        <v>333.5</v>
      </c>
      <c r="C30" s="18">
        <v>60</v>
      </c>
      <c r="D30" s="16"/>
      <c r="E30" s="16">
        <f>E32+E31*(1-EXP(-D23/E33))</f>
        <v>2.5299999999999999E-11</v>
      </c>
      <c r="F30" s="16">
        <f>F32+F31*(1-EXP(-E23/F33))</f>
        <v>2.5299999999999999E-11</v>
      </c>
      <c r="G30" s="16">
        <f>G32+G31*(1-EXP(-F23/G33))</f>
        <v>2.5299999999999999E-11</v>
      </c>
      <c r="H30" s="16">
        <f>H32+H31*(1-EXP(-G23/H33))</f>
        <v>2.5299999999999999E-11</v>
      </c>
      <c r="I30" s="16">
        <f>I32+I31*(1-EXP(-H23/I33))</f>
        <v>2.5299999999999999E-11</v>
      </c>
      <c r="J30" s="16">
        <f>J32+J31*(1-EXP(-I23/J33))</f>
        <v>2.5299999999999999E-11</v>
      </c>
      <c r="K30" s="16">
        <f>K32+K31*(1-EXP(-J23/K33))</f>
        <v>2.5299999999999999E-11</v>
      </c>
      <c r="L30" s="16">
        <f>L32+L31*(1-EXP(-K23/L33))</f>
        <v>2.5299999999999999E-11</v>
      </c>
      <c r="M30" s="16">
        <f>M32+M31*(1-EXP(-L23/M33))</f>
        <v>2.5299999999999999E-11</v>
      </c>
      <c r="N30" s="16">
        <f>N32+N31*(1-EXP(-M23/N33))</f>
        <v>2.5299999999999999E-11</v>
      </c>
      <c r="O30" s="16">
        <f>O32+O31*(1-EXP(-N23/O33))</f>
        <v>2.5299999999999999E-11</v>
      </c>
      <c r="P30" s="16">
        <f>P32+P31*(1-EXP(-O23/P33))</f>
        <v>6.1937359812630172E-11</v>
      </c>
      <c r="Q30" s="16">
        <f>Q32+Q31*(1-EXP(-P23/Q33))</f>
        <v>6.1937359812630172E-11</v>
      </c>
      <c r="R30" s="16">
        <f>R32+R31*(1-EXP(-Q23/R33))</f>
        <v>6.1937359812630172E-11</v>
      </c>
      <c r="S30" s="16">
        <f>S32+S31*(1-EXP(-R23/S33))</f>
        <v>6.1937359812630172E-11</v>
      </c>
      <c r="T30" s="16">
        <f>T32+T31*(1-EXP(-S23/T33))</f>
        <v>6.1937359812630172E-11</v>
      </c>
      <c r="U30" s="16">
        <f>U32+U31*(1-EXP(-T23/U33))</f>
        <v>6.1937359812630172E-11</v>
      </c>
    </row>
    <row r="31" spans="1:32" x14ac:dyDescent="0.25">
      <c r="A31" s="18">
        <f>A16-A15</f>
        <v>0.71354000000000006</v>
      </c>
      <c r="B31" s="18">
        <f t="shared" si="11"/>
        <v>338.5</v>
      </c>
      <c r="C31" s="18">
        <v>65</v>
      </c>
      <c r="D31" s="16" t="s">
        <v>14</v>
      </c>
      <c r="E31" s="17">
        <v>330000</v>
      </c>
      <c r="F31" s="17">
        <f>E31</f>
        <v>330000</v>
      </c>
      <c r="G31" s="17">
        <f>E31</f>
        <v>330000</v>
      </c>
      <c r="H31" s="17">
        <f>E31</f>
        <v>330000</v>
      </c>
      <c r="I31" s="17">
        <f>E31</f>
        <v>330000</v>
      </c>
      <c r="J31" s="17">
        <f>E31</f>
        <v>330000</v>
      </c>
      <c r="K31" s="17">
        <f>E31</f>
        <v>330000</v>
      </c>
      <c r="L31" s="17">
        <f>E31</f>
        <v>330000</v>
      </c>
      <c r="M31" s="17">
        <f>E31</f>
        <v>330000</v>
      </c>
      <c r="N31" s="17">
        <f>E31</f>
        <v>330000</v>
      </c>
      <c r="O31" s="17">
        <f>E31</f>
        <v>330000</v>
      </c>
      <c r="P31" s="17">
        <f>E31</f>
        <v>330000</v>
      </c>
      <c r="Q31" s="17">
        <f>E31</f>
        <v>330000</v>
      </c>
      <c r="R31" s="17">
        <f>E31</f>
        <v>330000</v>
      </c>
      <c r="S31" s="17">
        <f>E31</f>
        <v>330000</v>
      </c>
      <c r="T31" s="17">
        <f>E31</f>
        <v>330000</v>
      </c>
      <c r="U31" s="17">
        <f>E31</f>
        <v>330000</v>
      </c>
    </row>
    <row r="32" spans="1:32" x14ac:dyDescent="0.25">
      <c r="A32" s="18">
        <f>A18-A17</f>
        <v>0.74479000000000006</v>
      </c>
      <c r="B32" s="18">
        <f t="shared" si="11"/>
        <v>343.5</v>
      </c>
      <c r="C32" s="18">
        <v>70</v>
      </c>
      <c r="D32" s="16" t="s">
        <v>13</v>
      </c>
      <c r="E32" s="17">
        <v>2.5299999999999999E-11</v>
      </c>
      <c r="F32" s="17">
        <f>E32</f>
        <v>2.5299999999999999E-11</v>
      </c>
      <c r="G32" s="17">
        <f>E32</f>
        <v>2.5299999999999999E-11</v>
      </c>
      <c r="H32" s="17">
        <f>E32</f>
        <v>2.5299999999999999E-11</v>
      </c>
      <c r="I32" s="17">
        <f>E32</f>
        <v>2.5299999999999999E-11</v>
      </c>
      <c r="J32" s="17">
        <f>E32</f>
        <v>2.5299999999999999E-11</v>
      </c>
      <c r="K32" s="17">
        <f>E32</f>
        <v>2.5299999999999999E-11</v>
      </c>
      <c r="L32" s="17">
        <f>E32</f>
        <v>2.5299999999999999E-11</v>
      </c>
      <c r="M32" s="17">
        <f>E32</f>
        <v>2.5299999999999999E-11</v>
      </c>
      <c r="N32" s="17">
        <f>E32</f>
        <v>2.5299999999999999E-11</v>
      </c>
      <c r="O32" s="17">
        <f>E32</f>
        <v>2.5299999999999999E-11</v>
      </c>
      <c r="P32" s="17">
        <f>E32</f>
        <v>2.5299999999999999E-11</v>
      </c>
      <c r="Q32" s="17">
        <f>E32</f>
        <v>2.5299999999999999E-11</v>
      </c>
      <c r="R32" s="17">
        <f>E32</f>
        <v>2.5299999999999999E-11</v>
      </c>
      <c r="S32" s="17">
        <f>E32</f>
        <v>2.5299999999999999E-11</v>
      </c>
      <c r="T32" s="17">
        <f>E32</f>
        <v>2.5299999999999999E-11</v>
      </c>
      <c r="U32" s="17">
        <f>E32</f>
        <v>2.5299999999999999E-11</v>
      </c>
    </row>
    <row r="33" spans="1:24" x14ac:dyDescent="0.25">
      <c r="A33" s="18">
        <f>A20-A19</f>
        <v>0.78645000000000032</v>
      </c>
      <c r="B33" s="18">
        <f t="shared" si="11"/>
        <v>348.5</v>
      </c>
      <c r="C33" s="18">
        <v>75</v>
      </c>
      <c r="D33" s="16" t="s">
        <v>15</v>
      </c>
      <c r="E33" s="17">
        <v>1.62E+18</v>
      </c>
      <c r="F33" s="17">
        <f>E33</f>
        <v>1.62E+18</v>
      </c>
      <c r="G33" s="17">
        <f>E33</f>
        <v>1.62E+18</v>
      </c>
      <c r="H33" s="17">
        <f>E33</f>
        <v>1.62E+18</v>
      </c>
      <c r="I33" s="17">
        <f>E33</f>
        <v>1.62E+18</v>
      </c>
      <c r="J33" s="17">
        <f>E33</f>
        <v>1.62E+18</v>
      </c>
      <c r="K33" s="17">
        <f>E33</f>
        <v>1.62E+18</v>
      </c>
      <c r="L33" s="17">
        <f>E33</f>
        <v>1.62E+18</v>
      </c>
      <c r="M33" s="17">
        <f>E33</f>
        <v>1.62E+18</v>
      </c>
      <c r="N33" s="17">
        <f>E33</f>
        <v>1.62E+18</v>
      </c>
      <c r="O33" s="17">
        <f>E33</f>
        <v>1.62E+18</v>
      </c>
      <c r="P33" s="17">
        <f>E33</f>
        <v>1.62E+18</v>
      </c>
      <c r="Q33" s="17">
        <f>E33</f>
        <v>1.62E+18</v>
      </c>
      <c r="R33" s="17">
        <f>E33</f>
        <v>1.62E+18</v>
      </c>
      <c r="S33" s="17">
        <f>E33</f>
        <v>1.62E+18</v>
      </c>
      <c r="T33" s="17">
        <f>E33</f>
        <v>1.62E+18</v>
      </c>
      <c r="U33" s="17">
        <f>E33</f>
        <v>1.62E+18</v>
      </c>
    </row>
    <row r="35" spans="1:24" x14ac:dyDescent="0.25">
      <c r="A35" s="10">
        <v>3.4289299999999998</v>
      </c>
      <c r="B35" s="11">
        <v>2.4824899999999999E-11</v>
      </c>
      <c r="D35" s="12">
        <v>3.4289299999999998</v>
      </c>
      <c r="E35" s="13">
        <v>2.4824899999999999E-11</v>
      </c>
      <c r="Q35" s="37" t="s">
        <v>22</v>
      </c>
      <c r="R35" s="37"/>
      <c r="S35" s="37"/>
      <c r="V35" s="45" t="s">
        <v>23</v>
      </c>
      <c r="W35" s="37"/>
      <c r="X35" s="37"/>
    </row>
    <row r="36" spans="1:24" x14ac:dyDescent="0.25">
      <c r="A36" s="10">
        <v>3.5956000000000001</v>
      </c>
      <c r="B36" s="11">
        <v>2.48419E-11</v>
      </c>
      <c r="D36" s="12">
        <v>3.5956000000000001</v>
      </c>
      <c r="E36" s="13">
        <v>2.48419E-11</v>
      </c>
      <c r="Q36" s="36" t="s">
        <v>21</v>
      </c>
      <c r="R36" s="22" t="s">
        <v>20</v>
      </c>
      <c r="S36" s="35" t="s">
        <v>15</v>
      </c>
      <c r="V36" s="22" t="s">
        <v>31</v>
      </c>
      <c r="W36" s="19" t="s">
        <v>30</v>
      </c>
      <c r="X36" s="42" t="s">
        <v>29</v>
      </c>
    </row>
    <row r="37" spans="1:24" x14ac:dyDescent="0.25">
      <c r="A37" s="10">
        <v>3.7674699999999999</v>
      </c>
      <c r="B37" s="11">
        <v>2.4859400000000001E-11</v>
      </c>
      <c r="D37" s="12">
        <v>3.7674699999999999</v>
      </c>
      <c r="E37" s="13">
        <v>2.4859400000000001E-11</v>
      </c>
      <c r="Q37" s="34">
        <v>2.4824899999999999E-11</v>
      </c>
      <c r="R37" s="33">
        <v>3.4289299999999998</v>
      </c>
      <c r="S37" s="35">
        <f>EXP(R37)</f>
        <v>30.843622410966507</v>
      </c>
      <c r="V37" s="22">
        <v>1</v>
      </c>
      <c r="W37" s="6">
        <v>2.2707694576923198E-6</v>
      </c>
      <c r="X37" s="35">
        <f>EXP(R37)</f>
        <v>30.843622410966507</v>
      </c>
    </row>
    <row r="38" spans="1:24" x14ac:dyDescent="0.25">
      <c r="A38" s="10">
        <v>3.9341599999999999</v>
      </c>
      <c r="B38" s="11">
        <v>2.5131999999999999E-11</v>
      </c>
      <c r="D38" s="12">
        <v>3.9341599999999999</v>
      </c>
      <c r="E38" s="13">
        <v>2.5131999999999999E-11</v>
      </c>
      <c r="Q38" s="34">
        <v>2.48419E-11</v>
      </c>
      <c r="R38" s="33">
        <v>3.5956000000000001</v>
      </c>
      <c r="S38" s="18">
        <f>EXP(R38)</f>
        <v>36.437555964008943</v>
      </c>
      <c r="V38" s="22">
        <v>2</v>
      </c>
      <c r="W38" s="6">
        <v>-6.6870716054173197E-6</v>
      </c>
      <c r="X38" s="35">
        <f t="shared" ref="X38:X52" si="12">EXP(R38)</f>
        <v>36.437555964008943</v>
      </c>
    </row>
    <row r="39" spans="1:24" x14ac:dyDescent="0.25">
      <c r="A39" s="10">
        <v>4.0643900000000004</v>
      </c>
      <c r="B39" s="11">
        <v>2.5400700000000001E-11</v>
      </c>
      <c r="D39" s="12">
        <v>4.0643900000000004</v>
      </c>
      <c r="E39" s="13">
        <v>2.5400700000000001E-11</v>
      </c>
      <c r="Q39" s="34">
        <v>2.4859400000000001E-11</v>
      </c>
      <c r="R39" s="33">
        <v>3.7674699999999999</v>
      </c>
      <c r="S39" s="18">
        <f>EXP(R39)</f>
        <v>43.270451990534632</v>
      </c>
      <c r="V39" s="22">
        <v>3</v>
      </c>
      <c r="W39" s="6">
        <v>3.2545030348127799E-6</v>
      </c>
      <c r="X39" s="35">
        <f t="shared" si="12"/>
        <v>43.270451990534632</v>
      </c>
    </row>
    <row r="40" spans="1:24" x14ac:dyDescent="0.25">
      <c r="A40" s="10">
        <v>4.1789699999999996</v>
      </c>
      <c r="B40" s="11">
        <v>2.5412399999999999E-11</v>
      </c>
      <c r="D40" s="12">
        <v>4.1789699999999996</v>
      </c>
      <c r="E40" s="13">
        <v>2.5412399999999999E-11</v>
      </c>
      <c r="Q40" s="34">
        <v>2.5131999999999999E-11</v>
      </c>
      <c r="R40" s="33">
        <v>3.9341599999999999</v>
      </c>
      <c r="S40" s="18">
        <f>EXP(R40)</f>
        <v>51.119191795647332</v>
      </c>
      <c r="V40" s="22">
        <v>4</v>
      </c>
      <c r="W40" s="6">
        <v>5.07197452804561E-6</v>
      </c>
      <c r="X40" s="35">
        <f t="shared" si="12"/>
        <v>51.119191795647332</v>
      </c>
    </row>
    <row r="41" spans="1:24" x14ac:dyDescent="0.25">
      <c r="A41" s="10">
        <v>4.30924</v>
      </c>
      <c r="B41" s="11">
        <v>2.6192199999999999E-11</v>
      </c>
      <c r="D41" s="12">
        <v>4.30924</v>
      </c>
      <c r="E41" s="13">
        <v>2.6192199999999999E-11</v>
      </c>
      <c r="Q41" s="34">
        <v>2.5400700000000001E-11</v>
      </c>
      <c r="R41" s="33">
        <v>4.0643900000000004</v>
      </c>
      <c r="S41" s="18">
        <f>EXP(R41)</f>
        <v>58.229377766335645</v>
      </c>
      <c r="V41" s="22">
        <v>5</v>
      </c>
      <c r="W41" s="6">
        <v>1.1000411673908199E-6</v>
      </c>
      <c r="X41" s="35">
        <f t="shared" si="12"/>
        <v>58.229377766335645</v>
      </c>
    </row>
    <row r="42" spans="1:24" x14ac:dyDescent="0.25">
      <c r="A42" s="10">
        <v>4.4239199999999999</v>
      </c>
      <c r="B42" s="11">
        <v>2.7481299999999999E-11</v>
      </c>
      <c r="D42" s="12">
        <v>4.3665500000000002</v>
      </c>
      <c r="E42" s="13">
        <v>2.6453500000000001E-11</v>
      </c>
      <c r="Q42" s="34">
        <v>2.5412399999999999E-11</v>
      </c>
      <c r="R42" s="33">
        <v>4.1789699999999996</v>
      </c>
      <c r="S42" s="18">
        <f>EXP(R42)</f>
        <v>65.298561046614864</v>
      </c>
      <c r="V42" s="22">
        <v>6</v>
      </c>
      <c r="W42" s="6">
        <v>-2.97784011482108E-6</v>
      </c>
      <c r="X42" s="35">
        <f t="shared" si="12"/>
        <v>65.298561046614864</v>
      </c>
    </row>
    <row r="43" spans="1:24" x14ac:dyDescent="0.25">
      <c r="A43" s="10">
        <v>4.4709899999999996</v>
      </c>
      <c r="B43" s="11">
        <v>3.0040799999999997E-11</v>
      </c>
      <c r="D43" s="12">
        <v>4.4082400000000002</v>
      </c>
      <c r="E43" s="13">
        <v>2.6713299999999999E-11</v>
      </c>
      <c r="Q43" s="34">
        <v>2.6192199999999999E-11</v>
      </c>
      <c r="R43" s="33">
        <v>4.30924</v>
      </c>
      <c r="S43" s="18">
        <f>EXP(R43)</f>
        <v>74.383935661718766</v>
      </c>
      <c r="V43" s="22">
        <v>7</v>
      </c>
      <c r="W43" s="6">
        <v>-5.0328376881648697E-6</v>
      </c>
      <c r="X43" s="35">
        <f t="shared" si="12"/>
        <v>74.383935661718766</v>
      </c>
    </row>
    <row r="44" spans="1:24" x14ac:dyDescent="0.25">
      <c r="A44" s="10">
        <v>4.4816700000000003</v>
      </c>
      <c r="B44" s="11">
        <v>3.3618600000000002E-11</v>
      </c>
      <c r="D44" s="12">
        <v>4.4395300000000004</v>
      </c>
      <c r="E44" s="13">
        <v>2.7227400000000001E-11</v>
      </c>
      <c r="Q44" s="34">
        <v>2.7481299999999999E-11</v>
      </c>
      <c r="R44" s="33">
        <v>4.4239199999999999</v>
      </c>
      <c r="S44" s="18">
        <f>EXP(R44)</f>
        <v>83.422662077381617</v>
      </c>
      <c r="V44" s="22">
        <v>8</v>
      </c>
      <c r="W44" s="6">
        <v>-2.9988754116559102E-6</v>
      </c>
      <c r="X44" s="35">
        <f t="shared" si="12"/>
        <v>83.422662077381617</v>
      </c>
    </row>
    <row r="45" spans="1:24" x14ac:dyDescent="0.25">
      <c r="A45" s="10">
        <v>4.4977099999999997</v>
      </c>
      <c r="B45" s="11">
        <v>3.9240600000000002E-11</v>
      </c>
      <c r="D45" s="12">
        <v>4.4552500000000004</v>
      </c>
      <c r="E45" s="13">
        <v>2.85064E-11</v>
      </c>
      <c r="Q45" s="34">
        <v>3.0040799999999997E-11</v>
      </c>
      <c r="R45" s="33">
        <v>4.4709899999999996</v>
      </c>
      <c r="S45" s="18">
        <f>EXP(R45)</f>
        <v>87.443248992516914</v>
      </c>
      <c r="V45" s="22">
        <v>9</v>
      </c>
      <c r="W45" s="6">
        <v>-9.992079250979339E-7</v>
      </c>
      <c r="X45" s="35">
        <f t="shared" si="12"/>
        <v>87.443248992516914</v>
      </c>
    </row>
    <row r="46" spans="1:24" x14ac:dyDescent="0.25">
      <c r="A46" s="10">
        <v>4.5033399999999997</v>
      </c>
      <c r="B46" s="11">
        <v>4.48617E-11</v>
      </c>
      <c r="D46" s="12">
        <v>4.4709700000000003</v>
      </c>
      <c r="E46" s="13">
        <v>2.9785400000000002E-11</v>
      </c>
      <c r="Q46" s="34">
        <v>3.3618600000000002E-11</v>
      </c>
      <c r="R46" s="33">
        <v>4.4816700000000003</v>
      </c>
      <c r="S46" s="18">
        <f>EXP(R46)</f>
        <v>88.382147686379383</v>
      </c>
      <c r="V46" s="22">
        <v>10</v>
      </c>
      <c r="W46" s="6">
        <v>-4.5843887823396E-7</v>
      </c>
      <c r="X46" s="35">
        <f t="shared" si="12"/>
        <v>88.382147686379383</v>
      </c>
    </row>
    <row r="47" spans="1:24" x14ac:dyDescent="0.25">
      <c r="A47" s="10">
        <v>4.5089499999999996</v>
      </c>
      <c r="B47" s="11">
        <v>5.0227200000000003E-11</v>
      </c>
      <c r="D47" s="12">
        <v>4.4762700000000004</v>
      </c>
      <c r="E47" s="13">
        <v>3.1063299999999999E-11</v>
      </c>
      <c r="Q47" s="34">
        <v>3.9240600000000002E-11</v>
      </c>
      <c r="R47" s="33">
        <v>4.4977099999999997</v>
      </c>
      <c r="S47" s="18">
        <f>EXP(R47)</f>
        <v>89.811227919196696</v>
      </c>
      <c r="V47" s="22">
        <v>11</v>
      </c>
      <c r="W47" s="6">
        <v>4.0799751522721297E-7</v>
      </c>
      <c r="X47" s="35">
        <f t="shared" si="12"/>
        <v>89.811227919196696</v>
      </c>
    </row>
    <row r="48" spans="1:24" x14ac:dyDescent="0.25">
      <c r="A48" s="10">
        <v>4.5145499999999998</v>
      </c>
      <c r="B48" s="11">
        <v>5.55927E-11</v>
      </c>
      <c r="D48" s="12">
        <v>4.4816099999999999</v>
      </c>
      <c r="E48" s="13">
        <v>3.2852099999999999E-11</v>
      </c>
      <c r="Q48" s="34">
        <v>4.48617E-11</v>
      </c>
      <c r="R48" s="33">
        <v>4.5033399999999997</v>
      </c>
      <c r="S48" s="18">
        <f>EXP(R48)</f>
        <v>90.318291176089517</v>
      </c>
      <c r="V48" s="22">
        <v>12</v>
      </c>
      <c r="W48" s="6">
        <v>7.5515374031631503E-7</v>
      </c>
      <c r="X48" s="35">
        <f t="shared" si="12"/>
        <v>90.318291176089517</v>
      </c>
    </row>
    <row r="49" spans="1:24" x14ac:dyDescent="0.25">
      <c r="A49" s="10">
        <v>4.51999</v>
      </c>
      <c r="B49" s="11">
        <v>5.8658999999999999E-11</v>
      </c>
      <c r="D49" s="12">
        <v>4.4869000000000003</v>
      </c>
      <c r="E49" s="13">
        <v>3.3874600000000001E-11</v>
      </c>
      <c r="Q49" s="34">
        <v>5.0227200000000003E-11</v>
      </c>
      <c r="R49" s="33">
        <v>4.5089499999999996</v>
      </c>
      <c r="S49" s="18">
        <f>EXP(R49)</f>
        <v>90.826400704208282</v>
      </c>
      <c r="V49" s="22">
        <v>13</v>
      </c>
      <c r="W49" s="6">
        <v>1.07757092210057E-6</v>
      </c>
      <c r="X49" s="35">
        <f t="shared" si="12"/>
        <v>90.826400704208282</v>
      </c>
    </row>
    <row r="50" spans="1:24" x14ac:dyDescent="0.25">
      <c r="A50" s="10">
        <v>4.5253300000000003</v>
      </c>
      <c r="B50" s="11">
        <v>6.0447800000000005E-11</v>
      </c>
      <c r="D50" s="12">
        <v>4.4870099999999997</v>
      </c>
      <c r="E50" s="13">
        <v>3.5407400000000002E-11</v>
      </c>
      <c r="Q50" s="34">
        <v>5.55927E-11</v>
      </c>
      <c r="R50" s="33">
        <v>4.5145499999999998</v>
      </c>
      <c r="S50" s="18">
        <f>EXP(R50)</f>
        <v>91.336455368269085</v>
      </c>
      <c r="V50" s="22">
        <v>14</v>
      </c>
      <c r="W50" s="6">
        <v>1.43568222402735E-6</v>
      </c>
      <c r="X50" s="35">
        <f t="shared" si="12"/>
        <v>91.336455368269085</v>
      </c>
    </row>
    <row r="51" spans="1:24" x14ac:dyDescent="0.25">
      <c r="A51" s="10">
        <v>4.5410300000000001</v>
      </c>
      <c r="B51" s="11">
        <v>6.1471299999999996E-11</v>
      </c>
      <c r="D51" s="12">
        <v>4.4975399999999999</v>
      </c>
      <c r="E51" s="13">
        <v>3.6941399999999998E-11</v>
      </c>
      <c r="Q51" s="34">
        <v>5.8658999999999999E-11</v>
      </c>
      <c r="R51" s="33">
        <v>4.51999</v>
      </c>
      <c r="S51" s="18">
        <f>EXP(R51)</f>
        <v>91.834679626768761</v>
      </c>
      <c r="V51" s="22">
        <v>15</v>
      </c>
      <c r="W51" s="6">
        <v>1.7663472990839599E-6</v>
      </c>
      <c r="X51" s="35">
        <f t="shared" si="12"/>
        <v>91.834679626768761</v>
      </c>
    </row>
    <row r="52" spans="1:24" x14ac:dyDescent="0.25">
      <c r="D52" s="12">
        <v>4.5028800000000002</v>
      </c>
      <c r="E52" s="13">
        <v>3.8730199999999997E-11</v>
      </c>
      <c r="Q52" s="34">
        <v>6.0447800000000005E-11</v>
      </c>
      <c r="R52" s="33">
        <v>4.5253300000000003</v>
      </c>
      <c r="S52" s="18">
        <f>EXP(R52)</f>
        <v>92.326388510247355</v>
      </c>
      <c r="V52" s="22">
        <v>16</v>
      </c>
      <c r="W52" s="6">
        <v>2.1212174932007201E-6</v>
      </c>
      <c r="X52" s="35">
        <f t="shared" si="12"/>
        <v>92.326388510247355</v>
      </c>
    </row>
    <row r="53" spans="1:24" x14ac:dyDescent="0.25">
      <c r="D53" s="12">
        <v>4.5030000000000001</v>
      </c>
      <c r="E53" s="13">
        <v>4.0263099999999998E-11</v>
      </c>
      <c r="Q53" s="34">
        <v>6.1471299999999996E-11</v>
      </c>
      <c r="R53" s="33">
        <v>4.5410300000000001</v>
      </c>
      <c r="S53" s="18">
        <f>EXP(R53)</f>
        <v>93.787351358949437</v>
      </c>
      <c r="V53" s="40" t="s">
        <v>24</v>
      </c>
      <c r="W53" s="43">
        <v>-1.04579770276517E-7</v>
      </c>
      <c r="X53" s="44"/>
    </row>
    <row r="54" spans="1:24" x14ac:dyDescent="0.25">
      <c r="D54" s="12">
        <v>4.5031699999999999</v>
      </c>
      <c r="E54" s="13">
        <v>4.2562400000000002E-11</v>
      </c>
    </row>
    <row r="55" spans="1:24" x14ac:dyDescent="0.25">
      <c r="D55" s="12">
        <v>4.5033399999999997</v>
      </c>
      <c r="E55" s="13">
        <v>4.48617E-11</v>
      </c>
    </row>
    <row r="56" spans="1:24" x14ac:dyDescent="0.25">
      <c r="D56" s="12">
        <v>4.5037000000000003</v>
      </c>
      <c r="E56" s="13">
        <v>4.9715700000000003E-11</v>
      </c>
      <c r="Q56" s="45" t="s">
        <v>35</v>
      </c>
      <c r="R56" s="37"/>
      <c r="S56" s="37"/>
    </row>
    <row r="57" spans="1:24" x14ac:dyDescent="0.25">
      <c r="D57" s="12">
        <v>4.5144000000000002</v>
      </c>
      <c r="E57" s="13">
        <v>5.3548899999999997E-11</v>
      </c>
      <c r="Q57" s="22" t="s">
        <v>31</v>
      </c>
      <c r="R57" s="19" t="s">
        <v>32</v>
      </c>
      <c r="S57" s="42" t="s">
        <v>33</v>
      </c>
    </row>
    <row r="58" spans="1:24" x14ac:dyDescent="0.25">
      <c r="D58" s="12">
        <v>4.5145499999999998</v>
      </c>
      <c r="E58" s="13">
        <v>5.55927E-11</v>
      </c>
      <c r="Q58" s="22">
        <v>1</v>
      </c>
      <c r="R58" s="6">
        <v>-5787542.3138579</v>
      </c>
      <c r="S58" s="35">
        <v>-40.025231506472402</v>
      </c>
    </row>
    <row r="59" spans="1:24" x14ac:dyDescent="0.25">
      <c r="D59" s="12">
        <v>4.5147199999999996</v>
      </c>
      <c r="E59" s="13">
        <v>5.7891999999999998E-11</v>
      </c>
      <c r="Q59" s="22">
        <v>2</v>
      </c>
      <c r="R59" s="6">
        <v>1350.02790560737</v>
      </c>
      <c r="S59" s="35">
        <v>45.735653228570897</v>
      </c>
    </row>
    <row r="60" spans="1:24" x14ac:dyDescent="0.25">
      <c r="D60" s="12">
        <v>4.51478</v>
      </c>
      <c r="E60" s="13">
        <v>5.8658400000000001E-11</v>
      </c>
      <c r="Q60" s="22">
        <v>3</v>
      </c>
      <c r="R60" s="6">
        <v>2024.66160576789</v>
      </c>
      <c r="S60" s="35">
        <v>57.4521752060285</v>
      </c>
    </row>
    <row r="61" spans="1:24" x14ac:dyDescent="0.25">
      <c r="D61" s="12">
        <v>4.5253100000000002</v>
      </c>
      <c r="E61" s="13">
        <v>6.0192400000000004E-11</v>
      </c>
      <c r="Q61" s="22">
        <v>4</v>
      </c>
      <c r="R61" s="6">
        <v>-41287.299719034803</v>
      </c>
      <c r="S61" s="35">
        <v>67.949810623916903</v>
      </c>
    </row>
    <row r="62" spans="1:24" x14ac:dyDescent="0.25">
      <c r="D62" s="12">
        <v>4.5357900000000004</v>
      </c>
      <c r="E62" s="13">
        <v>6.0959899999999996E-11</v>
      </c>
      <c r="Q62" s="22">
        <v>5</v>
      </c>
      <c r="R62" s="6">
        <v>-1182607.40350992</v>
      </c>
      <c r="S62" s="35">
        <v>81.0367535328907</v>
      </c>
    </row>
    <row r="63" spans="1:24" x14ac:dyDescent="0.25">
      <c r="D63" s="12">
        <v>4.5462400000000001</v>
      </c>
      <c r="E63" s="13">
        <v>6.1471899999999994E-11</v>
      </c>
      <c r="Q63" s="22">
        <v>6</v>
      </c>
      <c r="R63" s="6">
        <v>-3523727.5764683401</v>
      </c>
      <c r="S63" s="35">
        <v>87.062471643002198</v>
      </c>
    </row>
    <row r="64" spans="1:24" x14ac:dyDescent="0.25">
      <c r="Q64" s="22">
        <v>7</v>
      </c>
      <c r="R64" s="6">
        <v>-1876242.3963935899</v>
      </c>
      <c r="S64" s="35">
        <v>88.284514149641396</v>
      </c>
    </row>
    <row r="65" spans="17:19" x14ac:dyDescent="0.25">
      <c r="Q65" s="22">
        <v>8</v>
      </c>
      <c r="R65" s="6">
        <v>12162427.8707709</v>
      </c>
      <c r="S65" s="35">
        <v>89.869257703478397</v>
      </c>
    </row>
    <row r="66" spans="17:19" x14ac:dyDescent="0.25">
      <c r="Q66" s="22">
        <v>9</v>
      </c>
      <c r="R66" s="6">
        <v>134456257.55560699</v>
      </c>
      <c r="S66" s="35">
        <v>90.4229501062011</v>
      </c>
    </row>
    <row r="67" spans="17:19" x14ac:dyDescent="0.25">
      <c r="Q67" s="22">
        <v>10</v>
      </c>
      <c r="R67" s="6">
        <v>-2638131047.6863499</v>
      </c>
      <c r="S67" s="35">
        <v>90.975365890098303</v>
      </c>
    </row>
    <row r="68" spans="17:19" x14ac:dyDescent="0.25">
      <c r="Q68" s="22">
        <v>11</v>
      </c>
      <c r="R68" s="6">
        <v>5220033118.5288296</v>
      </c>
      <c r="S68" s="35">
        <v>91.535166545748694</v>
      </c>
    </row>
    <row r="69" spans="17:19" x14ac:dyDescent="0.25">
      <c r="Q69" s="22">
        <v>12</v>
      </c>
      <c r="R69" s="6">
        <v>-2726942244.86307</v>
      </c>
      <c r="S69" s="35">
        <v>92.095349987669096</v>
      </c>
    </row>
    <row r="70" spans="17:19" x14ac:dyDescent="0.25">
      <c r="Q70" s="40" t="s">
        <v>34</v>
      </c>
      <c r="R70" s="43">
        <v>9562100</v>
      </c>
      <c r="S70" s="44"/>
    </row>
  </sheetData>
  <mergeCells count="26">
    <mergeCell ref="Q56:S56"/>
    <mergeCell ref="R70:S70"/>
    <mergeCell ref="Q35:S35"/>
    <mergeCell ref="A22:C22"/>
    <mergeCell ref="W53:X53"/>
    <mergeCell ref="V35:X35"/>
    <mergeCell ref="D13:D14"/>
    <mergeCell ref="D15:D16"/>
    <mergeCell ref="D17:D18"/>
    <mergeCell ref="D19:D20"/>
    <mergeCell ref="C13:C14"/>
    <mergeCell ref="C15:C16"/>
    <mergeCell ref="C17:C18"/>
    <mergeCell ref="C19:C20"/>
    <mergeCell ref="D11:D12"/>
    <mergeCell ref="C1:C2"/>
    <mergeCell ref="C3:C4"/>
    <mergeCell ref="C5:C6"/>
    <mergeCell ref="C7:C8"/>
    <mergeCell ref="C9:C10"/>
    <mergeCell ref="C11:C12"/>
    <mergeCell ref="D1:D2"/>
    <mergeCell ref="D3:D4"/>
    <mergeCell ref="D5:D6"/>
    <mergeCell ref="D7:D8"/>
    <mergeCell ref="D9:D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28" sqref="D28"/>
    </sheetView>
  </sheetViews>
  <sheetFormatPr defaultRowHeight="15" x14ac:dyDescent="0.25"/>
  <sheetData>
    <row r="1" spans="1:5" x14ac:dyDescent="0.25">
      <c r="A1" s="14" t="s">
        <v>16</v>
      </c>
      <c r="B1" s="14" t="s">
        <v>17</v>
      </c>
      <c r="D1" s="22" t="s">
        <v>16</v>
      </c>
      <c r="E1" s="22" t="s">
        <v>17</v>
      </c>
    </row>
    <row r="2" spans="1:5" x14ac:dyDescent="0.25">
      <c r="A2" s="14">
        <v>-0.74738997813628905</v>
      </c>
      <c r="B2" s="14">
        <v>3.4304547163201802</v>
      </c>
      <c r="D2" s="22">
        <v>-2.65485822586797</v>
      </c>
      <c r="E2" s="22">
        <v>3.5455601103085801</v>
      </c>
    </row>
    <row r="3" spans="1:5" x14ac:dyDescent="0.25">
      <c r="A3" s="14">
        <v>3.32024522226649</v>
      </c>
      <c r="B3" s="14">
        <v>3.70090558457624</v>
      </c>
      <c r="D3" s="22">
        <v>3.3606547979574102</v>
      </c>
      <c r="E3" s="22">
        <v>3.6580798055974801</v>
      </c>
    </row>
    <row r="4" spans="1:5" x14ac:dyDescent="0.25">
      <c r="A4" s="14">
        <v>1.2026975245449101</v>
      </c>
      <c r="B4" s="14">
        <v>3.7406881508960499</v>
      </c>
      <c r="D4" s="22">
        <v>2.4634151406529998</v>
      </c>
      <c r="E4" s="22">
        <v>3.7063700126267798</v>
      </c>
    </row>
    <row r="5" spans="1:5" x14ac:dyDescent="0.25">
      <c r="A5" s="14">
        <v>-2.91577389321793</v>
      </c>
      <c r="B5" s="14">
        <v>3.84667399975244</v>
      </c>
      <c r="D5" s="22">
        <v>1.6295236399122901</v>
      </c>
      <c r="E5" s="22">
        <v>3.73268844127375</v>
      </c>
    </row>
    <row r="6" spans="1:5" x14ac:dyDescent="0.25">
      <c r="A6" s="14">
        <v>-3.4432346525020399</v>
      </c>
      <c r="B6" s="14">
        <v>3.9823957085331698</v>
      </c>
      <c r="D6" s="22">
        <v>-0.692074157604748</v>
      </c>
      <c r="E6" s="22">
        <v>3.7979037280472099</v>
      </c>
    </row>
    <row r="7" spans="1:5" x14ac:dyDescent="0.25">
      <c r="A7" s="14">
        <v>0.46307720969563998</v>
      </c>
      <c r="B7" s="14">
        <v>4.1222382680738896</v>
      </c>
      <c r="D7" s="22">
        <v>-2.1433369555494401</v>
      </c>
      <c r="E7" s="22">
        <v>3.8460592025797502</v>
      </c>
    </row>
    <row r="8" spans="1:5" x14ac:dyDescent="0.25">
      <c r="A8" s="14">
        <v>0.68097079308920105</v>
      </c>
      <c r="B8" s="14">
        <v>4.1283096489684796</v>
      </c>
      <c r="D8" s="22">
        <v>-2.6992149413353101</v>
      </c>
      <c r="E8" s="22">
        <v>3.8710872843600099</v>
      </c>
    </row>
    <row r="9" spans="1:5" x14ac:dyDescent="0.25">
      <c r="A9" s="14">
        <v>3.8070740955581699</v>
      </c>
      <c r="B9" s="14">
        <v>4.4337432494456097</v>
      </c>
      <c r="D9" s="22">
        <v>-0.97452833118870497</v>
      </c>
      <c r="E9" s="22">
        <v>4.0682816224910603</v>
      </c>
    </row>
    <row r="10" spans="1:5" x14ac:dyDescent="0.25">
      <c r="A10" s="14">
        <v>2.0782435854216699</v>
      </c>
      <c r="B10" s="14">
        <v>4.4657695522324596</v>
      </c>
      <c r="D10" s="22">
        <v>3.66961790861999</v>
      </c>
      <c r="E10" s="22">
        <v>4.4585491434344204</v>
      </c>
    </row>
    <row r="11" spans="1:5" x14ac:dyDescent="0.25">
      <c r="A11" s="14">
        <v>1.33405461941533</v>
      </c>
      <c r="B11" s="14">
        <v>4.47691724976589</v>
      </c>
      <c r="D11" s="22">
        <v>2.6499485365525199</v>
      </c>
      <c r="E11" s="22">
        <v>4.4725910880387403</v>
      </c>
    </row>
    <row r="12" spans="1:5" x14ac:dyDescent="0.25">
      <c r="A12" s="14">
        <v>0.27231648226405503</v>
      </c>
      <c r="B12" s="14">
        <v>4.4911368316733604</v>
      </c>
      <c r="D12" s="22">
        <v>1.6990406451961899</v>
      </c>
      <c r="E12" s="22">
        <v>4.4841848034874197</v>
      </c>
    </row>
    <row r="13" spans="1:5" x14ac:dyDescent="0.25">
      <c r="A13" s="14">
        <v>0.196600328667807</v>
      </c>
      <c r="B13" s="14">
        <v>4.4920864392794</v>
      </c>
      <c r="D13" s="22">
        <v>1.35801242618166</v>
      </c>
      <c r="E13" s="22">
        <v>4.48805455914537</v>
      </c>
    </row>
    <row r="14" spans="1:5" x14ac:dyDescent="0.25">
      <c r="A14" s="14">
        <v>-0.39668086667666902</v>
      </c>
      <c r="B14" s="14">
        <v>4.4993130453658399</v>
      </c>
      <c r="D14" s="22">
        <v>-1.2638849132742901E-2</v>
      </c>
      <c r="E14" s="22">
        <v>4.5024662689036701</v>
      </c>
    </row>
    <row r="15" spans="1:5" x14ac:dyDescent="0.25">
      <c r="A15" s="14">
        <v>-0.73525260517545898</v>
      </c>
      <c r="B15" s="14">
        <v>4.5032537994521604</v>
      </c>
      <c r="D15" s="22">
        <v>-0.58511597338271204</v>
      </c>
      <c r="E15" s="22">
        <v>4.5080138981516802</v>
      </c>
    </row>
    <row r="16" spans="1:5" x14ac:dyDescent="0.25">
      <c r="A16" s="14">
        <v>-1.50103714781992</v>
      </c>
      <c r="B16" s="14">
        <v>4.5117659807152002</v>
      </c>
      <c r="D16" s="22">
        <v>-3.3321619645167</v>
      </c>
      <c r="E16" s="22">
        <v>4.5318356071935799</v>
      </c>
    </row>
    <row r="17" spans="1:5" x14ac:dyDescent="0.25">
      <c r="A17" s="14">
        <v>-3.6161613102514201</v>
      </c>
      <c r="B17" s="14">
        <v>4.53289056821054</v>
      </c>
      <c r="D17" s="22">
        <v>-3.7365213308241798</v>
      </c>
      <c r="E17" s="22">
        <v>4.5350160271766597</v>
      </c>
    </row>
    <row r="18" spans="1:5" x14ac:dyDescent="0.25">
      <c r="A18" s="14">
        <v>2.46224660535252E-4</v>
      </c>
      <c r="B18" s="14">
        <v>4.5375687346622504</v>
      </c>
      <c r="D18" s="22">
        <v>2.33712311903461E-4</v>
      </c>
      <c r="E18" s="22">
        <v>4.5392040696012099</v>
      </c>
    </row>
    <row r="20" spans="1:5" x14ac:dyDescent="0.25">
      <c r="A20" s="14" t="s">
        <v>18</v>
      </c>
      <c r="B20" s="21" t="s">
        <v>17</v>
      </c>
    </row>
    <row r="21" spans="1:5" x14ac:dyDescent="0.25">
      <c r="A21" s="5">
        <v>-7.9083375988413006E-6</v>
      </c>
      <c r="B21" s="21">
        <v>3.5658084213488901</v>
      </c>
    </row>
    <row r="22" spans="1:5" x14ac:dyDescent="0.25">
      <c r="A22" s="5">
        <v>-2.9413676589330802E-6</v>
      </c>
      <c r="B22" s="21">
        <v>3.6509114628973398</v>
      </c>
    </row>
    <row r="23" spans="1:5" x14ac:dyDescent="0.25">
      <c r="A23" s="5">
        <v>-6.4888438209544805E-7</v>
      </c>
      <c r="B23" s="21">
        <v>3.6992415736779898</v>
      </c>
    </row>
    <row r="24" spans="1:5" x14ac:dyDescent="0.25">
      <c r="A24" s="5">
        <v>4.0421423574112998E-6</v>
      </c>
      <c r="B24" s="21">
        <v>3.8429999404857398</v>
      </c>
    </row>
    <row r="25" spans="1:5" x14ac:dyDescent="0.25">
      <c r="A25" s="5">
        <v>5.5424585126573299E-6</v>
      </c>
      <c r="B25" s="21">
        <v>3.9281911400077898</v>
      </c>
    </row>
    <row r="26" spans="1:5" x14ac:dyDescent="0.25">
      <c r="A26" s="5">
        <v>5.98833792304867E-6</v>
      </c>
      <c r="B26" s="21">
        <v>3.9732133414014501</v>
      </c>
    </row>
    <row r="27" spans="1:5" x14ac:dyDescent="0.25">
      <c r="A27" s="5">
        <v>4.9711858576341301E-6</v>
      </c>
      <c r="B27" s="21">
        <v>4.2206699639804599</v>
      </c>
    </row>
    <row r="28" spans="1:5" x14ac:dyDescent="0.25">
      <c r="A28" s="5">
        <v>3.66057552480386E-6</v>
      </c>
      <c r="B28" s="21">
        <v>4.2966612549815801</v>
      </c>
    </row>
    <row r="29" spans="1:5" x14ac:dyDescent="0.25">
      <c r="A29" s="5">
        <v>1.4657817111308601E-6</v>
      </c>
      <c r="B29" s="21">
        <v>4.3936026444318497</v>
      </c>
    </row>
    <row r="30" spans="1:5" x14ac:dyDescent="0.25">
      <c r="A30" s="5">
        <v>-1.6089276197E-6</v>
      </c>
      <c r="B30" s="21">
        <v>4.50166377704645</v>
      </c>
    </row>
    <row r="31" spans="1:5" x14ac:dyDescent="0.25">
      <c r="A31" s="5">
        <v>-1.6212658975183701E-6</v>
      </c>
      <c r="B31" s="21">
        <v>4.5020110008884702</v>
      </c>
    </row>
    <row r="32" spans="1:5" x14ac:dyDescent="0.25">
      <c r="A32" s="5">
        <v>-1.7306990919977099E-6</v>
      </c>
      <c r="B32" s="21">
        <v>4.5053405727482998</v>
      </c>
    </row>
    <row r="33" spans="1:2" x14ac:dyDescent="0.25">
      <c r="A33" s="5">
        <v>-1.9834088989622398E-6</v>
      </c>
      <c r="B33" s="21">
        <v>4.5133276711828696</v>
      </c>
    </row>
    <row r="34" spans="1:2" x14ac:dyDescent="0.25">
      <c r="A34" s="5">
        <v>-2.2941132113911E-6</v>
      </c>
      <c r="B34" s="21">
        <v>4.5231044223735797</v>
      </c>
    </row>
    <row r="35" spans="1:2" x14ac:dyDescent="0.25">
      <c r="A35" s="5">
        <v>-2.3431383392853801E-6</v>
      </c>
      <c r="B35" s="21">
        <v>4.5251067962901201</v>
      </c>
    </row>
    <row r="36" spans="1:2" x14ac:dyDescent="0.25">
      <c r="A36" s="5">
        <v>-2.73357454318623E-6</v>
      </c>
      <c r="B36" s="21">
        <v>4.5371714015887603</v>
      </c>
    </row>
    <row r="37" spans="1:2" x14ac:dyDescent="0.25">
      <c r="A37" s="5">
        <v>1.07698791311339E-7</v>
      </c>
      <c r="B37" s="21">
        <v>4.5406030109160804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2020-01-19T21:37:50Z</dcterms:modified>
</cp:coreProperties>
</file>