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cneece_e\Work Folders\Desktop\Desktop excel\"/>
    </mc:Choice>
  </mc:AlternateContent>
  <xr:revisionPtr revIDLastSave="0" documentId="13_ncr:1_{A86AE8B6-1B5B-47E6-A5E1-0976AC24E94F}" xr6:coauthVersionLast="47" xr6:coauthVersionMax="47" xr10:uidLastSave="{00000000-0000-0000-0000-000000000000}"/>
  <bookViews>
    <workbookView xWindow="-110" yWindow="-110" windowWidth="19420" windowHeight="10300" xr2:uid="{8E06A568-0418-43C5-9B49-FFAC3F1758EC}"/>
  </bookViews>
  <sheets>
    <sheet name="TOC" sheetId="1" r:id="rId1"/>
    <sheet name="Table 1" sheetId="9" r:id="rId2"/>
    <sheet name="Table 2" sheetId="10" r:id="rId3"/>
    <sheet name="Table 3" sheetId="11" r:id="rId4"/>
    <sheet name="Table 4" sheetId="12" r:id="rId5"/>
    <sheet name="Table 5" sheetId="13" r:id="rId6"/>
    <sheet name="S-1" sheetId="14" r:id="rId7"/>
    <sheet name="S-2" sheetId="15" r:id="rId8"/>
    <sheet name="S-3" sheetId="16" r:id="rId9"/>
    <sheet name="S-4" sheetId="17" r:id="rId10"/>
    <sheet name="S-5" sheetId="18" r:id="rId11"/>
    <sheet name="S-6" sheetId="19" r:id="rId12"/>
    <sheet name="S-7" sheetId="20" r:id="rId13"/>
  </sheets>
  <externalReferences>
    <externalReference r:id="rId14"/>
    <externalReference r:id="rId15"/>
    <externalReference r:id="rId16"/>
    <externalReference r:id="rId17"/>
    <externalReference r:id="rId18"/>
  </externalReferences>
  <definedNames>
    <definedName name="AdjDiscPrem_PY" localSheetId="12">[5]Actuals!$C$29</definedName>
    <definedName name="AdjDiscPrem_PY">[2]Actuals!$C$29</definedName>
    <definedName name="AgencyDebt_PY" localSheetId="12">[5]Actuals!$C$34</definedName>
    <definedName name="AgencyDebt_PY">[2]Actuals!$C$34</definedName>
    <definedName name="AgencySubj_PY" localSheetId="12">[5]Actuals!$C$28</definedName>
    <definedName name="AgencySubj_PY">[2]Actuals!$C$28</definedName>
    <definedName name="AirCarrierWorker_PY" localSheetId="12">[5]Actuals!$C$51</definedName>
    <definedName name="AirCarrierWorker_PY">[3]Actuals!$C$51</definedName>
    <definedName name="BudYr">[1]General!$B$3</definedName>
    <definedName name="CashBalance_PY" localSheetId="12">[5]Actuals!$C$11</definedName>
    <definedName name="CashBalance_PY">[2]Actuals!$C$11</definedName>
    <definedName name="ChangeInCashBal_PY" localSheetId="12">[5]Actuals!$C$12</definedName>
    <definedName name="ChangeInCashBal_PY">[2]Actuals!$C$12</definedName>
    <definedName name="DebtHeldByGovtAccts_PY" localSheetId="12">[5]Actuals!$C$38</definedName>
    <definedName name="DebtHeldByGovtAccts_PY">[2]Actuals!$C$38</definedName>
    <definedName name="DebtHeldByPublic_PY" localSheetId="12">[5]Actuals!$C$37</definedName>
    <definedName name="DebtHeldByPublic_PY">[2]Actuals!$C$37</definedName>
    <definedName name="DebtSubjToLimit_PY" localSheetId="12">[5]Actuals!$C$42</definedName>
    <definedName name="DebtSubjToLimit_PY">[2]Actuals!$C$42</definedName>
    <definedName name="Deficit_PY" localSheetId="12">[5]Actuals!$C$9</definedName>
    <definedName name="Deficit_PY">[2]Actuals!$C$9</definedName>
    <definedName name="DirectLoanBal_PY" localSheetId="12">[5]Actuals!$C$47</definedName>
    <definedName name="DirectLoanBal_PY">[2]Actuals!$C$47</definedName>
    <definedName name="DirectLoanNFD_PY" localSheetId="12">[5]Actuals!$C$15</definedName>
    <definedName name="DirectLoanNFD_PY">[2]Actuals!$C$15</definedName>
    <definedName name="EmergCapInv_PY" localSheetId="12">[5]Actuals!$C$52</definedName>
    <definedName name="EmergCapInv_PY">[3]BudData!$B$106</definedName>
    <definedName name="FFB_PY" localSheetId="12">[5]Actuals!$C$25</definedName>
    <definedName name="FFB_PY">[2]Actuals!$C$25</definedName>
    <definedName name="GrossFederalDebt_PY" localSheetId="12">[5]Actuals!$C$35</definedName>
    <definedName name="GrossFederalDebt_PY">[2]Actuals!$C$35</definedName>
    <definedName name="GSEPrefStock_PY" localSheetId="12">[5]Actuals!$C$50</definedName>
    <definedName name="GSEPrefStock_PY">[2]Actuals!$C$50</definedName>
    <definedName name="GuarLoanBal_PY" localSheetId="12">[5]Actuals!$C$48</definedName>
    <definedName name="GuarLoanBal_PY">[2]Actuals!$C$48</definedName>
    <definedName name="GuarLoanNFD_PY" localSheetId="12">[5]Actuals!$C$16</definedName>
    <definedName name="GuarLoanNFD_PY">[2]Actuals!$C$16</definedName>
    <definedName name="NRRITNonFed_PY" localSheetId="12">[5]Actuals!$C$19</definedName>
    <definedName name="NRRITNonFed_PY">[2]Actuals!$C$19</definedName>
    <definedName name="NRRITNonFedBal_PY" localSheetId="12">[5]Actuals!$C$53</definedName>
    <definedName name="NRRITNonFedBal_PY">[2]Actuals!$C$51</definedName>
    <definedName name="OLbyFCT" localSheetId="6">[4]!Table_Query_from_MAXAP[#Data]</definedName>
    <definedName name="OLbyFCT" localSheetId="7">[4]!Table_Query_from_MAXAP[#Data]</definedName>
    <definedName name="OLbyFCT" localSheetId="8">[4]!Table_Query_from_MAXAP[#Data]</definedName>
    <definedName name="OLbyFCT" localSheetId="9">[4]!Table_Query_from_MAXAP[#Data]</definedName>
    <definedName name="OLbyFCT" localSheetId="11">[4]!Table_Query_from_MAXAP[#Data]</definedName>
    <definedName name="OLbyFCT">[4]!Table_Query_from_MAXAP[#Data]</definedName>
    <definedName name="olbyfct2" localSheetId="6">[4]!Table_Query_from_MAXAP[#Data]</definedName>
    <definedName name="olbyfct2" localSheetId="7">[4]!Table_Query_from_MAXAP[#Data]</definedName>
    <definedName name="olbyfct2" localSheetId="8">[4]!Table_Query_from_MAXAP[#Data]</definedName>
    <definedName name="olbyfct2" localSheetId="9">[4]!Table_Query_from_MAXAP[#Data]</definedName>
    <definedName name="olbyfct2" localSheetId="11">[4]!Table_Query_from_MAXAP[#Data]</definedName>
    <definedName name="olbyfct2">[4]!Table_Query_from_MAXAP[#Data]</definedName>
    <definedName name="OtherNetAssets_PY" localSheetId="12">[5]Actuals!$C$54</definedName>
    <definedName name="OtherNetAssets_PY">[2]Actuals!$C$52</definedName>
    <definedName name="OthTreasDebtNotSubj_PY" localSheetId="12">[5]Actuals!$C$26</definedName>
    <definedName name="OthTreasDebtNotSubj_PY">[2]Actuals!$C$26</definedName>
    <definedName name="_xlnm.Print_Area" localSheetId="6">'S-1'!$A$1:$O$28</definedName>
    <definedName name="_xlnm.Print_Area" localSheetId="7">'S-2'!$A$1:$O$42</definedName>
    <definedName name="_xlnm.Print_Area" localSheetId="8">'S-3'!$A$1:$O$42</definedName>
    <definedName name="_xlnm.Print_Area" localSheetId="9">'S-4'!$A$1:$O$41</definedName>
    <definedName name="_xlnm.Print_Area" localSheetId="11">'S-6'!$A$1:$O$30</definedName>
    <definedName name="_xlnm.Print_Area" localSheetId="12">'S-7'!$A$1:$M$75</definedName>
    <definedName name="_xlnm.Print_Titles" localSheetId="7">'S-2'!$1:$4</definedName>
    <definedName name="_xlnm.Print_Titles" localSheetId="9">'S-4'!$1:$4</definedName>
    <definedName name="_xlnm.Print_Titles" localSheetId="12">'S-7'!$1:$5</definedName>
    <definedName name="_xlnm.Print_Titles" localSheetId="3">'Table 3'!$1:$4</definedName>
    <definedName name="py" localSheetId="12">[5]Actuals!$B$3</definedName>
    <definedName name="py">[2]Actuals!$B$3</definedName>
    <definedName name="Seigniorage_PY" localSheetId="12">[5]Actuals!$C$21</definedName>
    <definedName name="Seigniorage_PY">[2]Actuals!$C$21</definedName>
    <definedName name="t" localSheetId="6">[4]!Table_Query_from_MAXAP[#Data]</definedName>
    <definedName name="t" localSheetId="7">[4]!Table_Query_from_MAXAP[#Data]</definedName>
    <definedName name="t" localSheetId="8">[4]!Table_Query_from_MAXAP[#Data]</definedName>
    <definedName name="t" localSheetId="9">[4]!Table_Query_from_MAXAP[#Data]</definedName>
    <definedName name="t" localSheetId="11">[4]!Table_Query_from_MAXAP[#Data]</definedName>
    <definedName name="t">[4]!Table_Query_from_MAXAP[#Data]</definedName>
    <definedName name="TARPEquityBal_PY" localSheetId="12">[5]Actuals!$C$49</definedName>
    <definedName name="TARPEquityBal_PY">[2]Actuals!$C$49</definedName>
    <definedName name="TARPEquityNFD_PY" localSheetId="12">[5]Actuals!$C$17</definedName>
    <definedName name="TARPEquityNFD_PY">[2]Actuals!$C$17</definedName>
    <definedName name="TreasDebtNotSubj_PY" localSheetId="12">[5]Actuals!$C$27</definedName>
    <definedName name="TreasDebtNotSubj_PY">[2]Actuals!$C$27</definedName>
    <definedName name="TreasuryDebt_PY" localSheetId="12">[5]Actuals!$C$33</definedName>
    <definedName name="TreasuryDebt_PY">[2]Actuals!$C$33</definedName>
    <definedName name="VERSIONS">[4]VERSION!$A$1:$A$3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7" i="12" l="1"/>
  <c r="I27" i="12"/>
  <c r="G27" i="12"/>
  <c r="E27" i="12"/>
  <c r="C27" i="12"/>
  <c r="L27" i="12"/>
  <c r="J27" i="12"/>
  <c r="H27" i="12"/>
  <c r="F27" i="12"/>
  <c r="D27" i="12"/>
  <c r="M26" i="12"/>
  <c r="B27" i="12"/>
  <c r="N23" i="12"/>
  <c r="M23" i="12"/>
  <c r="N20" i="12"/>
  <c r="M20" i="12"/>
  <c r="N19" i="12"/>
  <c r="N18" i="12"/>
  <c r="M18" i="12"/>
  <c r="L21" i="12"/>
  <c r="K21" i="12"/>
  <c r="J21" i="12"/>
  <c r="I21" i="12"/>
  <c r="H21" i="12"/>
  <c r="G21" i="12"/>
  <c r="F21" i="12"/>
  <c r="E21" i="12"/>
  <c r="D21" i="12"/>
  <c r="N17" i="12"/>
  <c r="B21" i="12"/>
  <c r="N12" i="12"/>
  <c r="N11" i="12"/>
  <c r="M11" i="12"/>
  <c r="N10" i="12"/>
  <c r="L13" i="12"/>
  <c r="L29" i="12" s="1"/>
  <c r="K13" i="12"/>
  <c r="K29" i="12" s="1"/>
  <c r="J13" i="12"/>
  <c r="J29" i="12" s="1"/>
  <c r="I13" i="12"/>
  <c r="I29" i="12" s="1"/>
  <c r="H13" i="12"/>
  <c r="H29" i="12" s="1"/>
  <c r="G13" i="12"/>
  <c r="G29" i="12" s="1"/>
  <c r="F13" i="12"/>
  <c r="F29" i="12" s="1"/>
  <c r="E13" i="12"/>
  <c r="E29" i="12" s="1"/>
  <c r="D13" i="12"/>
  <c r="D29" i="12" s="1"/>
  <c r="C13" i="12"/>
  <c r="B13" i="12"/>
  <c r="B29" i="12" s="1"/>
  <c r="K30" i="12"/>
  <c r="I30" i="12"/>
  <c r="G30" i="12"/>
  <c r="E30" i="12"/>
  <c r="D4" i="12"/>
  <c r="E4" i="12" s="1"/>
  <c r="F4" i="12" s="1"/>
  <c r="G4" i="12" s="1"/>
  <c r="H4" i="12" s="1"/>
  <c r="I4" i="12" s="1"/>
  <c r="J4" i="12" s="1"/>
  <c r="K4" i="12" s="1"/>
  <c r="L4" i="12" s="1"/>
  <c r="C4" i="12"/>
  <c r="A34" i="11"/>
  <c r="A33" i="11"/>
  <c r="A14" i="11"/>
  <c r="A21" i="11" s="1"/>
  <c r="A13" i="11"/>
  <c r="A20" i="11" s="1"/>
  <c r="C3" i="11"/>
  <c r="D3" i="11" s="1"/>
  <c r="E3" i="11" s="1"/>
  <c r="F3" i="11" s="1"/>
  <c r="G3" i="11" s="1"/>
  <c r="H3" i="11" s="1"/>
  <c r="I3" i="11" s="1"/>
  <c r="J3" i="11" s="1"/>
  <c r="K3" i="11" s="1"/>
  <c r="L3" i="11" s="1"/>
  <c r="C4" i="10"/>
  <c r="D4" i="10" s="1"/>
  <c r="E4" i="10" s="1"/>
  <c r="F4" i="10" s="1"/>
  <c r="G4" i="10" s="1"/>
  <c r="H4" i="10" s="1"/>
  <c r="I4" i="10" s="1"/>
  <c r="J4" i="10" s="1"/>
  <c r="K4" i="10" s="1"/>
  <c r="L4" i="10" s="1"/>
  <c r="M4" i="10" s="1"/>
  <c r="B30" i="12" l="1"/>
  <c r="D30" i="12"/>
  <c r="F30" i="12"/>
  <c r="H30" i="12"/>
  <c r="J30" i="12"/>
  <c r="L30" i="12"/>
  <c r="M13" i="12"/>
  <c r="N13" i="12"/>
  <c r="N27" i="12"/>
  <c r="M12" i="12"/>
  <c r="M17" i="12"/>
  <c r="M19" i="12"/>
  <c r="C21" i="12"/>
  <c r="N26" i="12"/>
  <c r="M27" i="12"/>
  <c r="N9" i="12"/>
  <c r="M10" i="12"/>
  <c r="M9" i="12"/>
  <c r="N21" i="12" l="1"/>
  <c r="M21" i="12"/>
  <c r="C29" i="12"/>
  <c r="M29" i="12" l="1"/>
  <c r="N29" i="12"/>
  <c r="C30" i="12"/>
</calcChain>
</file>

<file path=xl/sharedStrings.xml><?xml version="1.0" encoding="utf-8"?>
<sst xmlns="http://schemas.openxmlformats.org/spreadsheetml/2006/main" count="432" uniqueCount="298">
  <si>
    <t>FY 2025-MID SESSION REVIEW</t>
  </si>
  <si>
    <t>TABLES</t>
  </si>
  <si>
    <t>Text Tables</t>
  </si>
  <si>
    <t>Changes in Deficits from the Budget</t>
  </si>
  <si>
    <t>Economic Assumptions</t>
  </si>
  <si>
    <t>Comparison of Economic Assumptions</t>
  </si>
  <si>
    <t>Changes in Receipts</t>
  </si>
  <si>
    <t>Changes in Outlays</t>
  </si>
  <si>
    <t>Summary Tables</t>
  </si>
  <si>
    <t>Budget Totals (S-1)</t>
  </si>
  <si>
    <t>Baseline by Category (S-2)</t>
  </si>
  <si>
    <t>Proposed Budget by Category (S-3)</t>
  </si>
  <si>
    <t>Proposed Budget by Category as a Percent of GDP (S-4)</t>
  </si>
  <si>
    <t>Estimated Spending from 2025 Balances of Budget Authority: Discretionary Programs (S-5)</t>
  </si>
  <si>
    <t>Outlays for mandatory Programs Under Current Law (S-6)</t>
  </si>
  <si>
    <t>Federal Government Financing and Debt (S-7)</t>
  </si>
  <si>
    <t>(In billions of dollars and as a percent of GDP)</t>
  </si>
  <si>
    <t>Totals</t>
  </si>
  <si>
    <t>2025-2029</t>
  </si>
  <si>
    <t>2025-2034</t>
  </si>
  <si>
    <t>Budget totals in billions of bollars:</t>
  </si>
  <si>
    <t xml:space="preserve">        Receipts.......................................................................................</t>
  </si>
  <si>
    <t xml:space="preserve">        Outlays.......................................................................................</t>
  </si>
  <si>
    <t xml:space="preserve">            Deficit.......................................................................................</t>
  </si>
  <si>
    <t xml:space="preserve">    Debt held by the public.......................................................................................</t>
  </si>
  <si>
    <t xml:space="preserve">    Debt held by the public net of financial assets.......................................................................................</t>
  </si>
  <si>
    <t>Gross domestic product (GDP).......................................................................................</t>
  </si>
  <si>
    <t>Budget totals as a percent of GDP:</t>
  </si>
  <si>
    <t xml:space="preserve">        Debt held by the public.......................................................................................</t>
  </si>
  <si>
    <t xml:space="preserve">        Debt held by the public net of financial assets.......................................................................................</t>
  </si>
  <si>
    <t>Memorandum, real net interest:</t>
  </si>
  <si>
    <t xml:space="preserve">    Real net interest in billions of dollars.......................................................................................</t>
  </si>
  <si>
    <t xml:space="preserve">    Real net interest as a percent of GDP.......................................................................................</t>
  </si>
  <si>
    <t>(In billions of dollars)</t>
  </si>
  <si>
    <t>Outlays:</t>
  </si>
  <si>
    <t xml:space="preserve">    Discretionary programs:</t>
  </si>
  <si>
    <t xml:space="preserve">        Defense ..............................................................................................................................................................................</t>
  </si>
  <si>
    <t xml:space="preserve">        Non-defense ..............................................................................................................................................................................</t>
  </si>
  <si>
    <t xml:space="preserve">            Subtotal, discretionary programs.......................................................................................</t>
  </si>
  <si>
    <t xml:space="preserve">    Mandatory programs:</t>
  </si>
  <si>
    <t xml:space="preserve">        Social Security..............................................................................................................................................................................</t>
  </si>
  <si>
    <t xml:space="preserve">        Medicare..............................................................................................................................................................................</t>
  </si>
  <si>
    <t xml:space="preserve">        Medicaid..............................................................................................................................................................................</t>
  </si>
  <si>
    <t xml:space="preserve">        Other mandatory programs.......................................................................................</t>
  </si>
  <si>
    <t xml:space="preserve">            Subtotal, mandatory programs.......................................................................................</t>
  </si>
  <si>
    <t xml:space="preserve">    Net interest..............................................................................................................................................................................</t>
  </si>
  <si>
    <t xml:space="preserve">        Total outlays..............................................................................................................................................................................</t>
  </si>
  <si>
    <t>Receipts:</t>
  </si>
  <si>
    <t xml:space="preserve">    Individual income taxes..............................................................................................................................................................................</t>
  </si>
  <si>
    <t xml:space="preserve">    Corporation income taxes..............................................................................................................................................................................</t>
  </si>
  <si>
    <t xml:space="preserve">    Social insurance and retirement receipts:</t>
  </si>
  <si>
    <t xml:space="preserve">        Social Security payroll taxes ..............................................................................................................................................................................</t>
  </si>
  <si>
    <t xml:space="preserve">        Medicare payroll taxes ..............................................................................................................................................................................</t>
  </si>
  <si>
    <t xml:space="preserve">        Unemployment insurance..............................................................................................................................................................................</t>
  </si>
  <si>
    <t xml:space="preserve">        Other retirement..............................................................................................................................................................................</t>
  </si>
  <si>
    <t xml:space="preserve">    Excise taxes...............................................................................................................................................................................</t>
  </si>
  <si>
    <t xml:space="preserve">    Estate and gift taxes..............................................................................................................................................................................</t>
  </si>
  <si>
    <t xml:space="preserve">    Customs duties..............................................................................................................................................................................</t>
  </si>
  <si>
    <t xml:space="preserve">    Deposits of earnings, Federal Reserve System..............................................................................................................................................................................</t>
  </si>
  <si>
    <t xml:space="preserve">    Other miscellaneous receipts..............................................................................................................................................................................</t>
  </si>
  <si>
    <t xml:space="preserve">        Total receipts..............................................................................................................................................................................</t>
  </si>
  <si>
    <t>Deficit..............................................................................................................................................................................</t>
  </si>
  <si>
    <t xml:space="preserve">    Primary deficit..............................................................................................................................................................................</t>
  </si>
  <si>
    <t xml:space="preserve">    On-budget deficit..............................................................................................................................................................................</t>
  </si>
  <si>
    <t xml:space="preserve">    Off-budget deficit.......................................................................................</t>
  </si>
  <si>
    <t xml:space="preserve">        Defense..............................................................................................................................................................................</t>
  </si>
  <si>
    <t xml:space="preserve">        Non-defense..............................................................................................................................................................................</t>
  </si>
  <si>
    <t xml:space="preserve">    Individual income taxes.......................................................................................</t>
  </si>
  <si>
    <t xml:space="preserve">    Corporation income taxes.......................................................................................</t>
  </si>
  <si>
    <t xml:space="preserve">        Social Security payroll taxes .......................................................................................</t>
  </si>
  <si>
    <t xml:space="preserve">        Medicare payroll taxes .......................................................................................</t>
  </si>
  <si>
    <t xml:space="preserve">        Unemployment insurance.......................................................................................</t>
  </si>
  <si>
    <t xml:space="preserve">    Deposits of earnings, Federal Reserve System.......................................................................................</t>
  </si>
  <si>
    <t xml:space="preserve">    Other miscellaneous receipts.......................................................................................</t>
  </si>
  <si>
    <t>(As a percent of GDP)</t>
  </si>
  <si>
    <t>Averages</t>
  </si>
  <si>
    <t>Table S-5.  ESTIMATED SPENDING FROM 2025 BALANCES OF BUDGET AUTHORITY: DISCRETIONARY PROGRAMS</t>
  </si>
  <si>
    <t>Total</t>
  </si>
  <si>
    <t>Outlays from end-of-2025 balances:</t>
  </si>
  <si>
    <t>Note: Required by 31 USC 1106(a)(3). Balances as of the end of 2025 include unspent balances of discretionary budget authority provided in 2025 and prior years, as well as unspent balances of mandatory contract authority that is subject to discretionary obligation limitations.</t>
  </si>
  <si>
    <t xml:space="preserve">    Human resources programs:</t>
  </si>
  <si>
    <t xml:space="preserve">        Education, training, employment and social services..............................................................................................................................................................................</t>
  </si>
  <si>
    <t xml:space="preserve">        Health..............................................................................................................................................................................</t>
  </si>
  <si>
    <t xml:space="preserve">        Income security..............................................................................................................................................................................</t>
  </si>
  <si>
    <t xml:space="preserve">        Veterans benefits and services..............................................................................................................................................................................</t>
  </si>
  <si>
    <t xml:space="preserve">            Subtotal, human resources programs.......................................................................................</t>
  </si>
  <si>
    <t xml:space="preserve">    Other mandatory programs:</t>
  </si>
  <si>
    <t xml:space="preserve">        International affairs..............................................................................................................................................................................</t>
  </si>
  <si>
    <t xml:space="preserve">        Energy..............................................................................................................................................................................</t>
  </si>
  <si>
    <t xml:space="preserve">        Natural resources and environment..............................................................................................................................................................................</t>
  </si>
  <si>
    <t xml:space="preserve">        Agriculture.......................................................................................</t>
  </si>
  <si>
    <t xml:space="preserve">        Commerce and housing credit.......................................................................................</t>
  </si>
  <si>
    <t xml:space="preserve">        Transportation.......................................................................................</t>
  </si>
  <si>
    <t xml:space="preserve">        Administration of justice.......................................................................................</t>
  </si>
  <si>
    <t xml:space="preserve">        General government.......................................................................................</t>
  </si>
  <si>
    <t xml:space="preserve">        Undistributed offsetting receipts.......................................................................................</t>
  </si>
  <si>
    <t xml:space="preserve">        Other functions.......................................................................................</t>
  </si>
  <si>
    <t xml:space="preserve">            Subtotal, other mandatory programs.......................................................................................</t>
  </si>
  <si>
    <t xml:space="preserve">        Total, outlays for mandatory programs under current law..............................................................................................................................................................................</t>
  </si>
  <si>
    <r>
      <rPr>
        <vertAlign val="superscript"/>
        <sz val="11"/>
        <rFont val="Calibri"/>
        <family val="2"/>
        <scheme val="minor"/>
      </rPr>
      <t>1</t>
    </r>
    <r>
      <rPr>
        <sz val="11"/>
        <rFont val="Calibri"/>
        <family val="2"/>
        <scheme val="minor"/>
      </rPr>
      <t>This table meets the requirements of 31 USC 1106(a)(2).</t>
    </r>
  </si>
  <si>
    <t>(Dollar amounts in billions)</t>
  </si>
  <si>
    <t>Actual</t>
  </si>
  <si>
    <t>Estimate</t>
  </si>
  <si>
    <t>Financing:</t>
  </si>
  <si>
    <t xml:space="preserve">    Unified budget deficit:</t>
  </si>
  <si>
    <t xml:space="preserve">        Primary deficit.......................................................................................</t>
  </si>
  <si>
    <t xml:space="preserve">        Net interest.......................................................................................</t>
  </si>
  <si>
    <t xml:space="preserve">            Unified budget deficit................................................................</t>
  </si>
  <si>
    <t xml:space="preserve">                As a percent of GDP.......................................................................................</t>
  </si>
  <si>
    <t xml:space="preserve">    Other transactions affecting borrowing from the public:</t>
  </si>
  <si>
    <r>
      <t xml:space="preserve">        Changes in financial assets and liabilities:</t>
    </r>
    <r>
      <rPr>
        <vertAlign val="superscript"/>
        <sz val="11"/>
        <rFont val="Calibri"/>
        <family val="2"/>
        <scheme val="minor"/>
      </rPr>
      <t>1</t>
    </r>
  </si>
  <si>
    <t xml:space="preserve">            Change in Treasury operating cash balance.........................................................................................</t>
  </si>
  <si>
    <t xml:space="preserve">            Net disbursements of credit financing accounts:</t>
  </si>
  <si>
    <t xml:space="preserve">                Direct loan and Troubled Asset Relief Program</t>
  </si>
  <si>
    <t xml:space="preserve">                     (TARP) equity purchase accounts.......................................................................................</t>
  </si>
  <si>
    <t xml:space="preserve">                Guaranteed loan accounts..........................................................................................</t>
  </si>
  <si>
    <t xml:space="preserve">            Net purchases of non-Federal securities by the National  </t>
  </si>
  <si>
    <t xml:space="preserve">                Railroad Retirement Investment Trust (NRRIT).......................................................................................</t>
  </si>
  <si>
    <r>
      <t xml:space="preserve">            Net change in other financial assets and liabilities</t>
    </r>
    <r>
      <rPr>
        <vertAlign val="superscript"/>
        <sz val="11"/>
        <rFont val="Calibri"/>
        <family val="2"/>
        <scheme val="minor"/>
      </rPr>
      <t>2</t>
    </r>
    <r>
      <rPr>
        <sz val="11"/>
        <rFont val="Calibri"/>
        <family val="2"/>
        <scheme val="minor"/>
      </rPr>
      <t>..........................................................................................</t>
    </r>
  </si>
  <si>
    <t xml:space="preserve">                Subtotal, changes in financial assets and liabilities.......................................................................................</t>
  </si>
  <si>
    <t xml:space="preserve">        Seigniorage on coins...........................................................................................</t>
  </si>
  <si>
    <t xml:space="preserve">            Total, other transactions affecting</t>
  </si>
  <si>
    <t xml:space="preserve">                borrowing from the public...........................................................................................</t>
  </si>
  <si>
    <t xml:space="preserve">                    Total, requirement to borrow from the public (equals</t>
  </si>
  <si>
    <t xml:space="preserve">                        change in debt held by the public).......................................................................................</t>
  </si>
  <si>
    <t>Changes in Debt Subject to Statutory Limitation:</t>
  </si>
  <si>
    <t xml:space="preserve">    Change in debt held by the public.......................................................................................</t>
  </si>
  <si>
    <t xml:space="preserve">    Change in debt held by Government accounts.......................................................................................</t>
  </si>
  <si>
    <t xml:space="preserve">    Change in other factors.......................................................................................</t>
  </si>
  <si>
    <t xml:space="preserve">        Total, change in debt subject to statutory limitation.......................................................................................</t>
  </si>
  <si>
    <t>Debt Subject to Statutory Limitation, End of Year:</t>
  </si>
  <si>
    <t xml:space="preserve">    Debt issued by Treasury................................................................................................</t>
  </si>
  <si>
    <r>
      <t xml:space="preserve">    Adjustment for discount, premium, and coverage</t>
    </r>
    <r>
      <rPr>
        <vertAlign val="superscript"/>
        <sz val="11"/>
        <rFont val="Calibri"/>
        <family val="2"/>
        <scheme val="minor"/>
      </rPr>
      <t>3</t>
    </r>
    <r>
      <rPr>
        <sz val="11"/>
        <rFont val="Calibri"/>
        <family val="2"/>
        <scheme val="minor"/>
      </rPr>
      <t>.......................................................................................</t>
    </r>
  </si>
  <si>
    <r>
      <t xml:space="preserve">       Total, debt subject to statutory limitation</t>
    </r>
    <r>
      <rPr>
        <vertAlign val="superscript"/>
        <sz val="11"/>
        <rFont val="Calibri"/>
        <family val="2"/>
        <scheme val="minor"/>
      </rPr>
      <t>4</t>
    </r>
    <r>
      <rPr>
        <sz val="11"/>
        <rFont val="Calibri"/>
        <family val="2"/>
        <scheme val="minor"/>
      </rPr>
      <t>..........................................</t>
    </r>
  </si>
  <si>
    <t>Debt Outstanding, End of Year:</t>
  </si>
  <si>
    <r>
      <t xml:space="preserve">    Gross Federal debt:</t>
    </r>
    <r>
      <rPr>
        <vertAlign val="superscript"/>
        <sz val="11"/>
        <rFont val="Calibri"/>
        <family val="2"/>
        <scheme val="minor"/>
      </rPr>
      <t>5</t>
    </r>
  </si>
  <si>
    <t xml:space="preserve">        Debt issued by Treasury..............................................................................................</t>
  </si>
  <si>
    <t xml:space="preserve">        Debt issued by other agencies...........................................................................................</t>
  </si>
  <si>
    <t xml:space="preserve">            Total, gross Federal debt.................................................................................................</t>
  </si>
  <si>
    <t xml:space="preserve">    Held by:</t>
  </si>
  <si>
    <t xml:space="preserve">        Debt held by Government accounts......................................................................................................</t>
  </si>
  <si>
    <r>
      <t xml:space="preserve">        Debt held by the public</t>
    </r>
    <r>
      <rPr>
        <vertAlign val="superscript"/>
        <sz val="11"/>
        <rFont val="Calibri"/>
        <family val="2"/>
        <scheme val="minor"/>
      </rPr>
      <t>6</t>
    </r>
    <r>
      <rPr>
        <sz val="11"/>
        <rFont val="Calibri"/>
        <family val="2"/>
        <scheme val="minor"/>
      </rPr>
      <t>.....................................................................................</t>
    </r>
  </si>
  <si>
    <t xml:space="preserve">            As a percent of GDP.......................................................................................</t>
  </si>
  <si>
    <t>Debt Held by the Public Net of Financial Assets:</t>
  </si>
  <si>
    <t xml:space="preserve">    Debt held by the public.....................................................................................</t>
  </si>
  <si>
    <t xml:space="preserve">    Less financial assets net of liabilities:</t>
  </si>
  <si>
    <t xml:space="preserve">        Treasury operating cash balance.......................................................................................</t>
  </si>
  <si>
    <t xml:space="preserve">        Credit financing account balances:</t>
  </si>
  <si>
    <t xml:space="preserve">            Direct loan and TARP equity purchase accounts.......................................................................................</t>
  </si>
  <si>
    <t xml:space="preserve">            Guaranteed loan accounts.......................................................................................</t>
  </si>
  <si>
    <r>
      <t xml:space="preserve">        Government-sponsored enterprise stock</t>
    </r>
    <r>
      <rPr>
        <vertAlign val="superscript"/>
        <sz val="11"/>
        <rFont val="Calibri"/>
        <family val="2"/>
        <scheme val="minor"/>
      </rPr>
      <t>7</t>
    </r>
    <r>
      <rPr>
        <sz val="11"/>
        <rFont val="Calibri"/>
        <family val="2"/>
        <scheme val="minor"/>
      </rPr>
      <t>.......................................................................................</t>
    </r>
  </si>
  <si>
    <r>
      <t xml:space="preserve">        Air carrier worker support warrants and notes</t>
    </r>
    <r>
      <rPr>
        <vertAlign val="superscript"/>
        <sz val="11"/>
        <rFont val="Calibri"/>
        <family val="2"/>
        <scheme val="minor"/>
      </rPr>
      <t>8</t>
    </r>
    <r>
      <rPr>
        <sz val="11"/>
        <rFont val="Calibri"/>
        <family val="2"/>
        <scheme val="minor"/>
      </rPr>
      <t>.......................................................................................</t>
    </r>
  </si>
  <si>
    <t xml:space="preserve">        Emergency capital investment fund securities.......................................................................................</t>
  </si>
  <si>
    <t xml:space="preserve">        Non-Federal securities held by NRRIT.......................................................................................</t>
  </si>
  <si>
    <t xml:space="preserve">        Other assets net of liabilities.......................................................................................</t>
  </si>
  <si>
    <t xml:space="preserve">            Total, financial assets net of liabilities.......................................................................................</t>
  </si>
  <si>
    <t xml:space="preserve">                Debt held by the public net of financial assets.......................................................................................</t>
  </si>
  <si>
    <t xml:space="preserve">                    As a percent of GDP.......................................................................................</t>
  </si>
  <si>
    <r>
      <t>1</t>
    </r>
    <r>
      <rPr>
        <sz val="11"/>
        <rFont val="Calibri"/>
        <family val="2"/>
        <scheme val="minor"/>
      </rPr>
      <t>A decrease in the Treasury operating cash balance (which is an asset) is a means of financing a deficit and therefore has a negative sign.  An increase in checks outstanding (which is a liability) is also a means of financing a deficit and therefore also has a negative sign.</t>
    </r>
  </si>
  <si>
    <r>
      <t>2</t>
    </r>
    <r>
      <rPr>
        <sz val="11"/>
        <rFont val="Calibri"/>
        <family val="2"/>
        <scheme val="minor"/>
      </rPr>
      <t>Includes checks outstanding, accrued interest payable on Treasury debt, uninvested deposit fund balances, allocations of special drawing rights, and other liability accounts; and, as an offset, cash and monetary assets (other than the Treasury operating cash balance), other asset accounts, and profit on sale of gold.</t>
    </r>
  </si>
  <si>
    <r>
      <t>3</t>
    </r>
    <r>
      <rPr>
        <sz val="11"/>
        <rFont val="Calibri"/>
        <family val="2"/>
        <scheme val="minor"/>
      </rPr>
      <t>Consists mainly of debt issued by the Federal Financing Bank (which is not subject to limit), the unamortized discount (less premium) on public issues of Treasury notes and bonds (other than zero-coupon bonds), and the unrealized discount on Government account series securities.</t>
    </r>
  </si>
  <si>
    <r>
      <t>4</t>
    </r>
    <r>
      <rPr>
        <sz val="11"/>
        <rFont val="Calibri"/>
        <family val="2"/>
        <scheme val="minor"/>
      </rPr>
      <t>Legislation enacted June 3, 2023 (Public Law 118-5), temporarily suspends the debt limit through January 1, 2025.</t>
    </r>
  </si>
  <si>
    <r>
      <t>5</t>
    </r>
    <r>
      <rPr>
        <sz val="11"/>
        <rFont val="Calibri"/>
        <family val="2"/>
        <scheme val="minor"/>
      </rPr>
      <t>Treasury securities held by the public and zero-coupon bonds held by Government accounts are almost all measured at sales price plus amortized discount or less amortized premium.  Agency debt securities are almost all measured at face value.  Treasury securities in the Government account series are otherwise measured at face value less unrealized discount (if any).</t>
    </r>
  </si>
  <si>
    <r>
      <t>6</t>
    </r>
    <r>
      <rPr>
        <sz val="11"/>
        <rFont val="Calibri"/>
        <family val="2"/>
        <scheme val="minor"/>
      </rPr>
      <t>At the end of 2023, the Federal Reserve Banks held $4,952.9 billion of Federal securities and the rest of the public held $21,282.7 billion.  Debt held by the Federal Reserve Banks is not estimated for future years.</t>
    </r>
  </si>
  <si>
    <r>
      <t>7</t>
    </r>
    <r>
      <rPr>
        <sz val="11"/>
        <rFont val="Calibri"/>
        <family val="2"/>
        <scheme val="minor"/>
      </rPr>
      <t>Treasury’s warrants to purchase 79.9 percent of the common stock of the enterprises expire after September 7, 2028.  The warrants were valued at $4 billion at the end of 2023.</t>
    </r>
  </si>
  <si>
    <r>
      <rPr>
        <vertAlign val="superscript"/>
        <sz val="11"/>
        <rFont val="Calibri"/>
        <family val="2"/>
        <scheme val="minor"/>
      </rPr>
      <t>8</t>
    </r>
    <r>
      <rPr>
        <sz val="11"/>
        <rFont val="Calibri"/>
        <family val="2"/>
        <scheme val="minor"/>
      </rPr>
      <t>Portions of the notes and warrants issued under the Air carrier worker support program (Payroll support program) are scheduled to expire in 2025, 2026, 2030, and 2031.</t>
    </r>
  </si>
  <si>
    <t>Table 1. CHANGES IN DEFICITS FROM THE BUDGET</t>
  </si>
  <si>
    <t>(in billions of dollars)</t>
  </si>
  <si>
    <t>2025 Budget deficit....................................................................................................................................................</t>
  </si>
  <si>
    <t xml:space="preserve">    Percent of GDP...............................................................................................................................................................................</t>
  </si>
  <si>
    <r>
      <t xml:space="preserve">    Enacted legislation:</t>
    </r>
    <r>
      <rPr>
        <sz val="11"/>
        <color theme="1"/>
        <rFont val="Calibri"/>
        <family val="2"/>
      </rPr>
      <t>¹</t>
    </r>
  </si>
  <si>
    <t xml:space="preserve">Consolidated Appropriations Act, 2024 Further Consolidated Appropriations Act, 2024 </t>
  </si>
  <si>
    <t>Making emergency supplemental appropriations for the fiscal year ending September 30, 2024, and for other purposes</t>
  </si>
  <si>
    <t xml:space="preserve">        Debt service..............................................................................................................................................................................</t>
  </si>
  <si>
    <t xml:space="preserve">            Subtotal, enacted legislation……………………………….........................................................................................</t>
  </si>
  <si>
    <t xml:space="preserve">    Economic and technical reestimates:</t>
  </si>
  <si>
    <t xml:space="preserve">        Receipts...............................................................................................................................................................................</t>
  </si>
  <si>
    <t xml:space="preserve">        Outlays:</t>
  </si>
  <si>
    <t xml:space="preserve">            Discretionary programs.......................................................................................</t>
  </si>
  <si>
    <t xml:space="preserve">            Mandatory:</t>
  </si>
  <si>
    <t>Medicaid</t>
  </si>
  <si>
    <t>Refundable Premium Tax Credit &amp; Cost-Sharing Reductions</t>
  </si>
  <si>
    <t>Medicare</t>
  </si>
  <si>
    <t>Income security for veterans</t>
  </si>
  <si>
    <t>SNAP</t>
  </si>
  <si>
    <t>Social Security</t>
  </si>
  <si>
    <t>Unemployment compensation</t>
  </si>
  <si>
    <t>FDIC</t>
  </si>
  <si>
    <t>Veterans' readjustment benefits</t>
  </si>
  <si>
    <t xml:space="preserve">                Other……………………………………................................................................................................................................................................................</t>
  </si>
  <si>
    <t xml:space="preserve">                    Total mandatory .......................................................................................</t>
  </si>
  <si>
    <r>
      <t xml:space="preserve">            Net interest</t>
    </r>
    <r>
      <rPr>
        <sz val="11"/>
        <color theme="1"/>
        <rFont val="Calibri"/>
        <family val="2"/>
      </rPr>
      <t>²</t>
    </r>
    <r>
      <rPr>
        <sz val="11"/>
        <color theme="1"/>
        <rFont val="Calibri"/>
        <family val="2"/>
        <scheme val="minor"/>
      </rPr>
      <t>..............................................................................................................................................................................</t>
    </r>
  </si>
  <si>
    <t xml:space="preserve">                Subtotal, outlays.......................................................................................</t>
  </si>
  <si>
    <t xml:space="preserve">            Subtotal, economic and technical reestimates.......................................................................................</t>
  </si>
  <si>
    <t>Total, changes..............................................................................................................................................................................</t>
  </si>
  <si>
    <t>Mid-Session Review deficit.......................................................................................</t>
  </si>
  <si>
    <t xml:space="preserve">    Percent of GDP..............................................................................................................................................................................</t>
  </si>
  <si>
    <t>Note: negative figures represent higher receipts or lower outlays.</t>
  </si>
  <si>
    <t>*$500 million or less.</t>
  </si>
  <si>
    <r>
      <rPr>
        <sz val="11"/>
        <color theme="1"/>
        <rFont val="Calibri"/>
        <family val="2"/>
      </rPr>
      <t xml:space="preserve">¹ </t>
    </r>
    <r>
      <rPr>
        <sz val="11"/>
        <color theme="1"/>
        <rFont val="Calibri"/>
        <family val="2"/>
        <scheme val="minor"/>
      </rPr>
      <t>Includes outlay and receipt effects.</t>
    </r>
  </si>
  <si>
    <r>
      <rPr>
        <sz val="11"/>
        <color theme="1"/>
        <rFont val="Calibri"/>
        <family val="2"/>
      </rPr>
      <t>²</t>
    </r>
    <r>
      <rPr>
        <sz val="11"/>
        <color theme="1"/>
        <rFont val="Calibri"/>
        <family val="2"/>
        <scheme val="minor"/>
      </rPr>
      <t xml:space="preserve"> Includes debt service on all reestimates.</t>
    </r>
  </si>
  <si>
    <t>Table 5. CHANGES IN OUTLAYS</t>
  </si>
  <si>
    <t xml:space="preserve">    Changes due to enacted legislation:</t>
  </si>
  <si>
    <r>
      <t xml:space="preserve">        Debt service.......................................................................................</t>
    </r>
    <r>
      <rPr>
        <sz val="11"/>
        <color theme="1"/>
        <rFont val="Calibri"/>
        <family val="2"/>
        <scheme val="minor"/>
      </rPr>
      <t>.</t>
    </r>
    <r>
      <rPr>
        <sz val="11"/>
        <color theme="1"/>
        <rFont val="Calibri"/>
        <family val="2"/>
        <scheme val="minor"/>
      </rPr>
      <t>......................................................................................</t>
    </r>
  </si>
  <si>
    <t xml:space="preserve">    Changes due to reestimates:</t>
  </si>
  <si>
    <t xml:space="preserve">        Discretionary appropriations:</t>
  </si>
  <si>
    <r>
      <t xml:space="preserve">            Defense programs.......................................................................................</t>
    </r>
    <r>
      <rPr>
        <sz val="11"/>
        <color theme="1"/>
        <rFont val="Calibri"/>
        <family val="2"/>
        <scheme val="minor"/>
      </rPr>
      <t>.</t>
    </r>
    <r>
      <rPr>
        <sz val="11"/>
        <color theme="1"/>
        <rFont val="Calibri"/>
        <family val="2"/>
        <scheme val="minor"/>
      </rPr>
      <t>......................................................................................</t>
    </r>
  </si>
  <si>
    <r>
      <t xml:space="preserve">            Non-defense programs.......................................................................................</t>
    </r>
    <r>
      <rPr>
        <sz val="11"/>
        <color theme="1"/>
        <rFont val="Calibri"/>
        <family val="2"/>
        <scheme val="minor"/>
      </rPr>
      <t>.</t>
    </r>
    <r>
      <rPr>
        <sz val="11"/>
        <color theme="1"/>
        <rFont val="Calibri"/>
        <family val="2"/>
        <scheme val="minor"/>
      </rPr>
      <t>......................................................................................</t>
    </r>
  </si>
  <si>
    <t xml:space="preserve">                Subtotal, discretionary appropriations.......................................................................................</t>
  </si>
  <si>
    <t xml:space="preserve">        Other……………………………………................................................................................................................................................................................</t>
  </si>
  <si>
    <r>
      <t xml:space="preserve">        Net interest</t>
    </r>
    <r>
      <rPr>
        <vertAlign val="superscript"/>
        <sz val="11"/>
        <rFont val="Calibri"/>
        <family val="2"/>
        <scheme val="minor"/>
      </rPr>
      <t>1</t>
    </r>
    <r>
      <rPr>
        <sz val="11"/>
        <rFont val="Calibri"/>
        <family val="2"/>
        <scheme val="minor"/>
      </rPr>
      <t xml:space="preserve"> …………………………………………….........................................................................................</t>
    </r>
  </si>
  <si>
    <t xml:space="preserve">            Subtotal, reestimates …………………………........................................................................................</t>
  </si>
  <si>
    <t>Total change in outlays ………………………………….........................................................................................</t>
  </si>
  <si>
    <t>Mid-Session Review estimate …………………………………….......................................................................................</t>
  </si>
  <si>
    <t>/1 Includes debt service on all reestimates.</t>
  </si>
  <si>
    <t>(Calendar years, Dollar amounts in billions)</t>
  </si>
  <si>
    <t>Projections</t>
  </si>
  <si>
    <t>Gross Domestic Product (GDP):</t>
  </si>
  <si>
    <t>Percent Change, Fourth-Quarter-over-Fourth-Quarter:</t>
  </si>
  <si>
    <t>Current Dollars..............................................................................................................................................................................</t>
  </si>
  <si>
    <t>Real, Chained (2012) Dollars..............................................................................................................................................................................</t>
  </si>
  <si>
    <t>Chained Price Index (2012=100)..............................................................................................................................................................................</t>
  </si>
  <si>
    <t>Incomes, Billions of Current Dollars:</t>
  </si>
  <si>
    <t>Domestic Corporate Profits..............................................................................................................................................................................</t>
  </si>
  <si>
    <t>Employee Compensation..............................................................................................................................................................................</t>
  </si>
  <si>
    <t>Wages and Salaries..............................................................................................................................................................................</t>
  </si>
  <si>
    <t>Other Taxable Income..............................................................................................................................................................................</t>
  </si>
  <si>
    <t>Level, Annual Average..............................................................................................................................................................................</t>
  </si>
  <si>
    <t>Percent Change, Fourth-Quarter-over-Fourth-Quarter..............................................................................................................................................................................</t>
  </si>
  <si>
    <t>Unemployment Rate, Civilian, Percent:</t>
  </si>
  <si>
    <t>Fourth Quarter Level..............................................................................................................................................................................</t>
  </si>
  <si>
    <t>Annual Average..............................................................................................................................................................................</t>
  </si>
  <si>
    <t>Federal Pay Raises, January, Percent:</t>
  </si>
  <si>
    <t>NA</t>
  </si>
  <si>
    <t>Interest Rates, Percent:</t>
  </si>
  <si>
    <t>10-Year Treasury Notes..............................................................................................................................................................................</t>
  </si>
  <si>
    <t>Table 3.  COMPARISON OF ECONOMIC ASSUMPTIONS</t>
  </si>
  <si>
    <t>(Calendar Years)</t>
  </si>
  <si>
    <t>Real GDP (Fourth-Quarter-over-Fourth-Quarter growth rates):</t>
  </si>
  <si>
    <t>2025 MSR..............................................................................................................................................................................</t>
  </si>
  <si>
    <t>2025 Budget..............................................................................................................................................................................</t>
  </si>
  <si>
    <t>CBO..............................................................................................................................................................................</t>
  </si>
  <si>
    <t>Blue Chip..............................................................................................................................................................................</t>
  </si>
  <si>
    <t>Federal Reserve..............................................................................................................................................................................</t>
  </si>
  <si>
    <t>Consumer Price Index (Fourth-Quarter-over-Fourth-Quarter growth rates):</t>
  </si>
  <si>
    <t>Unemployment Rate (annual average):</t>
  </si>
  <si>
    <t>Interest Rates (annual average):</t>
  </si>
  <si>
    <t>91-Day Treasury Bills (discount basis):</t>
  </si>
  <si>
    <t xml:space="preserve">  2025 MSR..............................................................................................................................................................................</t>
  </si>
  <si>
    <t xml:space="preserve">  2025 Budget..............................................................................................................................................................................</t>
  </si>
  <si>
    <t>10-Year Treasury Notes:</t>
  </si>
  <si>
    <t>Sources: Administration; CBO, The Budget and Economic Outlook: 2024 to 2034, February 2024; March 2024 and May 2024 Blue Chip Economic Indicators, Aspen Publishers, Inc.; Federal Reserve Open Market Committee, March 20, 2024.</t>
  </si>
  <si>
    <t>The external forecasts reported are the most current available at the time the MSR forecast was finalized.
MSR = 2025 Mid-Session Review (forecast date: May 2024)
Budget = 2025 Budget (forecast date: November 2023)
CBO = February 2024 Congressional Budget Office economic projections (forecast date: December 2023)
Blue Chip = May 2024 Blue Chip Consensus forecast (2024-2025) extended with March 2024 Blue Chip Consensus (2026-2034); GDP and CPI growth after 2025 year-over-year; values over 2031-2034 are from 2031-2035 average provided by Blue Chip
Federal Reserve = Median forecast across Federal Open Market Committee members (March 2024); values over 2027-2034 are from "longer run" forecasts</t>
  </si>
  <si>
    <t>Table 4. CHANGES IN RECEIPTS</t>
  </si>
  <si>
    <t>2024</t>
  </si>
  <si>
    <t>2025 Budget estimate....................................................................</t>
  </si>
  <si>
    <t>Changes in current law receipts due to revised</t>
  </si>
  <si>
    <t xml:space="preserve">  economic assumptions:</t>
  </si>
  <si>
    <t xml:space="preserve">        Individual income taxes.......................................................................................</t>
  </si>
  <si>
    <t xml:space="preserve">        Corporation income taxes.......................................................................................</t>
  </si>
  <si>
    <t xml:space="preserve">        Social insurance and retirement.......................................................................................</t>
  </si>
  <si>
    <t xml:space="preserve">        Other.......................................................................................</t>
  </si>
  <si>
    <t xml:space="preserve">            Total, changes due to revised economic assumptions.......................................................................................</t>
  </si>
  <si>
    <t xml:space="preserve"> </t>
  </si>
  <si>
    <t>Changes in current law receipts due to technical</t>
  </si>
  <si>
    <t xml:space="preserve">  reestimates:</t>
  </si>
  <si>
    <t xml:space="preserve">            Total, changes due to technical re-estimates.......................................................................................</t>
  </si>
  <si>
    <t>Changes in current law receipts due to enacted legislation/1 .......................................................................................</t>
  </si>
  <si>
    <t>Changes in proposals due to enacted legislation and economic</t>
  </si>
  <si>
    <t xml:space="preserve">    and technical revisions.......................................................................................</t>
  </si>
  <si>
    <t xml:space="preserve">            Total, changes in proposals  .......................................................................................</t>
  </si>
  <si>
    <t xml:space="preserve">                  Total change in receipts.....................................................................................................................................</t>
  </si>
  <si>
    <t>2025 Mid-Session estimate.......................................................................................</t>
  </si>
  <si>
    <t>*  $500 million or less.</t>
  </si>
  <si>
    <t xml:space="preserve">1/ The Further Consolidated Appropriations Act, 2024 (Public Law 118-47) reduced receipts by $127 billion, due to a rescission of $20.2 billion in enforcement resources that were provided to the Internal Revenue Service in the Inflation Reduction Act. However, this rescission and the related revenue effects were assumed in the Budget’s adjusted baseline, so there is no net effect on total receipts. </t>
  </si>
  <si>
    <r>
      <rPr>
        <vertAlign val="superscript"/>
        <sz val="11"/>
        <color indexed="8"/>
        <rFont val="Calibri"/>
        <family val="2"/>
        <scheme val="minor"/>
      </rPr>
      <t xml:space="preserve">    1</t>
    </r>
    <r>
      <rPr>
        <sz val="11"/>
        <color indexed="8"/>
        <rFont val="Calibri"/>
        <family val="2"/>
        <scheme val="minor"/>
      </rPr>
      <t xml:space="preserve"> Based on information available as of May 28, 2024.</t>
    </r>
  </si>
  <si>
    <r>
      <rPr>
        <vertAlign val="superscript"/>
        <sz val="11"/>
        <color indexed="8"/>
        <rFont val="Calibri"/>
        <family val="2"/>
        <scheme val="minor"/>
      </rPr>
      <t xml:space="preserve">    2</t>
    </r>
    <r>
      <rPr>
        <sz val="11"/>
        <color indexed="8"/>
        <rFont val="Calibri"/>
        <family val="2"/>
        <scheme val="minor"/>
      </rPr>
      <t xml:space="preserve"> Seasonally Adjusted.</t>
    </r>
  </si>
  <si>
    <r>
      <rPr>
        <vertAlign val="superscript"/>
        <sz val="11"/>
        <color indexed="8"/>
        <rFont val="Calibri"/>
        <family val="2"/>
        <scheme val="minor"/>
      </rPr>
      <t xml:space="preserve">    5</t>
    </r>
    <r>
      <rPr>
        <sz val="11"/>
        <color indexed="8"/>
        <rFont val="Calibri"/>
        <family val="2"/>
        <scheme val="minor"/>
      </rPr>
      <t xml:space="preserve"> Average rate, secondary market (bank discount basis).</t>
    </r>
  </si>
  <si>
    <t>I.</t>
  </si>
  <si>
    <t xml:space="preserve">II. </t>
  </si>
  <si>
    <r>
      <t>Civilian</t>
    </r>
    <r>
      <rPr>
        <vertAlign val="superscript"/>
        <sz val="11"/>
        <color theme="1"/>
        <rFont val="Calibri"/>
        <family val="2"/>
        <scheme val="minor"/>
      </rPr>
      <t>3</t>
    </r>
    <r>
      <rPr>
        <sz val="11"/>
        <color theme="1"/>
        <rFont val="Calibri"/>
        <family val="2"/>
        <scheme val="minor"/>
      </rPr>
      <t>..............................................................................................................................................................................</t>
    </r>
  </si>
  <si>
    <r>
      <t>Military</t>
    </r>
    <r>
      <rPr>
        <vertAlign val="superscript"/>
        <sz val="11"/>
        <color theme="1"/>
        <rFont val="Calibri"/>
        <family val="2"/>
        <scheme val="minor"/>
      </rPr>
      <t>4</t>
    </r>
    <r>
      <rPr>
        <sz val="11"/>
        <color theme="1"/>
        <rFont val="Calibri"/>
        <family val="2"/>
        <scheme val="minor"/>
      </rPr>
      <t>..............................................................................................................................................................................</t>
    </r>
  </si>
  <si>
    <r>
      <t>91-Day Treasury Bills</t>
    </r>
    <r>
      <rPr>
        <vertAlign val="superscript"/>
        <sz val="11"/>
        <color theme="1"/>
        <rFont val="Calibri"/>
        <family val="2"/>
        <scheme val="minor"/>
      </rPr>
      <t>5</t>
    </r>
    <r>
      <rPr>
        <sz val="11"/>
        <color theme="1"/>
        <rFont val="Calibri"/>
        <family val="2"/>
        <scheme val="minor"/>
      </rPr>
      <t>..............................................................................................................................................................................</t>
    </r>
  </si>
  <si>
    <r>
      <rPr>
        <vertAlign val="superscript"/>
        <sz val="11"/>
        <color theme="1"/>
        <rFont val="Calibri"/>
        <family val="2"/>
        <scheme val="minor"/>
      </rPr>
      <t xml:space="preserve">    3</t>
    </r>
    <r>
      <rPr>
        <sz val="11"/>
        <color theme="1"/>
        <rFont val="Calibri"/>
        <family val="2"/>
        <scheme val="minor"/>
      </rPr>
      <t xml:space="preserve"> Overall average increase, including locality pay adjustments; percentages to be proposed for years after 2025 have yet to be determined.</t>
    </r>
  </si>
  <si>
    <r>
      <rPr>
        <vertAlign val="superscript"/>
        <sz val="11"/>
        <color theme="1"/>
        <rFont val="Calibri"/>
        <family val="2"/>
        <scheme val="minor"/>
      </rPr>
      <t xml:space="preserve">    4</t>
    </r>
    <r>
      <rPr>
        <sz val="11"/>
        <color theme="1"/>
        <rFont val="Calibri"/>
        <family val="2"/>
        <scheme val="minor"/>
      </rPr>
      <t xml:space="preserve"> Percentages apply to basic pay only; value for 2024 is actual; percentages to be proposed for years after 2025 have yet to be determined.</t>
    </r>
  </si>
  <si>
    <r>
      <t>Table 2.  ECONOMIC ASSUMPTIONS</t>
    </r>
    <r>
      <rPr>
        <b/>
        <vertAlign val="superscript"/>
        <sz val="11"/>
        <color theme="1"/>
        <rFont val="Calibri"/>
        <family val="2"/>
        <scheme val="minor"/>
      </rPr>
      <t>1</t>
    </r>
  </si>
  <si>
    <r>
      <t>Federal Reserve</t>
    </r>
    <r>
      <rPr>
        <vertAlign val="superscript"/>
        <sz val="11"/>
        <color theme="1"/>
        <rFont val="Calibri"/>
        <family val="2"/>
        <scheme val="minor"/>
      </rPr>
      <t>1</t>
    </r>
    <r>
      <rPr>
        <sz val="11"/>
        <color theme="1"/>
        <rFont val="Calibri"/>
        <family val="2"/>
        <scheme val="minor"/>
      </rPr>
      <t>..............................................................................................................................................................................</t>
    </r>
  </si>
  <si>
    <r>
      <t>Federal Reserve</t>
    </r>
    <r>
      <rPr>
        <vertAlign val="superscript"/>
        <sz val="11"/>
        <color theme="1"/>
        <rFont val="Calibri"/>
        <family val="2"/>
        <scheme val="minor"/>
      </rPr>
      <t>2</t>
    </r>
    <r>
      <rPr>
        <sz val="11"/>
        <color theme="1"/>
        <rFont val="Calibri"/>
        <family val="2"/>
        <scheme val="minor"/>
      </rPr>
      <t>..............................................................................................................................................................................</t>
    </r>
  </si>
  <si>
    <r>
      <rPr>
        <vertAlign val="superscript"/>
        <sz val="11"/>
        <color theme="1"/>
        <rFont val="Calibri"/>
        <family val="2"/>
        <scheme val="minor"/>
      </rPr>
      <t>1</t>
    </r>
    <r>
      <rPr>
        <sz val="11"/>
        <color theme="1"/>
        <rFont val="Calibri"/>
        <family val="2"/>
        <scheme val="minor"/>
      </rPr>
      <t xml:space="preserve"> PCE inflation</t>
    </r>
  </si>
  <si>
    <r>
      <rPr>
        <vertAlign val="superscript"/>
        <sz val="11"/>
        <color theme="1"/>
        <rFont val="Calibri"/>
        <family val="2"/>
        <scheme val="minor"/>
      </rPr>
      <t>2</t>
    </r>
    <r>
      <rPr>
        <sz val="11"/>
        <color theme="1"/>
        <rFont val="Calibri"/>
        <family val="2"/>
        <scheme val="minor"/>
      </rPr>
      <t xml:space="preserve"> Fourth quarter level of unemployment rate</t>
    </r>
  </si>
  <si>
    <r>
      <t>Consumer Price Index (All Urban)</t>
    </r>
    <r>
      <rPr>
        <b/>
        <vertAlign val="superscript"/>
        <sz val="11"/>
        <color theme="1"/>
        <rFont val="Calibri"/>
        <family val="2"/>
        <scheme val="minor"/>
      </rPr>
      <t>2</t>
    </r>
    <r>
      <rPr>
        <b/>
        <sz val="11"/>
        <color theme="1"/>
        <rFont val="Calibri"/>
        <family val="2"/>
        <scheme val="minor"/>
      </rPr>
      <t>:</t>
    </r>
  </si>
  <si>
    <t>2025 Budget estimate.............................................................................................................................</t>
  </si>
  <si>
    <t xml:space="preserve"> Table S-1.  Budget Totals </t>
  </si>
  <si>
    <t xml:space="preserve">Table S-2.  Baseline by Category </t>
  </si>
  <si>
    <t>Table S-3.  Proposed Budget by Category</t>
  </si>
  <si>
    <t>Table S-4.  Proposed Budget by Category as a Percent of GDP</t>
  </si>
  <si>
    <r>
      <t>Table S-6.  Outlays for Mandatory Programs Under Current Law</t>
    </r>
    <r>
      <rPr>
        <b/>
        <vertAlign val="superscript"/>
        <sz val="11"/>
        <rFont val="Calibri"/>
        <family val="2"/>
        <scheme val="minor"/>
      </rPr>
      <t>1</t>
    </r>
  </si>
  <si>
    <t>TABLE S-7.  FEDERAL GOVERNMENT FINANCING AND 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</si>
</sst>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_(* \(#,##0.00\);_(* &quot;-&quot;??_);_(@_)"/>
    <numFmt numFmtId="164" formatCode="#,##0;\-#,##0;\-\-\-"/>
    <numFmt numFmtId="165" formatCode="0.0%"/>
    <numFmt numFmtId="166" formatCode="#,##0.0;\-#,##0.0;\-\-\-"/>
    <numFmt numFmtId="167" formatCode="#,##0.0"/>
    <numFmt numFmtId="168" formatCode="#,##0.000_);\(#,##0.000\);\-\-\-"/>
    <numFmt numFmtId="169" formatCode="mm/dd/yy_)"/>
    <numFmt numFmtId="170" formatCode="hh:mm\ AM/PM_)"/>
    <numFmt numFmtId="171" formatCode="0.0%;\-0.0%;\-\-\-"/>
    <numFmt numFmtId="172" formatCode="#,##0;\ \-#,##0;\ \-\-"/>
    <numFmt numFmtId="173" formatCode="#,##0.000;\ \-#,##0.000;\ \-\-"/>
    <numFmt numFmtId="174" formatCode="#,##0.000;\-#,##0.000;\-\-\-"/>
    <numFmt numFmtId="175" formatCode="0.0"/>
    <numFmt numFmtId="176" formatCode="0.000;\-0.000;\-\-\-"/>
    <numFmt numFmtId="177" formatCode="_(* #,##0_);_(* \(#,##0\);_(* &quot;-&quot;??_);_(@_)"/>
    <numFmt numFmtId="178" formatCode="#,##0.000000;\-#,##0.000000;\-\-\-"/>
  </numFmts>
  <fonts count="3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2"/>
      <name val="Calibri"/>
      <family val="2"/>
      <scheme val="minor"/>
    </font>
    <font>
      <sz val="12"/>
      <color theme="1"/>
      <name val="Calibri"/>
      <family val="2"/>
      <scheme val="minor"/>
    </font>
    <font>
      <b/>
      <sz val="12"/>
      <color theme="1"/>
      <name val="Calibri"/>
      <family val="2"/>
      <scheme val="minor"/>
    </font>
    <font>
      <u/>
      <sz val="12"/>
      <color theme="1"/>
      <name val="Calibri"/>
      <family val="2"/>
      <scheme val="minor"/>
    </font>
    <font>
      <u/>
      <sz val="12"/>
      <color theme="10"/>
      <name val="Calibri"/>
      <family val="2"/>
      <scheme val="minor"/>
    </font>
    <font>
      <b/>
      <sz val="11"/>
      <name val="Calibri"/>
      <family val="2"/>
      <scheme val="minor"/>
    </font>
    <font>
      <sz val="11"/>
      <name val="Calibri"/>
      <family val="2"/>
      <scheme val="minor"/>
    </font>
    <font>
      <b/>
      <sz val="11"/>
      <name val="Calibri"/>
      <family val="2"/>
    </font>
    <font>
      <sz val="11"/>
      <name val="Calibri"/>
      <family val="2"/>
    </font>
    <font>
      <sz val="10"/>
      <color theme="1"/>
      <name val="Calibri"/>
      <family val="2"/>
      <scheme val="minor"/>
    </font>
    <font>
      <b/>
      <vertAlign val="superscript"/>
      <sz val="11"/>
      <name val="Calibri"/>
      <family val="2"/>
      <scheme val="minor"/>
    </font>
    <font>
      <vertAlign val="superscript"/>
      <sz val="11"/>
      <name val="Calibri"/>
      <family val="2"/>
      <scheme val="minor"/>
    </font>
    <font>
      <sz val="10"/>
      <name val="Arial MT"/>
    </font>
    <font>
      <b/>
      <sz val="11"/>
      <color indexed="10"/>
      <name val="Calibri"/>
      <family val="2"/>
      <scheme val="minor"/>
    </font>
    <font>
      <sz val="10"/>
      <name val="Arial"/>
      <family val="2"/>
    </font>
    <font>
      <u/>
      <sz val="12"/>
      <color theme="4"/>
      <name val="Calibri"/>
      <family val="2"/>
      <scheme val="minor"/>
    </font>
    <font>
      <sz val="11"/>
      <color theme="1"/>
      <name val="Calibri"/>
      <family val="2"/>
    </font>
    <font>
      <sz val="12"/>
      <name val="Times New Roman"/>
      <family val="1"/>
    </font>
    <font>
      <sz val="10"/>
      <color indexed="8"/>
      <name val="Arial"/>
      <family val="2"/>
    </font>
    <font>
      <vertAlign val="superscript"/>
      <sz val="11"/>
      <color indexed="8"/>
      <name val="Calibri"/>
      <family val="2"/>
      <scheme val="minor"/>
    </font>
    <font>
      <sz val="11"/>
      <color indexed="8"/>
      <name val="Calibri"/>
      <family val="2"/>
      <scheme val="minor"/>
    </font>
    <font>
      <vertAlign val="superscript"/>
      <sz val="11"/>
      <color theme="1"/>
      <name val="Calibri"/>
      <family val="2"/>
      <scheme val="minor"/>
    </font>
    <font>
      <b/>
      <vertAlign val="superscript"/>
      <sz val="11"/>
      <color theme="1"/>
      <name val="Calibri"/>
      <family val="2"/>
      <scheme val="minor"/>
    </font>
    <font>
      <u/>
      <sz val="11"/>
      <name val="Calibri"/>
      <family val="2"/>
      <scheme val="minor"/>
    </font>
    <font>
      <sz val="11"/>
      <color rgb="FFFF0000"/>
      <name val="Calibri"/>
      <family val="2"/>
      <scheme val="minor"/>
    </font>
    <font>
      <sz val="10"/>
      <color theme="1"/>
      <name val="Arial"/>
      <family val="2"/>
    </font>
    <font>
      <sz val="11"/>
      <color rgb="FFFF0000"/>
      <name val="Calibri"/>
      <family val="2"/>
    </font>
  </fonts>
  <fills count="2">
    <fill>
      <patternFill patternType="none"/>
    </fill>
    <fill>
      <patternFill patternType="gray125"/>
    </fill>
  </fills>
  <borders count="15">
    <border>
      <left/>
      <right/>
      <top/>
      <bottom/>
      <diagonal/>
    </border>
    <border>
      <left/>
      <right/>
      <top/>
      <bottom style="thin">
        <color indexed="64"/>
      </bottom>
      <diagonal/>
    </border>
    <border>
      <left/>
      <right/>
      <top style="thin">
        <color auto="1"/>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8"/>
      </right>
      <top/>
      <bottom style="thin">
        <color indexed="8"/>
      </bottom>
      <diagonal/>
    </border>
    <border>
      <left/>
      <right/>
      <top/>
      <bottom style="thin">
        <color indexed="8"/>
      </bottom>
      <diagonal/>
    </border>
    <border>
      <left style="thin">
        <color indexed="64"/>
      </left>
      <right/>
      <top style="thin">
        <color auto="1"/>
      </top>
      <bottom style="thin">
        <color indexed="64"/>
      </bottom>
      <diagonal/>
    </border>
    <border>
      <left/>
      <right/>
      <top style="thin">
        <color indexed="64"/>
      </top>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diagonal/>
    </border>
  </borders>
  <cellStyleXfs count="13">
    <xf numFmtId="0" fontId="0" fillId="0" borderId="0"/>
    <xf numFmtId="9" fontId="1" fillId="0" borderId="0" applyFont="0" applyFill="0" applyBorder="0" applyAlignment="0" applyProtection="0"/>
    <xf numFmtId="0" fontId="3" fillId="0" borderId="0" applyNumberFormat="0" applyFill="0" applyBorder="0" applyAlignment="0" applyProtection="0"/>
    <xf numFmtId="164" fontId="1" fillId="0" borderId="0"/>
    <xf numFmtId="164" fontId="16" fillId="0" borderId="0" applyFont="0" applyFill="0" applyBorder="0" applyAlignment="0" applyProtection="0"/>
    <xf numFmtId="9" fontId="18" fillId="0" borderId="0" applyFont="0" applyFill="0" applyBorder="0" applyAlignment="0" applyProtection="0"/>
    <xf numFmtId="0" fontId="1" fillId="0" borderId="0"/>
    <xf numFmtId="0" fontId="1" fillId="0" borderId="0"/>
    <xf numFmtId="167" fontId="21" fillId="0" borderId="0"/>
    <xf numFmtId="167" fontId="21" fillId="0" borderId="0"/>
    <xf numFmtId="43" fontId="22" fillId="0" borderId="0" applyFont="0" applyFill="0" applyBorder="0" applyAlignment="0" applyProtection="0"/>
    <xf numFmtId="164" fontId="18" fillId="0" borderId="0"/>
    <xf numFmtId="9" fontId="29" fillId="0" borderId="0" applyFont="0" applyFill="0" applyBorder="0" applyAlignment="0" applyProtection="0"/>
  </cellStyleXfs>
  <cellXfs count="190">
    <xf numFmtId="0" fontId="0" fillId="0" borderId="0" xfId="0"/>
    <xf numFmtId="164" fontId="4" fillId="0" borderId="0" xfId="3" applyFont="1" applyAlignment="1">
      <alignment horizontal="centerContinuous"/>
    </xf>
    <xf numFmtId="0" fontId="5" fillId="0" borderId="0" xfId="0" applyFont="1"/>
    <xf numFmtId="164" fontId="6" fillId="0" borderId="0" xfId="3" applyFont="1" applyAlignment="1">
      <alignment horizontal="centerContinuous"/>
    </xf>
    <xf numFmtId="0" fontId="4" fillId="0" borderId="0" xfId="3" applyNumberFormat="1" applyFont="1"/>
    <xf numFmtId="0" fontId="7" fillId="0" borderId="0" xfId="0" applyFont="1" applyAlignment="1">
      <alignment horizontal="right"/>
    </xf>
    <xf numFmtId="49" fontId="8" fillId="0" borderId="0" xfId="2" quotePrefix="1" applyNumberFormat="1" applyFont="1" applyFill="1"/>
    <xf numFmtId="0" fontId="1" fillId="0" borderId="0" xfId="0" applyFont="1"/>
    <xf numFmtId="0" fontId="10" fillId="0" borderId="0" xfId="0" quotePrefix="1" applyFont="1"/>
    <xf numFmtId="168" fontId="9" fillId="0" borderId="0" xfId="4" applyNumberFormat="1" applyFont="1" applyAlignment="1" applyProtection="1">
      <alignment horizontal="centerContinuous"/>
    </xf>
    <xf numFmtId="168" fontId="10" fillId="0" borderId="0" xfId="4" applyNumberFormat="1" applyFont="1" applyAlignment="1" applyProtection="1">
      <alignment horizontal="centerContinuous"/>
    </xf>
    <xf numFmtId="164" fontId="10" fillId="0" borderId="0" xfId="4" applyFont="1" applyAlignment="1" applyProtection="1">
      <alignment horizontal="centerContinuous"/>
    </xf>
    <xf numFmtId="169" fontId="10" fillId="0" borderId="0" xfId="4" applyNumberFormat="1" applyFont="1" applyAlignment="1" applyProtection="1">
      <alignment horizontal="centerContinuous"/>
    </xf>
    <xf numFmtId="170" fontId="10" fillId="0" borderId="0" xfId="4" applyNumberFormat="1" applyFont="1" applyAlignment="1" applyProtection="1">
      <alignment horizontal="centerContinuous"/>
    </xf>
    <xf numFmtId="168" fontId="17" fillId="0" borderId="0" xfId="4" applyNumberFormat="1" applyFont="1" applyFill="1" applyAlignment="1" applyProtection="1">
      <alignment horizontal="left"/>
    </xf>
    <xf numFmtId="168" fontId="10" fillId="0" borderId="0" xfId="4" applyNumberFormat="1" applyFont="1" applyAlignment="1" applyProtection="1">
      <alignment horizontal="center"/>
    </xf>
    <xf numFmtId="164" fontId="10" fillId="0" borderId="0" xfId="4" applyFont="1" applyAlignment="1" applyProtection="1">
      <alignment horizontal="right"/>
    </xf>
    <xf numFmtId="0" fontId="10" fillId="0" borderId="7" xfId="4" applyNumberFormat="1" applyFont="1" applyBorder="1" applyAlignment="1" applyProtection="1">
      <alignment horizontal="center"/>
    </xf>
    <xf numFmtId="168" fontId="9" fillId="0" borderId="0" xfId="4" applyNumberFormat="1" applyFont="1" applyProtection="1"/>
    <xf numFmtId="168" fontId="10" fillId="0" borderId="0" xfId="4" applyNumberFormat="1" applyFont="1" applyProtection="1"/>
    <xf numFmtId="168" fontId="10" fillId="0" borderId="0" xfId="4" quotePrefix="1" applyNumberFormat="1" applyFont="1" applyAlignment="1" applyProtection="1">
      <alignment horizontal="left"/>
    </xf>
    <xf numFmtId="164" fontId="10" fillId="0" borderId="0" xfId="4" applyFont="1"/>
    <xf numFmtId="168" fontId="10" fillId="0" borderId="0" xfId="4" quotePrefix="1" applyNumberFormat="1" applyFont="1" applyProtection="1"/>
    <xf numFmtId="164" fontId="10" fillId="0" borderId="1" xfId="4" applyFont="1" applyBorder="1"/>
    <xf numFmtId="171" fontId="10" fillId="0" borderId="0" xfId="5" applyNumberFormat="1" applyFont="1" applyBorder="1" applyAlignment="1" applyProtection="1">
      <alignment horizontal="right"/>
    </xf>
    <xf numFmtId="164" fontId="10" fillId="0" borderId="0" xfId="4" applyFont="1" applyProtection="1"/>
    <xf numFmtId="164" fontId="10" fillId="0" borderId="0" xfId="4" applyFont="1" applyFill="1" applyProtection="1"/>
    <xf numFmtId="168" fontId="10" fillId="0" borderId="0" xfId="4" applyNumberFormat="1" applyFont="1" applyAlignment="1" applyProtection="1">
      <alignment horizontal="left"/>
    </xf>
    <xf numFmtId="164" fontId="10" fillId="0" borderId="0" xfId="4" applyFont="1" applyBorder="1"/>
    <xf numFmtId="164" fontId="10" fillId="0" borderId="0" xfId="5" applyNumberFormat="1" applyFont="1" applyBorder="1" applyAlignment="1" applyProtection="1">
      <alignment horizontal="right"/>
    </xf>
    <xf numFmtId="168" fontId="10" fillId="0" borderId="0" xfId="4" applyNumberFormat="1" applyFont="1" applyBorder="1" applyProtection="1"/>
    <xf numFmtId="168" fontId="10" fillId="0" borderId="8" xfId="4" applyNumberFormat="1" applyFont="1" applyBorder="1" applyProtection="1"/>
    <xf numFmtId="164" fontId="10" fillId="0" borderId="8" xfId="4" applyFont="1" applyBorder="1" applyProtection="1"/>
    <xf numFmtId="49" fontId="19" fillId="0" borderId="0" xfId="2" quotePrefix="1" applyNumberFormat="1" applyFont="1" applyFill="1"/>
    <xf numFmtId="172" fontId="2" fillId="0" borderId="0" xfId="0" applyNumberFormat="1" applyFont="1" applyAlignment="1">
      <alignment horizontal="centerContinuous"/>
    </xf>
    <xf numFmtId="172" fontId="0" fillId="0" borderId="0" xfId="0" applyNumberFormat="1" applyAlignment="1">
      <alignment horizontal="centerContinuous"/>
    </xf>
    <xf numFmtId="172" fontId="2" fillId="0" borderId="2" xfId="0" applyNumberFormat="1" applyFont="1" applyBorder="1"/>
    <xf numFmtId="0" fontId="2" fillId="0" borderId="2" xfId="0" applyFont="1" applyBorder="1" applyAlignment="1">
      <alignment horizontal="center"/>
    </xf>
    <xf numFmtId="172" fontId="2" fillId="0" borderId="2" xfId="0" applyNumberFormat="1" applyFont="1" applyBorder="1" applyAlignment="1">
      <alignment horizontal="center"/>
    </xf>
    <xf numFmtId="172" fontId="0" fillId="0" borderId="0" xfId="0" applyNumberFormat="1"/>
    <xf numFmtId="165" fontId="10" fillId="0" borderId="0" xfId="1" applyNumberFormat="1" applyFont="1"/>
    <xf numFmtId="172" fontId="0" fillId="0" borderId="0" xfId="0" applyNumberFormat="1" applyAlignment="1">
      <alignment horizontal="left" indent="2"/>
    </xf>
    <xf numFmtId="173" fontId="0" fillId="0" borderId="0" xfId="0" applyNumberFormat="1"/>
    <xf numFmtId="172" fontId="0" fillId="0" borderId="0" xfId="0" quotePrefix="1" applyNumberFormat="1"/>
    <xf numFmtId="172" fontId="0" fillId="0" borderId="0" xfId="0" quotePrefix="1" applyNumberFormat="1" applyAlignment="1">
      <alignment horizontal="left" indent="6"/>
    </xf>
    <xf numFmtId="172" fontId="0" fillId="0" borderId="0" xfId="0" quotePrefix="1" applyNumberFormat="1" applyAlignment="1">
      <alignment horizontal="left" indent="1"/>
    </xf>
    <xf numFmtId="172" fontId="0" fillId="0" borderId="0" xfId="0" quotePrefix="1" applyNumberFormat="1" applyAlignment="1">
      <alignment horizontal="left"/>
    </xf>
    <xf numFmtId="165" fontId="0" fillId="0" borderId="0" xfId="1" applyNumberFormat="1" applyFont="1"/>
    <xf numFmtId="172" fontId="0" fillId="0" borderId="3" xfId="0" applyNumberFormat="1" applyBorder="1"/>
    <xf numFmtId="0" fontId="2" fillId="0" borderId="0" xfId="0" applyFont="1" applyAlignment="1">
      <alignment horizontal="centerContinuous"/>
    </xf>
    <xf numFmtId="0" fontId="0" fillId="0" borderId="0" xfId="0" applyAlignment="1">
      <alignment horizontal="centerContinuous"/>
    </xf>
    <xf numFmtId="0" fontId="0" fillId="0" borderId="2" xfId="0" applyBorder="1"/>
    <xf numFmtId="0" fontId="2" fillId="0" borderId="0" xfId="0" applyFont="1" applyAlignment="1">
      <alignment horizontal="center"/>
    </xf>
    <xf numFmtId="164" fontId="0" fillId="0" borderId="0" xfId="0" applyNumberFormat="1"/>
    <xf numFmtId="164" fontId="20" fillId="0" borderId="0" xfId="6" quotePrefix="1" applyNumberFormat="1" applyFont="1" applyAlignment="1">
      <alignment horizontal="left" indent="3"/>
    </xf>
    <xf numFmtId="174" fontId="0" fillId="0" borderId="0" xfId="0" applyNumberFormat="1"/>
    <xf numFmtId="164" fontId="10" fillId="0" borderId="1" xfId="0" applyNumberFormat="1" applyFont="1" applyBorder="1"/>
    <xf numFmtId="164" fontId="0" fillId="0" borderId="3" xfId="0" applyNumberFormat="1" applyBorder="1"/>
    <xf numFmtId="164" fontId="0" fillId="0" borderId="1" xfId="0" applyNumberFormat="1" applyBorder="1"/>
    <xf numFmtId="0" fontId="0" fillId="0" borderId="0" xfId="0" quotePrefix="1" applyAlignment="1">
      <alignment horizontal="left" indent="4"/>
    </xf>
    <xf numFmtId="0" fontId="0" fillId="0" borderId="0" xfId="0" applyAlignment="1">
      <alignment horizontal="left" indent="4"/>
    </xf>
    <xf numFmtId="164" fontId="20" fillId="0" borderId="0" xfId="6" quotePrefix="1" applyNumberFormat="1" applyFont="1" applyAlignment="1">
      <alignment horizontal="left" indent="4"/>
    </xf>
    <xf numFmtId="0" fontId="0" fillId="0" borderId="0" xfId="0" quotePrefix="1"/>
    <xf numFmtId="0" fontId="0" fillId="0" borderId="3" xfId="0" applyBorder="1"/>
    <xf numFmtId="0" fontId="5" fillId="0" borderId="0" xfId="0" applyFont="1" applyAlignment="1">
      <alignment horizontal="right"/>
    </xf>
    <xf numFmtId="0" fontId="0" fillId="0" borderId="0" xfId="0" applyFont="1" applyAlignment="1">
      <alignment horizontal="right"/>
    </xf>
    <xf numFmtId="0" fontId="0" fillId="0" borderId="1" xfId="0" applyBorder="1"/>
    <xf numFmtId="175" fontId="0" fillId="0" borderId="0" xfId="0" applyNumberFormat="1"/>
    <xf numFmtId="0" fontId="2" fillId="0" borderId="0" xfId="0" applyFont="1"/>
    <xf numFmtId="0" fontId="0" fillId="0" borderId="0" xfId="0" applyAlignment="1"/>
    <xf numFmtId="0" fontId="0" fillId="0" borderId="0" xfId="0" applyAlignment="1">
      <alignment wrapText="1"/>
    </xf>
    <xf numFmtId="176" fontId="9" fillId="0" borderId="0" xfId="4" applyNumberFormat="1" applyFont="1" applyAlignment="1">
      <alignment horizontal="centerContinuous"/>
    </xf>
    <xf numFmtId="176" fontId="10" fillId="0" borderId="0" xfId="4" applyNumberFormat="1" applyFont="1" applyAlignment="1">
      <alignment horizontal="centerContinuous"/>
    </xf>
    <xf numFmtId="164" fontId="10" fillId="0" borderId="0" xfId="4" applyFont="1" applyAlignment="1">
      <alignment horizontal="centerContinuous"/>
    </xf>
    <xf numFmtId="164" fontId="10" fillId="0" borderId="2" xfId="4" applyFont="1" applyBorder="1"/>
    <xf numFmtId="49" fontId="27" fillId="0" borderId="2" xfId="4" applyNumberFormat="1" applyFont="1" applyBorder="1" applyAlignment="1">
      <alignment horizontal="right"/>
    </xf>
    <xf numFmtId="1" fontId="27" fillId="0" borderId="2" xfId="4" applyNumberFormat="1" applyFont="1" applyBorder="1" applyAlignment="1">
      <alignment horizontal="right"/>
    </xf>
    <xf numFmtId="164" fontId="27" fillId="0" borderId="2" xfId="4" applyFont="1" applyBorder="1" applyAlignment="1">
      <alignment horizontal="right"/>
    </xf>
    <xf numFmtId="176" fontId="10" fillId="0" borderId="0" xfId="4" applyNumberFormat="1" applyFont="1"/>
    <xf numFmtId="176" fontId="10" fillId="0" borderId="0" xfId="4" quotePrefix="1" applyNumberFormat="1" applyFont="1"/>
    <xf numFmtId="164" fontId="27" fillId="0" borderId="1" xfId="4" applyFont="1" applyBorder="1" applyAlignment="1">
      <alignment horizontal="right"/>
    </xf>
    <xf numFmtId="164" fontId="27" fillId="0" borderId="1" xfId="4" applyFont="1" applyBorder="1"/>
    <xf numFmtId="176" fontId="10" fillId="0" borderId="0" xfId="4" quotePrefix="1" applyNumberFormat="1" applyFont="1" applyFill="1"/>
    <xf numFmtId="164" fontId="10" fillId="0" borderId="0" xfId="4" applyFont="1" applyFill="1"/>
    <xf numFmtId="164" fontId="27" fillId="0" borderId="1" xfId="4" applyFont="1" applyFill="1" applyBorder="1"/>
    <xf numFmtId="176" fontId="10" fillId="0" borderId="0" xfId="4" applyNumberFormat="1" applyFont="1" applyFill="1"/>
    <xf numFmtId="164" fontId="10" fillId="0" borderId="0" xfId="4" quotePrefix="1" applyFont="1" applyFill="1" applyAlignment="1">
      <alignment horizontal="right"/>
    </xf>
    <xf numFmtId="174" fontId="10" fillId="0" borderId="0" xfId="4" applyNumberFormat="1" applyFont="1" applyFill="1"/>
    <xf numFmtId="174" fontId="27" fillId="0" borderId="0" xfId="4" applyNumberFormat="1" applyFont="1" applyFill="1"/>
    <xf numFmtId="164" fontId="27" fillId="0" borderId="0" xfId="4" applyFont="1" applyFill="1"/>
    <xf numFmtId="164" fontId="27" fillId="0" borderId="1" xfId="4" applyFont="1" applyFill="1" applyBorder="1" applyAlignment="1">
      <alignment horizontal="right"/>
    </xf>
    <xf numFmtId="164" fontId="10" fillId="0" borderId="2" xfId="4" applyFont="1" applyFill="1" applyBorder="1" applyAlignment="1">
      <alignment horizontal="right"/>
    </xf>
    <xf numFmtId="164" fontId="10" fillId="0" borderId="2" xfId="4" applyFont="1" applyFill="1" applyBorder="1"/>
    <xf numFmtId="164" fontId="10" fillId="0" borderId="1" xfId="4" applyFont="1" applyFill="1" applyBorder="1"/>
    <xf numFmtId="177" fontId="10" fillId="0" borderId="0" xfId="10" applyNumberFormat="1" applyFont="1" applyFill="1" applyAlignment="1"/>
    <xf numFmtId="176" fontId="10" fillId="0" borderId="1" xfId="4" applyNumberFormat="1" applyFont="1" applyBorder="1"/>
    <xf numFmtId="174" fontId="10" fillId="0" borderId="0" xfId="4" applyNumberFormat="1" applyFont="1"/>
    <xf numFmtId="0" fontId="2" fillId="0" borderId="0" xfId="0" applyFont="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xf numFmtId="0" fontId="0" fillId="0" borderId="0" xfId="0" quotePrefix="1" applyAlignment="1">
      <alignment horizontal="center"/>
    </xf>
    <xf numFmtId="164" fontId="10" fillId="0" borderId="0" xfId="4" applyFont="1" applyAlignment="1">
      <alignment horizontal="left" vertical="top" wrapText="1"/>
    </xf>
    <xf numFmtId="164" fontId="15" fillId="0" borderId="0" xfId="4" quotePrefix="1" applyFont="1" applyBorder="1" applyAlignment="1" applyProtection="1">
      <alignment horizontal="left" wrapText="1"/>
    </xf>
    <xf numFmtId="164" fontId="16" fillId="0" borderId="0" xfId="4" applyAlignment="1">
      <alignment horizontal="left" wrapText="1"/>
    </xf>
    <xf numFmtId="164" fontId="10" fillId="0" borderId="0" xfId="4" quotePrefix="1" applyFont="1" applyAlignment="1">
      <alignment wrapText="1"/>
    </xf>
    <xf numFmtId="164" fontId="16" fillId="0" borderId="0" xfId="4" applyAlignment="1">
      <alignment wrapText="1"/>
    </xf>
    <xf numFmtId="164" fontId="15" fillId="0" borderId="0" xfId="4" applyFont="1" applyAlignment="1" applyProtection="1">
      <alignment horizontal="left" wrapText="1"/>
    </xf>
    <xf numFmtId="164" fontId="15" fillId="0" borderId="0" xfId="4" quotePrefix="1" applyFont="1" applyAlignment="1" applyProtection="1">
      <alignment horizontal="left" wrapText="1"/>
    </xf>
    <xf numFmtId="164" fontId="10" fillId="0" borderId="0" xfId="11" applyFont="1"/>
    <xf numFmtId="164" fontId="10" fillId="0" borderId="0" xfId="11" quotePrefix="1" applyFont="1"/>
    <xf numFmtId="164" fontId="27" fillId="0" borderId="0" xfId="11" applyFont="1"/>
    <xf numFmtId="0" fontId="10" fillId="0" borderId="0" xfId="12" applyNumberFormat="1" applyFont="1" applyBorder="1"/>
    <xf numFmtId="165" fontId="10" fillId="0" borderId="1" xfId="12" applyNumberFormat="1" applyFont="1" applyFill="1" applyBorder="1"/>
    <xf numFmtId="164" fontId="10" fillId="0" borderId="1" xfId="11" applyFont="1" applyBorder="1"/>
    <xf numFmtId="164" fontId="9" fillId="0" borderId="0" xfId="11" applyFont="1"/>
    <xf numFmtId="165" fontId="10" fillId="0" borderId="0" xfId="12" applyNumberFormat="1" applyFont="1" applyFill="1" applyBorder="1"/>
    <xf numFmtId="164" fontId="9" fillId="0" borderId="0" xfId="11" applyFont="1" applyAlignment="1">
      <alignment horizontal="center"/>
    </xf>
    <xf numFmtId="0" fontId="9" fillId="0" borderId="1" xfId="11" applyNumberFormat="1" applyFont="1" applyBorder="1" applyAlignment="1">
      <alignment horizontal="center"/>
    </xf>
    <xf numFmtId="164" fontId="10" fillId="0" borderId="0" xfId="11" applyFont="1" applyAlignment="1">
      <alignment horizontal="center"/>
    </xf>
    <xf numFmtId="164" fontId="9" fillId="0" borderId="2" xfId="11" applyFont="1" applyBorder="1" applyAlignment="1">
      <alignment horizontal="centerContinuous"/>
    </xf>
    <xf numFmtId="164" fontId="10" fillId="0" borderId="1" xfId="11" applyFont="1" applyBorder="1" applyAlignment="1">
      <alignment horizontal="centerContinuous"/>
    </xf>
    <xf numFmtId="164" fontId="10" fillId="0" borderId="0" xfId="11" applyFont="1" applyAlignment="1">
      <alignment horizontal="centerContinuous"/>
    </xf>
    <xf numFmtId="164" fontId="9" fillId="0" borderId="0" xfId="11" applyFont="1" applyAlignment="1">
      <alignment horizontal="centerContinuous"/>
    </xf>
    <xf numFmtId="164" fontId="10" fillId="0" borderId="0" xfId="11" applyFont="1" applyAlignment="1">
      <alignment wrapText="1"/>
    </xf>
    <xf numFmtId="164" fontId="10" fillId="0" borderId="1" xfId="11" quotePrefix="1" applyFont="1" applyBorder="1"/>
    <xf numFmtId="164" fontId="28" fillId="0" borderId="0" xfId="11" applyFont="1"/>
    <xf numFmtId="164" fontId="9" fillId="0" borderId="0" xfId="11" quotePrefix="1" applyFont="1"/>
    <xf numFmtId="164" fontId="10" fillId="0" borderId="2" xfId="11" applyFont="1" applyBorder="1"/>
    <xf numFmtId="164" fontId="9" fillId="0" borderId="1" xfId="11" applyFont="1" applyBorder="1" applyAlignment="1">
      <alignment horizontal="center"/>
    </xf>
    <xf numFmtId="164" fontId="10" fillId="0" borderId="10" xfId="11" applyFont="1" applyBorder="1" applyAlignment="1">
      <alignment horizontal="center"/>
    </xf>
    <xf numFmtId="164" fontId="12" fillId="0" borderId="0" xfId="11" applyFont="1"/>
    <xf numFmtId="174" fontId="12" fillId="0" borderId="0" xfId="11" applyNumberFormat="1" applyFont="1"/>
    <xf numFmtId="174" fontId="30" fillId="0" borderId="0" xfId="11" applyNumberFormat="1" applyFont="1"/>
    <xf numFmtId="164" fontId="12" fillId="0" borderId="0" xfId="11" quotePrefix="1" applyFont="1"/>
    <xf numFmtId="164" fontId="12" fillId="0" borderId="1" xfId="11" applyFont="1" applyBorder="1"/>
    <xf numFmtId="164" fontId="12" fillId="0" borderId="1" xfId="11" quotePrefix="1" applyFont="1" applyBorder="1"/>
    <xf numFmtId="164" fontId="30" fillId="0" borderId="0" xfId="11" applyFont="1"/>
    <xf numFmtId="164" fontId="11" fillId="0" borderId="0" xfId="11" applyFont="1"/>
    <xf numFmtId="164" fontId="11" fillId="0" borderId="0" xfId="11" quotePrefix="1" applyFont="1"/>
    <xf numFmtId="164" fontId="11" fillId="0" borderId="0" xfId="11" applyFont="1" applyAlignment="1">
      <alignment horizontal="center"/>
    </xf>
    <xf numFmtId="0" fontId="11" fillId="0" borderId="1" xfId="11" applyNumberFormat="1" applyFont="1" applyBorder="1" applyAlignment="1">
      <alignment horizontal="center"/>
    </xf>
    <xf numFmtId="164" fontId="11" fillId="0" borderId="1" xfId="11" applyFont="1" applyBorder="1" applyAlignment="1">
      <alignment horizontal="center"/>
    </xf>
    <xf numFmtId="164" fontId="12" fillId="0" borderId="0" xfId="11" applyFont="1" applyAlignment="1">
      <alignment horizontal="center"/>
    </xf>
    <xf numFmtId="164" fontId="11" fillId="0" borderId="2" xfId="11" applyFont="1" applyBorder="1" applyAlignment="1">
      <alignment horizontal="centerContinuous"/>
    </xf>
    <xf numFmtId="164" fontId="12" fillId="0" borderId="10" xfId="11" applyFont="1" applyBorder="1" applyAlignment="1">
      <alignment horizontal="center"/>
    </xf>
    <xf numFmtId="164" fontId="12" fillId="0" borderId="0" xfId="11" applyFont="1" applyAlignment="1">
      <alignment horizontal="centerContinuous"/>
    </xf>
    <xf numFmtId="164" fontId="11" fillId="0" borderId="0" xfId="11" applyFont="1" applyAlignment="1">
      <alignment horizontal="centerContinuous"/>
    </xf>
    <xf numFmtId="164" fontId="10" fillId="0" borderId="0" xfId="11" quotePrefix="1" applyFont="1" applyAlignment="1">
      <alignment horizontal="left"/>
    </xf>
    <xf numFmtId="164" fontId="10" fillId="0" borderId="0" xfId="11" applyFont="1" applyAlignment="1">
      <alignment horizontal="left"/>
    </xf>
    <xf numFmtId="164" fontId="15" fillId="0" borderId="0" xfId="11" applyFont="1" applyAlignment="1">
      <alignment wrapText="1"/>
    </xf>
    <xf numFmtId="164" fontId="9" fillId="0" borderId="1" xfId="11" quotePrefix="1" applyFont="1" applyBorder="1"/>
    <xf numFmtId="166" fontId="10" fillId="0" borderId="0" xfId="11" applyNumberFormat="1" applyFont="1"/>
    <xf numFmtId="166" fontId="9" fillId="0" borderId="0" xfId="11" applyNumberFormat="1" applyFont="1"/>
    <xf numFmtId="166" fontId="10" fillId="0" borderId="1" xfId="11" applyNumberFormat="1" applyFont="1" applyBorder="1"/>
    <xf numFmtId="164" fontId="9" fillId="0" borderId="10" xfId="11" applyFont="1" applyBorder="1" applyAlignment="1">
      <alignment horizontal="centerContinuous"/>
    </xf>
    <xf numFmtId="164" fontId="1" fillId="0" borderId="0" xfId="11" applyFont="1"/>
    <xf numFmtId="164" fontId="13" fillId="0" borderId="0" xfId="11" applyFont="1" applyAlignment="1">
      <alignment horizontal="left" vertical="center" wrapText="1"/>
    </xf>
    <xf numFmtId="164" fontId="13" fillId="0" borderId="10" xfId="11" applyFont="1" applyBorder="1" applyAlignment="1">
      <alignment horizontal="left" vertical="center" wrapText="1"/>
    </xf>
    <xf numFmtId="167" fontId="1" fillId="0" borderId="1" xfId="11" quotePrefix="1" applyNumberFormat="1" applyFont="1" applyBorder="1" applyAlignment="1">
      <alignment horizontal="right" indent="1"/>
    </xf>
    <xf numFmtId="0" fontId="1" fillId="0" borderId="5" xfId="11" applyNumberFormat="1" applyFont="1" applyBorder="1" applyAlignment="1">
      <alignment horizontal="left" indent="3"/>
    </xf>
    <xf numFmtId="167" fontId="1" fillId="0" borderId="0" xfId="11" quotePrefix="1" applyNumberFormat="1" applyFont="1" applyAlignment="1">
      <alignment horizontal="right" indent="1"/>
    </xf>
    <xf numFmtId="0" fontId="1" fillId="0" borderId="6" xfId="11" applyNumberFormat="1" applyFont="1" applyBorder="1" applyAlignment="1">
      <alignment horizontal="left" indent="3"/>
    </xf>
    <xf numFmtId="164" fontId="1" fillId="0" borderId="0" xfId="11" applyFont="1" applyAlignment="1">
      <alignment horizontal="right" indent="1"/>
    </xf>
    <xf numFmtId="164" fontId="1" fillId="0" borderId="6" xfId="11" applyFont="1" applyBorder="1"/>
    <xf numFmtId="167" fontId="1" fillId="0" borderId="1" xfId="11" applyNumberFormat="1" applyFont="1" applyBorder="1" applyAlignment="1">
      <alignment horizontal="right" indent="1"/>
    </xf>
    <xf numFmtId="164" fontId="1" fillId="0" borderId="5" xfId="11" applyFont="1" applyBorder="1"/>
    <xf numFmtId="167" fontId="1" fillId="0" borderId="10" xfId="11" applyNumberFormat="1" applyFont="1" applyBorder="1" applyAlignment="1">
      <alignment horizontal="right" indent="1"/>
    </xf>
    <xf numFmtId="164" fontId="1" fillId="0" borderId="4" xfId="11" applyFont="1" applyBorder="1"/>
    <xf numFmtId="164" fontId="1" fillId="0" borderId="0" xfId="11" applyFont="1" applyAlignment="1">
      <alignment horizontal="center"/>
    </xf>
    <xf numFmtId="164" fontId="2" fillId="0" borderId="0" xfId="11" applyFont="1" applyAlignment="1">
      <alignment horizontal="center" wrapText="1"/>
    </xf>
    <xf numFmtId="164" fontId="15" fillId="0" borderId="10" xfId="11" applyFont="1" applyBorder="1" applyAlignment="1">
      <alignment wrapText="1"/>
    </xf>
    <xf numFmtId="164" fontId="10" fillId="0" borderId="10" xfId="11" applyFont="1" applyBorder="1"/>
    <xf numFmtId="164" fontId="10" fillId="0" borderId="0" xfId="4" quotePrefix="1" applyFont="1"/>
    <xf numFmtId="164" fontId="27" fillId="0" borderId="0" xfId="4" applyFont="1"/>
    <xf numFmtId="178" fontId="10" fillId="0" borderId="0" xfId="4" applyNumberFormat="1" applyFont="1"/>
    <xf numFmtId="0" fontId="27" fillId="0" borderId="0" xfId="4" applyNumberFormat="1" applyFont="1"/>
    <xf numFmtId="171" fontId="10" fillId="0" borderId="0" xfId="4" applyNumberFormat="1" applyFont="1"/>
    <xf numFmtId="171" fontId="10" fillId="0" borderId="0" xfId="4" applyNumberFormat="1" applyFont="1" applyProtection="1"/>
    <xf numFmtId="164" fontId="10" fillId="0" borderId="10" xfId="4" applyFont="1" applyBorder="1"/>
    <xf numFmtId="0" fontId="10" fillId="0" borderId="7" xfId="4" quotePrefix="1" applyNumberFormat="1" applyFont="1" applyBorder="1" applyAlignment="1" applyProtection="1">
      <alignment horizontal="center"/>
    </xf>
    <xf numFmtId="168" fontId="10" fillId="0" borderId="11" xfId="4" applyNumberFormat="1" applyFont="1" applyBorder="1" applyProtection="1"/>
    <xf numFmtId="168" fontId="10" fillId="0" borderId="12" xfId="4" applyNumberFormat="1" applyFont="1" applyBorder="1" applyAlignment="1" applyProtection="1">
      <alignment horizontal="center"/>
    </xf>
    <xf numFmtId="168" fontId="10" fillId="0" borderId="13" xfId="4" applyNumberFormat="1" applyFont="1" applyBorder="1" applyAlignment="1" applyProtection="1">
      <alignment horizontal="center"/>
    </xf>
    <xf numFmtId="164" fontId="10" fillId="0" borderId="13" xfId="4" applyFont="1" applyBorder="1" applyAlignment="1" applyProtection="1">
      <alignment horizontal="center"/>
    </xf>
    <xf numFmtId="168" fontId="10" fillId="0" borderId="14" xfId="4" applyNumberFormat="1" applyFont="1" applyBorder="1" applyAlignment="1" applyProtection="1">
      <alignment horizontal="center"/>
    </xf>
    <xf numFmtId="172" fontId="10" fillId="0" borderId="0" xfId="0" applyNumberFormat="1" applyFont="1"/>
    <xf numFmtId="172" fontId="0" fillId="0" borderId="1" xfId="0" applyNumberFormat="1" applyBorder="1"/>
    <xf numFmtId="172" fontId="10" fillId="0" borderId="1" xfId="0" applyNumberFormat="1" applyFont="1" applyBorder="1"/>
  </cellXfs>
  <cellStyles count="13">
    <cellStyle name="Comma 2" xfId="10" xr:uid="{DAD9FFE6-F455-431F-BE49-8EAEF3E3EFED}"/>
    <cellStyle name="Hyperlink" xfId="2" builtinId="8"/>
    <cellStyle name="Normal" xfId="0" builtinId="0"/>
    <cellStyle name="Normal 2" xfId="4" xr:uid="{BB8AA32E-C85E-44B9-A5B4-35570DA71D6D}"/>
    <cellStyle name="Normal 2 12" xfId="9" xr:uid="{ABDFA88B-8FAE-4E1A-BAB3-2D63B80AE97C}"/>
    <cellStyle name="Normal 2 2" xfId="8" xr:uid="{8D66E846-5BE5-41BF-9A51-89E6EDD674ED}"/>
    <cellStyle name="Normal 3" xfId="7" xr:uid="{0BE7686C-FABD-456E-A4D1-5CDD683307C8}"/>
    <cellStyle name="Normal 4" xfId="11" xr:uid="{D69F1466-32C3-4AD7-B6E6-582A8F43CB1B}"/>
    <cellStyle name="Normal_Sheet1_1" xfId="3" xr:uid="{13B1EC0F-B57F-4FD5-80C0-25B719168904}"/>
    <cellStyle name="Normal_T5_Spending" xfId="6" xr:uid="{1030EA25-26AB-4470-BBEC-20C87F89F477}"/>
    <cellStyle name="Percent" xfId="1" builtinId="5"/>
    <cellStyle name="Percent 2" xfId="5" xr:uid="{C6C36ADA-6DBD-4F4B-A0BE-E874129F70C3}"/>
    <cellStyle name="Percent 3" xfId="12" xr:uid="{B9B57770-1E09-4DF4-838D-47BA0C5BABC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EXCEL\msch25.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fomb01.login.omb.gov\home\INT_CREW\22Budget\APDebtChapter\Debt2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fomb01.login.omb.gov\home\INT_CREW\23Budget\APDebtChapter\Debt23.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EXCEL\SummaryFrameworkm2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INT_CREW\25Budget\25MSR\Debt\Debt2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T1_Overview "/>
      <sheetName val="T5_Spending"/>
      <sheetName val="Disc"/>
      <sheetName val="56_MAXtotals_BEASUB"/>
      <sheetName val="Big_Changes"/>
      <sheetName val="Revenues"/>
      <sheetName val="Mand_EconTech_CS"/>
      <sheetName val="Mand_CS"/>
      <sheetName val="MAX_Changes"/>
      <sheetName val="Pol_Tracker"/>
      <sheetName val="Mand_Pol_CS"/>
      <sheetName val="Leg_Tracker"/>
      <sheetName val="Mand_Leg_CS"/>
      <sheetName val="Disc_CS"/>
      <sheetName val="NetInt_CS"/>
      <sheetName val="CSDetail_Check"/>
      <sheetName val="ROT"/>
      <sheetName val="Query"/>
      <sheetName val="msch25"/>
    </sheetNames>
    <sheetDataSet>
      <sheetData sheetId="0">
        <row r="3">
          <cell r="B3">
            <v>2025</v>
          </cell>
        </row>
      </sheetData>
      <sheetData sheetId="1">
        <row r="57">
          <cell r="N57">
            <v>0</v>
          </cell>
        </row>
      </sheetData>
      <sheetData sheetId="2">
        <row r="8">
          <cell r="A8" t="str">
            <v xml:space="preserve">Consolidated Appropriations Act, 2024 Further Consolidated Appropriations Act, 2024 </v>
          </cell>
        </row>
      </sheetData>
      <sheetData sheetId="3"/>
      <sheetData sheetId="4"/>
      <sheetData sheetId="5"/>
      <sheetData sheetId="6">
        <row r="47">
          <cell r="O47">
            <v>1</v>
          </cell>
        </row>
      </sheetData>
      <sheetData sheetId="7"/>
      <sheetData sheetId="8"/>
      <sheetData sheetId="9">
        <row r="10">
          <cell r="B10">
            <v>6940904</v>
          </cell>
        </row>
      </sheetData>
      <sheetData sheetId="10"/>
      <sheetData sheetId="11"/>
      <sheetData sheetId="12"/>
      <sheetData sheetId="13"/>
      <sheetData sheetId="14"/>
      <sheetData sheetId="15"/>
      <sheetData sheetId="16">
        <row r="7">
          <cell r="O7">
            <v>0</v>
          </cell>
        </row>
      </sheetData>
      <sheetData sheetId="17"/>
      <sheetData sheetId="18">
        <row r="15">
          <cell r="S15">
            <v>0</v>
          </cell>
        </row>
      </sheetData>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uals"/>
      <sheetName val="BudData"/>
      <sheetName val="Bud_base_bkup"/>
      <sheetName val="Bud_pol_bkup"/>
      <sheetName val="S-10"/>
      <sheetName val="S-10_Print"/>
      <sheetName val="S-10_BB"/>
      <sheetName val="S-10Base"/>
      <sheetName val="S-10Base_BB"/>
      <sheetName val="4-2_Print"/>
      <sheetName val="4-2"/>
      <sheetName val="4-3_Print"/>
      <sheetName val="4-3"/>
      <sheetName val="4-6_Print"/>
      <sheetName val="4-6_calc"/>
      <sheetName val="BudQ&amp;As"/>
      <sheetName val="MSRData"/>
      <sheetName val="MSR_base_bkup"/>
      <sheetName val="MSR_pol_bkup"/>
      <sheetName val="S-11_MSR"/>
      <sheetName val="S-11_MSR_Print"/>
      <sheetName val="S-11_MSR_BB"/>
      <sheetName val="S-11_MSRBase"/>
      <sheetName val="S-11_MSRBase_BB"/>
      <sheetName val="MSR_Summary"/>
      <sheetName val="MSRQ&amp;As"/>
      <sheetName val="MSR_DHBGA"/>
    </sheetNames>
    <sheetDataSet>
      <sheetData sheetId="0">
        <row r="3">
          <cell r="B3">
            <v>2020</v>
          </cell>
        </row>
        <row r="9">
          <cell r="C9">
            <v>3129.2339999999999</v>
          </cell>
        </row>
        <row r="11">
          <cell r="C11">
            <v>1781.678971</v>
          </cell>
        </row>
        <row r="12">
          <cell r="C12">
            <v>1399.195815</v>
          </cell>
        </row>
        <row r="15">
          <cell r="C15">
            <v>198.34313300910998</v>
          </cell>
        </row>
        <row r="16">
          <cell r="C16">
            <v>-499.20055300000001</v>
          </cell>
        </row>
        <row r="17">
          <cell r="C17">
            <v>-1.1299009109999997E-2</v>
          </cell>
        </row>
        <row r="19">
          <cell r="C19">
            <v>-0.47135201500000079</v>
          </cell>
        </row>
        <row r="21">
          <cell r="C21">
            <v>-0.04</v>
          </cell>
        </row>
        <row r="25">
          <cell r="C25">
            <v>-7.261857</v>
          </cell>
        </row>
        <row r="26">
          <cell r="C26">
            <v>-0.47842570000000001</v>
          </cell>
        </row>
        <row r="27">
          <cell r="C27">
            <v>-7.7402826999999998</v>
          </cell>
        </row>
        <row r="28">
          <cell r="C28">
            <v>2.0926000000000001E-4</v>
          </cell>
        </row>
        <row r="29">
          <cell r="C29">
            <v>47.162414689999423</v>
          </cell>
        </row>
        <row r="33">
          <cell r="C33">
            <v>26880.957568040001</v>
          </cell>
        </row>
        <row r="34">
          <cell r="C34">
            <v>21.49740596260731</v>
          </cell>
        </row>
        <row r="35">
          <cell r="C35">
            <v>26902.454974002609</v>
          </cell>
        </row>
        <row r="37">
          <cell r="C37">
            <v>21016.656118552608</v>
          </cell>
        </row>
        <row r="38">
          <cell r="C38">
            <v>5885.7988554499998</v>
          </cell>
        </row>
        <row r="42">
          <cell r="C42">
            <v>26920.379899290001</v>
          </cell>
        </row>
        <row r="47">
          <cell r="C47">
            <v>1613.2381850719901</v>
          </cell>
        </row>
        <row r="48">
          <cell r="C48">
            <v>-466.71250876253998</v>
          </cell>
        </row>
        <row r="49">
          <cell r="C49">
            <v>1.862303399001064E-2</v>
          </cell>
        </row>
        <row r="50">
          <cell r="C50">
            <v>108.91</v>
          </cell>
        </row>
        <row r="51">
          <cell r="C51">
            <v>23.950281553</v>
          </cell>
        </row>
        <row r="52">
          <cell r="C52">
            <v>-73.382999999999996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uals"/>
      <sheetName val="BudData"/>
      <sheetName val="Bud_base_bkup"/>
      <sheetName val="Bud_pol_bkup"/>
      <sheetName val="S-10"/>
      <sheetName val="S-10_Print"/>
      <sheetName val="S-10_BB"/>
      <sheetName val="S-10Base"/>
      <sheetName val="S-10Base_BB"/>
      <sheetName val="4-2_Print"/>
      <sheetName val="4-2"/>
      <sheetName val="4-3_Print"/>
      <sheetName val="4-3"/>
      <sheetName val="4-6_Print"/>
      <sheetName val="4-6_calc"/>
      <sheetName val="BudQ&amp;As"/>
      <sheetName val="MSRData"/>
      <sheetName val="MSR_base_bkup"/>
      <sheetName val="MSR_pol_bkup"/>
      <sheetName val="S-11_MSR"/>
      <sheetName val="S-11_MSR_Print"/>
      <sheetName val="S-11_MSR_BB"/>
      <sheetName val="S-11_MSRBase"/>
      <sheetName val="S-11_MSRBase_BB"/>
      <sheetName val="MSR_Summary"/>
      <sheetName val="MSRQ&amp;As"/>
      <sheetName val="MSR_DHBGA"/>
    </sheetNames>
    <sheetDataSet>
      <sheetData sheetId="0">
        <row r="3">
          <cell r="B3">
            <v>2021</v>
          </cell>
        </row>
        <row r="51">
          <cell r="C51">
            <v>15.2</v>
          </cell>
        </row>
      </sheetData>
      <sheetData sheetId="1">
        <row r="106">
          <cell r="B106">
            <v>0</v>
          </cell>
        </row>
      </sheetData>
      <sheetData sheetId="2"/>
      <sheetData sheetId="3"/>
      <sheetData sheetId="4">
        <row r="8">
          <cell r="B8">
            <v>2422.9989999999998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ama S3"/>
      <sheetName val="Enacted (S3)"/>
      <sheetName val="S2 (AltHealth-not used)"/>
      <sheetName val="S1"/>
      <sheetName val="S2"/>
      <sheetName val="S3"/>
      <sheetName val="S4ChartData"/>
      <sheetName val="S4"/>
      <sheetName val="S5"/>
      <sheetName val="BBEDCA"/>
      <sheetName val="S8"/>
      <sheetName val="Pol Less Adj"/>
      <sheetName val="Pol Less BBEDCA"/>
      <sheetName val="S1_BB"/>
      <sheetName val="S3_BB"/>
      <sheetName val="S4_BB"/>
      <sheetName val="S5_BB"/>
      <sheetName val="S5_print"/>
      <sheetName val="S8_BB"/>
      <sheetName val="S8_print"/>
      <sheetName val="BBEDCA QUERIES"/>
      <sheetName val="AllowanceAcct"/>
      <sheetName val="MAX-base"/>
      <sheetName val="MAX-pol"/>
      <sheetName val="OLbySUBFCT"/>
      <sheetName val="OLbySUBFCT_baseline"/>
      <sheetName val="ACCOUNTS"/>
      <sheetName val="OLbySUBFCT_policy"/>
      <sheetName val="OLbyFCT_baseline"/>
      <sheetName val="OLbyFCT_policy"/>
      <sheetName val="BAbyFCT_baseline"/>
      <sheetName val="BAOLbyFCT_policy"/>
      <sheetName val="RECEIPTS_baseline"/>
      <sheetName val="RECEIPTS_policy"/>
      <sheetName val="RECEIPTS_BBEDCA"/>
      <sheetName val="VERSION"/>
      <sheetName val="Credit"/>
      <sheetName val="Chart1"/>
      <sheetName val="Chart2"/>
      <sheetName val="Obama S7 "/>
      <sheetName val="SummaryFrameworkm2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1">
          <cell r="A1" t="str">
            <v>MS25PL01</v>
          </cell>
        </row>
        <row r="2">
          <cell r="A2" t="str">
            <v>MS25BL01</v>
          </cell>
        </row>
        <row r="3">
          <cell r="A3" t="str">
            <v>MS25BL03</v>
          </cell>
        </row>
      </sheetData>
      <sheetData sheetId="36"/>
      <sheetData sheetId="37" refreshError="1"/>
      <sheetData sheetId="38" refreshError="1"/>
      <sheetData sheetId="39"/>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uals"/>
      <sheetName val="BudData"/>
      <sheetName val="Bud_base_bkup"/>
      <sheetName val="Bud_pol_bkup"/>
      <sheetName val="S-10"/>
      <sheetName val="S-10_Print"/>
      <sheetName val="S-10_BB"/>
      <sheetName val="S-10Base"/>
      <sheetName val="S-10Base_BB"/>
      <sheetName val="AP-2_Print"/>
      <sheetName val="AP-2"/>
      <sheetName val="AP-3_Print"/>
      <sheetName val="AP-3"/>
      <sheetName val="AP-6_Print"/>
      <sheetName val="AP-6_calc"/>
      <sheetName val="BudQ&amp;As"/>
      <sheetName val="MSRData"/>
      <sheetName val="MSR_base_bkup"/>
      <sheetName val="MSR_pol_bkup"/>
      <sheetName val="S-7_MSR"/>
      <sheetName val="S-7_MSR_Print"/>
      <sheetName val="S-7_MSR_BB"/>
      <sheetName val="S-7_MSRBase"/>
      <sheetName val="S-7_MSRBase_BB"/>
      <sheetName val="MSR_Summary"/>
      <sheetName val="MSRQ&amp;As"/>
      <sheetName val="MSR_DHBGA"/>
    </sheetNames>
    <sheetDataSet>
      <sheetData sheetId="0">
        <row r="3">
          <cell r="B3">
            <v>2023</v>
          </cell>
        </row>
        <row r="9">
          <cell r="C9">
            <v>1693.7249999999999</v>
          </cell>
        </row>
        <row r="11">
          <cell r="C11">
            <v>656.88935600000002</v>
          </cell>
        </row>
        <row r="12">
          <cell r="C12">
            <v>20.895818000000077</v>
          </cell>
        </row>
        <row r="15">
          <cell r="C15">
            <v>259.17197765042005</v>
          </cell>
        </row>
        <row r="16">
          <cell r="C16">
            <v>37.225003000000001</v>
          </cell>
        </row>
        <row r="17">
          <cell r="C17">
            <v>-3.3536504200000002E-3</v>
          </cell>
        </row>
        <row r="19">
          <cell r="C19">
            <v>1.239353021000003</v>
          </cell>
        </row>
        <row r="21">
          <cell r="C21">
            <v>0</v>
          </cell>
        </row>
        <row r="25">
          <cell r="C25">
            <v>-5.492216</v>
          </cell>
        </row>
        <row r="26">
          <cell r="C26">
            <v>-0.47708081105</v>
          </cell>
        </row>
        <row r="27">
          <cell r="C27">
            <v>-5.9692968110500004</v>
          </cell>
        </row>
        <row r="28">
          <cell r="C28">
            <v>2.0926000000000001E-4</v>
          </cell>
        </row>
        <row r="29">
          <cell r="C29">
            <v>108.01340725999997</v>
          </cell>
        </row>
        <row r="33">
          <cell r="C33">
            <v>32968.430560170003</v>
          </cell>
        </row>
        <row r="34">
          <cell r="C34">
            <v>20.559733503409486</v>
          </cell>
        </row>
        <row r="35">
          <cell r="C35">
            <v>32988.990293673414</v>
          </cell>
        </row>
        <row r="37">
          <cell r="C37">
            <v>26235.602377713407</v>
          </cell>
        </row>
        <row r="38">
          <cell r="C38">
            <v>6753.3879159600001</v>
          </cell>
        </row>
        <row r="42">
          <cell r="C42">
            <v>33070.475779259999</v>
          </cell>
        </row>
        <row r="47">
          <cell r="C47">
            <v>1598.0999874219801</v>
          </cell>
        </row>
        <row r="48">
          <cell r="C48">
            <v>82.65203160227999</v>
          </cell>
        </row>
        <row r="49">
          <cell r="C49">
            <v>-1.1328440999136546E-4</v>
          </cell>
        </row>
        <row r="50">
          <cell r="C50">
            <v>240.41</v>
          </cell>
        </row>
        <row r="51">
          <cell r="C51">
            <v>12.40483879678</v>
          </cell>
        </row>
        <row r="52">
          <cell r="C52">
            <v>2.5158685808799999</v>
          </cell>
        </row>
        <row r="53">
          <cell r="C53">
            <v>23.804534614000001</v>
          </cell>
        </row>
        <row r="54">
          <cell r="C54">
            <v>-108.92895653344004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EB1A7-2301-4487-9B59-07A187DC82C8}">
  <sheetPr>
    <pageSetUpPr fitToPage="1"/>
  </sheetPr>
  <dimension ref="A1:C20"/>
  <sheetViews>
    <sheetView tabSelected="1" workbookViewId="0"/>
  </sheetViews>
  <sheetFormatPr defaultRowHeight="14.5"/>
  <cols>
    <col min="2" max="2" width="87.7265625" customWidth="1"/>
    <col min="3" max="3" width="25.54296875" customWidth="1"/>
  </cols>
  <sheetData>
    <row r="1" spans="1:3" ht="15.5">
      <c r="B1" s="1" t="s">
        <v>0</v>
      </c>
      <c r="C1" s="2"/>
    </row>
    <row r="2" spans="1:3" ht="15.5">
      <c r="B2" s="3" t="s">
        <v>1</v>
      </c>
      <c r="C2" s="2"/>
    </row>
    <row r="3" spans="1:3" ht="15.5">
      <c r="B3" s="1"/>
      <c r="C3" s="2"/>
    </row>
    <row r="4" spans="1:3" ht="15.5">
      <c r="A4" s="5"/>
      <c r="B4" s="4"/>
      <c r="C4" s="5"/>
    </row>
    <row r="5" spans="1:3" ht="15.5">
      <c r="A5" s="64" t="s">
        <v>278</v>
      </c>
      <c r="B5" s="4" t="s">
        <v>2</v>
      </c>
      <c r="C5" s="2"/>
    </row>
    <row r="6" spans="1:3" ht="15.5">
      <c r="A6" s="7">
        <v>1</v>
      </c>
      <c r="B6" s="33" t="s">
        <v>3</v>
      </c>
      <c r="C6" s="7"/>
    </row>
    <row r="7" spans="1:3" ht="15.5">
      <c r="A7" s="7">
        <v>2</v>
      </c>
      <c r="B7" s="33" t="s">
        <v>4</v>
      </c>
      <c r="C7" s="7"/>
    </row>
    <row r="8" spans="1:3" ht="15.5">
      <c r="A8" s="7">
        <v>3</v>
      </c>
      <c r="B8" s="33" t="s">
        <v>5</v>
      </c>
      <c r="C8" s="7"/>
    </row>
    <row r="9" spans="1:3" ht="15.5">
      <c r="A9" s="7">
        <v>4</v>
      </c>
      <c r="B9" s="33" t="s">
        <v>6</v>
      </c>
      <c r="C9" s="7"/>
    </row>
    <row r="10" spans="1:3" ht="15.5">
      <c r="A10" s="7">
        <v>5</v>
      </c>
      <c r="B10" s="33" t="s">
        <v>7</v>
      </c>
      <c r="C10" s="7"/>
    </row>
    <row r="11" spans="1:3" ht="15.5">
      <c r="A11" s="7"/>
      <c r="B11" s="4"/>
      <c r="C11" s="7"/>
    </row>
    <row r="12" spans="1:3" ht="15.5">
      <c r="A12" s="65" t="s">
        <v>279</v>
      </c>
      <c r="B12" s="4" t="s">
        <v>8</v>
      </c>
      <c r="C12" s="7"/>
    </row>
    <row r="13" spans="1:3" ht="15.5">
      <c r="A13" s="7">
        <v>1</v>
      </c>
      <c r="B13" s="33" t="s">
        <v>9</v>
      </c>
      <c r="C13" s="7"/>
    </row>
    <row r="14" spans="1:3" ht="15.5">
      <c r="A14" s="7">
        <v>2</v>
      </c>
      <c r="B14" s="33" t="s">
        <v>10</v>
      </c>
      <c r="C14" s="7"/>
    </row>
    <row r="15" spans="1:3" ht="15.5">
      <c r="A15" s="7">
        <v>3</v>
      </c>
      <c r="B15" s="33" t="s">
        <v>11</v>
      </c>
      <c r="C15" s="7"/>
    </row>
    <row r="16" spans="1:3" ht="15.5">
      <c r="A16" s="7">
        <v>4</v>
      </c>
      <c r="B16" s="33" t="s">
        <v>12</v>
      </c>
      <c r="C16" s="7"/>
    </row>
    <row r="17" spans="1:3" ht="15.5">
      <c r="A17" s="7">
        <v>5</v>
      </c>
      <c r="B17" s="33" t="s">
        <v>13</v>
      </c>
      <c r="C17" s="7"/>
    </row>
    <row r="18" spans="1:3" ht="15.5">
      <c r="A18" s="7">
        <v>6</v>
      </c>
      <c r="B18" s="33" t="s">
        <v>14</v>
      </c>
      <c r="C18" s="7"/>
    </row>
    <row r="19" spans="1:3" ht="15.5">
      <c r="A19" s="7">
        <v>7</v>
      </c>
      <c r="B19" s="33" t="s">
        <v>15</v>
      </c>
      <c r="C19" s="7"/>
    </row>
    <row r="20" spans="1:3" ht="15.5">
      <c r="B20" s="6"/>
      <c r="C20" s="7"/>
    </row>
  </sheetData>
  <hyperlinks>
    <hyperlink ref="B6" location="'Table 1'!A1" display="Changes in Deficits from the Budget" xr:uid="{1ED40E40-417B-4A0C-A18D-404BA3978C3E}"/>
    <hyperlink ref="B7" location="'Table 2'!A1" display="Economic Assumptions" xr:uid="{FC6E209A-6522-4D0D-B04F-D0DDB4FBF5B6}"/>
    <hyperlink ref="B8" location="'Table 3'!A1" display="Comparison of Economic Assumptions" xr:uid="{BD783215-3FDF-41CA-9102-35618B68E59A}"/>
    <hyperlink ref="B9" location="'Table 4'!A1" display="Changes in Receipts" xr:uid="{4C60CED5-5F08-43C5-B103-9E7FA0409304}"/>
    <hyperlink ref="B10" location="'Table 5'!A1" display="Changes in Outlays" xr:uid="{BC21D0C7-99FE-4ED9-B974-3AEA1028954D}"/>
    <hyperlink ref="B13" location="'S-1'!A1" display="Budget Totals (S-1)" xr:uid="{7F0D77B9-2A8E-4F15-AE85-E844002631BE}"/>
    <hyperlink ref="B15" location="'S-3'!A1" display="Adjusted Baseline by Category (S-3)" xr:uid="{6487F12B-1298-4788-BB1B-D5815117550C}"/>
    <hyperlink ref="B16" location="'S-4'!A1" display="Proposed Budget by Category (S-4)" xr:uid="{074C03C2-F194-4FB9-BAAB-94A3511085D7}"/>
    <hyperlink ref="B17" location="'S-5'!A1" display="Proposed Budget by Category as a Percent of GDP (S-5)" xr:uid="{A9C44FA7-74DD-4413-AC43-643252353668}"/>
    <hyperlink ref="B18" location="'S-6'!A1" display="Mandatory and Receipt Proposals (S-6)" xr:uid="{511FC331-97BD-4BFC-A9D1-7B5B9F45AF1F}"/>
    <hyperlink ref="B19" location="'S-7'!A1" display="Estimated Spending from 2023 Balances of Budget Authority: Discretionary Programs (S-7)" xr:uid="{5D972536-7856-4AB9-8A7F-8F7EA5218CE5}"/>
    <hyperlink ref="B14" location="'S-2'!A1" display="Effect of Budget Proposals on Projected Deficits (S-2)" xr:uid="{D4A29065-45CE-4A20-8446-6A465243BF28}"/>
  </hyperlinks>
  <printOptions horizontalCentered="1"/>
  <pageMargins left="0.7" right="0.7" top="0.75" bottom="0.75" header="0.3" footer="0.3"/>
  <pageSetup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DB9CD-4A65-4916-8781-E7DF37A9480D}">
  <sheetPr>
    <pageSetUpPr fitToPage="1"/>
  </sheetPr>
  <dimension ref="A1:Q65"/>
  <sheetViews>
    <sheetView zoomScale="90" zoomScaleNormal="90" workbookViewId="0">
      <pane xSplit="1" ySplit="4" topLeftCell="B5" activePane="bottomRight" state="frozen"/>
      <selection pane="topRight"/>
      <selection pane="bottomLeft"/>
      <selection pane="bottomRight"/>
    </sheetView>
  </sheetViews>
  <sheetFormatPr defaultColWidth="9.1796875" defaultRowHeight="14.5"/>
  <cols>
    <col min="1" max="1" width="48.81640625" style="110" customWidth="1"/>
    <col min="2" max="13" width="10" style="110" customWidth="1"/>
    <col min="14" max="15" width="9.54296875" style="110" customWidth="1"/>
    <col min="16" max="16384" width="9.1796875" style="110"/>
  </cols>
  <sheetData>
    <row r="1" spans="1:16">
      <c r="A1" s="124" t="s">
        <v>295</v>
      </c>
      <c r="B1" s="123"/>
      <c r="C1" s="123"/>
      <c r="D1" s="123"/>
      <c r="E1" s="123"/>
      <c r="F1" s="123"/>
      <c r="G1" s="123"/>
      <c r="H1" s="123"/>
      <c r="I1" s="123"/>
      <c r="J1" s="123"/>
      <c r="K1" s="123"/>
      <c r="L1" s="123"/>
      <c r="M1" s="123"/>
      <c r="N1" s="123"/>
      <c r="O1" s="123"/>
    </row>
    <row r="2" spans="1:16">
      <c r="A2" s="123" t="s">
        <v>74</v>
      </c>
      <c r="B2" s="123"/>
      <c r="C2" s="123"/>
      <c r="D2" s="123"/>
      <c r="E2" s="123"/>
      <c r="F2" s="123"/>
      <c r="G2" s="123"/>
      <c r="H2" s="123"/>
      <c r="I2" s="123"/>
      <c r="J2" s="123"/>
      <c r="K2" s="123"/>
      <c r="L2" s="123"/>
      <c r="M2" s="123"/>
      <c r="N2" s="123"/>
      <c r="O2" s="123"/>
    </row>
    <row r="3" spans="1:16" s="120" customFormat="1">
      <c r="A3" s="131"/>
      <c r="B3" s="131"/>
      <c r="C3" s="131"/>
      <c r="D3" s="131"/>
      <c r="E3" s="131"/>
      <c r="F3" s="131"/>
      <c r="G3" s="131"/>
      <c r="H3" s="131"/>
      <c r="I3" s="131"/>
      <c r="J3" s="131"/>
      <c r="K3" s="131"/>
      <c r="L3" s="131"/>
      <c r="M3" s="131"/>
      <c r="N3" s="156" t="s">
        <v>75</v>
      </c>
      <c r="O3" s="156"/>
    </row>
    <row r="4" spans="1:16" s="118" customFormat="1">
      <c r="A4" s="130"/>
      <c r="B4" s="119">
        <v>2023</v>
      </c>
      <c r="C4" s="119">
        <v>2024</v>
      </c>
      <c r="D4" s="119">
        <v>2025</v>
      </c>
      <c r="E4" s="119">
        <v>2026</v>
      </c>
      <c r="F4" s="119">
        <v>2027</v>
      </c>
      <c r="G4" s="119">
        <v>2028</v>
      </c>
      <c r="H4" s="119">
        <v>2029</v>
      </c>
      <c r="I4" s="119">
        <v>2030</v>
      </c>
      <c r="J4" s="119">
        <v>2031</v>
      </c>
      <c r="K4" s="119">
        <v>2032</v>
      </c>
      <c r="L4" s="119">
        <v>2033</v>
      </c>
      <c r="M4" s="119">
        <v>2034</v>
      </c>
      <c r="N4" s="119" t="s">
        <v>18</v>
      </c>
      <c r="O4" s="119" t="s">
        <v>19</v>
      </c>
    </row>
    <row r="6" spans="1:16">
      <c r="A6" s="128" t="s">
        <v>34</v>
      </c>
    </row>
    <row r="7" spans="1:16">
      <c r="A7" s="111" t="s">
        <v>35</v>
      </c>
    </row>
    <row r="8" spans="1:16">
      <c r="A8" s="111" t="s">
        <v>65</v>
      </c>
      <c r="B8" s="153">
        <v>3</v>
      </c>
      <c r="C8" s="153">
        <v>3</v>
      </c>
      <c r="D8" s="153">
        <v>3</v>
      </c>
      <c r="E8" s="153">
        <v>3</v>
      </c>
      <c r="F8" s="153">
        <v>2.9</v>
      </c>
      <c r="G8" s="153">
        <v>2.8</v>
      </c>
      <c r="H8" s="153">
        <v>2.8</v>
      </c>
      <c r="I8" s="153">
        <v>2.7</v>
      </c>
      <c r="J8" s="153">
        <v>2.6</v>
      </c>
      <c r="K8" s="153">
        <v>2.5</v>
      </c>
      <c r="L8" s="153">
        <v>2.4</v>
      </c>
      <c r="M8" s="153">
        <v>2.2999999999999998</v>
      </c>
      <c r="N8" s="153">
        <v>2.9</v>
      </c>
      <c r="O8" s="153">
        <v>2.7</v>
      </c>
      <c r="P8" s="153"/>
    </row>
    <row r="9" spans="1:16">
      <c r="A9" s="111" t="s">
        <v>66</v>
      </c>
      <c r="B9" s="155">
        <v>3.4</v>
      </c>
      <c r="C9" s="155">
        <v>3.5</v>
      </c>
      <c r="D9" s="155">
        <v>3.5</v>
      </c>
      <c r="E9" s="155">
        <v>3.3</v>
      </c>
      <c r="F9" s="155">
        <v>3.1</v>
      </c>
      <c r="G9" s="155">
        <v>3</v>
      </c>
      <c r="H9" s="155">
        <v>2.8</v>
      </c>
      <c r="I9" s="155">
        <v>2.7</v>
      </c>
      <c r="J9" s="155">
        <v>2.6</v>
      </c>
      <c r="K9" s="155">
        <v>2.6</v>
      </c>
      <c r="L9" s="155">
        <v>2.5</v>
      </c>
      <c r="M9" s="155">
        <v>2.4</v>
      </c>
      <c r="N9" s="155">
        <v>3.2</v>
      </c>
      <c r="O9" s="155">
        <v>2.9</v>
      </c>
      <c r="P9" s="153"/>
    </row>
    <row r="10" spans="1:16">
      <c r="A10" s="111" t="s">
        <v>38</v>
      </c>
      <c r="B10" s="153">
        <v>6.4</v>
      </c>
      <c r="C10" s="153">
        <v>6.4</v>
      </c>
      <c r="D10" s="153">
        <v>6.6</v>
      </c>
      <c r="E10" s="153">
        <v>6.3</v>
      </c>
      <c r="F10" s="153">
        <v>6</v>
      </c>
      <c r="G10" s="153">
        <v>5.8</v>
      </c>
      <c r="H10" s="153">
        <v>5.6</v>
      </c>
      <c r="I10" s="153">
        <v>5.4</v>
      </c>
      <c r="J10" s="153">
        <v>5.2</v>
      </c>
      <c r="K10" s="153">
        <v>5.0999999999999996</v>
      </c>
      <c r="L10" s="153">
        <v>4.9000000000000004</v>
      </c>
      <c r="M10" s="153">
        <v>4.8</v>
      </c>
      <c r="N10" s="153">
        <v>6.1</v>
      </c>
      <c r="O10" s="153">
        <v>5.6</v>
      </c>
      <c r="P10" s="153"/>
    </row>
    <row r="11" spans="1:16">
      <c r="A11" s="111" t="s">
        <v>39</v>
      </c>
      <c r="B11" s="153"/>
      <c r="C11" s="153"/>
      <c r="D11" s="153"/>
      <c r="E11" s="153"/>
      <c r="F11" s="153"/>
      <c r="G11" s="153"/>
      <c r="H11" s="153"/>
      <c r="I11" s="153"/>
      <c r="J11" s="153"/>
      <c r="K11" s="153"/>
      <c r="L11" s="153"/>
      <c r="M11" s="153"/>
      <c r="N11" s="153"/>
      <c r="O11" s="153"/>
      <c r="P11" s="153"/>
    </row>
    <row r="12" spans="1:16">
      <c r="A12" s="111" t="s">
        <v>40</v>
      </c>
      <c r="B12" s="153">
        <v>5</v>
      </c>
      <c r="C12" s="153">
        <v>5.0999999999999996</v>
      </c>
      <c r="D12" s="153">
        <v>5.2</v>
      </c>
      <c r="E12" s="153">
        <v>5.3</v>
      </c>
      <c r="F12" s="153">
        <v>5.4</v>
      </c>
      <c r="G12" s="153">
        <v>5.5</v>
      </c>
      <c r="H12" s="153">
        <v>5.5</v>
      </c>
      <c r="I12" s="153">
        <v>5.5</v>
      </c>
      <c r="J12" s="153">
        <v>5.6</v>
      </c>
      <c r="K12" s="153">
        <v>5.6</v>
      </c>
      <c r="L12" s="153">
        <v>5.6</v>
      </c>
      <c r="M12" s="153">
        <v>5.7</v>
      </c>
      <c r="N12" s="153">
        <v>5.4</v>
      </c>
      <c r="O12" s="153">
        <v>5.5</v>
      </c>
      <c r="P12" s="153"/>
    </row>
    <row r="13" spans="1:16">
      <c r="A13" s="111" t="s">
        <v>41</v>
      </c>
      <c r="B13" s="153">
        <v>3.1</v>
      </c>
      <c r="C13" s="153">
        <v>3</v>
      </c>
      <c r="D13" s="153">
        <v>3.2</v>
      </c>
      <c r="E13" s="153">
        <v>3.3</v>
      </c>
      <c r="F13" s="153">
        <v>3.4</v>
      </c>
      <c r="G13" s="153">
        <v>3.6</v>
      </c>
      <c r="H13" s="153">
        <v>3.4</v>
      </c>
      <c r="I13" s="153">
        <v>3.7</v>
      </c>
      <c r="J13" s="153">
        <v>3.8</v>
      </c>
      <c r="K13" s="153">
        <v>3.9</v>
      </c>
      <c r="L13" s="153">
        <v>4.2</v>
      </c>
      <c r="M13" s="153">
        <v>4.0999999999999996</v>
      </c>
      <c r="N13" s="153">
        <v>3.4</v>
      </c>
      <c r="O13" s="153">
        <v>3.6</v>
      </c>
      <c r="P13" s="153"/>
    </row>
    <row r="14" spans="1:16">
      <c r="A14" s="111" t="s">
        <v>42</v>
      </c>
      <c r="B14" s="153">
        <v>2.2999999999999998</v>
      </c>
      <c r="C14" s="153">
        <v>2.2000000000000002</v>
      </c>
      <c r="D14" s="153">
        <v>2.2000000000000002</v>
      </c>
      <c r="E14" s="153">
        <v>2.2000000000000002</v>
      </c>
      <c r="F14" s="153">
        <v>2.2999999999999998</v>
      </c>
      <c r="G14" s="153">
        <v>2.2999999999999998</v>
      </c>
      <c r="H14" s="153">
        <v>2.4</v>
      </c>
      <c r="I14" s="153">
        <v>2.4</v>
      </c>
      <c r="J14" s="153">
        <v>2.5</v>
      </c>
      <c r="K14" s="153">
        <v>2.5</v>
      </c>
      <c r="L14" s="153">
        <v>2.6</v>
      </c>
      <c r="M14" s="153">
        <v>2.6</v>
      </c>
      <c r="N14" s="153">
        <v>2.2999999999999998</v>
      </c>
      <c r="O14" s="153">
        <v>2.4</v>
      </c>
      <c r="P14" s="153"/>
    </row>
    <row r="15" spans="1:16">
      <c r="A15" s="111" t="s">
        <v>43</v>
      </c>
      <c r="B15" s="155">
        <v>3.5</v>
      </c>
      <c r="C15" s="155">
        <v>4.3</v>
      </c>
      <c r="D15" s="155">
        <v>4.5999999999999996</v>
      </c>
      <c r="E15" s="155">
        <v>4.2</v>
      </c>
      <c r="F15" s="155">
        <v>4</v>
      </c>
      <c r="G15" s="155">
        <v>4</v>
      </c>
      <c r="H15" s="155">
        <v>4</v>
      </c>
      <c r="I15" s="155">
        <v>4.2</v>
      </c>
      <c r="J15" s="155">
        <v>4</v>
      </c>
      <c r="K15" s="155">
        <v>4</v>
      </c>
      <c r="L15" s="155">
        <v>4</v>
      </c>
      <c r="M15" s="155">
        <v>3.9</v>
      </c>
      <c r="N15" s="155">
        <v>4.0999999999999996</v>
      </c>
      <c r="O15" s="155">
        <v>4.0999999999999996</v>
      </c>
      <c r="P15" s="153"/>
    </row>
    <row r="16" spans="1:16">
      <c r="A16" s="111" t="s">
        <v>44</v>
      </c>
      <c r="B16" s="153">
        <v>13.9</v>
      </c>
      <c r="C16" s="153">
        <v>14.6</v>
      </c>
      <c r="D16" s="153">
        <v>15.1</v>
      </c>
      <c r="E16" s="153">
        <v>14.9</v>
      </c>
      <c r="F16" s="153">
        <v>15</v>
      </c>
      <c r="G16" s="153">
        <v>15.4</v>
      </c>
      <c r="H16" s="153">
        <v>15.2</v>
      </c>
      <c r="I16" s="153">
        <v>15.8</v>
      </c>
      <c r="J16" s="153">
        <v>15.8</v>
      </c>
      <c r="K16" s="153">
        <v>16</v>
      </c>
      <c r="L16" s="153">
        <v>16.399999999999999</v>
      </c>
      <c r="M16" s="153">
        <v>16.2</v>
      </c>
      <c r="N16" s="153">
        <v>15.1</v>
      </c>
      <c r="O16" s="153">
        <v>15.6</v>
      </c>
      <c r="P16" s="153"/>
    </row>
    <row r="17" spans="1:17">
      <c r="A17" s="111" t="s">
        <v>45</v>
      </c>
      <c r="B17" s="155">
        <v>2.4</v>
      </c>
      <c r="C17" s="155">
        <v>3.2</v>
      </c>
      <c r="D17" s="155">
        <v>3.3</v>
      </c>
      <c r="E17" s="155">
        <v>3.3</v>
      </c>
      <c r="F17" s="155">
        <v>3.3</v>
      </c>
      <c r="G17" s="155">
        <v>3.3</v>
      </c>
      <c r="H17" s="155">
        <v>3.4</v>
      </c>
      <c r="I17" s="155">
        <v>3.5</v>
      </c>
      <c r="J17" s="155">
        <v>3.5</v>
      </c>
      <c r="K17" s="155">
        <v>3.6</v>
      </c>
      <c r="L17" s="155">
        <v>3.6</v>
      </c>
      <c r="M17" s="155">
        <v>3.6</v>
      </c>
      <c r="N17" s="155">
        <v>3.3</v>
      </c>
      <c r="O17" s="155">
        <v>3.4</v>
      </c>
      <c r="P17" s="153"/>
    </row>
    <row r="18" spans="1:17">
      <c r="A18" s="111" t="s">
        <v>46</v>
      </c>
      <c r="B18" s="153">
        <v>22.7</v>
      </c>
      <c r="C18" s="153">
        <v>24.2</v>
      </c>
      <c r="D18" s="153">
        <v>25</v>
      </c>
      <c r="E18" s="153">
        <v>24.5</v>
      </c>
      <c r="F18" s="153">
        <v>24.4</v>
      </c>
      <c r="G18" s="153">
        <v>24.5</v>
      </c>
      <c r="H18" s="153">
        <v>24.2</v>
      </c>
      <c r="I18" s="153">
        <v>24.7</v>
      </c>
      <c r="J18" s="153">
        <v>24.5</v>
      </c>
      <c r="K18" s="153">
        <v>24.6</v>
      </c>
      <c r="L18" s="153">
        <v>24.9</v>
      </c>
      <c r="M18" s="153">
        <v>24.6</v>
      </c>
      <c r="N18" s="153">
        <v>24.5</v>
      </c>
      <c r="O18" s="153">
        <v>24.6</v>
      </c>
      <c r="P18" s="153"/>
    </row>
    <row r="19" spans="1:17">
      <c r="A19" s="128" t="s">
        <v>47</v>
      </c>
      <c r="B19" s="153"/>
      <c r="C19" s="153"/>
      <c r="D19" s="153"/>
      <c r="E19" s="153"/>
      <c r="F19" s="153"/>
      <c r="G19" s="153"/>
      <c r="H19" s="153"/>
      <c r="I19" s="153"/>
      <c r="J19" s="153"/>
      <c r="K19" s="153"/>
      <c r="L19" s="153"/>
      <c r="M19" s="153"/>
      <c r="N19" s="153"/>
      <c r="O19" s="153"/>
      <c r="P19" s="153"/>
    </row>
    <row r="20" spans="1:17">
      <c r="A20" s="111" t="s">
        <v>67</v>
      </c>
      <c r="B20" s="153">
        <v>8.1</v>
      </c>
      <c r="C20" s="153">
        <v>8.5</v>
      </c>
      <c r="D20" s="153">
        <v>9</v>
      </c>
      <c r="E20" s="153">
        <v>9.8000000000000007</v>
      </c>
      <c r="F20" s="153">
        <v>10.1</v>
      </c>
      <c r="G20" s="153">
        <v>10.199999999999999</v>
      </c>
      <c r="H20" s="153">
        <v>10.3</v>
      </c>
      <c r="I20" s="153">
        <v>10.4</v>
      </c>
      <c r="J20" s="153">
        <v>10.5</v>
      </c>
      <c r="K20" s="153">
        <v>10.5</v>
      </c>
      <c r="L20" s="153">
        <v>10.6</v>
      </c>
      <c r="M20" s="153">
        <v>10.7</v>
      </c>
      <c r="N20" s="153">
        <v>9.9</v>
      </c>
      <c r="O20" s="153">
        <v>10.199999999999999</v>
      </c>
      <c r="P20" s="153"/>
    </row>
    <row r="21" spans="1:17">
      <c r="A21" s="111" t="s">
        <v>68</v>
      </c>
      <c r="B21" s="153">
        <v>1.6</v>
      </c>
      <c r="C21" s="153">
        <v>2.1</v>
      </c>
      <c r="D21" s="153">
        <v>2.4</v>
      </c>
      <c r="E21" s="153">
        <v>2.5</v>
      </c>
      <c r="F21" s="153">
        <v>2.4</v>
      </c>
      <c r="G21" s="153">
        <v>2.2000000000000002</v>
      </c>
      <c r="H21" s="153">
        <v>2.2000000000000002</v>
      </c>
      <c r="I21" s="153">
        <v>2.1</v>
      </c>
      <c r="J21" s="153">
        <v>2.1</v>
      </c>
      <c r="K21" s="153">
        <v>2.1</v>
      </c>
      <c r="L21" s="153">
        <v>2.1</v>
      </c>
      <c r="M21" s="153">
        <v>2.1</v>
      </c>
      <c r="N21" s="153">
        <v>2.2999999999999998</v>
      </c>
      <c r="O21" s="153">
        <v>2.2000000000000002</v>
      </c>
      <c r="P21" s="153"/>
    </row>
    <row r="22" spans="1:17">
      <c r="A22" s="111" t="s">
        <v>50</v>
      </c>
      <c r="B22" s="153"/>
      <c r="C22" s="153"/>
      <c r="D22" s="153"/>
      <c r="E22" s="153"/>
      <c r="F22" s="153"/>
      <c r="G22" s="153"/>
      <c r="H22" s="153"/>
      <c r="I22" s="153"/>
      <c r="J22" s="153"/>
      <c r="K22" s="153"/>
      <c r="L22" s="153"/>
      <c r="M22" s="153"/>
      <c r="N22" s="153"/>
      <c r="O22" s="153"/>
      <c r="P22" s="153"/>
    </row>
    <row r="23" spans="1:17">
      <c r="A23" s="111" t="s">
        <v>69</v>
      </c>
      <c r="B23" s="153">
        <v>4.4000000000000004</v>
      </c>
      <c r="C23" s="153">
        <v>4.4000000000000004</v>
      </c>
      <c r="D23" s="153">
        <v>4.4000000000000004</v>
      </c>
      <c r="E23" s="153">
        <v>4.4000000000000004</v>
      </c>
      <c r="F23" s="153">
        <v>4.4000000000000004</v>
      </c>
      <c r="G23" s="153">
        <v>4.4000000000000004</v>
      </c>
      <c r="H23" s="153">
        <v>4.4000000000000004</v>
      </c>
      <c r="I23" s="153">
        <v>4.4000000000000004</v>
      </c>
      <c r="J23" s="153">
        <v>4.4000000000000004</v>
      </c>
      <c r="K23" s="153">
        <v>4.4000000000000004</v>
      </c>
      <c r="L23" s="153">
        <v>4.4000000000000004</v>
      </c>
      <c r="M23" s="153">
        <v>4.4000000000000004</v>
      </c>
      <c r="N23" s="153">
        <v>4.4000000000000004</v>
      </c>
      <c r="O23" s="153">
        <v>4.4000000000000004</v>
      </c>
      <c r="P23" s="153"/>
    </row>
    <row r="24" spans="1:17">
      <c r="A24" s="111" t="s">
        <v>70</v>
      </c>
      <c r="B24" s="153">
        <v>1.3</v>
      </c>
      <c r="C24" s="153">
        <v>1.5</v>
      </c>
      <c r="D24" s="153">
        <v>1.8</v>
      </c>
      <c r="E24" s="153">
        <v>1.7</v>
      </c>
      <c r="F24" s="153">
        <v>1.7</v>
      </c>
      <c r="G24" s="153">
        <v>1.7</v>
      </c>
      <c r="H24" s="153">
        <v>1.7</v>
      </c>
      <c r="I24" s="153">
        <v>1.7</v>
      </c>
      <c r="J24" s="153">
        <v>1.7</v>
      </c>
      <c r="K24" s="153">
        <v>1.7</v>
      </c>
      <c r="L24" s="153">
        <v>1.8</v>
      </c>
      <c r="M24" s="153">
        <v>1.8</v>
      </c>
      <c r="N24" s="153">
        <v>1.7</v>
      </c>
      <c r="O24" s="153">
        <v>1.7</v>
      </c>
      <c r="P24" s="153"/>
    </row>
    <row r="25" spans="1:17">
      <c r="A25" s="111" t="s">
        <v>71</v>
      </c>
      <c r="B25" s="153">
        <v>0.2</v>
      </c>
      <c r="C25" s="153">
        <v>0.2</v>
      </c>
      <c r="D25" s="153">
        <v>0.2</v>
      </c>
      <c r="E25" s="153">
        <v>0.2</v>
      </c>
      <c r="F25" s="153">
        <v>0.2</v>
      </c>
      <c r="G25" s="153">
        <v>0.2</v>
      </c>
      <c r="H25" s="153">
        <v>0.2</v>
      </c>
      <c r="I25" s="153">
        <v>0.2</v>
      </c>
      <c r="J25" s="153">
        <v>0.2</v>
      </c>
      <c r="K25" s="153">
        <v>0.2</v>
      </c>
      <c r="L25" s="153">
        <v>0.2</v>
      </c>
      <c r="M25" s="153">
        <v>0.2</v>
      </c>
      <c r="N25" s="153">
        <v>0.2</v>
      </c>
      <c r="O25" s="153">
        <v>0.2</v>
      </c>
      <c r="P25" s="153"/>
    </row>
    <row r="26" spans="1:17">
      <c r="A26" s="111" t="s">
        <v>54</v>
      </c>
      <c r="B26" s="153">
        <v>0.1</v>
      </c>
      <c r="C26" s="153">
        <v>4.8000000000000001E-2</v>
      </c>
      <c r="D26" s="153">
        <v>4.9000000000000002E-2</v>
      </c>
      <c r="E26" s="153">
        <v>4.9000000000000002E-2</v>
      </c>
      <c r="F26" s="153">
        <v>4.8000000000000001E-2</v>
      </c>
      <c r="G26" s="153">
        <v>4.8000000000000001E-2</v>
      </c>
      <c r="H26" s="153">
        <v>4.8000000000000001E-2</v>
      </c>
      <c r="I26" s="153">
        <v>4.8000000000000001E-2</v>
      </c>
      <c r="J26" s="153">
        <v>4.8000000000000001E-2</v>
      </c>
      <c r="K26" s="153">
        <v>4.8000000000000001E-2</v>
      </c>
      <c r="L26" s="153">
        <v>4.8000000000000001E-2</v>
      </c>
      <c r="M26" s="153">
        <v>4.8000000000000001E-2</v>
      </c>
      <c r="N26" s="153">
        <v>4.8000000000000001E-2</v>
      </c>
      <c r="O26" s="153">
        <v>4.8000000000000001E-2</v>
      </c>
      <c r="P26" s="153"/>
    </row>
    <row r="27" spans="1:17">
      <c r="A27" s="111" t="s">
        <v>55</v>
      </c>
      <c r="B27" s="153">
        <v>0.3</v>
      </c>
      <c r="C27" s="153">
        <v>0.3</v>
      </c>
      <c r="D27" s="153">
        <v>0.4</v>
      </c>
      <c r="E27" s="153">
        <v>0.4</v>
      </c>
      <c r="F27" s="153">
        <v>0.3</v>
      </c>
      <c r="G27" s="153">
        <v>0.3</v>
      </c>
      <c r="H27" s="153">
        <v>0.3</v>
      </c>
      <c r="I27" s="153">
        <v>0.3</v>
      </c>
      <c r="J27" s="153">
        <v>0.3</v>
      </c>
      <c r="K27" s="153">
        <v>0.3</v>
      </c>
      <c r="L27" s="153">
        <v>0.3</v>
      </c>
      <c r="M27" s="153">
        <v>0.3</v>
      </c>
      <c r="N27" s="153">
        <v>0.3</v>
      </c>
      <c r="O27" s="153">
        <v>0.3</v>
      </c>
      <c r="P27" s="153"/>
    </row>
    <row r="28" spans="1:17">
      <c r="A28" s="111" t="s">
        <v>56</v>
      </c>
      <c r="B28" s="153">
        <v>0.1</v>
      </c>
      <c r="C28" s="153">
        <v>0.1</v>
      </c>
      <c r="D28" s="153">
        <v>0.1</v>
      </c>
      <c r="E28" s="153">
        <v>0.1</v>
      </c>
      <c r="F28" s="153">
        <v>0.2</v>
      </c>
      <c r="G28" s="153">
        <v>0.2</v>
      </c>
      <c r="H28" s="153">
        <v>0.2</v>
      </c>
      <c r="I28" s="153">
        <v>0.2</v>
      </c>
      <c r="J28" s="153">
        <v>0.2</v>
      </c>
      <c r="K28" s="153">
        <v>0.2</v>
      </c>
      <c r="L28" s="153">
        <v>0.2</v>
      </c>
      <c r="M28" s="153">
        <v>0.2</v>
      </c>
      <c r="N28" s="153">
        <v>0.2</v>
      </c>
      <c r="O28" s="153">
        <v>0.2</v>
      </c>
      <c r="P28" s="153"/>
    </row>
    <row r="29" spans="1:17">
      <c r="A29" s="111" t="s">
        <v>57</v>
      </c>
      <c r="B29" s="153">
        <v>0.3</v>
      </c>
      <c r="C29" s="153">
        <v>0.3</v>
      </c>
      <c r="D29" s="153">
        <v>0.2</v>
      </c>
      <c r="E29" s="153">
        <v>0.2</v>
      </c>
      <c r="F29" s="153">
        <v>0.2</v>
      </c>
      <c r="G29" s="153">
        <v>0.2</v>
      </c>
      <c r="H29" s="153">
        <v>0.2</v>
      </c>
      <c r="I29" s="153">
        <v>0.2</v>
      </c>
      <c r="J29" s="153">
        <v>0.1</v>
      </c>
      <c r="K29" s="153">
        <v>0.1</v>
      </c>
      <c r="L29" s="153">
        <v>0.1</v>
      </c>
      <c r="M29" s="153">
        <v>0.1</v>
      </c>
      <c r="N29" s="153">
        <v>0.2</v>
      </c>
      <c r="O29" s="153">
        <v>0.2</v>
      </c>
      <c r="P29" s="153"/>
    </row>
    <row r="30" spans="1:17">
      <c r="A30" s="111" t="s">
        <v>72</v>
      </c>
      <c r="B30" s="153">
        <v>2E-3</v>
      </c>
      <c r="C30" s="153">
        <v>6.0000000000000001E-3</v>
      </c>
      <c r="D30" s="153">
        <v>0</v>
      </c>
      <c r="E30" s="153">
        <v>0</v>
      </c>
      <c r="F30" s="153">
        <v>0.1</v>
      </c>
      <c r="G30" s="153">
        <v>0.1</v>
      </c>
      <c r="H30" s="153">
        <v>0.1</v>
      </c>
      <c r="I30" s="153">
        <v>0.2</v>
      </c>
      <c r="J30" s="153">
        <v>0.2</v>
      </c>
      <c r="K30" s="153">
        <v>0.2</v>
      </c>
      <c r="L30" s="153">
        <v>0.2</v>
      </c>
      <c r="M30" s="153">
        <v>0.2</v>
      </c>
      <c r="N30" s="153">
        <v>0.1</v>
      </c>
      <c r="O30" s="153">
        <v>0.1</v>
      </c>
      <c r="P30" s="153"/>
    </row>
    <row r="31" spans="1:17">
      <c r="A31" s="111" t="s">
        <v>73</v>
      </c>
      <c r="B31" s="155">
        <v>0.1</v>
      </c>
      <c r="C31" s="155">
        <v>0.1</v>
      </c>
      <c r="D31" s="155">
        <v>0.1</v>
      </c>
      <c r="E31" s="155">
        <v>0.1</v>
      </c>
      <c r="F31" s="155">
        <v>0.1</v>
      </c>
      <c r="G31" s="155">
        <v>0.1</v>
      </c>
      <c r="H31" s="155">
        <v>0.1</v>
      </c>
      <c r="I31" s="155">
        <v>0.1</v>
      </c>
      <c r="J31" s="155">
        <v>0.1</v>
      </c>
      <c r="K31" s="155">
        <v>0.2</v>
      </c>
      <c r="L31" s="155">
        <v>0.2</v>
      </c>
      <c r="M31" s="155">
        <v>0.1</v>
      </c>
      <c r="N31" s="155">
        <v>0.1</v>
      </c>
      <c r="O31" s="155">
        <v>0.1</v>
      </c>
      <c r="P31" s="153"/>
      <c r="Q31" s="110" t="s">
        <v>263</v>
      </c>
    </row>
    <row r="32" spans="1:17">
      <c r="A32" s="111" t="s">
        <v>60</v>
      </c>
      <c r="B32" s="155">
        <v>16.5</v>
      </c>
      <c r="C32" s="155">
        <v>17.600000000000001</v>
      </c>
      <c r="D32" s="155">
        <v>18.7</v>
      </c>
      <c r="E32" s="155">
        <v>19.399999999999999</v>
      </c>
      <c r="F32" s="155">
        <v>19.600000000000001</v>
      </c>
      <c r="G32" s="155">
        <v>19.8</v>
      </c>
      <c r="H32" s="155">
        <v>19.8</v>
      </c>
      <c r="I32" s="155">
        <v>19.8</v>
      </c>
      <c r="J32" s="155">
        <v>19.899999999999999</v>
      </c>
      <c r="K32" s="155">
        <v>19.899999999999999</v>
      </c>
      <c r="L32" s="155">
        <v>20.100000000000001</v>
      </c>
      <c r="M32" s="155">
        <v>20.2</v>
      </c>
      <c r="N32" s="155">
        <v>19.5</v>
      </c>
      <c r="O32" s="155">
        <v>19.7</v>
      </c>
      <c r="P32" s="153"/>
    </row>
    <row r="33" spans="1:16">
      <c r="A33" s="128"/>
      <c r="P33" s="153"/>
    </row>
    <row r="34" spans="1:16">
      <c r="A34" s="128" t="s">
        <v>61</v>
      </c>
      <c r="B34" s="154">
        <v>6.3</v>
      </c>
      <c r="C34" s="154">
        <v>6.6</v>
      </c>
      <c r="D34" s="154">
        <v>6.3</v>
      </c>
      <c r="E34" s="154">
        <v>5.2</v>
      </c>
      <c r="F34" s="154">
        <v>4.8</v>
      </c>
      <c r="G34" s="154">
        <v>4.7</v>
      </c>
      <c r="H34" s="154">
        <v>4.4000000000000004</v>
      </c>
      <c r="I34" s="154">
        <v>4.8</v>
      </c>
      <c r="J34" s="154">
        <v>4.7</v>
      </c>
      <c r="K34" s="154">
        <v>4.7</v>
      </c>
      <c r="L34" s="154">
        <v>4.8</v>
      </c>
      <c r="M34" s="154">
        <v>4.4000000000000004</v>
      </c>
      <c r="N34" s="154">
        <v>5.0999999999999996</v>
      </c>
      <c r="O34" s="154">
        <v>4.9000000000000004</v>
      </c>
      <c r="P34" s="153"/>
    </row>
    <row r="35" spans="1:16">
      <c r="A35" s="111"/>
      <c r="P35" s="153"/>
    </row>
    <row r="36" spans="1:16">
      <c r="A36" s="111" t="s">
        <v>45</v>
      </c>
      <c r="B36" s="153">
        <v>2.4</v>
      </c>
      <c r="C36" s="153">
        <v>3.2</v>
      </c>
      <c r="D36" s="153">
        <v>3.3</v>
      </c>
      <c r="E36" s="153">
        <v>3.3</v>
      </c>
      <c r="F36" s="153">
        <v>3.3</v>
      </c>
      <c r="G36" s="153">
        <v>3.3</v>
      </c>
      <c r="H36" s="153">
        <v>3.4</v>
      </c>
      <c r="I36" s="153">
        <v>3.5</v>
      </c>
      <c r="J36" s="153">
        <v>3.5</v>
      </c>
      <c r="K36" s="153">
        <v>3.6</v>
      </c>
      <c r="L36" s="153">
        <v>3.6</v>
      </c>
      <c r="M36" s="153">
        <v>3.6</v>
      </c>
      <c r="N36" s="153">
        <v>3.3</v>
      </c>
      <c r="O36" s="153">
        <v>3.4</v>
      </c>
      <c r="P36" s="153"/>
    </row>
    <row r="37" spans="1:16" s="116" customFormat="1">
      <c r="A37" s="111" t="s">
        <v>62</v>
      </c>
      <c r="B37" s="153">
        <v>3.8</v>
      </c>
      <c r="C37" s="153">
        <v>3.4</v>
      </c>
      <c r="D37" s="153">
        <v>3</v>
      </c>
      <c r="E37" s="153">
        <v>1.8</v>
      </c>
      <c r="F37" s="153">
        <v>1.4</v>
      </c>
      <c r="G37" s="153">
        <v>1.4</v>
      </c>
      <c r="H37" s="153">
        <v>1</v>
      </c>
      <c r="I37" s="153">
        <v>1.4</v>
      </c>
      <c r="J37" s="153">
        <v>1.2</v>
      </c>
      <c r="K37" s="153">
        <v>1.2</v>
      </c>
      <c r="L37" s="153">
        <v>1.2</v>
      </c>
      <c r="M37" s="153">
        <v>0.8</v>
      </c>
      <c r="N37" s="153">
        <v>1.7</v>
      </c>
      <c r="O37" s="153">
        <v>1.4</v>
      </c>
      <c r="P37" s="154"/>
    </row>
    <row r="38" spans="1:16">
      <c r="A38" s="111"/>
      <c r="P38" s="153"/>
    </row>
    <row r="39" spans="1:16">
      <c r="A39" s="111" t="s">
        <v>63</v>
      </c>
      <c r="B39" s="153">
        <v>6.2</v>
      </c>
      <c r="C39" s="153">
        <v>6.4</v>
      </c>
      <c r="D39" s="153">
        <v>6</v>
      </c>
      <c r="E39" s="153">
        <v>4.8</v>
      </c>
      <c r="F39" s="153">
        <v>4.3</v>
      </c>
      <c r="G39" s="153">
        <v>4.2</v>
      </c>
      <c r="H39" s="153">
        <v>3.9</v>
      </c>
      <c r="I39" s="153">
        <v>4.2</v>
      </c>
      <c r="J39" s="153">
        <v>4</v>
      </c>
      <c r="K39" s="153">
        <v>4</v>
      </c>
      <c r="L39" s="153">
        <v>4.0999999999999996</v>
      </c>
      <c r="M39" s="153">
        <v>3.6</v>
      </c>
      <c r="N39" s="153">
        <v>4.5999999999999996</v>
      </c>
      <c r="O39" s="153">
        <v>4.3</v>
      </c>
      <c r="P39" s="153"/>
    </row>
    <row r="40" spans="1:16">
      <c r="A40" s="111" t="s">
        <v>64</v>
      </c>
      <c r="B40" s="153">
        <v>0.1</v>
      </c>
      <c r="C40" s="153">
        <v>0.2</v>
      </c>
      <c r="D40" s="153">
        <v>0.3</v>
      </c>
      <c r="E40" s="153">
        <v>0.4</v>
      </c>
      <c r="F40" s="153">
        <v>0.5</v>
      </c>
      <c r="G40" s="153">
        <v>0.5</v>
      </c>
      <c r="H40" s="153">
        <v>0.5</v>
      </c>
      <c r="I40" s="153">
        <v>0.6</v>
      </c>
      <c r="J40" s="153">
        <v>0.7</v>
      </c>
      <c r="K40" s="153">
        <v>0.7</v>
      </c>
      <c r="L40" s="153">
        <v>0.7</v>
      </c>
      <c r="M40" s="153">
        <v>0.8</v>
      </c>
      <c r="N40" s="153">
        <v>0.4</v>
      </c>
      <c r="O40" s="153">
        <v>0.6</v>
      </c>
      <c r="P40" s="153"/>
    </row>
    <row r="41" spans="1:16">
      <c r="A41" s="152"/>
      <c r="B41" s="115"/>
      <c r="C41" s="115"/>
      <c r="D41" s="115"/>
      <c r="E41" s="115"/>
      <c r="F41" s="115"/>
      <c r="G41" s="115"/>
      <c r="H41" s="115"/>
      <c r="I41" s="115"/>
      <c r="J41" s="115"/>
      <c r="K41" s="115"/>
      <c r="L41" s="115"/>
      <c r="M41" s="115"/>
      <c r="N41" s="115"/>
      <c r="O41" s="115"/>
    </row>
    <row r="42" spans="1:16">
      <c r="A42" s="111"/>
    </row>
    <row r="43" spans="1:16">
      <c r="A43" s="111"/>
    </row>
    <row r="44" spans="1:16" ht="16.5">
      <c r="A44" s="151"/>
    </row>
    <row r="45" spans="1:16">
      <c r="A45" s="111"/>
    </row>
    <row r="46" spans="1:16">
      <c r="A46" s="150"/>
    </row>
    <row r="51" spans="1:13">
      <c r="B51" s="112"/>
      <c r="C51" s="112"/>
      <c r="D51" s="112"/>
      <c r="E51" s="112"/>
      <c r="F51" s="112"/>
      <c r="G51" s="112"/>
      <c r="H51" s="112"/>
      <c r="I51" s="112"/>
      <c r="J51" s="112"/>
      <c r="K51" s="112"/>
      <c r="L51" s="112"/>
      <c r="M51" s="112"/>
    </row>
    <row r="52" spans="1:13">
      <c r="A52" s="111"/>
    </row>
    <row r="53" spans="1:13">
      <c r="A53" s="111"/>
    </row>
    <row r="55" spans="1:13">
      <c r="A55" s="116"/>
      <c r="B55" s="112"/>
      <c r="C55" s="112"/>
      <c r="D55" s="112"/>
      <c r="E55" s="112"/>
      <c r="F55" s="112"/>
      <c r="G55" s="112"/>
      <c r="H55" s="112"/>
      <c r="I55" s="112"/>
      <c r="J55" s="112"/>
      <c r="K55" s="112"/>
      <c r="L55" s="112"/>
      <c r="M55" s="112"/>
    </row>
    <row r="56" spans="1:13">
      <c r="A56" s="150"/>
    </row>
    <row r="57" spans="1:13">
      <c r="A57" s="149"/>
    </row>
    <row r="58" spans="1:13">
      <c r="A58" s="149"/>
      <c r="C58" s="112"/>
      <c r="D58" s="112"/>
      <c r="E58" s="112"/>
      <c r="F58" s="112"/>
      <c r="G58" s="112"/>
      <c r="H58" s="112"/>
      <c r="I58" s="112"/>
      <c r="J58" s="112"/>
      <c r="K58" s="112"/>
      <c r="L58" s="112"/>
      <c r="M58" s="112"/>
    </row>
    <row r="62" spans="1:13">
      <c r="A62" s="111"/>
    </row>
    <row r="63" spans="1:13">
      <c r="A63" s="111"/>
    </row>
    <row r="64" spans="1:13">
      <c r="A64" s="111"/>
    </row>
    <row r="65" spans="1:1">
      <c r="A65" s="111"/>
    </row>
  </sheetData>
  <pageMargins left="0.5" right="0.5" top="0.75" bottom="0.75" header="0.3" footer="0.3"/>
  <pageSetup scale="67"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B6B11-C11D-49B8-B3CF-7A9972755C4E}">
  <dimension ref="A1:B20"/>
  <sheetViews>
    <sheetView workbookViewId="0">
      <selection sqref="A1:B2"/>
    </sheetView>
  </sheetViews>
  <sheetFormatPr defaultColWidth="8.81640625" defaultRowHeight="14.5"/>
  <cols>
    <col min="1" max="1" width="48.81640625" style="157" customWidth="1"/>
    <col min="2" max="13" width="10" style="157" customWidth="1"/>
    <col min="14" max="15" width="9.54296875" style="157" customWidth="1"/>
    <col min="16" max="16384" width="8.81640625" style="157"/>
  </cols>
  <sheetData>
    <row r="1" spans="1:2" ht="15" customHeight="1">
      <c r="A1" s="171" t="s">
        <v>76</v>
      </c>
      <c r="B1" s="171"/>
    </row>
    <row r="2" spans="1:2">
      <c r="A2" s="171"/>
      <c r="B2" s="171"/>
    </row>
    <row r="3" spans="1:2">
      <c r="A3" s="170" t="s">
        <v>33</v>
      </c>
      <c r="B3" s="170"/>
    </row>
    <row r="5" spans="1:2">
      <c r="A5" s="169"/>
      <c r="B5" s="168"/>
    </row>
    <row r="6" spans="1:2">
      <c r="A6" s="167"/>
      <c r="B6" s="166" t="s">
        <v>77</v>
      </c>
    </row>
    <row r="7" spans="1:2">
      <c r="A7" s="165" t="s">
        <v>78</v>
      </c>
      <c r="B7" s="164"/>
    </row>
    <row r="8" spans="1:2">
      <c r="A8" s="163">
        <v>2026</v>
      </c>
      <c r="B8" s="162">
        <v>1045.9000000000001</v>
      </c>
    </row>
    <row r="9" spans="1:2">
      <c r="A9" s="163">
        <v>2027</v>
      </c>
      <c r="B9" s="162">
        <v>479.9</v>
      </c>
    </row>
    <row r="10" spans="1:2">
      <c r="A10" s="163">
        <v>2028</v>
      </c>
      <c r="B10" s="162">
        <v>239</v>
      </c>
    </row>
    <row r="11" spans="1:2">
      <c r="A11" s="163">
        <v>2029</v>
      </c>
      <c r="B11" s="162">
        <v>122.9</v>
      </c>
    </row>
    <row r="12" spans="1:2">
      <c r="A12" s="163">
        <v>2030</v>
      </c>
      <c r="B12" s="162">
        <v>64</v>
      </c>
    </row>
    <row r="13" spans="1:2">
      <c r="A13" s="163">
        <v>2031</v>
      </c>
      <c r="B13" s="162">
        <v>34.299999999999997</v>
      </c>
    </row>
    <row r="14" spans="1:2">
      <c r="A14" s="163">
        <v>2032</v>
      </c>
      <c r="B14" s="162">
        <v>21.2</v>
      </c>
    </row>
    <row r="15" spans="1:2">
      <c r="A15" s="163">
        <v>2033</v>
      </c>
      <c r="B15" s="162">
        <v>14.1</v>
      </c>
    </row>
    <row r="16" spans="1:2">
      <c r="A16" s="161">
        <v>2034</v>
      </c>
      <c r="B16" s="160">
        <v>9.5</v>
      </c>
    </row>
    <row r="17" spans="1:2">
      <c r="A17" s="159" t="s">
        <v>79</v>
      </c>
      <c r="B17" s="159"/>
    </row>
    <row r="18" spans="1:2">
      <c r="A18" s="158"/>
      <c r="B18" s="158"/>
    </row>
    <row r="19" spans="1:2">
      <c r="A19" s="158"/>
      <c r="B19" s="158"/>
    </row>
    <row r="20" spans="1:2">
      <c r="A20" s="158"/>
      <c r="B20" s="158"/>
    </row>
  </sheetData>
  <mergeCells count="3">
    <mergeCell ref="A1:B2"/>
    <mergeCell ref="A3:B3"/>
    <mergeCell ref="A17:B2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126B0-0265-4317-859F-C303990430BB}">
  <sheetPr>
    <pageSetUpPr fitToPage="1"/>
  </sheetPr>
  <dimension ref="A1:R35"/>
  <sheetViews>
    <sheetView zoomScale="90" zoomScaleNormal="90" workbookViewId="0"/>
  </sheetViews>
  <sheetFormatPr defaultRowHeight="14.5"/>
  <cols>
    <col min="1" max="1" width="48.81640625" style="110" customWidth="1"/>
    <col min="2" max="13" width="10" style="110" customWidth="1"/>
    <col min="14" max="15" width="9.54296875" style="110" customWidth="1"/>
    <col min="16" max="255" width="8.7265625" style="110"/>
    <col min="256" max="256" width="61.54296875" style="110" customWidth="1"/>
    <col min="257" max="268" width="10.54296875" style="110" bestFit="1" customWidth="1"/>
    <col min="269" max="269" width="10.54296875" style="110" customWidth="1"/>
    <col min="270" max="270" width="10.54296875" style="110" bestFit="1" customWidth="1"/>
    <col min="271" max="511" width="8.7265625" style="110"/>
    <col min="512" max="512" width="61.54296875" style="110" customWidth="1"/>
    <col min="513" max="524" width="10.54296875" style="110" bestFit="1" customWidth="1"/>
    <col min="525" max="525" width="10.54296875" style="110" customWidth="1"/>
    <col min="526" max="526" width="10.54296875" style="110" bestFit="1" customWidth="1"/>
    <col min="527" max="767" width="8.7265625" style="110"/>
    <col min="768" max="768" width="61.54296875" style="110" customWidth="1"/>
    <col min="769" max="780" width="10.54296875" style="110" bestFit="1" customWidth="1"/>
    <col min="781" max="781" width="10.54296875" style="110" customWidth="1"/>
    <col min="782" max="782" width="10.54296875" style="110" bestFit="1" customWidth="1"/>
    <col min="783" max="1023" width="8.7265625" style="110"/>
    <col min="1024" max="1024" width="61.54296875" style="110" customWidth="1"/>
    <col min="1025" max="1036" width="10.54296875" style="110" bestFit="1" customWidth="1"/>
    <col min="1037" max="1037" width="10.54296875" style="110" customWidth="1"/>
    <col min="1038" max="1038" width="10.54296875" style="110" bestFit="1" customWidth="1"/>
    <col min="1039" max="1279" width="8.7265625" style="110"/>
    <col min="1280" max="1280" width="61.54296875" style="110" customWidth="1"/>
    <col min="1281" max="1292" width="10.54296875" style="110" bestFit="1" customWidth="1"/>
    <col min="1293" max="1293" width="10.54296875" style="110" customWidth="1"/>
    <col min="1294" max="1294" width="10.54296875" style="110" bestFit="1" customWidth="1"/>
    <col min="1295" max="1535" width="8.7265625" style="110"/>
    <col min="1536" max="1536" width="61.54296875" style="110" customWidth="1"/>
    <col min="1537" max="1548" width="10.54296875" style="110" bestFit="1" customWidth="1"/>
    <col min="1549" max="1549" width="10.54296875" style="110" customWidth="1"/>
    <col min="1550" max="1550" width="10.54296875" style="110" bestFit="1" customWidth="1"/>
    <col min="1551" max="1791" width="8.7265625" style="110"/>
    <col min="1792" max="1792" width="61.54296875" style="110" customWidth="1"/>
    <col min="1793" max="1804" width="10.54296875" style="110" bestFit="1" customWidth="1"/>
    <col min="1805" max="1805" width="10.54296875" style="110" customWidth="1"/>
    <col min="1806" max="1806" width="10.54296875" style="110" bestFit="1" customWidth="1"/>
    <col min="1807" max="2047" width="8.7265625" style="110"/>
    <col min="2048" max="2048" width="61.54296875" style="110" customWidth="1"/>
    <col min="2049" max="2060" width="10.54296875" style="110" bestFit="1" customWidth="1"/>
    <col min="2061" max="2061" width="10.54296875" style="110" customWidth="1"/>
    <col min="2062" max="2062" width="10.54296875" style="110" bestFit="1" customWidth="1"/>
    <col min="2063" max="2303" width="8.7265625" style="110"/>
    <col min="2304" max="2304" width="61.54296875" style="110" customWidth="1"/>
    <col min="2305" max="2316" width="10.54296875" style="110" bestFit="1" customWidth="1"/>
    <col min="2317" max="2317" width="10.54296875" style="110" customWidth="1"/>
    <col min="2318" max="2318" width="10.54296875" style="110" bestFit="1" customWidth="1"/>
    <col min="2319" max="2559" width="8.7265625" style="110"/>
    <col min="2560" max="2560" width="61.54296875" style="110" customWidth="1"/>
    <col min="2561" max="2572" width="10.54296875" style="110" bestFit="1" customWidth="1"/>
    <col min="2573" max="2573" width="10.54296875" style="110" customWidth="1"/>
    <col min="2574" max="2574" width="10.54296875" style="110" bestFit="1" customWidth="1"/>
    <col min="2575" max="2815" width="8.7265625" style="110"/>
    <col min="2816" max="2816" width="61.54296875" style="110" customWidth="1"/>
    <col min="2817" max="2828" width="10.54296875" style="110" bestFit="1" customWidth="1"/>
    <col min="2829" max="2829" width="10.54296875" style="110" customWidth="1"/>
    <col min="2830" max="2830" width="10.54296875" style="110" bestFit="1" customWidth="1"/>
    <col min="2831" max="3071" width="8.7265625" style="110"/>
    <col min="3072" max="3072" width="61.54296875" style="110" customWidth="1"/>
    <col min="3073" max="3084" width="10.54296875" style="110" bestFit="1" customWidth="1"/>
    <col min="3085" max="3085" width="10.54296875" style="110" customWidth="1"/>
    <col min="3086" max="3086" width="10.54296875" style="110" bestFit="1" customWidth="1"/>
    <col min="3087" max="3327" width="8.7265625" style="110"/>
    <col min="3328" max="3328" width="61.54296875" style="110" customWidth="1"/>
    <col min="3329" max="3340" width="10.54296875" style="110" bestFit="1" customWidth="1"/>
    <col min="3341" max="3341" width="10.54296875" style="110" customWidth="1"/>
    <col min="3342" max="3342" width="10.54296875" style="110" bestFit="1" customWidth="1"/>
    <col min="3343" max="3583" width="8.7265625" style="110"/>
    <col min="3584" max="3584" width="61.54296875" style="110" customWidth="1"/>
    <col min="3585" max="3596" width="10.54296875" style="110" bestFit="1" customWidth="1"/>
    <col min="3597" max="3597" width="10.54296875" style="110" customWidth="1"/>
    <col min="3598" max="3598" width="10.54296875" style="110" bestFit="1" customWidth="1"/>
    <col min="3599" max="3839" width="8.7265625" style="110"/>
    <col min="3840" max="3840" width="61.54296875" style="110" customWidth="1"/>
    <col min="3841" max="3852" width="10.54296875" style="110" bestFit="1" customWidth="1"/>
    <col min="3853" max="3853" width="10.54296875" style="110" customWidth="1"/>
    <col min="3854" max="3854" width="10.54296875" style="110" bestFit="1" customWidth="1"/>
    <col min="3855" max="4095" width="8.7265625" style="110"/>
    <col min="4096" max="4096" width="61.54296875" style="110" customWidth="1"/>
    <col min="4097" max="4108" width="10.54296875" style="110" bestFit="1" customWidth="1"/>
    <col min="4109" max="4109" width="10.54296875" style="110" customWidth="1"/>
    <col min="4110" max="4110" width="10.54296875" style="110" bestFit="1" customWidth="1"/>
    <col min="4111" max="4351" width="8.7265625" style="110"/>
    <col min="4352" max="4352" width="61.54296875" style="110" customWidth="1"/>
    <col min="4353" max="4364" width="10.54296875" style="110" bestFit="1" customWidth="1"/>
    <col min="4365" max="4365" width="10.54296875" style="110" customWidth="1"/>
    <col min="4366" max="4366" width="10.54296875" style="110" bestFit="1" customWidth="1"/>
    <col min="4367" max="4607" width="8.7265625" style="110"/>
    <col min="4608" max="4608" width="61.54296875" style="110" customWidth="1"/>
    <col min="4609" max="4620" width="10.54296875" style="110" bestFit="1" customWidth="1"/>
    <col min="4621" max="4621" width="10.54296875" style="110" customWidth="1"/>
    <col min="4622" max="4622" width="10.54296875" style="110" bestFit="1" customWidth="1"/>
    <col min="4623" max="4863" width="8.7265625" style="110"/>
    <col min="4864" max="4864" width="61.54296875" style="110" customWidth="1"/>
    <col min="4865" max="4876" width="10.54296875" style="110" bestFit="1" customWidth="1"/>
    <col min="4877" max="4877" width="10.54296875" style="110" customWidth="1"/>
    <col min="4878" max="4878" width="10.54296875" style="110" bestFit="1" customWidth="1"/>
    <col min="4879" max="5119" width="8.7265625" style="110"/>
    <col min="5120" max="5120" width="61.54296875" style="110" customWidth="1"/>
    <col min="5121" max="5132" width="10.54296875" style="110" bestFit="1" customWidth="1"/>
    <col min="5133" max="5133" width="10.54296875" style="110" customWidth="1"/>
    <col min="5134" max="5134" width="10.54296875" style="110" bestFit="1" customWidth="1"/>
    <col min="5135" max="5375" width="8.7265625" style="110"/>
    <col min="5376" max="5376" width="61.54296875" style="110" customWidth="1"/>
    <col min="5377" max="5388" width="10.54296875" style="110" bestFit="1" customWidth="1"/>
    <col min="5389" max="5389" width="10.54296875" style="110" customWidth="1"/>
    <col min="5390" max="5390" width="10.54296875" style="110" bestFit="1" customWidth="1"/>
    <col min="5391" max="5631" width="8.7265625" style="110"/>
    <col min="5632" max="5632" width="61.54296875" style="110" customWidth="1"/>
    <col min="5633" max="5644" width="10.54296875" style="110" bestFit="1" customWidth="1"/>
    <col min="5645" max="5645" width="10.54296875" style="110" customWidth="1"/>
    <col min="5646" max="5646" width="10.54296875" style="110" bestFit="1" customWidth="1"/>
    <col min="5647" max="5887" width="8.7265625" style="110"/>
    <col min="5888" max="5888" width="61.54296875" style="110" customWidth="1"/>
    <col min="5889" max="5900" width="10.54296875" style="110" bestFit="1" customWidth="1"/>
    <col min="5901" max="5901" width="10.54296875" style="110" customWidth="1"/>
    <col min="5902" max="5902" width="10.54296875" style="110" bestFit="1" customWidth="1"/>
    <col min="5903" max="6143" width="8.7265625" style="110"/>
    <col min="6144" max="6144" width="61.54296875" style="110" customWidth="1"/>
    <col min="6145" max="6156" width="10.54296875" style="110" bestFit="1" customWidth="1"/>
    <col min="6157" max="6157" width="10.54296875" style="110" customWidth="1"/>
    <col min="6158" max="6158" width="10.54296875" style="110" bestFit="1" customWidth="1"/>
    <col min="6159" max="6399" width="8.7265625" style="110"/>
    <col min="6400" max="6400" width="61.54296875" style="110" customWidth="1"/>
    <col min="6401" max="6412" width="10.54296875" style="110" bestFit="1" customWidth="1"/>
    <col min="6413" max="6413" width="10.54296875" style="110" customWidth="1"/>
    <col min="6414" max="6414" width="10.54296875" style="110" bestFit="1" customWidth="1"/>
    <col min="6415" max="6655" width="8.7265625" style="110"/>
    <col min="6656" max="6656" width="61.54296875" style="110" customWidth="1"/>
    <col min="6657" max="6668" width="10.54296875" style="110" bestFit="1" customWidth="1"/>
    <col min="6669" max="6669" width="10.54296875" style="110" customWidth="1"/>
    <col min="6670" max="6670" width="10.54296875" style="110" bestFit="1" customWidth="1"/>
    <col min="6671" max="6911" width="8.7265625" style="110"/>
    <col min="6912" max="6912" width="61.54296875" style="110" customWidth="1"/>
    <col min="6913" max="6924" width="10.54296875" style="110" bestFit="1" customWidth="1"/>
    <col min="6925" max="6925" width="10.54296875" style="110" customWidth="1"/>
    <col min="6926" max="6926" width="10.54296875" style="110" bestFit="1" customWidth="1"/>
    <col min="6927" max="7167" width="8.7265625" style="110"/>
    <col min="7168" max="7168" width="61.54296875" style="110" customWidth="1"/>
    <col min="7169" max="7180" width="10.54296875" style="110" bestFit="1" customWidth="1"/>
    <col min="7181" max="7181" width="10.54296875" style="110" customWidth="1"/>
    <col min="7182" max="7182" width="10.54296875" style="110" bestFit="1" customWidth="1"/>
    <col min="7183" max="7423" width="8.7265625" style="110"/>
    <col min="7424" max="7424" width="61.54296875" style="110" customWidth="1"/>
    <col min="7425" max="7436" width="10.54296875" style="110" bestFit="1" customWidth="1"/>
    <col min="7437" max="7437" width="10.54296875" style="110" customWidth="1"/>
    <col min="7438" max="7438" width="10.54296875" style="110" bestFit="1" customWidth="1"/>
    <col min="7439" max="7679" width="8.7265625" style="110"/>
    <col min="7680" max="7680" width="61.54296875" style="110" customWidth="1"/>
    <col min="7681" max="7692" width="10.54296875" style="110" bestFit="1" customWidth="1"/>
    <col min="7693" max="7693" width="10.54296875" style="110" customWidth="1"/>
    <col min="7694" max="7694" width="10.54296875" style="110" bestFit="1" customWidth="1"/>
    <col min="7695" max="7935" width="8.7265625" style="110"/>
    <col min="7936" max="7936" width="61.54296875" style="110" customWidth="1"/>
    <col min="7937" max="7948" width="10.54296875" style="110" bestFit="1" customWidth="1"/>
    <col min="7949" max="7949" width="10.54296875" style="110" customWidth="1"/>
    <col min="7950" max="7950" width="10.54296875" style="110" bestFit="1" customWidth="1"/>
    <col min="7951" max="8191" width="8.7265625" style="110"/>
    <col min="8192" max="8192" width="61.54296875" style="110" customWidth="1"/>
    <col min="8193" max="8204" width="10.54296875" style="110" bestFit="1" customWidth="1"/>
    <col min="8205" max="8205" width="10.54296875" style="110" customWidth="1"/>
    <col min="8206" max="8206" width="10.54296875" style="110" bestFit="1" customWidth="1"/>
    <col min="8207" max="8447" width="8.7265625" style="110"/>
    <col min="8448" max="8448" width="61.54296875" style="110" customWidth="1"/>
    <col min="8449" max="8460" width="10.54296875" style="110" bestFit="1" customWidth="1"/>
    <col min="8461" max="8461" width="10.54296875" style="110" customWidth="1"/>
    <col min="8462" max="8462" width="10.54296875" style="110" bestFit="1" customWidth="1"/>
    <col min="8463" max="8703" width="8.7265625" style="110"/>
    <col min="8704" max="8704" width="61.54296875" style="110" customWidth="1"/>
    <col min="8705" max="8716" width="10.54296875" style="110" bestFit="1" customWidth="1"/>
    <col min="8717" max="8717" width="10.54296875" style="110" customWidth="1"/>
    <col min="8718" max="8718" width="10.54296875" style="110" bestFit="1" customWidth="1"/>
    <col min="8719" max="8959" width="8.7265625" style="110"/>
    <col min="8960" max="8960" width="61.54296875" style="110" customWidth="1"/>
    <col min="8961" max="8972" width="10.54296875" style="110" bestFit="1" customWidth="1"/>
    <col min="8973" max="8973" width="10.54296875" style="110" customWidth="1"/>
    <col min="8974" max="8974" width="10.54296875" style="110" bestFit="1" customWidth="1"/>
    <col min="8975" max="9215" width="8.7265625" style="110"/>
    <col min="9216" max="9216" width="61.54296875" style="110" customWidth="1"/>
    <col min="9217" max="9228" width="10.54296875" style="110" bestFit="1" customWidth="1"/>
    <col min="9229" max="9229" width="10.54296875" style="110" customWidth="1"/>
    <col min="9230" max="9230" width="10.54296875" style="110" bestFit="1" customWidth="1"/>
    <col min="9231" max="9471" width="8.7265625" style="110"/>
    <col min="9472" max="9472" width="61.54296875" style="110" customWidth="1"/>
    <col min="9473" max="9484" width="10.54296875" style="110" bestFit="1" customWidth="1"/>
    <col min="9485" max="9485" width="10.54296875" style="110" customWidth="1"/>
    <col min="9486" max="9486" width="10.54296875" style="110" bestFit="1" customWidth="1"/>
    <col min="9487" max="9727" width="8.7265625" style="110"/>
    <col min="9728" max="9728" width="61.54296875" style="110" customWidth="1"/>
    <col min="9729" max="9740" width="10.54296875" style="110" bestFit="1" customWidth="1"/>
    <col min="9741" max="9741" width="10.54296875" style="110" customWidth="1"/>
    <col min="9742" max="9742" width="10.54296875" style="110" bestFit="1" customWidth="1"/>
    <col min="9743" max="9983" width="8.7265625" style="110"/>
    <col min="9984" max="9984" width="61.54296875" style="110" customWidth="1"/>
    <col min="9985" max="9996" width="10.54296875" style="110" bestFit="1" customWidth="1"/>
    <col min="9997" max="9997" width="10.54296875" style="110" customWidth="1"/>
    <col min="9998" max="9998" width="10.54296875" style="110" bestFit="1" customWidth="1"/>
    <col min="9999" max="10239" width="8.7265625" style="110"/>
    <col min="10240" max="10240" width="61.54296875" style="110" customWidth="1"/>
    <col min="10241" max="10252" width="10.54296875" style="110" bestFit="1" customWidth="1"/>
    <col min="10253" max="10253" width="10.54296875" style="110" customWidth="1"/>
    <col min="10254" max="10254" width="10.54296875" style="110" bestFit="1" customWidth="1"/>
    <col min="10255" max="10495" width="8.7265625" style="110"/>
    <col min="10496" max="10496" width="61.54296875" style="110" customWidth="1"/>
    <col min="10497" max="10508" width="10.54296875" style="110" bestFit="1" customWidth="1"/>
    <col min="10509" max="10509" width="10.54296875" style="110" customWidth="1"/>
    <col min="10510" max="10510" width="10.54296875" style="110" bestFit="1" customWidth="1"/>
    <col min="10511" max="10751" width="8.7265625" style="110"/>
    <col min="10752" max="10752" width="61.54296875" style="110" customWidth="1"/>
    <col min="10753" max="10764" width="10.54296875" style="110" bestFit="1" customWidth="1"/>
    <col min="10765" max="10765" width="10.54296875" style="110" customWidth="1"/>
    <col min="10766" max="10766" width="10.54296875" style="110" bestFit="1" customWidth="1"/>
    <col min="10767" max="11007" width="8.7265625" style="110"/>
    <col min="11008" max="11008" width="61.54296875" style="110" customWidth="1"/>
    <col min="11009" max="11020" width="10.54296875" style="110" bestFit="1" customWidth="1"/>
    <col min="11021" max="11021" width="10.54296875" style="110" customWidth="1"/>
    <col min="11022" max="11022" width="10.54296875" style="110" bestFit="1" customWidth="1"/>
    <col min="11023" max="11263" width="8.7265625" style="110"/>
    <col min="11264" max="11264" width="61.54296875" style="110" customWidth="1"/>
    <col min="11265" max="11276" width="10.54296875" style="110" bestFit="1" customWidth="1"/>
    <col min="11277" max="11277" width="10.54296875" style="110" customWidth="1"/>
    <col min="11278" max="11278" width="10.54296875" style="110" bestFit="1" customWidth="1"/>
    <col min="11279" max="11519" width="8.7265625" style="110"/>
    <col min="11520" max="11520" width="61.54296875" style="110" customWidth="1"/>
    <col min="11521" max="11532" width="10.54296875" style="110" bestFit="1" customWidth="1"/>
    <col min="11533" max="11533" width="10.54296875" style="110" customWidth="1"/>
    <col min="11534" max="11534" width="10.54296875" style="110" bestFit="1" customWidth="1"/>
    <col min="11535" max="11775" width="8.7265625" style="110"/>
    <col min="11776" max="11776" width="61.54296875" style="110" customWidth="1"/>
    <col min="11777" max="11788" width="10.54296875" style="110" bestFit="1" customWidth="1"/>
    <col min="11789" max="11789" width="10.54296875" style="110" customWidth="1"/>
    <col min="11790" max="11790" width="10.54296875" style="110" bestFit="1" customWidth="1"/>
    <col min="11791" max="12031" width="8.7265625" style="110"/>
    <col min="12032" max="12032" width="61.54296875" style="110" customWidth="1"/>
    <col min="12033" max="12044" width="10.54296875" style="110" bestFit="1" customWidth="1"/>
    <col min="12045" max="12045" width="10.54296875" style="110" customWidth="1"/>
    <col min="12046" max="12046" width="10.54296875" style="110" bestFit="1" customWidth="1"/>
    <col min="12047" max="12287" width="8.7265625" style="110"/>
    <col min="12288" max="12288" width="61.54296875" style="110" customWidth="1"/>
    <col min="12289" max="12300" width="10.54296875" style="110" bestFit="1" customWidth="1"/>
    <col min="12301" max="12301" width="10.54296875" style="110" customWidth="1"/>
    <col min="12302" max="12302" width="10.54296875" style="110" bestFit="1" customWidth="1"/>
    <col min="12303" max="12543" width="8.7265625" style="110"/>
    <col min="12544" max="12544" width="61.54296875" style="110" customWidth="1"/>
    <col min="12545" max="12556" width="10.54296875" style="110" bestFit="1" customWidth="1"/>
    <col min="12557" max="12557" width="10.54296875" style="110" customWidth="1"/>
    <col min="12558" max="12558" width="10.54296875" style="110" bestFit="1" customWidth="1"/>
    <col min="12559" max="12799" width="8.7265625" style="110"/>
    <col min="12800" max="12800" width="61.54296875" style="110" customWidth="1"/>
    <col min="12801" max="12812" width="10.54296875" style="110" bestFit="1" customWidth="1"/>
    <col min="12813" max="12813" width="10.54296875" style="110" customWidth="1"/>
    <col min="12814" max="12814" width="10.54296875" style="110" bestFit="1" customWidth="1"/>
    <col min="12815" max="13055" width="8.7265625" style="110"/>
    <col min="13056" max="13056" width="61.54296875" style="110" customWidth="1"/>
    <col min="13057" max="13068" width="10.54296875" style="110" bestFit="1" customWidth="1"/>
    <col min="13069" max="13069" width="10.54296875" style="110" customWidth="1"/>
    <col min="13070" max="13070" width="10.54296875" style="110" bestFit="1" customWidth="1"/>
    <col min="13071" max="13311" width="8.7265625" style="110"/>
    <col min="13312" max="13312" width="61.54296875" style="110" customWidth="1"/>
    <col min="13313" max="13324" width="10.54296875" style="110" bestFit="1" customWidth="1"/>
    <col min="13325" max="13325" width="10.54296875" style="110" customWidth="1"/>
    <col min="13326" max="13326" width="10.54296875" style="110" bestFit="1" customWidth="1"/>
    <col min="13327" max="13567" width="8.7265625" style="110"/>
    <col min="13568" max="13568" width="61.54296875" style="110" customWidth="1"/>
    <col min="13569" max="13580" width="10.54296875" style="110" bestFit="1" customWidth="1"/>
    <col min="13581" max="13581" width="10.54296875" style="110" customWidth="1"/>
    <col min="13582" max="13582" width="10.54296875" style="110" bestFit="1" customWidth="1"/>
    <col min="13583" max="13823" width="8.7265625" style="110"/>
    <col min="13824" max="13824" width="61.54296875" style="110" customWidth="1"/>
    <col min="13825" max="13836" width="10.54296875" style="110" bestFit="1" customWidth="1"/>
    <col min="13837" max="13837" width="10.54296875" style="110" customWidth="1"/>
    <col min="13838" max="13838" width="10.54296875" style="110" bestFit="1" customWidth="1"/>
    <col min="13839" max="14079" width="8.7265625" style="110"/>
    <col min="14080" max="14080" width="61.54296875" style="110" customWidth="1"/>
    <col min="14081" max="14092" width="10.54296875" style="110" bestFit="1" customWidth="1"/>
    <col min="14093" max="14093" width="10.54296875" style="110" customWidth="1"/>
    <col min="14094" max="14094" width="10.54296875" style="110" bestFit="1" customWidth="1"/>
    <col min="14095" max="14335" width="8.7265625" style="110"/>
    <col min="14336" max="14336" width="61.54296875" style="110" customWidth="1"/>
    <col min="14337" max="14348" width="10.54296875" style="110" bestFit="1" customWidth="1"/>
    <col min="14349" max="14349" width="10.54296875" style="110" customWidth="1"/>
    <col min="14350" max="14350" width="10.54296875" style="110" bestFit="1" customWidth="1"/>
    <col min="14351" max="14591" width="8.7265625" style="110"/>
    <col min="14592" max="14592" width="61.54296875" style="110" customWidth="1"/>
    <col min="14593" max="14604" width="10.54296875" style="110" bestFit="1" customWidth="1"/>
    <col min="14605" max="14605" width="10.54296875" style="110" customWidth="1"/>
    <col min="14606" max="14606" width="10.54296875" style="110" bestFit="1" customWidth="1"/>
    <col min="14607" max="14847" width="8.7265625" style="110"/>
    <col min="14848" max="14848" width="61.54296875" style="110" customWidth="1"/>
    <col min="14849" max="14860" width="10.54296875" style="110" bestFit="1" customWidth="1"/>
    <col min="14861" max="14861" width="10.54296875" style="110" customWidth="1"/>
    <col min="14862" max="14862" width="10.54296875" style="110" bestFit="1" customWidth="1"/>
    <col min="14863" max="15103" width="8.7265625" style="110"/>
    <col min="15104" max="15104" width="61.54296875" style="110" customWidth="1"/>
    <col min="15105" max="15116" width="10.54296875" style="110" bestFit="1" customWidth="1"/>
    <col min="15117" max="15117" width="10.54296875" style="110" customWidth="1"/>
    <col min="15118" max="15118" width="10.54296875" style="110" bestFit="1" customWidth="1"/>
    <col min="15119" max="15359" width="8.7265625" style="110"/>
    <col min="15360" max="15360" width="61.54296875" style="110" customWidth="1"/>
    <col min="15361" max="15372" width="10.54296875" style="110" bestFit="1" customWidth="1"/>
    <col min="15373" max="15373" width="10.54296875" style="110" customWidth="1"/>
    <col min="15374" max="15374" width="10.54296875" style="110" bestFit="1" customWidth="1"/>
    <col min="15375" max="15615" width="8.7265625" style="110"/>
    <col min="15616" max="15616" width="61.54296875" style="110" customWidth="1"/>
    <col min="15617" max="15628" width="10.54296875" style="110" bestFit="1" customWidth="1"/>
    <col min="15629" max="15629" width="10.54296875" style="110" customWidth="1"/>
    <col min="15630" max="15630" width="10.54296875" style="110" bestFit="1" customWidth="1"/>
    <col min="15631" max="15871" width="8.7265625" style="110"/>
    <col min="15872" max="15872" width="61.54296875" style="110" customWidth="1"/>
    <col min="15873" max="15884" width="10.54296875" style="110" bestFit="1" customWidth="1"/>
    <col min="15885" max="15885" width="10.54296875" style="110" customWidth="1"/>
    <col min="15886" max="15886" width="10.54296875" style="110" bestFit="1" customWidth="1"/>
    <col min="15887" max="16127" width="8.7265625" style="110"/>
    <col min="16128" max="16128" width="61.54296875" style="110" customWidth="1"/>
    <col min="16129" max="16140" width="10.54296875" style="110" bestFit="1" customWidth="1"/>
    <col min="16141" max="16141" width="10.54296875" style="110" customWidth="1"/>
    <col min="16142" max="16142" width="10.54296875" style="110" bestFit="1" customWidth="1"/>
    <col min="16143" max="16384" width="8.7265625" style="110"/>
  </cols>
  <sheetData>
    <row r="1" spans="1:15" ht="16.5">
      <c r="A1" s="124" t="s">
        <v>296</v>
      </c>
      <c r="B1" s="123"/>
      <c r="C1" s="123"/>
      <c r="D1" s="123"/>
      <c r="E1" s="123"/>
      <c r="F1" s="123"/>
      <c r="G1" s="123"/>
      <c r="H1" s="123"/>
      <c r="I1" s="123"/>
      <c r="J1" s="123"/>
      <c r="K1" s="123"/>
      <c r="L1" s="123"/>
      <c r="M1" s="123"/>
      <c r="N1" s="123"/>
      <c r="O1" s="123"/>
    </row>
    <row r="2" spans="1:15" ht="15" customHeight="1">
      <c r="A2" s="123" t="s">
        <v>33</v>
      </c>
      <c r="B2" s="123"/>
      <c r="C2" s="123"/>
      <c r="D2" s="123"/>
      <c r="E2" s="123"/>
      <c r="F2" s="123"/>
      <c r="G2" s="123"/>
      <c r="H2" s="123"/>
      <c r="I2" s="123"/>
      <c r="J2" s="123"/>
      <c r="K2" s="123"/>
      <c r="L2" s="123"/>
      <c r="M2" s="123"/>
      <c r="N2" s="123"/>
      <c r="O2" s="123"/>
    </row>
    <row r="3" spans="1:15" s="120" customFormat="1" ht="15" customHeight="1">
      <c r="A3" s="131"/>
      <c r="B3" s="131"/>
      <c r="C3" s="131"/>
      <c r="D3" s="131"/>
      <c r="E3" s="131"/>
      <c r="F3" s="131"/>
      <c r="G3" s="131"/>
      <c r="H3" s="131"/>
      <c r="I3" s="131"/>
      <c r="J3" s="131"/>
      <c r="K3" s="131"/>
      <c r="L3" s="131"/>
      <c r="M3" s="131"/>
      <c r="N3" s="121" t="s">
        <v>17</v>
      </c>
      <c r="O3" s="121"/>
    </row>
    <row r="4" spans="1:15" s="118" customFormat="1" ht="15" customHeight="1">
      <c r="A4" s="130"/>
      <c r="B4" s="119">
        <v>2023</v>
      </c>
      <c r="C4" s="119">
        <v>2024</v>
      </c>
      <c r="D4" s="119">
        <v>2025</v>
      </c>
      <c r="E4" s="119">
        <v>2026</v>
      </c>
      <c r="F4" s="119">
        <v>2027</v>
      </c>
      <c r="G4" s="119">
        <v>2028</v>
      </c>
      <c r="H4" s="119">
        <v>2029</v>
      </c>
      <c r="I4" s="119">
        <v>2030</v>
      </c>
      <c r="J4" s="119">
        <v>2031</v>
      </c>
      <c r="K4" s="119">
        <v>2032</v>
      </c>
      <c r="L4" s="119">
        <v>2033</v>
      </c>
      <c r="M4" s="119">
        <v>2034</v>
      </c>
      <c r="N4" s="119" t="s">
        <v>18</v>
      </c>
      <c r="O4" s="119" t="s">
        <v>19</v>
      </c>
    </row>
    <row r="5" spans="1:15" ht="15" customHeight="1"/>
    <row r="6" spans="1:15" ht="15" customHeight="1">
      <c r="A6" s="128" t="s">
        <v>34</v>
      </c>
    </row>
    <row r="7" spans="1:15" ht="15" customHeight="1">
      <c r="A7" s="111" t="s">
        <v>80</v>
      </c>
    </row>
    <row r="8" spans="1:15" ht="15" customHeight="1">
      <c r="A8" s="111" t="s">
        <v>81</v>
      </c>
      <c r="B8" s="110">
        <v>-126.398</v>
      </c>
      <c r="C8" s="110">
        <v>180.47800000000001</v>
      </c>
      <c r="D8" s="110">
        <v>73.387</v>
      </c>
      <c r="E8" s="110">
        <v>54.037999999999997</v>
      </c>
      <c r="F8" s="110">
        <v>51.966000000000001</v>
      </c>
      <c r="G8" s="110">
        <v>54.304000000000002</v>
      </c>
      <c r="H8" s="110">
        <v>54.753999999999998</v>
      </c>
      <c r="I8" s="110">
        <v>54.174999999999997</v>
      </c>
      <c r="J8" s="110">
        <v>54.225000000000001</v>
      </c>
      <c r="K8" s="110">
        <v>54.26</v>
      </c>
      <c r="L8" s="110">
        <v>54.787999999999997</v>
      </c>
      <c r="M8" s="110">
        <v>54.707000000000001</v>
      </c>
      <c r="N8" s="110">
        <v>288.44900000000001</v>
      </c>
      <c r="O8" s="110">
        <v>560.60400000000004</v>
      </c>
    </row>
    <row r="9" spans="1:15" ht="15" customHeight="1">
      <c r="A9" s="111" t="s">
        <v>82</v>
      </c>
      <c r="B9" s="110">
        <v>788.7</v>
      </c>
      <c r="C9" s="110">
        <v>824.53399999999999</v>
      </c>
      <c r="D9" s="110">
        <v>842.37800000000004</v>
      </c>
      <c r="E9" s="110">
        <v>863.45</v>
      </c>
      <c r="F9" s="110">
        <v>911.03</v>
      </c>
      <c r="G9" s="110">
        <v>958.90499999999997</v>
      </c>
      <c r="H9" s="110">
        <v>1014.6420000000001</v>
      </c>
      <c r="I9" s="110">
        <v>1070.4390000000001</v>
      </c>
      <c r="J9" s="110">
        <v>1119.566</v>
      </c>
      <c r="K9" s="110">
        <v>1182.8230000000001</v>
      </c>
      <c r="L9" s="110">
        <v>1251.3219999999999</v>
      </c>
      <c r="M9" s="110">
        <v>1323.8710000000001</v>
      </c>
      <c r="N9" s="110">
        <v>4590.4049999999997</v>
      </c>
      <c r="O9" s="110">
        <v>10538.425999999999</v>
      </c>
    </row>
    <row r="10" spans="1:15" ht="15" customHeight="1">
      <c r="A10" s="111" t="s">
        <v>41</v>
      </c>
      <c r="B10" s="110">
        <v>839.11400000000003</v>
      </c>
      <c r="C10" s="110">
        <v>850.22900000000004</v>
      </c>
      <c r="D10" s="110">
        <v>954.29200000000003</v>
      </c>
      <c r="E10" s="110">
        <v>1011.792</v>
      </c>
      <c r="F10" s="110">
        <v>1094.5260000000001</v>
      </c>
      <c r="G10" s="110">
        <v>1243.9639999999999</v>
      </c>
      <c r="H10" s="110">
        <v>1199.6199999999999</v>
      </c>
      <c r="I10" s="110">
        <v>1363.73</v>
      </c>
      <c r="J10" s="110">
        <v>1454.9970000000001</v>
      </c>
      <c r="K10" s="110">
        <v>1569.625</v>
      </c>
      <c r="L10" s="110">
        <v>1810.768</v>
      </c>
      <c r="M10" s="110">
        <v>1847.548</v>
      </c>
      <c r="N10" s="110">
        <v>5504.1940000000004</v>
      </c>
      <c r="O10" s="110">
        <v>13550.861999999999</v>
      </c>
    </row>
    <row r="11" spans="1:15" ht="15" customHeight="1">
      <c r="A11" s="111" t="s">
        <v>83</v>
      </c>
      <c r="B11" s="110">
        <v>674.14599999999996</v>
      </c>
      <c r="C11" s="110">
        <v>596.66700000000003</v>
      </c>
      <c r="D11" s="110">
        <v>578.55499999999995</v>
      </c>
      <c r="E11" s="110">
        <v>611.85299999999995</v>
      </c>
      <c r="F11" s="110">
        <v>580.70500000000004</v>
      </c>
      <c r="G11" s="110">
        <v>607.92399999999998</v>
      </c>
      <c r="H11" s="110">
        <v>601.18700000000001</v>
      </c>
      <c r="I11" s="110">
        <v>629.26300000000003</v>
      </c>
      <c r="J11" s="110">
        <v>643.27300000000002</v>
      </c>
      <c r="K11" s="110">
        <v>658.29200000000003</v>
      </c>
      <c r="L11" s="110">
        <v>686.58</v>
      </c>
      <c r="M11" s="110">
        <v>690.62300000000005</v>
      </c>
      <c r="N11" s="110">
        <v>2980.2240000000002</v>
      </c>
      <c r="O11" s="110">
        <v>6288.2550000000001</v>
      </c>
    </row>
    <row r="12" spans="1:15" ht="15" customHeight="1">
      <c r="A12" s="111" t="s">
        <v>40</v>
      </c>
      <c r="B12" s="110">
        <v>1347.961</v>
      </c>
      <c r="C12" s="110">
        <v>1453.9970000000001</v>
      </c>
      <c r="D12" s="110">
        <v>1551.92</v>
      </c>
      <c r="E12" s="110">
        <v>1647.604</v>
      </c>
      <c r="F12" s="110">
        <v>1741.402</v>
      </c>
      <c r="G12" s="110">
        <v>1835.0940000000001</v>
      </c>
      <c r="H12" s="110">
        <v>1927.9380000000001</v>
      </c>
      <c r="I12" s="110">
        <v>2025.624</v>
      </c>
      <c r="J12" s="110">
        <v>2127.232</v>
      </c>
      <c r="K12" s="110">
        <v>2231.4299999999998</v>
      </c>
      <c r="L12" s="110">
        <v>2338.0169999999998</v>
      </c>
      <c r="M12" s="110">
        <v>2446.4879999999998</v>
      </c>
      <c r="N12" s="110">
        <v>8703.9580000000005</v>
      </c>
      <c r="O12" s="110">
        <v>19872.749</v>
      </c>
    </row>
    <row r="13" spans="1:15" ht="15" customHeight="1">
      <c r="A13" s="111" t="s">
        <v>84</v>
      </c>
      <c r="B13" s="115">
        <v>170.27799999999999</v>
      </c>
      <c r="C13" s="115">
        <v>205.88</v>
      </c>
      <c r="D13" s="115">
        <v>256.67700000000002</v>
      </c>
      <c r="E13" s="115">
        <v>272.05099999999999</v>
      </c>
      <c r="F13" s="115">
        <v>290.56200000000001</v>
      </c>
      <c r="G13" s="115">
        <v>330.25700000000001</v>
      </c>
      <c r="H13" s="115">
        <v>307.40300000000002</v>
      </c>
      <c r="I13" s="115">
        <v>349.49900000000002</v>
      </c>
      <c r="J13" s="115">
        <v>371.46800000000002</v>
      </c>
      <c r="K13" s="115">
        <v>394.916</v>
      </c>
      <c r="L13" s="115">
        <v>444.94299999999998</v>
      </c>
      <c r="M13" s="115">
        <v>444.72800000000001</v>
      </c>
      <c r="N13" s="115">
        <v>1456.95</v>
      </c>
      <c r="O13" s="115">
        <v>3462.5039999999999</v>
      </c>
    </row>
    <row r="14" spans="1:15" ht="15" customHeight="1">
      <c r="A14" s="111" t="s">
        <v>85</v>
      </c>
      <c r="B14" s="110">
        <v>3693.8009999999999</v>
      </c>
      <c r="C14" s="110">
        <v>4111.7849999999999</v>
      </c>
      <c r="D14" s="110">
        <v>4257.2089999999998</v>
      </c>
      <c r="E14" s="110">
        <v>4460.7879999999996</v>
      </c>
      <c r="F14" s="110">
        <v>4670.1909999999998</v>
      </c>
      <c r="G14" s="110">
        <v>5030.4480000000003</v>
      </c>
      <c r="H14" s="110">
        <v>5105.5439999999999</v>
      </c>
      <c r="I14" s="110">
        <v>5492.73</v>
      </c>
      <c r="J14" s="110">
        <v>5770.7610000000004</v>
      </c>
      <c r="K14" s="110">
        <v>6091.3459999999995</v>
      </c>
      <c r="L14" s="110">
        <v>6586.4179999999997</v>
      </c>
      <c r="M14" s="110">
        <v>6807.9650000000001</v>
      </c>
      <c r="N14" s="110">
        <v>23524.18</v>
      </c>
      <c r="O14" s="110">
        <v>54273.4</v>
      </c>
    </row>
    <row r="15" spans="1:15" ht="15" customHeight="1">
      <c r="A15" s="111"/>
    </row>
    <row r="16" spans="1:15" ht="15" customHeight="1">
      <c r="A16" s="111" t="s">
        <v>86</v>
      </c>
    </row>
    <row r="17" spans="1:18" ht="15" customHeight="1">
      <c r="A17" s="111" t="s">
        <v>87</v>
      </c>
      <c r="B17" s="110">
        <v>-14.49</v>
      </c>
      <c r="C17" s="110">
        <v>-1.0880000000000001</v>
      </c>
      <c r="D17" s="110">
        <v>3.242</v>
      </c>
      <c r="E17" s="110">
        <v>1.667</v>
      </c>
      <c r="F17" s="110">
        <v>0.80500000000000005</v>
      </c>
      <c r="G17" s="110">
        <v>0.64300000000000002</v>
      </c>
      <c r="H17" s="110">
        <v>0.40100000000000002</v>
      </c>
      <c r="I17" s="110">
        <v>0.16500000000000001</v>
      </c>
      <c r="J17" s="110">
        <v>4.7E-2</v>
      </c>
      <c r="K17" s="110">
        <v>-0.129</v>
      </c>
      <c r="L17" s="110">
        <v>-0.19800000000000001</v>
      </c>
      <c r="M17" s="110">
        <v>-0.23</v>
      </c>
      <c r="N17" s="110">
        <v>6.758</v>
      </c>
      <c r="O17" s="110">
        <v>6.4130000000000003</v>
      </c>
    </row>
    <row r="18" spans="1:18" ht="15" customHeight="1">
      <c r="A18" s="111" t="s">
        <v>88</v>
      </c>
      <c r="B18" s="110">
        <v>-6.484</v>
      </c>
      <c r="C18" s="110">
        <v>13.159000000000001</v>
      </c>
      <c r="D18" s="110">
        <v>23.946000000000002</v>
      </c>
      <c r="E18" s="110">
        <v>30.140999999999998</v>
      </c>
      <c r="F18" s="110">
        <v>40.331000000000003</v>
      </c>
      <c r="G18" s="110">
        <v>38.869</v>
      </c>
      <c r="H18" s="110">
        <v>37.857999999999997</v>
      </c>
      <c r="I18" s="110">
        <v>41.398000000000003</v>
      </c>
      <c r="J18" s="110">
        <v>43.881999999999998</v>
      </c>
      <c r="K18" s="110">
        <v>51.634</v>
      </c>
      <c r="L18" s="110">
        <v>32.622999999999998</v>
      </c>
      <c r="M18" s="110">
        <v>20.347999999999999</v>
      </c>
      <c r="N18" s="110">
        <v>171.14500000000001</v>
      </c>
      <c r="O18" s="110">
        <v>361.03</v>
      </c>
    </row>
    <row r="19" spans="1:18" ht="15" customHeight="1">
      <c r="A19" s="111" t="s">
        <v>89</v>
      </c>
      <c r="B19" s="110">
        <v>0.108</v>
      </c>
      <c r="C19" s="110">
        <v>2.2679999999999998</v>
      </c>
      <c r="D19" s="110">
        <v>30.928999999999998</v>
      </c>
      <c r="E19" s="110">
        <v>13.694000000000001</v>
      </c>
      <c r="F19" s="110">
        <v>10.090999999999999</v>
      </c>
      <c r="G19" s="110">
        <v>7.7270000000000003</v>
      </c>
      <c r="H19" s="110">
        <v>5.0039999999999996</v>
      </c>
      <c r="I19" s="110">
        <v>2.2799999999999998</v>
      </c>
      <c r="J19" s="110">
        <v>0.24099999999999999</v>
      </c>
      <c r="K19" s="110">
        <v>-1.0820000000000001</v>
      </c>
      <c r="L19" s="110">
        <v>-1.18</v>
      </c>
      <c r="M19" s="110">
        <v>-1.956</v>
      </c>
      <c r="N19" s="110">
        <v>67.444999999999993</v>
      </c>
      <c r="O19" s="110">
        <v>65.748000000000005</v>
      </c>
    </row>
    <row r="20" spans="1:18">
      <c r="A20" s="111" t="s">
        <v>90</v>
      </c>
      <c r="B20" s="110">
        <v>25.568000000000001</v>
      </c>
      <c r="C20" s="110">
        <v>29.762</v>
      </c>
      <c r="D20" s="110">
        <v>25.736000000000001</v>
      </c>
      <c r="E20" s="110">
        <v>24.699000000000002</v>
      </c>
      <c r="F20" s="110">
        <v>22.97</v>
      </c>
      <c r="G20" s="110">
        <v>22.271000000000001</v>
      </c>
      <c r="H20" s="110">
        <v>21.834</v>
      </c>
      <c r="I20" s="110">
        <v>22.001000000000001</v>
      </c>
      <c r="J20" s="110">
        <v>22.045999999999999</v>
      </c>
      <c r="K20" s="110">
        <v>22.146000000000001</v>
      </c>
      <c r="L20" s="110">
        <v>22.013000000000002</v>
      </c>
      <c r="M20" s="110">
        <v>21.9</v>
      </c>
      <c r="N20" s="110">
        <v>117.51</v>
      </c>
      <c r="O20" s="110">
        <v>227.61600000000001</v>
      </c>
    </row>
    <row r="21" spans="1:18" ht="15" customHeight="1">
      <c r="A21" s="111" t="s">
        <v>91</v>
      </c>
      <c r="B21" s="110">
        <v>94.447999999999993</v>
      </c>
      <c r="C21" s="110">
        <v>37.131</v>
      </c>
      <c r="D21" s="110">
        <v>-26.661000000000001</v>
      </c>
      <c r="E21" s="110">
        <v>2.0489999999999999</v>
      </c>
      <c r="F21" s="110">
        <v>12.459</v>
      </c>
      <c r="G21" s="110">
        <v>-64.367000000000004</v>
      </c>
      <c r="H21" s="110">
        <v>19.792999999999999</v>
      </c>
      <c r="I21" s="110">
        <v>22.885999999999999</v>
      </c>
      <c r="J21" s="110">
        <v>24.260999999999999</v>
      </c>
      <c r="K21" s="110">
        <v>20.968</v>
      </c>
      <c r="L21" s="110">
        <v>16.722999999999999</v>
      </c>
      <c r="M21" s="110">
        <v>10.612</v>
      </c>
      <c r="N21" s="110">
        <v>-56.726999999999997</v>
      </c>
      <c r="O21" s="110">
        <v>38.722999999999999</v>
      </c>
    </row>
    <row r="22" spans="1:18" ht="15" customHeight="1">
      <c r="A22" s="111" t="s">
        <v>92</v>
      </c>
      <c r="B22" s="110">
        <v>11.438000000000001</v>
      </c>
      <c r="C22" s="110">
        <v>6.32</v>
      </c>
      <c r="D22" s="110">
        <v>-1.2370000000000001</v>
      </c>
      <c r="E22" s="110">
        <v>-0.69899999999999995</v>
      </c>
      <c r="F22" s="110">
        <v>3.3959999999999999</v>
      </c>
      <c r="G22" s="110">
        <v>4.5350000000000001</v>
      </c>
      <c r="H22" s="110">
        <v>3.9550000000000001</v>
      </c>
      <c r="I22" s="110">
        <v>1.9890000000000001</v>
      </c>
      <c r="J22" s="110">
        <v>1.768</v>
      </c>
      <c r="K22" s="110">
        <v>3.9329999999999998</v>
      </c>
      <c r="L22" s="110">
        <v>3.91</v>
      </c>
      <c r="M22" s="110">
        <v>4.0289999999999999</v>
      </c>
      <c r="N22" s="110">
        <v>9.9499999999999993</v>
      </c>
      <c r="O22" s="110">
        <v>25.579000000000001</v>
      </c>
      <c r="R22" s="110" t="s">
        <v>263</v>
      </c>
    </row>
    <row r="23" spans="1:18" ht="15" customHeight="1">
      <c r="A23" s="111" t="s">
        <v>93</v>
      </c>
      <c r="B23" s="110">
        <v>7.0110000000000001</v>
      </c>
      <c r="C23" s="110">
        <v>5.2880000000000003</v>
      </c>
      <c r="D23" s="110">
        <v>8.0690000000000008</v>
      </c>
      <c r="E23" s="110">
        <v>3.3980000000000001</v>
      </c>
      <c r="F23" s="110">
        <v>2.3820000000000001</v>
      </c>
      <c r="G23" s="110">
        <v>2.0720000000000001</v>
      </c>
      <c r="H23" s="110">
        <v>1.6839999999999999</v>
      </c>
      <c r="I23" s="110">
        <v>0.70299999999999996</v>
      </c>
      <c r="J23" s="110">
        <v>0.39200000000000002</v>
      </c>
      <c r="K23" s="110">
        <v>7.2949999999999999</v>
      </c>
      <c r="L23" s="110">
        <v>6.4009999999999998</v>
      </c>
      <c r="M23" s="110">
        <v>5.4560000000000004</v>
      </c>
      <c r="N23" s="110">
        <v>17.605</v>
      </c>
      <c r="O23" s="110">
        <v>37.851999999999997</v>
      </c>
    </row>
    <row r="24" spans="1:18" ht="15" customHeight="1">
      <c r="A24" s="111" t="s">
        <v>94</v>
      </c>
      <c r="B24" s="110">
        <v>18.422000000000001</v>
      </c>
      <c r="C24" s="110">
        <v>18.738</v>
      </c>
      <c r="D24" s="110">
        <v>24.024000000000001</v>
      </c>
      <c r="E24" s="110">
        <v>25.965</v>
      </c>
      <c r="F24" s="110">
        <v>17.986000000000001</v>
      </c>
      <c r="G24" s="110">
        <v>18.771000000000001</v>
      </c>
      <c r="H24" s="110">
        <v>18.739999999999998</v>
      </c>
      <c r="I24" s="110">
        <v>13.693</v>
      </c>
      <c r="J24" s="110">
        <v>13.416</v>
      </c>
      <c r="K24" s="110">
        <v>11.762</v>
      </c>
      <c r="L24" s="110">
        <v>11.483000000000001</v>
      </c>
      <c r="M24" s="110">
        <v>11.044</v>
      </c>
      <c r="N24" s="110">
        <v>105.486</v>
      </c>
      <c r="O24" s="110">
        <v>166.88399999999999</v>
      </c>
    </row>
    <row r="25" spans="1:18" ht="15" customHeight="1">
      <c r="A25" s="111" t="s">
        <v>95</v>
      </c>
      <c r="B25" s="110">
        <v>-131.92699999999999</v>
      </c>
      <c r="C25" s="110">
        <v>-145.88999999999999</v>
      </c>
      <c r="D25" s="110">
        <v>-149.887</v>
      </c>
      <c r="E25" s="110">
        <v>-155.52000000000001</v>
      </c>
      <c r="F25" s="110">
        <v>-169.696</v>
      </c>
      <c r="G25" s="110">
        <v>-165.13399999999999</v>
      </c>
      <c r="H25" s="110">
        <v>-168.035</v>
      </c>
      <c r="I25" s="110">
        <v>-173.221</v>
      </c>
      <c r="J25" s="110">
        <v>-176.49799999999999</v>
      </c>
      <c r="K25" s="110">
        <v>-180.10400000000001</v>
      </c>
      <c r="L25" s="110">
        <v>-183.97499999999999</v>
      </c>
      <c r="M25" s="110">
        <v>-188.02600000000001</v>
      </c>
      <c r="N25" s="110">
        <v>-808.27200000000005</v>
      </c>
      <c r="O25" s="110">
        <v>-1710.096</v>
      </c>
    </row>
    <row r="26" spans="1:18" ht="15" customHeight="1">
      <c r="A26" s="111" t="s">
        <v>96</v>
      </c>
      <c r="B26" s="115">
        <v>60.378</v>
      </c>
      <c r="C26" s="115">
        <v>69.888000000000005</v>
      </c>
      <c r="D26" s="115">
        <v>35.451999999999998</v>
      </c>
      <c r="E26" s="115">
        <v>31.954999999999998</v>
      </c>
      <c r="F26" s="115">
        <v>31.462</v>
      </c>
      <c r="G26" s="115">
        <v>30.29</v>
      </c>
      <c r="H26" s="115">
        <v>30.346</v>
      </c>
      <c r="I26" s="115">
        <v>30.774000000000001</v>
      </c>
      <c r="J26" s="115">
        <v>31.312999999999999</v>
      </c>
      <c r="K26" s="115">
        <v>29.957000000000001</v>
      </c>
      <c r="L26" s="115">
        <v>34.26</v>
      </c>
      <c r="M26" s="115">
        <v>34.857999999999997</v>
      </c>
      <c r="N26" s="115">
        <v>159.505</v>
      </c>
      <c r="O26" s="115">
        <v>320.66699999999997</v>
      </c>
      <c r="R26" s="110" t="s">
        <v>263</v>
      </c>
    </row>
    <row r="27" spans="1:18" ht="15" customHeight="1">
      <c r="A27" s="111" t="s">
        <v>97</v>
      </c>
      <c r="B27" s="129">
        <v>64.471999999999994</v>
      </c>
      <c r="C27" s="129">
        <v>35.576000000000001</v>
      </c>
      <c r="D27" s="129">
        <v>-26.387</v>
      </c>
      <c r="E27" s="129">
        <v>-22.651</v>
      </c>
      <c r="F27" s="129">
        <v>-27.814</v>
      </c>
      <c r="G27" s="129">
        <v>-104.32299999999999</v>
      </c>
      <c r="H27" s="129">
        <v>-28.42</v>
      </c>
      <c r="I27" s="129">
        <v>-37.332000000000001</v>
      </c>
      <c r="J27" s="129">
        <v>-39.131999999999998</v>
      </c>
      <c r="K27" s="129">
        <v>-33.619999999999997</v>
      </c>
      <c r="L27" s="129">
        <v>-57.94</v>
      </c>
      <c r="M27" s="129">
        <v>-81.965000000000003</v>
      </c>
      <c r="N27" s="129">
        <v>-209.595</v>
      </c>
      <c r="O27" s="129">
        <v>-459.584</v>
      </c>
    </row>
    <row r="28" spans="1:18" ht="15" customHeight="1">
      <c r="A28" s="111" t="s">
        <v>98</v>
      </c>
      <c r="B28" s="110">
        <v>3758.2730000000001</v>
      </c>
      <c r="C28" s="110">
        <v>4147.3609999999999</v>
      </c>
      <c r="D28" s="110">
        <v>4230.8220000000001</v>
      </c>
      <c r="E28" s="110">
        <v>4438.1369999999997</v>
      </c>
      <c r="F28" s="110">
        <v>4642.3770000000004</v>
      </c>
      <c r="G28" s="110">
        <v>4926.125</v>
      </c>
      <c r="H28" s="110">
        <v>5077.1239999999998</v>
      </c>
      <c r="I28" s="110">
        <v>5455.3980000000001</v>
      </c>
      <c r="J28" s="110">
        <v>5731.6289999999999</v>
      </c>
      <c r="K28" s="110">
        <v>6057.7259999999997</v>
      </c>
      <c r="L28" s="110">
        <v>6528.4780000000001</v>
      </c>
      <c r="M28" s="110">
        <v>6726</v>
      </c>
      <c r="N28" s="110">
        <v>23314.584999999999</v>
      </c>
      <c r="O28" s="110">
        <v>53813.815999999999</v>
      </c>
    </row>
    <row r="29" spans="1:18" ht="15" customHeight="1">
      <c r="A29" s="111"/>
      <c r="P29" s="125"/>
    </row>
    <row r="30" spans="1:18" ht="16.5">
      <c r="A30" s="173" t="s">
        <v>99</v>
      </c>
      <c r="B30" s="172"/>
      <c r="C30" s="172"/>
      <c r="D30" s="172"/>
      <c r="E30" s="172"/>
      <c r="F30" s="172"/>
      <c r="G30" s="172"/>
      <c r="H30" s="172"/>
      <c r="I30" s="172"/>
      <c r="J30" s="172"/>
      <c r="K30" s="172"/>
      <c r="L30" s="172"/>
      <c r="M30" s="172"/>
      <c r="N30" s="172"/>
      <c r="O30" s="172"/>
    </row>
    <row r="31" spans="1:18" ht="16.5">
      <c r="B31" s="151"/>
      <c r="C31" s="151"/>
      <c r="D31" s="151"/>
      <c r="E31" s="151"/>
      <c r="F31" s="151"/>
      <c r="G31" s="151"/>
      <c r="H31" s="151"/>
      <c r="I31" s="151"/>
      <c r="J31" s="151"/>
      <c r="K31" s="151"/>
      <c r="L31" s="151"/>
      <c r="M31" s="151"/>
      <c r="N31" s="151"/>
      <c r="O31" s="151"/>
    </row>
    <row r="32" spans="1:18" ht="15" customHeight="1"/>
    <row r="35" s="110" customFormat="1" ht="15" customHeight="1"/>
  </sheetData>
  <pageMargins left="0.7" right="0.7" top="0.75" bottom="0.75" header="0.3" footer="0.3"/>
  <pageSetup scale="65" orientation="landscape" horizontalDpi="1200" verticalDpi="1200" r:id="rId1"/>
  <colBreaks count="1" manualBreakCount="1">
    <brk id="15"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4D6DC-0861-45BD-B53F-5FFF5C6AFCFE}">
  <sheetPr transitionEvaluation="1"/>
  <dimension ref="A1:O118"/>
  <sheetViews>
    <sheetView zoomScale="84" zoomScaleNormal="84" workbookViewId="0">
      <pane ySplit="5" topLeftCell="A6" activePane="bottomLeft" state="frozen"/>
      <selection pane="bottomLeft"/>
    </sheetView>
  </sheetViews>
  <sheetFormatPr defaultColWidth="8.7265625" defaultRowHeight="14.5"/>
  <cols>
    <col min="1" max="1" width="48.81640625" style="21" customWidth="1"/>
    <col min="2" max="13" width="10" style="21" customWidth="1"/>
    <col min="14" max="15" width="9.54296875" style="21" customWidth="1"/>
    <col min="16" max="16384" width="8.7265625" style="21"/>
  </cols>
  <sheetData>
    <row r="1" spans="1:14">
      <c r="A1" s="9" t="s">
        <v>297</v>
      </c>
      <c r="B1" s="10"/>
      <c r="C1" s="10"/>
      <c r="D1" s="10"/>
      <c r="E1" s="10"/>
      <c r="F1" s="10"/>
      <c r="G1" s="10"/>
      <c r="H1" s="10"/>
      <c r="I1" s="11"/>
      <c r="J1" s="10"/>
      <c r="K1" s="10"/>
      <c r="L1" s="10"/>
      <c r="M1" s="12"/>
      <c r="N1" s="25"/>
    </row>
    <row r="2" spans="1:14">
      <c r="A2" s="10" t="s">
        <v>100</v>
      </c>
      <c r="B2" s="10"/>
      <c r="C2" s="10"/>
      <c r="D2" s="10"/>
      <c r="E2" s="10"/>
      <c r="F2" s="10"/>
      <c r="G2" s="10"/>
      <c r="H2" s="10"/>
      <c r="I2" s="11"/>
      <c r="J2" s="10"/>
      <c r="K2" s="10"/>
      <c r="L2" s="10"/>
      <c r="M2" s="13"/>
      <c r="N2" s="25"/>
    </row>
    <row r="3" spans="1:14">
      <c r="A3" s="14"/>
      <c r="B3" s="15"/>
      <c r="C3" s="15"/>
      <c r="D3" s="15"/>
      <c r="E3" s="15"/>
      <c r="F3" s="15"/>
      <c r="G3" s="15"/>
      <c r="H3" s="15"/>
      <c r="I3" s="15"/>
      <c r="J3" s="15"/>
      <c r="K3" s="15"/>
      <c r="L3" s="15"/>
      <c r="M3" s="16"/>
      <c r="N3" s="25"/>
    </row>
    <row r="4" spans="1:14">
      <c r="A4" s="182"/>
      <c r="B4" s="186" t="s">
        <v>101</v>
      </c>
      <c r="C4" s="185" t="s">
        <v>102</v>
      </c>
      <c r="D4" s="184"/>
      <c r="E4" s="184"/>
      <c r="F4" s="185"/>
      <c r="G4" s="184"/>
      <c r="H4" s="184"/>
      <c r="I4" s="184"/>
      <c r="J4" s="184"/>
      <c r="K4" s="184"/>
      <c r="L4" s="184"/>
      <c r="M4" s="183"/>
      <c r="N4" s="25"/>
    </row>
    <row r="5" spans="1:14">
      <c r="A5" s="182"/>
      <c r="B5" s="181">
        <v>2023</v>
      </c>
      <c r="C5" s="17">
        <v>2024</v>
      </c>
      <c r="D5" s="17">
        <v>2025</v>
      </c>
      <c r="E5" s="17">
        <v>2026</v>
      </c>
      <c r="F5" s="17">
        <v>2027</v>
      </c>
      <c r="G5" s="17">
        <v>2028</v>
      </c>
      <c r="H5" s="17">
        <v>2029</v>
      </c>
      <c r="I5" s="17">
        <v>2030</v>
      </c>
      <c r="J5" s="17">
        <v>2031</v>
      </c>
      <c r="K5" s="17">
        <v>2032</v>
      </c>
      <c r="L5" s="17">
        <v>2033</v>
      </c>
      <c r="M5" s="17">
        <v>2034</v>
      </c>
      <c r="N5" s="25"/>
    </row>
    <row r="6" spans="1:14">
      <c r="A6" s="18" t="s">
        <v>103</v>
      </c>
      <c r="B6" s="19"/>
      <c r="C6" s="19"/>
      <c r="D6" s="19"/>
      <c r="E6" s="19"/>
      <c r="F6" s="19"/>
      <c r="G6" s="19"/>
      <c r="H6" s="19"/>
      <c r="I6" s="19"/>
      <c r="J6" s="19"/>
      <c r="K6" s="19"/>
      <c r="L6" s="19"/>
      <c r="M6" s="19"/>
      <c r="N6" s="25"/>
    </row>
    <row r="7" spans="1:14">
      <c r="A7" s="20" t="s">
        <v>104</v>
      </c>
      <c r="N7" s="25"/>
    </row>
    <row r="8" spans="1:14">
      <c r="A8" s="22" t="s">
        <v>105</v>
      </c>
      <c r="B8" s="21">
        <v>1035.4580000000001</v>
      </c>
      <c r="C8" s="21">
        <v>976.25</v>
      </c>
      <c r="D8" s="21">
        <v>893.30799999999999</v>
      </c>
      <c r="E8" s="21">
        <v>567.31500000000005</v>
      </c>
      <c r="F8" s="21">
        <v>460.005</v>
      </c>
      <c r="G8" s="21">
        <v>463.21199999999999</v>
      </c>
      <c r="H8" s="21">
        <v>342.87</v>
      </c>
      <c r="I8" s="21">
        <v>497.54500000000002</v>
      </c>
      <c r="J8" s="21">
        <v>447.99400000000003</v>
      </c>
      <c r="K8" s="21">
        <v>466.488</v>
      </c>
      <c r="L8" s="21">
        <v>515.74</v>
      </c>
      <c r="M8" s="21">
        <v>356.68599999999998</v>
      </c>
      <c r="N8" s="25"/>
    </row>
    <row r="9" spans="1:14">
      <c r="A9" s="22" t="s">
        <v>106</v>
      </c>
      <c r="B9" s="23">
        <v>658.26700000000005</v>
      </c>
      <c r="C9" s="23">
        <v>897.26700000000005</v>
      </c>
      <c r="D9" s="23">
        <v>984.34100000000001</v>
      </c>
      <c r="E9" s="23">
        <v>1034.038</v>
      </c>
      <c r="F9" s="23">
        <v>1075.057</v>
      </c>
      <c r="G9" s="23">
        <v>1122.5609999999999</v>
      </c>
      <c r="H9" s="23">
        <v>1198.9549999999999</v>
      </c>
      <c r="I9" s="23">
        <v>1264.1310000000001</v>
      </c>
      <c r="J9" s="23">
        <v>1337.231</v>
      </c>
      <c r="K9" s="23">
        <v>1414.135</v>
      </c>
      <c r="L9" s="23">
        <v>1485.713</v>
      </c>
      <c r="M9" s="23">
        <v>1548.7460000000001</v>
      </c>
      <c r="N9" s="25"/>
    </row>
    <row r="10" spans="1:14">
      <c r="A10" s="20" t="s">
        <v>107</v>
      </c>
      <c r="B10" s="21">
        <v>1693.7249999999999</v>
      </c>
      <c r="C10" s="21">
        <v>1873.5170000000001</v>
      </c>
      <c r="D10" s="21">
        <v>1877.6489999999999</v>
      </c>
      <c r="E10" s="21">
        <v>1601.3530000000001</v>
      </c>
      <c r="F10" s="21">
        <v>1535.0619999999999</v>
      </c>
      <c r="G10" s="21">
        <v>1585.7729999999999</v>
      </c>
      <c r="H10" s="21">
        <v>1541.825</v>
      </c>
      <c r="I10" s="21">
        <v>1761.6759999999999</v>
      </c>
      <c r="J10" s="21">
        <v>1785.2249999999999</v>
      </c>
      <c r="K10" s="21">
        <v>1880.623</v>
      </c>
      <c r="L10" s="21">
        <v>2001.453</v>
      </c>
      <c r="M10" s="21">
        <v>1905.432</v>
      </c>
      <c r="N10" s="25"/>
    </row>
    <row r="11" spans="1:14">
      <c r="A11" s="20" t="s">
        <v>108</v>
      </c>
      <c r="B11" s="24">
        <v>6.3E-2</v>
      </c>
      <c r="C11" s="24">
        <v>6.6000000000000003E-2</v>
      </c>
      <c r="D11" s="24">
        <v>6.3E-2</v>
      </c>
      <c r="E11" s="24">
        <v>5.1999999999999998E-2</v>
      </c>
      <c r="F11" s="24">
        <v>4.8000000000000001E-2</v>
      </c>
      <c r="G11" s="24">
        <v>4.7E-2</v>
      </c>
      <c r="H11" s="24">
        <v>4.3999999999999997E-2</v>
      </c>
      <c r="I11" s="24">
        <v>4.8000000000000001E-2</v>
      </c>
      <c r="J11" s="24">
        <v>4.7E-2</v>
      </c>
      <c r="K11" s="24">
        <v>4.7E-2</v>
      </c>
      <c r="L11" s="24">
        <v>4.8000000000000001E-2</v>
      </c>
      <c r="M11" s="24">
        <v>4.3999999999999997E-2</v>
      </c>
      <c r="N11" s="25"/>
    </row>
    <row r="12" spans="1:14">
      <c r="A12" s="25"/>
      <c r="N12" s="25"/>
    </row>
    <row r="13" spans="1:14">
      <c r="A13" s="20" t="s">
        <v>109</v>
      </c>
      <c r="B13" s="25"/>
      <c r="C13" s="25"/>
      <c r="D13" s="25"/>
      <c r="E13" s="25"/>
      <c r="F13" s="25"/>
      <c r="G13" s="25"/>
      <c r="H13" s="25"/>
      <c r="I13" s="25"/>
      <c r="J13" s="25"/>
      <c r="K13" s="25"/>
      <c r="L13" s="25"/>
      <c r="M13" s="25"/>
      <c r="N13" s="25"/>
    </row>
    <row r="14" spans="1:14" ht="16.5">
      <c r="A14" s="20" t="s">
        <v>110</v>
      </c>
      <c r="B14" s="26"/>
      <c r="C14" s="26"/>
      <c r="D14" s="26"/>
      <c r="E14" s="26"/>
      <c r="F14" s="26"/>
      <c r="G14" s="26"/>
      <c r="H14" s="26"/>
      <c r="I14" s="26"/>
      <c r="J14" s="26"/>
      <c r="K14" s="26"/>
      <c r="L14" s="26"/>
      <c r="M14" s="26"/>
      <c r="N14" s="25"/>
    </row>
    <row r="15" spans="1:14">
      <c r="A15" s="19" t="s">
        <v>111</v>
      </c>
      <c r="B15" s="21">
        <v>20.896000000000001</v>
      </c>
      <c r="C15" s="21">
        <v>193.11099999999999</v>
      </c>
      <c r="D15" s="21">
        <v>0</v>
      </c>
      <c r="E15" s="21">
        <v>0</v>
      </c>
      <c r="F15" s="21">
        <v>0</v>
      </c>
      <c r="G15" s="21">
        <v>0</v>
      </c>
      <c r="H15" s="21">
        <v>0</v>
      </c>
      <c r="I15" s="21">
        <v>0</v>
      </c>
      <c r="J15" s="21">
        <v>0</v>
      </c>
      <c r="K15" s="21">
        <v>0</v>
      </c>
      <c r="L15" s="21">
        <v>0</v>
      </c>
      <c r="M15" s="21">
        <v>0</v>
      </c>
      <c r="N15" s="25"/>
    </row>
    <row r="16" spans="1:14">
      <c r="A16" s="22" t="s">
        <v>112</v>
      </c>
      <c r="N16" s="25"/>
    </row>
    <row r="17" spans="1:14">
      <c r="A17" s="20" t="s">
        <v>113</v>
      </c>
      <c r="N17" s="25"/>
    </row>
    <row r="18" spans="1:14">
      <c r="A18" s="20" t="s">
        <v>114</v>
      </c>
      <c r="B18" s="21">
        <v>259.16899999999998</v>
      </c>
      <c r="C18" s="21">
        <v>-121.33499999999999</v>
      </c>
      <c r="D18" s="21">
        <v>22.324999999999999</v>
      </c>
      <c r="E18" s="21">
        <v>88.896000000000001</v>
      </c>
      <c r="F18" s="21">
        <v>110.613</v>
      </c>
      <c r="G18" s="21">
        <v>74.861999999999995</v>
      </c>
      <c r="H18" s="21">
        <v>54.856999999999999</v>
      </c>
      <c r="I18" s="21">
        <v>56.433999999999997</v>
      </c>
      <c r="J18" s="21">
        <v>47.777000000000001</v>
      </c>
      <c r="K18" s="21">
        <v>35.46</v>
      </c>
      <c r="L18" s="21">
        <v>32.512</v>
      </c>
      <c r="M18" s="21">
        <v>35.069000000000003</v>
      </c>
      <c r="N18" s="25"/>
    </row>
    <row r="19" spans="1:14">
      <c r="A19" s="20" t="s">
        <v>115</v>
      </c>
      <c r="B19" s="21">
        <v>37.225000000000001</v>
      </c>
      <c r="C19" s="21">
        <v>19.806999999999999</v>
      </c>
      <c r="D19" s="21">
        <v>1.1020000000000001</v>
      </c>
      <c r="E19" s="21">
        <v>5.806</v>
      </c>
      <c r="F19" s="21">
        <v>3.2280000000000002</v>
      </c>
      <c r="G19" s="21">
        <v>4.4509999999999996</v>
      </c>
      <c r="H19" s="21">
        <v>4.4809999999999999</v>
      </c>
      <c r="I19" s="21">
        <v>4.7229999999999999</v>
      </c>
      <c r="J19" s="21">
        <v>4.5890000000000004</v>
      </c>
      <c r="K19" s="21">
        <v>4.6230000000000002</v>
      </c>
      <c r="L19" s="21">
        <v>4.5609999999999999</v>
      </c>
      <c r="M19" s="21">
        <v>4.7169999999999996</v>
      </c>
      <c r="N19" s="25"/>
    </row>
    <row r="20" spans="1:14">
      <c r="A20" s="20" t="s">
        <v>116</v>
      </c>
      <c r="N20" s="25"/>
    </row>
    <row r="21" spans="1:14">
      <c r="A21" s="20" t="s">
        <v>117</v>
      </c>
      <c r="B21" s="21">
        <v>1.2390000000000001</v>
      </c>
      <c r="C21" s="21">
        <v>0.57299999999999995</v>
      </c>
      <c r="D21" s="21">
        <v>0.12</v>
      </c>
      <c r="E21" s="21">
        <v>-0.83699999999999997</v>
      </c>
      <c r="F21" s="21">
        <v>-0.83399999999999996</v>
      </c>
      <c r="G21" s="21">
        <v>-0.79700000000000004</v>
      </c>
      <c r="H21" s="21">
        <v>-0.78600000000000003</v>
      </c>
      <c r="I21" s="21">
        <v>-0.77400000000000002</v>
      </c>
      <c r="J21" s="21">
        <v>-0.622</v>
      </c>
      <c r="K21" s="21">
        <v>-0.53300000000000003</v>
      </c>
      <c r="L21" s="21">
        <v>-0.30399999999999999</v>
      </c>
      <c r="M21" s="21">
        <v>-0.159</v>
      </c>
      <c r="N21" s="25"/>
    </row>
    <row r="22" spans="1:14" ht="16.5">
      <c r="A22" s="20" t="s">
        <v>118</v>
      </c>
      <c r="B22" s="23">
        <v>-30.097000000000001</v>
      </c>
      <c r="C22" s="23">
        <v>0</v>
      </c>
      <c r="D22" s="23">
        <v>0</v>
      </c>
      <c r="E22" s="23">
        <v>0</v>
      </c>
      <c r="F22" s="23">
        <v>0</v>
      </c>
      <c r="G22" s="23">
        <v>0</v>
      </c>
      <c r="H22" s="23">
        <v>0</v>
      </c>
      <c r="I22" s="23">
        <v>0</v>
      </c>
      <c r="J22" s="23">
        <v>0</v>
      </c>
      <c r="K22" s="23">
        <v>0</v>
      </c>
      <c r="L22" s="23">
        <v>0</v>
      </c>
      <c r="M22" s="23">
        <v>0</v>
      </c>
      <c r="N22" s="25"/>
    </row>
    <row r="23" spans="1:14">
      <c r="A23" s="27" t="s">
        <v>119</v>
      </c>
      <c r="B23" s="21">
        <v>288.43200000000002</v>
      </c>
      <c r="C23" s="21">
        <v>92.156000000000006</v>
      </c>
      <c r="D23" s="21">
        <v>23.547000000000001</v>
      </c>
      <c r="E23" s="21">
        <v>93.864999999999995</v>
      </c>
      <c r="F23" s="21">
        <v>113.00700000000001</v>
      </c>
      <c r="G23" s="21">
        <v>78.516000000000005</v>
      </c>
      <c r="H23" s="21">
        <v>58.552</v>
      </c>
      <c r="I23" s="21">
        <v>60.383000000000003</v>
      </c>
      <c r="J23" s="21">
        <v>51.744</v>
      </c>
      <c r="K23" s="21">
        <v>39.549999999999997</v>
      </c>
      <c r="L23" s="21">
        <v>36.768999999999998</v>
      </c>
      <c r="M23" s="21">
        <v>39.627000000000002</v>
      </c>
      <c r="N23" s="25"/>
    </row>
    <row r="24" spans="1:14">
      <c r="A24" s="19" t="s">
        <v>120</v>
      </c>
      <c r="B24" s="23">
        <v>0</v>
      </c>
      <c r="C24" s="23">
        <v>0</v>
      </c>
      <c r="D24" s="23">
        <v>-6.8000000000000005E-2</v>
      </c>
      <c r="E24" s="23">
        <v>-6.9000000000000006E-2</v>
      </c>
      <c r="F24" s="23">
        <v>-7.0999999999999994E-2</v>
      </c>
      <c r="G24" s="23">
        <v>-7.1999999999999995E-2</v>
      </c>
      <c r="H24" s="23">
        <v>-7.2999999999999995E-2</v>
      </c>
      <c r="I24" s="23">
        <v>-7.4999999999999997E-2</v>
      </c>
      <c r="J24" s="23">
        <v>-7.6999999999999999E-2</v>
      </c>
      <c r="K24" s="23">
        <v>-7.8E-2</v>
      </c>
      <c r="L24" s="23">
        <v>-0.08</v>
      </c>
      <c r="M24" s="23">
        <v>-8.2000000000000003E-2</v>
      </c>
      <c r="N24" s="25"/>
    </row>
    <row r="25" spans="1:14">
      <c r="A25" s="20" t="s">
        <v>121</v>
      </c>
      <c r="B25" s="180"/>
      <c r="C25" s="180"/>
      <c r="D25" s="180"/>
      <c r="E25" s="180"/>
      <c r="F25" s="180"/>
      <c r="G25" s="180"/>
      <c r="H25" s="180"/>
      <c r="I25" s="180"/>
      <c r="J25" s="180"/>
      <c r="K25" s="180"/>
      <c r="L25" s="180"/>
      <c r="M25" s="180"/>
      <c r="N25" s="25"/>
    </row>
    <row r="26" spans="1:14">
      <c r="A26" s="20" t="s">
        <v>122</v>
      </c>
      <c r="B26" s="23">
        <v>288.43200000000002</v>
      </c>
      <c r="C26" s="23">
        <v>92.156000000000006</v>
      </c>
      <c r="D26" s="23">
        <v>23.478999999999999</v>
      </c>
      <c r="E26" s="23">
        <v>93.796000000000006</v>
      </c>
      <c r="F26" s="23">
        <v>112.93600000000001</v>
      </c>
      <c r="G26" s="23">
        <v>78.444000000000003</v>
      </c>
      <c r="H26" s="23">
        <v>58.478999999999999</v>
      </c>
      <c r="I26" s="23">
        <v>60.308</v>
      </c>
      <c r="J26" s="23">
        <v>51.667000000000002</v>
      </c>
      <c r="K26" s="23">
        <v>39.472000000000001</v>
      </c>
      <c r="L26" s="23">
        <v>36.689</v>
      </c>
      <c r="M26" s="23">
        <v>39.545000000000002</v>
      </c>
      <c r="N26" s="25"/>
    </row>
    <row r="27" spans="1:14">
      <c r="A27" s="20" t="s">
        <v>123</v>
      </c>
      <c r="B27" s="28"/>
      <c r="C27" s="28"/>
      <c r="D27" s="28"/>
      <c r="E27" s="28"/>
      <c r="F27" s="28"/>
      <c r="G27" s="28"/>
      <c r="H27" s="28"/>
      <c r="I27" s="28"/>
      <c r="J27" s="28"/>
      <c r="K27" s="28"/>
      <c r="L27" s="28"/>
      <c r="M27" s="28"/>
      <c r="N27" s="25"/>
    </row>
    <row r="28" spans="1:14">
      <c r="A28" s="20" t="s">
        <v>124</v>
      </c>
      <c r="B28" s="21">
        <v>1982.1569999999999</v>
      </c>
      <c r="C28" s="21">
        <v>1965.673</v>
      </c>
      <c r="D28" s="21">
        <v>1901.1279999999999</v>
      </c>
      <c r="E28" s="21">
        <v>1695.1489999999999</v>
      </c>
      <c r="F28" s="21">
        <v>1647.998</v>
      </c>
      <c r="G28" s="21">
        <v>1664.2170000000001</v>
      </c>
      <c r="H28" s="21">
        <v>1600.3040000000001</v>
      </c>
      <c r="I28" s="21">
        <v>1821.9839999999999</v>
      </c>
      <c r="J28" s="21">
        <v>1836.8920000000001</v>
      </c>
      <c r="K28" s="21">
        <v>1920.095</v>
      </c>
      <c r="L28" s="21">
        <v>2038.1420000000001</v>
      </c>
      <c r="M28" s="21">
        <v>1944.9770000000001</v>
      </c>
      <c r="N28" s="25"/>
    </row>
    <row r="29" spans="1:14">
      <c r="A29" s="20"/>
      <c r="N29" s="25"/>
    </row>
    <row r="30" spans="1:14">
      <c r="A30" s="18" t="s">
        <v>125</v>
      </c>
      <c r="N30" s="25"/>
    </row>
    <row r="31" spans="1:14">
      <c r="A31" s="20" t="s">
        <v>126</v>
      </c>
      <c r="B31" s="21">
        <v>1982.1569999999999</v>
      </c>
      <c r="C31" s="21">
        <v>1965.673</v>
      </c>
      <c r="D31" s="21">
        <v>1901.1279999999999</v>
      </c>
      <c r="E31" s="21">
        <v>1695.1489999999999</v>
      </c>
      <c r="F31" s="21">
        <v>1647.998</v>
      </c>
      <c r="G31" s="21">
        <v>1664.2170000000001</v>
      </c>
      <c r="H31" s="21">
        <v>1600.3040000000001</v>
      </c>
      <c r="I31" s="21">
        <v>1821.9839999999999</v>
      </c>
      <c r="J31" s="21">
        <v>1836.8920000000001</v>
      </c>
      <c r="K31" s="21">
        <v>1920.095</v>
      </c>
      <c r="L31" s="21">
        <v>2038.1420000000001</v>
      </c>
      <c r="M31" s="21">
        <v>1944.9770000000001</v>
      </c>
      <c r="N31" s="25"/>
    </row>
    <row r="32" spans="1:14">
      <c r="A32" s="20" t="s">
        <v>127</v>
      </c>
      <c r="B32" s="21">
        <v>168.24700000000001</v>
      </c>
      <c r="C32" s="21">
        <v>211.58</v>
      </c>
      <c r="D32" s="21">
        <v>204.33099999999999</v>
      </c>
      <c r="E32" s="21">
        <v>312.24200000000002</v>
      </c>
      <c r="F32" s="21">
        <v>166.87100000000001</v>
      </c>
      <c r="G32" s="21">
        <v>75.106999999999999</v>
      </c>
      <c r="H32" s="21">
        <v>212.15600000000001</v>
      </c>
      <c r="I32" s="21">
        <v>110.32899999999999</v>
      </c>
      <c r="J32" s="21">
        <v>96.373000000000005</v>
      </c>
      <c r="K32" s="21">
        <v>40.231000000000002</v>
      </c>
      <c r="L32" s="21">
        <v>-54.515000000000001</v>
      </c>
      <c r="M32" s="21">
        <v>15.039</v>
      </c>
      <c r="N32" s="25"/>
    </row>
    <row r="33" spans="1:14">
      <c r="A33" s="20" t="s">
        <v>128</v>
      </c>
      <c r="B33" s="23">
        <v>50.811999999999998</v>
      </c>
      <c r="C33" s="23">
        <v>-0.63800000000000001</v>
      </c>
      <c r="D33" s="23">
        <v>-2.4239999999999999</v>
      </c>
      <c r="E33" s="23">
        <v>-1.845</v>
      </c>
      <c r="F33" s="23">
        <v>-1.1160000000000001</v>
      </c>
      <c r="G33" s="23">
        <v>0.45100000000000001</v>
      </c>
      <c r="H33" s="23">
        <v>0.55800000000000005</v>
      </c>
      <c r="I33" s="23">
        <v>0.40100000000000002</v>
      </c>
      <c r="J33" s="23">
        <v>1.0269999999999999</v>
      </c>
      <c r="K33" s="23">
        <v>1.07</v>
      </c>
      <c r="L33" s="23">
        <v>1.5029999999999999</v>
      </c>
      <c r="M33" s="23">
        <v>1.544</v>
      </c>
      <c r="N33" s="25"/>
    </row>
    <row r="34" spans="1:14">
      <c r="A34" s="20" t="s">
        <v>129</v>
      </c>
      <c r="B34" s="21">
        <v>2201.2170000000001</v>
      </c>
      <c r="C34" s="21">
        <v>2176.614</v>
      </c>
      <c r="D34" s="21">
        <v>2103.0360000000001</v>
      </c>
      <c r="E34" s="21">
        <v>2005.546</v>
      </c>
      <c r="F34" s="21">
        <v>1813.752</v>
      </c>
      <c r="G34" s="21">
        <v>1739.7760000000001</v>
      </c>
      <c r="H34" s="21">
        <v>1813.019</v>
      </c>
      <c r="I34" s="21">
        <v>1932.7139999999999</v>
      </c>
      <c r="J34" s="21">
        <v>1934.2919999999999</v>
      </c>
      <c r="K34" s="21">
        <v>1961.396</v>
      </c>
      <c r="L34" s="21">
        <v>1985.13</v>
      </c>
      <c r="M34" s="21">
        <v>1961.56</v>
      </c>
      <c r="N34" s="25"/>
    </row>
    <row r="35" spans="1:14">
      <c r="A35" s="19"/>
      <c r="N35" s="25"/>
    </row>
    <row r="36" spans="1:14">
      <c r="A36" s="18" t="s">
        <v>130</v>
      </c>
      <c r="N36" s="25"/>
    </row>
    <row r="37" spans="1:14">
      <c r="A37" s="19" t="s">
        <v>131</v>
      </c>
      <c r="B37" s="21">
        <v>32968.430999999997</v>
      </c>
      <c r="C37" s="21">
        <v>35144.065999999999</v>
      </c>
      <c r="D37" s="21">
        <v>37246.68</v>
      </c>
      <c r="E37" s="21">
        <v>39251.724999999999</v>
      </c>
      <c r="F37" s="21">
        <v>41064.606</v>
      </c>
      <c r="G37" s="21">
        <v>42803.516000000003</v>
      </c>
      <c r="H37" s="21">
        <v>44615.89</v>
      </c>
      <c r="I37" s="21">
        <v>46548.485999999997</v>
      </c>
      <c r="J37" s="21">
        <v>48482.688999999998</v>
      </c>
      <c r="K37" s="21">
        <v>50444.017</v>
      </c>
      <c r="L37" s="21">
        <v>52428.713000000003</v>
      </c>
      <c r="M37" s="21">
        <v>54389.773999999998</v>
      </c>
      <c r="N37" s="25"/>
    </row>
    <row r="38" spans="1:14" ht="16.5">
      <c r="A38" s="22" t="s">
        <v>132</v>
      </c>
      <c r="B38" s="23">
        <v>102.044</v>
      </c>
      <c r="C38" s="23">
        <v>103.023</v>
      </c>
      <c r="D38" s="23">
        <v>103.44499999999999</v>
      </c>
      <c r="E38" s="23">
        <v>103.947</v>
      </c>
      <c r="F38" s="23">
        <v>104.818</v>
      </c>
      <c r="G38" s="23">
        <v>105.684</v>
      </c>
      <c r="H38" s="23">
        <v>106.32899999999999</v>
      </c>
      <c r="I38" s="23">
        <v>106.447</v>
      </c>
      <c r="J38" s="23">
        <v>106.536</v>
      </c>
      <c r="K38" s="23">
        <v>106.604</v>
      </c>
      <c r="L38" s="23">
        <v>107.038</v>
      </c>
      <c r="M38" s="23">
        <v>107.538</v>
      </c>
      <c r="N38" s="25"/>
    </row>
    <row r="39" spans="1:14" ht="16.5">
      <c r="A39" s="20" t="s">
        <v>133</v>
      </c>
      <c r="B39" s="21">
        <v>33070.476000000002</v>
      </c>
      <c r="C39" s="21">
        <v>35247.089999999997</v>
      </c>
      <c r="D39" s="21">
        <v>37350.125</v>
      </c>
      <c r="E39" s="21">
        <v>39355.671999999999</v>
      </c>
      <c r="F39" s="21">
        <v>41169.423999999999</v>
      </c>
      <c r="G39" s="21">
        <v>42909.2</v>
      </c>
      <c r="H39" s="21">
        <v>44722.218999999997</v>
      </c>
      <c r="I39" s="21">
        <v>46654.932999999997</v>
      </c>
      <c r="J39" s="21">
        <v>48589.224999999999</v>
      </c>
      <c r="K39" s="21">
        <v>50550.620999999999</v>
      </c>
      <c r="L39" s="21">
        <v>52535.752</v>
      </c>
      <c r="M39" s="21">
        <v>54497.311999999998</v>
      </c>
      <c r="N39" s="25"/>
    </row>
    <row r="40" spans="1:14">
      <c r="A40" s="19"/>
      <c r="B40" s="16"/>
      <c r="C40" s="29"/>
      <c r="D40" s="16"/>
      <c r="E40" s="16"/>
      <c r="F40" s="16"/>
      <c r="G40" s="16"/>
      <c r="H40" s="16"/>
      <c r="I40" s="16"/>
      <c r="J40" s="16"/>
      <c r="K40" s="16"/>
      <c r="L40" s="16"/>
      <c r="M40" s="16"/>
      <c r="N40" s="25"/>
    </row>
    <row r="41" spans="1:14">
      <c r="A41" s="18" t="s">
        <v>134</v>
      </c>
      <c r="B41" s="25"/>
      <c r="C41" s="25"/>
      <c r="D41" s="25"/>
      <c r="E41" s="25"/>
      <c r="F41" s="25"/>
      <c r="G41" s="25"/>
      <c r="H41" s="25"/>
      <c r="I41" s="25"/>
      <c r="J41" s="25"/>
      <c r="K41" s="25"/>
      <c r="L41" s="25"/>
      <c r="M41" s="25"/>
      <c r="N41" s="25"/>
    </row>
    <row r="42" spans="1:14" ht="16.5">
      <c r="A42" s="20" t="s">
        <v>135</v>
      </c>
      <c r="B42" s="25"/>
      <c r="C42" s="25"/>
      <c r="D42" s="25"/>
      <c r="E42" s="25"/>
      <c r="F42" s="25"/>
      <c r="G42" s="25"/>
      <c r="H42" s="25"/>
      <c r="I42" s="25"/>
      <c r="J42" s="25"/>
      <c r="K42" s="25"/>
      <c r="L42" s="25"/>
      <c r="M42" s="25"/>
      <c r="N42" s="25"/>
    </row>
    <row r="43" spans="1:14">
      <c r="A43" s="19" t="s">
        <v>136</v>
      </c>
      <c r="B43" s="21">
        <v>32968.430999999997</v>
      </c>
      <c r="C43" s="21">
        <v>35144.065999999999</v>
      </c>
      <c r="D43" s="21">
        <v>37246.68</v>
      </c>
      <c r="E43" s="21">
        <v>39251.724999999999</v>
      </c>
      <c r="F43" s="21">
        <v>41064.606</v>
      </c>
      <c r="G43" s="21">
        <v>42803.516000000003</v>
      </c>
      <c r="H43" s="21">
        <v>44615.89</v>
      </c>
      <c r="I43" s="21">
        <v>46548.485999999997</v>
      </c>
      <c r="J43" s="21">
        <v>48482.688999999998</v>
      </c>
      <c r="K43" s="21">
        <v>50444.017</v>
      </c>
      <c r="L43" s="21">
        <v>52428.713000000003</v>
      </c>
      <c r="M43" s="21">
        <v>54389.773999999998</v>
      </c>
      <c r="N43" s="25"/>
    </row>
    <row r="44" spans="1:14">
      <c r="A44" s="19" t="s">
        <v>137</v>
      </c>
      <c r="B44" s="23">
        <v>20.56</v>
      </c>
      <c r="C44" s="23">
        <v>22.175999999999998</v>
      </c>
      <c r="D44" s="23">
        <v>25.021999999999998</v>
      </c>
      <c r="E44" s="23">
        <v>27.367999999999999</v>
      </c>
      <c r="F44" s="23">
        <v>29.356000000000002</v>
      </c>
      <c r="G44" s="23">
        <v>29.771000000000001</v>
      </c>
      <c r="H44" s="23">
        <v>29.858000000000001</v>
      </c>
      <c r="I44" s="23">
        <v>29.574000000000002</v>
      </c>
      <c r="J44" s="23">
        <v>28.635999999999999</v>
      </c>
      <c r="K44" s="23">
        <v>27.635000000000002</v>
      </c>
      <c r="L44" s="23">
        <v>26.565000000000001</v>
      </c>
      <c r="M44" s="23">
        <v>25.521000000000001</v>
      </c>
      <c r="N44" s="25"/>
    </row>
    <row r="45" spans="1:14">
      <c r="A45" s="19" t="s">
        <v>138</v>
      </c>
      <c r="B45" s="21">
        <v>32988.99</v>
      </c>
      <c r="C45" s="21">
        <v>35166.243000000002</v>
      </c>
      <c r="D45" s="21">
        <v>37271.701999999997</v>
      </c>
      <c r="E45" s="21">
        <v>39279.093999999997</v>
      </c>
      <c r="F45" s="21">
        <v>41093.962</v>
      </c>
      <c r="G45" s="21">
        <v>42833.286999999997</v>
      </c>
      <c r="H45" s="21">
        <v>44645.747000000003</v>
      </c>
      <c r="I45" s="21">
        <v>46578.06</v>
      </c>
      <c r="J45" s="21">
        <v>48511.324999999997</v>
      </c>
      <c r="K45" s="21">
        <v>50471.652000000002</v>
      </c>
      <c r="L45" s="21">
        <v>52455.279000000002</v>
      </c>
      <c r="M45" s="21">
        <v>54415.294999999998</v>
      </c>
      <c r="N45" s="25"/>
    </row>
    <row r="46" spans="1:14">
      <c r="A46" s="20" t="s">
        <v>108</v>
      </c>
      <c r="B46" s="24">
        <v>1.2230000000000001</v>
      </c>
      <c r="C46" s="24">
        <v>1.236</v>
      </c>
      <c r="D46" s="24">
        <v>1.2529999999999999</v>
      </c>
      <c r="E46" s="24">
        <v>1.2669999999999999</v>
      </c>
      <c r="F46" s="24">
        <v>1.2729999999999999</v>
      </c>
      <c r="G46" s="24">
        <v>1.274</v>
      </c>
      <c r="H46" s="24">
        <v>1.2749999999999999</v>
      </c>
      <c r="I46" s="24">
        <v>1.276</v>
      </c>
      <c r="J46" s="24">
        <v>1.274</v>
      </c>
      <c r="K46" s="24">
        <v>1.27</v>
      </c>
      <c r="L46" s="24">
        <v>1.2649999999999999</v>
      </c>
      <c r="M46" s="24">
        <v>1.2569999999999999</v>
      </c>
      <c r="N46" s="25"/>
    </row>
    <row r="47" spans="1:14">
      <c r="A47" s="19" t="s">
        <v>139</v>
      </c>
      <c r="B47" s="25"/>
      <c r="C47" s="25"/>
      <c r="D47" s="25"/>
      <c r="E47" s="25"/>
      <c r="F47" s="25"/>
      <c r="G47" s="25"/>
      <c r="H47" s="25"/>
      <c r="I47" s="25"/>
      <c r="J47" s="25"/>
      <c r="K47" s="25"/>
      <c r="L47" s="25"/>
      <c r="M47" s="25"/>
      <c r="N47" s="25"/>
    </row>
    <row r="48" spans="1:14">
      <c r="A48" s="20" t="s">
        <v>140</v>
      </c>
      <c r="B48" s="21">
        <v>6753.3879999999999</v>
      </c>
      <c r="C48" s="21">
        <v>6964.9669999999996</v>
      </c>
      <c r="D48" s="21">
        <v>7169.299</v>
      </c>
      <c r="E48" s="21">
        <v>7481.5410000000002</v>
      </c>
      <c r="F48" s="21">
        <v>7648.4120000000003</v>
      </c>
      <c r="G48" s="21">
        <v>7723.5190000000002</v>
      </c>
      <c r="H48" s="21">
        <v>7935.6750000000002</v>
      </c>
      <c r="I48" s="21">
        <v>8046.0039999999999</v>
      </c>
      <c r="J48" s="21">
        <v>8142.3770000000004</v>
      </c>
      <c r="K48" s="21">
        <v>8182.6080000000002</v>
      </c>
      <c r="L48" s="21">
        <v>8128.0929999999998</v>
      </c>
      <c r="M48" s="21">
        <v>8143.1319999999996</v>
      </c>
      <c r="N48" s="25"/>
    </row>
    <row r="49" spans="1:15" ht="16.5">
      <c r="A49" s="20" t="s">
        <v>141</v>
      </c>
      <c r="B49" s="21">
        <v>26235.601999999999</v>
      </c>
      <c r="C49" s="21">
        <v>28201.275000000001</v>
      </c>
      <c r="D49" s="21">
        <v>30102.403999999999</v>
      </c>
      <c r="E49" s="21">
        <v>31797.553</v>
      </c>
      <c r="F49" s="21">
        <v>33445.550999999999</v>
      </c>
      <c r="G49" s="21">
        <v>35109.767999999996</v>
      </c>
      <c r="H49" s="21">
        <v>36710.072</v>
      </c>
      <c r="I49" s="21">
        <v>38532.055999999997</v>
      </c>
      <c r="J49" s="21">
        <v>40368.947999999997</v>
      </c>
      <c r="K49" s="21">
        <v>42289.042999999998</v>
      </c>
      <c r="L49" s="21">
        <v>44327.184999999998</v>
      </c>
      <c r="M49" s="21">
        <v>46272.161999999997</v>
      </c>
      <c r="N49" s="25"/>
    </row>
    <row r="50" spans="1:15">
      <c r="A50" s="20" t="s">
        <v>142</v>
      </c>
      <c r="B50" s="24">
        <v>0.97299999999999998</v>
      </c>
      <c r="C50" s="24">
        <v>0.99099999999999999</v>
      </c>
      <c r="D50" s="24">
        <v>1.012</v>
      </c>
      <c r="E50" s="24">
        <v>1.0249999999999999</v>
      </c>
      <c r="F50" s="24">
        <v>1.036</v>
      </c>
      <c r="G50" s="24">
        <v>1.044</v>
      </c>
      <c r="H50" s="24">
        <v>1.048</v>
      </c>
      <c r="I50" s="24">
        <v>1.056</v>
      </c>
      <c r="J50" s="24">
        <v>1.06</v>
      </c>
      <c r="K50" s="24">
        <v>1.0640000000000001</v>
      </c>
      <c r="L50" s="24">
        <v>1.069</v>
      </c>
      <c r="M50" s="24">
        <v>1.069</v>
      </c>
      <c r="N50" s="25"/>
    </row>
    <row r="51" spans="1:15">
      <c r="A51" s="30"/>
      <c r="B51" s="29"/>
      <c r="C51" s="29"/>
      <c r="D51" s="29"/>
      <c r="E51" s="29"/>
      <c r="F51" s="29"/>
      <c r="G51" s="29"/>
      <c r="H51" s="29"/>
      <c r="I51" s="29"/>
      <c r="J51" s="29"/>
      <c r="K51" s="29"/>
      <c r="L51" s="29"/>
      <c r="M51" s="29"/>
      <c r="N51" s="179"/>
      <c r="O51" s="178"/>
    </row>
    <row r="52" spans="1:15">
      <c r="A52" s="18" t="s">
        <v>143</v>
      </c>
      <c r="B52" s="29"/>
      <c r="C52" s="29"/>
      <c r="D52" s="29"/>
      <c r="E52" s="29"/>
      <c r="F52" s="29"/>
      <c r="G52" s="29"/>
      <c r="H52" s="29"/>
      <c r="I52" s="29"/>
      <c r="J52" s="29"/>
      <c r="K52" s="29"/>
      <c r="L52" s="29"/>
      <c r="M52" s="29"/>
      <c r="N52" s="179"/>
      <c r="O52" s="178"/>
    </row>
    <row r="53" spans="1:15">
      <c r="A53" s="20" t="s">
        <v>144</v>
      </c>
      <c r="B53" s="21">
        <v>26235.601999999999</v>
      </c>
      <c r="C53" s="21">
        <v>28201.275000000001</v>
      </c>
      <c r="D53" s="21">
        <v>30102.403999999999</v>
      </c>
      <c r="E53" s="21">
        <v>31797.553</v>
      </c>
      <c r="F53" s="21">
        <v>33445.550999999999</v>
      </c>
      <c r="G53" s="21">
        <v>35109.767999999996</v>
      </c>
      <c r="H53" s="21">
        <v>36710.072</v>
      </c>
      <c r="I53" s="21">
        <v>38532.055999999997</v>
      </c>
      <c r="J53" s="21">
        <v>40368.947999999997</v>
      </c>
      <c r="K53" s="21">
        <v>42289.042999999998</v>
      </c>
      <c r="L53" s="21">
        <v>44327.184999999998</v>
      </c>
      <c r="M53" s="21">
        <v>46272.161999999997</v>
      </c>
      <c r="N53" s="179"/>
      <c r="O53" s="178"/>
    </row>
    <row r="54" spans="1:15">
      <c r="A54" s="20" t="s">
        <v>145</v>
      </c>
      <c r="N54" s="179"/>
      <c r="O54" s="178"/>
    </row>
    <row r="55" spans="1:15">
      <c r="A55" s="20" t="s">
        <v>146</v>
      </c>
      <c r="B55" s="21">
        <v>656.88900000000001</v>
      </c>
      <c r="C55" s="21">
        <v>850</v>
      </c>
      <c r="D55" s="21">
        <v>850</v>
      </c>
      <c r="E55" s="21">
        <v>850</v>
      </c>
      <c r="F55" s="21">
        <v>850</v>
      </c>
      <c r="G55" s="21">
        <v>850</v>
      </c>
      <c r="H55" s="21">
        <v>850</v>
      </c>
      <c r="I55" s="21">
        <v>850</v>
      </c>
      <c r="J55" s="21">
        <v>850</v>
      </c>
      <c r="K55" s="21">
        <v>850</v>
      </c>
      <c r="L55" s="21">
        <v>850</v>
      </c>
      <c r="M55" s="21">
        <v>850</v>
      </c>
      <c r="N55" s="179"/>
      <c r="O55" s="178"/>
    </row>
    <row r="56" spans="1:15">
      <c r="A56" s="20" t="s">
        <v>147</v>
      </c>
      <c r="N56" s="179"/>
      <c r="O56" s="178"/>
    </row>
    <row r="57" spans="1:15">
      <c r="A57" s="20" t="s">
        <v>148</v>
      </c>
      <c r="B57" s="21">
        <v>1598.1</v>
      </c>
      <c r="C57" s="21">
        <v>1476.7650000000001</v>
      </c>
      <c r="D57" s="21">
        <v>1499.09</v>
      </c>
      <c r="E57" s="21">
        <v>1587.9860000000001</v>
      </c>
      <c r="F57" s="21">
        <v>1698.5989999999999</v>
      </c>
      <c r="G57" s="21">
        <v>1773.461</v>
      </c>
      <c r="H57" s="21">
        <v>1828.318</v>
      </c>
      <c r="I57" s="21">
        <v>1884.752</v>
      </c>
      <c r="J57" s="21">
        <v>1932.529</v>
      </c>
      <c r="K57" s="21">
        <v>1967.989</v>
      </c>
      <c r="L57" s="21">
        <v>2000.501</v>
      </c>
      <c r="M57" s="21">
        <v>2035.57</v>
      </c>
      <c r="N57" s="179"/>
      <c r="O57" s="178"/>
    </row>
    <row r="58" spans="1:15">
      <c r="A58" s="20" t="s">
        <v>149</v>
      </c>
      <c r="B58" s="21">
        <v>82.652000000000001</v>
      </c>
      <c r="C58" s="21">
        <v>102.459</v>
      </c>
      <c r="D58" s="21">
        <v>103.56100000000001</v>
      </c>
      <c r="E58" s="21">
        <v>109.367</v>
      </c>
      <c r="F58" s="21">
        <v>112.595</v>
      </c>
      <c r="G58" s="21">
        <v>117.04600000000001</v>
      </c>
      <c r="H58" s="21">
        <v>121.527</v>
      </c>
      <c r="I58" s="21">
        <v>126.25</v>
      </c>
      <c r="J58" s="21">
        <v>130.839</v>
      </c>
      <c r="K58" s="21">
        <v>135.46199999999999</v>
      </c>
      <c r="L58" s="21">
        <v>140.023</v>
      </c>
      <c r="M58" s="21">
        <v>144.74</v>
      </c>
      <c r="N58" s="179"/>
      <c r="O58" s="178"/>
    </row>
    <row r="59" spans="1:15" ht="16.5">
      <c r="A59" s="20" t="s">
        <v>150</v>
      </c>
      <c r="B59" s="21">
        <v>240.41</v>
      </c>
      <c r="C59" s="21">
        <v>240.41</v>
      </c>
      <c r="D59" s="21">
        <v>240.41</v>
      </c>
      <c r="E59" s="21">
        <v>240.41</v>
      </c>
      <c r="F59" s="21">
        <v>240.41</v>
      </c>
      <c r="G59" s="21">
        <v>240.41</v>
      </c>
      <c r="H59" s="21">
        <v>240.41</v>
      </c>
      <c r="I59" s="21">
        <v>240.41</v>
      </c>
      <c r="J59" s="21">
        <v>240.41</v>
      </c>
      <c r="K59" s="21">
        <v>240.41</v>
      </c>
      <c r="L59" s="21">
        <v>240.41</v>
      </c>
      <c r="M59" s="21">
        <v>240.41</v>
      </c>
      <c r="N59" s="179"/>
      <c r="O59" s="178"/>
    </row>
    <row r="60" spans="1:15" ht="16.5">
      <c r="A60" s="20" t="s">
        <v>151</v>
      </c>
      <c r="B60" s="21">
        <v>12.404999999999999</v>
      </c>
      <c r="C60" s="21">
        <v>11.878</v>
      </c>
      <c r="D60" s="21">
        <v>7.9829999999999997</v>
      </c>
      <c r="E60" s="21">
        <v>3.8330000000000002</v>
      </c>
      <c r="F60" s="21">
        <v>3.617</v>
      </c>
      <c r="G60" s="21">
        <v>3.4180000000000001</v>
      </c>
      <c r="H60" s="21">
        <v>3.1589999999999998</v>
      </c>
      <c r="I60" s="21">
        <v>1.5469999999999999</v>
      </c>
      <c r="J60" s="21">
        <v>0</v>
      </c>
      <c r="K60" s="21">
        <v>0</v>
      </c>
      <c r="L60" s="21">
        <v>0</v>
      </c>
      <c r="M60" s="21">
        <v>0</v>
      </c>
      <c r="N60" s="179"/>
      <c r="O60" s="178"/>
    </row>
    <row r="61" spans="1:15">
      <c r="A61" s="20" t="s">
        <v>152</v>
      </c>
      <c r="B61" s="21">
        <v>2.516</v>
      </c>
      <c r="C61" s="21">
        <v>2.5750000000000002</v>
      </c>
      <c r="D61" s="21">
        <v>2.4279999999999999</v>
      </c>
      <c r="E61" s="21">
        <v>2.2909999999999999</v>
      </c>
      <c r="F61" s="21">
        <v>2.1669999999999998</v>
      </c>
      <c r="G61" s="21">
        <v>2.0529999999999999</v>
      </c>
      <c r="H61" s="21">
        <v>1.9490000000000001</v>
      </c>
      <c r="I61" s="21">
        <v>1.8540000000000001</v>
      </c>
      <c r="J61" s="21">
        <v>1.7689999999999999</v>
      </c>
      <c r="K61" s="21">
        <v>1.6910000000000001</v>
      </c>
      <c r="L61" s="21">
        <v>1.611</v>
      </c>
      <c r="M61" s="21">
        <v>1.538</v>
      </c>
      <c r="N61" s="179"/>
      <c r="O61" s="178"/>
    </row>
    <row r="62" spans="1:15">
      <c r="A62" s="20" t="s">
        <v>153</v>
      </c>
      <c r="B62" s="21">
        <v>23.805</v>
      </c>
      <c r="C62" s="21">
        <v>24.378</v>
      </c>
      <c r="D62" s="21">
        <v>24.498000000000001</v>
      </c>
      <c r="E62" s="21">
        <v>23.661000000000001</v>
      </c>
      <c r="F62" s="21">
        <v>22.827000000000002</v>
      </c>
      <c r="G62" s="21">
        <v>22.030999999999999</v>
      </c>
      <c r="H62" s="21">
        <v>21.245000000000001</v>
      </c>
      <c r="I62" s="21">
        <v>20.471</v>
      </c>
      <c r="J62" s="21">
        <v>19.849</v>
      </c>
      <c r="K62" s="21">
        <v>19.315999999999999</v>
      </c>
      <c r="L62" s="21">
        <v>19.012</v>
      </c>
      <c r="M62" s="21">
        <v>18.853000000000002</v>
      </c>
      <c r="N62" s="179"/>
      <c r="O62" s="178"/>
    </row>
    <row r="63" spans="1:15">
      <c r="A63" s="20" t="s">
        <v>154</v>
      </c>
      <c r="B63" s="23">
        <v>-108.929</v>
      </c>
      <c r="C63" s="23">
        <v>-108.929</v>
      </c>
      <c r="D63" s="23">
        <v>-108.929</v>
      </c>
      <c r="E63" s="23">
        <v>-108.929</v>
      </c>
      <c r="F63" s="23">
        <v>-108.929</v>
      </c>
      <c r="G63" s="23">
        <v>-108.929</v>
      </c>
      <c r="H63" s="23">
        <v>-108.929</v>
      </c>
      <c r="I63" s="23">
        <v>-108.929</v>
      </c>
      <c r="J63" s="23">
        <v>-108.929</v>
      </c>
      <c r="K63" s="23">
        <v>-108.929</v>
      </c>
      <c r="L63" s="23">
        <v>-108.929</v>
      </c>
      <c r="M63" s="23">
        <v>-108.929</v>
      </c>
      <c r="N63" s="179"/>
      <c r="O63" s="178"/>
    </row>
    <row r="64" spans="1:15">
      <c r="A64" s="20" t="s">
        <v>155</v>
      </c>
      <c r="B64" s="23">
        <v>2507.848</v>
      </c>
      <c r="C64" s="23">
        <v>2599.5360000000001</v>
      </c>
      <c r="D64" s="23">
        <v>2619.04</v>
      </c>
      <c r="E64" s="23">
        <v>2708.6190000000001</v>
      </c>
      <c r="F64" s="23">
        <v>2821.2860000000001</v>
      </c>
      <c r="G64" s="23">
        <v>2899.489</v>
      </c>
      <c r="H64" s="23">
        <v>2957.6790000000001</v>
      </c>
      <c r="I64" s="23">
        <v>3016.355</v>
      </c>
      <c r="J64" s="23">
        <v>3066.4659999999999</v>
      </c>
      <c r="K64" s="23">
        <v>3105.9380000000001</v>
      </c>
      <c r="L64" s="23">
        <v>3142.6280000000002</v>
      </c>
      <c r="M64" s="23">
        <v>3182.181</v>
      </c>
      <c r="N64" s="179"/>
      <c r="O64" s="178"/>
    </row>
    <row r="65" spans="1:15">
      <c r="A65" s="20" t="s">
        <v>156</v>
      </c>
      <c r="B65" s="21">
        <v>23727.755000000001</v>
      </c>
      <c r="C65" s="21">
        <v>25601.739000000001</v>
      </c>
      <c r="D65" s="21">
        <v>27483.363000000001</v>
      </c>
      <c r="E65" s="21">
        <v>29088.933000000001</v>
      </c>
      <c r="F65" s="21">
        <v>30624.264999999999</v>
      </c>
      <c r="G65" s="21">
        <v>32210.278999999999</v>
      </c>
      <c r="H65" s="21">
        <v>33752.394</v>
      </c>
      <c r="I65" s="21">
        <v>35515.701000000001</v>
      </c>
      <c r="J65" s="21">
        <v>37302.482000000004</v>
      </c>
      <c r="K65" s="21">
        <v>39183.105000000003</v>
      </c>
      <c r="L65" s="21">
        <v>41184.557000000001</v>
      </c>
      <c r="M65" s="21">
        <v>43089.981</v>
      </c>
      <c r="N65" s="179"/>
      <c r="O65" s="178"/>
    </row>
    <row r="66" spans="1:15">
      <c r="A66" s="20" t="s">
        <v>157</v>
      </c>
      <c r="B66" s="24">
        <v>0.88</v>
      </c>
      <c r="C66" s="24">
        <v>0.9</v>
      </c>
      <c r="D66" s="24">
        <v>0.92400000000000004</v>
      </c>
      <c r="E66" s="24">
        <v>0.93799999999999994</v>
      </c>
      <c r="F66" s="24">
        <v>0.94799999999999995</v>
      </c>
      <c r="G66" s="24">
        <v>0.95799999999999996</v>
      </c>
      <c r="H66" s="24">
        <v>0.96399999999999997</v>
      </c>
      <c r="I66" s="24">
        <v>0.97299999999999998</v>
      </c>
      <c r="J66" s="24">
        <v>0.97899999999999998</v>
      </c>
      <c r="K66" s="24">
        <v>0.98599999999999999</v>
      </c>
      <c r="L66" s="24">
        <v>0.99299999999999999</v>
      </c>
      <c r="M66" s="24">
        <v>0.995</v>
      </c>
      <c r="N66" s="179"/>
      <c r="O66" s="178"/>
    </row>
    <row r="67" spans="1:15">
      <c r="A67" s="31"/>
      <c r="B67" s="32"/>
      <c r="C67" s="32"/>
      <c r="D67" s="32"/>
      <c r="E67" s="32"/>
      <c r="F67" s="32"/>
      <c r="G67" s="32"/>
      <c r="H67" s="32"/>
      <c r="I67" s="32"/>
      <c r="J67" s="32"/>
      <c r="K67" s="32"/>
      <c r="L67" s="32"/>
      <c r="M67" s="32"/>
      <c r="N67" s="25"/>
    </row>
    <row r="68" spans="1:15" ht="45" customHeight="1">
      <c r="A68" s="104" t="s">
        <v>158</v>
      </c>
      <c r="B68" s="107"/>
      <c r="C68" s="107"/>
      <c r="D68" s="107"/>
      <c r="E68" s="107"/>
      <c r="F68" s="107"/>
      <c r="G68" s="107"/>
      <c r="H68" s="107"/>
      <c r="I68" s="15"/>
      <c r="J68" s="15"/>
      <c r="K68" s="15"/>
      <c r="L68" s="15"/>
      <c r="M68" s="15"/>
      <c r="N68" s="25"/>
    </row>
    <row r="69" spans="1:15" ht="45" customHeight="1">
      <c r="A69" s="104" t="s">
        <v>159</v>
      </c>
      <c r="B69" s="104"/>
      <c r="C69" s="104"/>
      <c r="D69" s="104"/>
      <c r="E69" s="104"/>
      <c r="F69" s="104"/>
      <c r="G69" s="104"/>
      <c r="H69" s="104"/>
      <c r="I69" s="19"/>
      <c r="J69" s="19"/>
      <c r="K69" s="19"/>
      <c r="L69" s="19"/>
      <c r="M69" s="19"/>
      <c r="N69" s="25"/>
    </row>
    <row r="70" spans="1:15" ht="45" customHeight="1">
      <c r="A70" s="108" t="s">
        <v>160</v>
      </c>
      <c r="B70" s="108"/>
      <c r="C70" s="108"/>
      <c r="D70" s="108"/>
      <c r="E70" s="108"/>
      <c r="F70" s="108"/>
      <c r="G70" s="108"/>
      <c r="H70" s="108"/>
      <c r="I70" s="25"/>
      <c r="J70" s="25"/>
      <c r="K70" s="25"/>
      <c r="L70" s="25"/>
      <c r="M70" s="25"/>
      <c r="N70" s="25"/>
    </row>
    <row r="71" spans="1:15" ht="15" customHeight="1">
      <c r="A71" s="109" t="s">
        <v>161</v>
      </c>
      <c r="B71" s="109"/>
      <c r="C71" s="109"/>
      <c r="D71" s="109"/>
      <c r="E71" s="109"/>
      <c r="F71" s="109"/>
      <c r="G71" s="109"/>
      <c r="H71" s="109"/>
      <c r="I71" s="25"/>
      <c r="J71" s="25"/>
      <c r="K71" s="25"/>
      <c r="L71" s="25"/>
      <c r="M71" s="25"/>
      <c r="N71" s="25"/>
    </row>
    <row r="72" spans="1:15" ht="45" customHeight="1">
      <c r="A72" s="108" t="s">
        <v>162</v>
      </c>
      <c r="B72" s="108"/>
      <c r="C72" s="108"/>
      <c r="D72" s="108"/>
      <c r="E72" s="108"/>
      <c r="F72" s="108"/>
      <c r="G72" s="108"/>
      <c r="H72" s="108"/>
      <c r="I72" s="25"/>
      <c r="J72" s="25"/>
      <c r="K72" s="25"/>
      <c r="L72" s="25"/>
      <c r="M72" s="25"/>
      <c r="N72" s="25"/>
    </row>
    <row r="73" spans="1:15" ht="30" customHeight="1">
      <c r="A73" s="104" t="s">
        <v>163</v>
      </c>
      <c r="B73" s="104"/>
      <c r="C73" s="104"/>
      <c r="D73" s="104"/>
      <c r="E73" s="104"/>
      <c r="F73" s="104"/>
      <c r="G73" s="104"/>
      <c r="H73" s="104"/>
      <c r="I73" s="25"/>
      <c r="J73" s="25"/>
      <c r="K73" s="25"/>
      <c r="L73" s="25"/>
      <c r="M73" s="25"/>
      <c r="N73" s="25"/>
    </row>
    <row r="74" spans="1:15" ht="30" customHeight="1">
      <c r="A74" s="104" t="s">
        <v>164</v>
      </c>
      <c r="B74" s="105"/>
      <c r="C74" s="105"/>
      <c r="D74" s="105"/>
      <c r="E74" s="105"/>
      <c r="F74" s="105"/>
      <c r="G74" s="105"/>
      <c r="H74" s="105"/>
    </row>
    <row r="75" spans="1:15" ht="30" customHeight="1">
      <c r="A75" s="106" t="s">
        <v>165</v>
      </c>
      <c r="B75" s="107"/>
      <c r="C75" s="107"/>
      <c r="D75" s="107"/>
      <c r="E75" s="107"/>
      <c r="F75" s="107"/>
      <c r="G75" s="107"/>
      <c r="H75" s="107"/>
    </row>
    <row r="77" spans="1:15">
      <c r="B77" s="177"/>
      <c r="C77" s="177"/>
      <c r="D77" s="177"/>
      <c r="E77" s="177"/>
      <c r="F77" s="177"/>
      <c r="G77" s="177"/>
      <c r="H77" s="177"/>
      <c r="I77" s="177"/>
      <c r="J77" s="177"/>
      <c r="K77" s="177"/>
      <c r="L77" s="177"/>
      <c r="M77" s="177"/>
    </row>
    <row r="78" spans="1:15">
      <c r="A78" s="174"/>
    </row>
    <row r="80" spans="1:15">
      <c r="A80" s="174"/>
    </row>
    <row r="82" spans="1:14">
      <c r="A82" s="174"/>
    </row>
    <row r="83" spans="1:14">
      <c r="A83" s="174"/>
      <c r="E83" s="175"/>
      <c r="F83" s="175"/>
      <c r="G83" s="175"/>
      <c r="H83" s="175"/>
      <c r="I83" s="175"/>
      <c r="J83" s="175"/>
      <c r="K83" s="175"/>
      <c r="L83" s="175"/>
      <c r="M83" s="175"/>
    </row>
    <row r="84" spans="1:14">
      <c r="A84" s="174"/>
      <c r="N84" s="25"/>
    </row>
    <row r="86" spans="1:14">
      <c r="A86" s="174"/>
      <c r="B86" s="25"/>
    </row>
    <row r="87" spans="1:14">
      <c r="A87" s="174"/>
      <c r="B87" s="176"/>
    </row>
    <row r="89" spans="1:14">
      <c r="A89" s="174"/>
    </row>
    <row r="91" spans="1:14">
      <c r="A91" s="174"/>
    </row>
    <row r="92" spans="1:14">
      <c r="A92" s="174"/>
    </row>
    <row r="93" spans="1:14">
      <c r="A93" s="174"/>
      <c r="D93" s="175"/>
      <c r="E93" s="175"/>
      <c r="F93" s="175"/>
      <c r="G93" s="175"/>
      <c r="H93" s="175"/>
      <c r="I93" s="175"/>
      <c r="J93" s="175"/>
      <c r="K93" s="175"/>
      <c r="L93" s="175"/>
      <c r="M93" s="175"/>
    </row>
    <row r="94" spans="1:14">
      <c r="A94" s="174"/>
    </row>
    <row r="95" spans="1:14">
      <c r="A95" s="174"/>
    </row>
    <row r="96" spans="1:14">
      <c r="A96" s="174"/>
    </row>
    <row r="97" spans="1:13">
      <c r="A97" s="174"/>
    </row>
    <row r="98" spans="1:13">
      <c r="A98" s="174"/>
      <c r="B98" s="175"/>
      <c r="C98" s="175"/>
      <c r="D98" s="175"/>
      <c r="E98" s="175"/>
      <c r="F98" s="175"/>
      <c r="G98" s="175"/>
      <c r="H98" s="175"/>
      <c r="I98" s="175"/>
      <c r="J98" s="175"/>
      <c r="K98" s="175"/>
      <c r="L98" s="175"/>
      <c r="M98" s="175"/>
    </row>
    <row r="99" spans="1:13">
      <c r="A99" s="174"/>
    </row>
    <row r="100" spans="1:13">
      <c r="A100" s="174"/>
    </row>
    <row r="103" spans="1:13">
      <c r="A103" s="174"/>
      <c r="B103" s="25"/>
    </row>
    <row r="104" spans="1:13">
      <c r="A104" s="174"/>
      <c r="B104" s="175"/>
    </row>
    <row r="105" spans="1:13">
      <c r="A105" s="174"/>
    </row>
    <row r="107" spans="1:13">
      <c r="A107" s="174"/>
    </row>
    <row r="108" spans="1:13">
      <c r="A108" s="174"/>
    </row>
    <row r="109" spans="1:13">
      <c r="A109" s="174"/>
    </row>
    <row r="110" spans="1:13">
      <c r="A110" s="174"/>
      <c r="C110" s="175"/>
      <c r="D110" s="175"/>
      <c r="E110" s="175"/>
      <c r="F110" s="175"/>
      <c r="G110" s="175"/>
      <c r="H110" s="175"/>
      <c r="I110" s="175"/>
      <c r="J110" s="175"/>
      <c r="K110" s="175"/>
      <c r="L110" s="175"/>
      <c r="M110" s="175"/>
    </row>
    <row r="111" spans="1:13">
      <c r="A111" s="174"/>
    </row>
    <row r="113" spans="1:2">
      <c r="A113" s="174"/>
      <c r="B113" s="96"/>
    </row>
    <row r="116" spans="1:2">
      <c r="A116" s="174"/>
    </row>
    <row r="117" spans="1:2">
      <c r="A117" s="174"/>
      <c r="B117" s="175"/>
    </row>
    <row r="118" spans="1:2">
      <c r="A118" s="174"/>
    </row>
  </sheetData>
  <mergeCells count="8">
    <mergeCell ref="A74:H74"/>
    <mergeCell ref="A75:H75"/>
    <mergeCell ref="A68:H68"/>
    <mergeCell ref="A69:H69"/>
    <mergeCell ref="A70:H70"/>
    <mergeCell ref="A71:H71"/>
    <mergeCell ref="A72:H72"/>
    <mergeCell ref="A73:H73"/>
  </mergeCells>
  <printOptions horizontalCentered="1"/>
  <pageMargins left="0.28999999999999998" right="0.32" top="0.27" bottom="0.17" header="0.22" footer="0.17"/>
  <pageSetup scale="74" fitToHeight="2" orientation="landscape" r:id="rId1"/>
  <headerFooter alignWithMargins="0"/>
  <rowBreaks count="1" manualBreakCount="1">
    <brk id="51"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23D7A-6B23-4138-81B4-C8E27B30641A}">
  <sheetPr>
    <pageSetUpPr fitToPage="1"/>
  </sheetPr>
  <dimension ref="A1:N41"/>
  <sheetViews>
    <sheetView workbookViewId="0"/>
  </sheetViews>
  <sheetFormatPr defaultRowHeight="14.5"/>
  <cols>
    <col min="1" max="1" width="48.81640625" customWidth="1"/>
    <col min="2" max="13" width="10" customWidth="1"/>
    <col min="14" max="15" width="9.54296875" customWidth="1"/>
  </cols>
  <sheetData>
    <row r="1" spans="1:14">
      <c r="A1" s="34" t="s">
        <v>166</v>
      </c>
      <c r="B1" s="35"/>
      <c r="C1" s="35"/>
      <c r="D1" s="35"/>
      <c r="E1" s="35"/>
      <c r="F1" s="35"/>
      <c r="G1" s="35"/>
      <c r="H1" s="35"/>
      <c r="I1" s="35"/>
      <c r="J1" s="35"/>
      <c r="K1" s="35"/>
      <c r="L1" s="35"/>
      <c r="M1" s="35"/>
      <c r="N1" s="35"/>
    </row>
    <row r="2" spans="1:14">
      <c r="A2" s="35" t="s">
        <v>167</v>
      </c>
      <c r="B2" s="35"/>
      <c r="C2" s="35"/>
      <c r="D2" s="35"/>
      <c r="E2" s="35"/>
      <c r="F2" s="35"/>
      <c r="G2" s="35"/>
      <c r="H2" s="35"/>
      <c r="I2" s="35"/>
      <c r="J2" s="35"/>
      <c r="K2" s="35"/>
      <c r="L2" s="35"/>
      <c r="M2" s="35"/>
      <c r="N2" s="35"/>
    </row>
    <row r="3" spans="1:14">
      <c r="A3" s="36"/>
      <c r="B3" s="37">
        <v>2024</v>
      </c>
      <c r="C3" s="37">
        <v>2025</v>
      </c>
      <c r="D3" s="37">
        <v>2026</v>
      </c>
      <c r="E3" s="37">
        <v>2027</v>
      </c>
      <c r="F3" s="37">
        <v>2028</v>
      </c>
      <c r="G3" s="37">
        <v>2029</v>
      </c>
      <c r="H3" s="37">
        <v>2030</v>
      </c>
      <c r="I3" s="37">
        <v>2031</v>
      </c>
      <c r="J3" s="37">
        <v>2032</v>
      </c>
      <c r="K3" s="37">
        <v>2033</v>
      </c>
      <c r="L3" s="37">
        <v>2034</v>
      </c>
      <c r="M3" s="38" t="s">
        <v>18</v>
      </c>
      <c r="N3" s="38" t="s">
        <v>19</v>
      </c>
    </row>
    <row r="4" spans="1:14">
      <c r="A4" s="39" t="s">
        <v>168</v>
      </c>
      <c r="B4" s="187">
        <v>1859.3579999999999</v>
      </c>
      <c r="C4" s="187">
        <v>1781.0150000000001</v>
      </c>
      <c r="D4" s="187">
        <v>1546.65</v>
      </c>
      <c r="E4" s="187">
        <v>1510.337</v>
      </c>
      <c r="F4" s="187">
        <v>1572.8879999999999</v>
      </c>
      <c r="G4" s="187">
        <v>1482.921</v>
      </c>
      <c r="H4" s="187">
        <v>1640.481</v>
      </c>
      <c r="I4" s="187">
        <v>1613.9269999999999</v>
      </c>
      <c r="J4" s="187">
        <v>1671.04</v>
      </c>
      <c r="K4" s="187">
        <v>1801.444</v>
      </c>
      <c r="L4" s="187">
        <v>1676.529</v>
      </c>
      <c r="M4" s="39"/>
      <c r="N4" s="39"/>
    </row>
    <row r="5" spans="1:14">
      <c r="A5" s="39" t="s">
        <v>169</v>
      </c>
      <c r="B5" s="40">
        <v>6.580540356887532E-2</v>
      </c>
      <c r="C5" s="40">
        <v>6.0702003728659901E-2</v>
      </c>
      <c r="D5" s="40">
        <v>5.0622367253957919E-2</v>
      </c>
      <c r="E5" s="40">
        <v>4.7471586265857006E-2</v>
      </c>
      <c r="F5" s="40">
        <v>4.7477391545826642E-2</v>
      </c>
      <c r="G5" s="40">
        <v>4.2969765986299938E-2</v>
      </c>
      <c r="H5" s="40">
        <v>4.5589051831225462E-2</v>
      </c>
      <c r="I5" s="40">
        <v>4.2985439155806625E-2</v>
      </c>
      <c r="J5" s="40">
        <v>4.2654904303166749E-2</v>
      </c>
      <c r="K5" s="40">
        <v>4.4070191576130166E-2</v>
      </c>
      <c r="L5" s="40">
        <v>3.9305501502796936E-2</v>
      </c>
      <c r="M5" s="39"/>
      <c r="N5" s="39"/>
    </row>
    <row r="6" spans="1:14">
      <c r="A6" s="39"/>
      <c r="B6" s="39"/>
      <c r="C6" s="39"/>
      <c r="D6" s="39"/>
      <c r="E6" s="39"/>
      <c r="F6" s="39"/>
      <c r="G6" s="39"/>
      <c r="H6" s="39"/>
      <c r="I6" s="39"/>
      <c r="J6" s="39"/>
      <c r="K6" s="39"/>
      <c r="L6" s="39"/>
      <c r="M6" s="39"/>
      <c r="N6" s="39"/>
    </row>
    <row r="7" spans="1:14">
      <c r="A7" s="39" t="s">
        <v>170</v>
      </c>
      <c r="B7" s="39"/>
      <c r="C7" s="39"/>
      <c r="D7" s="39"/>
      <c r="E7" s="39"/>
      <c r="F7" s="39"/>
      <c r="G7" s="39"/>
      <c r="H7" s="39"/>
      <c r="I7" s="39"/>
      <c r="J7" s="39"/>
      <c r="K7" s="39"/>
      <c r="L7" s="39"/>
      <c r="M7" s="39"/>
      <c r="N7" s="39"/>
    </row>
    <row r="8" spans="1:14">
      <c r="A8" s="41" t="s">
        <v>171</v>
      </c>
      <c r="B8" s="39">
        <v>3.5330000000000283</v>
      </c>
      <c r="C8" s="39">
        <v>7.1079999999999171</v>
      </c>
      <c r="D8" s="39">
        <v>1.2040000000000737</v>
      </c>
      <c r="E8" s="39">
        <v>0.14599999999998364</v>
      </c>
      <c r="F8" s="39">
        <v>-0.73099999999999998</v>
      </c>
      <c r="G8" s="39">
        <v>-1.3810000000000136</v>
      </c>
      <c r="H8" s="39">
        <v>-0.7390000000000132</v>
      </c>
      <c r="I8" s="39">
        <v>1.1790000000000189</v>
      </c>
      <c r="J8" s="39">
        <v>1.9330000000000545</v>
      </c>
      <c r="K8" s="39">
        <v>2.6140000000000256</v>
      </c>
      <c r="L8" s="39">
        <v>2.272000000000038</v>
      </c>
      <c r="M8" s="39">
        <v>6.3459999999999601</v>
      </c>
      <c r="N8" s="39">
        <v>13.605000000000084</v>
      </c>
    </row>
    <row r="9" spans="1:14">
      <c r="A9" s="41" t="s">
        <v>172</v>
      </c>
      <c r="B9" s="39">
        <v>-15.685579441184599</v>
      </c>
      <c r="C9" s="39">
        <v>17.372478695270349</v>
      </c>
      <c r="D9" s="39">
        <v>0.80218096636868297</v>
      </c>
      <c r="E9" s="39">
        <v>1.2394077560351282</v>
      </c>
      <c r="F9" s="39">
        <v>-0.79484173870751773</v>
      </c>
      <c r="G9" s="39">
        <v>-0.17891540975859477</v>
      </c>
      <c r="H9" s="39">
        <v>-0.21599999999999997</v>
      </c>
      <c r="I9" s="39">
        <v>-0.24499999999999994</v>
      </c>
      <c r="J9" s="39">
        <v>-0.21700000000000003</v>
      </c>
      <c r="K9" s="39">
        <v>-0.19800000000000001</v>
      </c>
      <c r="L9" s="39">
        <v>-0.10299999999999999</v>
      </c>
      <c r="M9" s="39">
        <v>18.440310269208048</v>
      </c>
      <c r="N9" s="39">
        <v>17.461310269208045</v>
      </c>
    </row>
    <row r="10" spans="1:14">
      <c r="A10" s="39" t="s">
        <v>173</v>
      </c>
      <c r="B10" s="188">
        <v>-0.16440617097006549</v>
      </c>
      <c r="C10" s="188">
        <v>-2.8356514612228878E-2</v>
      </c>
      <c r="D10" s="188">
        <v>0.51938847776103469</v>
      </c>
      <c r="E10" s="188">
        <v>0.50386792072314146</v>
      </c>
      <c r="F10" s="188">
        <v>0.48636134800649627</v>
      </c>
      <c r="G10" s="188">
        <v>0.45379444766550331</v>
      </c>
      <c r="H10" s="188">
        <v>0.42792424195945694</v>
      </c>
      <c r="I10" s="188">
        <v>0.44042029760440582</v>
      </c>
      <c r="J10" s="188">
        <v>0.49461192668112902</v>
      </c>
      <c r="K10" s="188">
        <v>0.57309657279100834</v>
      </c>
      <c r="L10" s="188">
        <v>0.66084617031492898</v>
      </c>
      <c r="M10" s="188">
        <v>1.9350556795439469</v>
      </c>
      <c r="N10" s="188">
        <v>4.5319548888948766</v>
      </c>
    </row>
    <row r="11" spans="1:14">
      <c r="A11" s="39" t="s">
        <v>174</v>
      </c>
      <c r="B11" s="39">
        <v>-12.316985612154637</v>
      </c>
      <c r="C11" s="39">
        <v>24.452122180658037</v>
      </c>
      <c r="D11" s="39">
        <v>2.5255694441297916</v>
      </c>
      <c r="E11" s="39">
        <v>1.8892756767582535</v>
      </c>
      <c r="F11" s="39">
        <v>-1.0394803907010213</v>
      </c>
      <c r="G11" s="39">
        <v>-1.106120962093105</v>
      </c>
      <c r="H11" s="39">
        <v>-0.52707575804055629</v>
      </c>
      <c r="I11" s="39">
        <v>1.3744202976044249</v>
      </c>
      <c r="J11" s="39">
        <v>2.2106119266811834</v>
      </c>
      <c r="K11" s="39">
        <v>2.9890965727910341</v>
      </c>
      <c r="L11" s="39">
        <v>2.8298461703149669</v>
      </c>
      <c r="M11" s="39">
        <v>26.721365948751956</v>
      </c>
      <c r="N11" s="39">
        <v>35.598265158103004</v>
      </c>
    </row>
    <row r="12" spans="1:14">
      <c r="A12" s="39"/>
      <c r="B12" s="42"/>
      <c r="C12" s="42"/>
      <c r="D12" s="42"/>
      <c r="E12" s="42"/>
      <c r="F12" s="42"/>
      <c r="G12" s="42"/>
      <c r="H12" s="42"/>
      <c r="I12" s="42"/>
      <c r="J12" s="42"/>
      <c r="K12" s="42"/>
      <c r="L12" s="42"/>
      <c r="M12" s="42"/>
      <c r="N12" s="42"/>
    </row>
    <row r="13" spans="1:14">
      <c r="A13" s="39" t="s">
        <v>175</v>
      </c>
      <c r="B13" s="42"/>
      <c r="C13" s="42"/>
      <c r="D13" s="42"/>
      <c r="E13" s="42"/>
      <c r="F13" s="42"/>
      <c r="G13" s="42"/>
      <c r="H13" s="42"/>
      <c r="I13" s="42"/>
      <c r="J13" s="42"/>
      <c r="K13" s="42"/>
      <c r="L13" s="42"/>
      <c r="M13" s="42"/>
      <c r="N13" s="42"/>
    </row>
    <row r="14" spans="1:14">
      <c r="A14" s="39" t="s">
        <v>176</v>
      </c>
      <c r="B14" s="187">
        <v>80.454999999999998</v>
      </c>
      <c r="C14" s="187">
        <v>-76.698000000000022</v>
      </c>
      <c r="D14" s="187">
        <v>-138.63899999999998</v>
      </c>
      <c r="E14" s="187">
        <v>-146.05799999999999</v>
      </c>
      <c r="F14" s="187">
        <v>-142.29599999999999</v>
      </c>
      <c r="G14" s="187">
        <v>-106.36200000000001</v>
      </c>
      <c r="H14" s="187">
        <v>-76.469999999999985</v>
      </c>
      <c r="I14" s="187">
        <v>-54.036999999999992</v>
      </c>
      <c r="J14" s="187">
        <v>-42.023000000000003</v>
      </c>
      <c r="K14" s="187">
        <v>-62.42799999999999</v>
      </c>
      <c r="L14" s="187">
        <v>-93.662000000000006</v>
      </c>
      <c r="M14" s="187">
        <v>-610.053</v>
      </c>
      <c r="N14" s="187">
        <v>-938.67300000000012</v>
      </c>
    </row>
    <row r="15" spans="1:14">
      <c r="A15" s="43" t="s">
        <v>177</v>
      </c>
      <c r="B15" s="39"/>
      <c r="C15" s="39"/>
      <c r="D15" s="39"/>
      <c r="E15" s="39"/>
      <c r="F15" s="39"/>
      <c r="G15" s="39"/>
      <c r="H15" s="39"/>
      <c r="I15" s="39"/>
      <c r="J15" s="39"/>
      <c r="K15" s="39"/>
      <c r="L15" s="39"/>
      <c r="M15" s="39"/>
      <c r="N15" s="39"/>
    </row>
    <row r="16" spans="1:14">
      <c r="A16" s="39" t="s">
        <v>178</v>
      </c>
      <c r="B16" s="39">
        <v>-44.602420558815496</v>
      </c>
      <c r="C16" s="39">
        <v>-2.0294786952704129</v>
      </c>
      <c r="D16" s="39">
        <v>21.260819033631272</v>
      </c>
      <c r="E16" s="39">
        <v>16.080592243964826</v>
      </c>
      <c r="F16" s="39">
        <v>15.699841738707502</v>
      </c>
      <c r="G16" s="39">
        <v>8.0869154097586105</v>
      </c>
      <c r="H16" s="39">
        <v>7.570000000000042</v>
      </c>
      <c r="I16" s="39">
        <v>0.73799999999982435</v>
      </c>
      <c r="J16" s="39">
        <v>-0.15000000000007552</v>
      </c>
      <c r="K16" s="39">
        <v>-0.45399999999993013</v>
      </c>
      <c r="L16" s="39">
        <v>-0.27900000000006187</v>
      </c>
      <c r="M16" s="39">
        <v>59.098689730791797</v>
      </c>
      <c r="N16" s="39">
        <v>66.523689730791588</v>
      </c>
    </row>
    <row r="17" spans="1:14">
      <c r="A17" s="39" t="s">
        <v>179</v>
      </c>
      <c r="B17" s="39"/>
      <c r="C17" s="39"/>
      <c r="D17" s="39"/>
      <c r="E17" s="39"/>
      <c r="F17" s="39"/>
      <c r="G17" s="39"/>
      <c r="H17" s="39"/>
      <c r="I17" s="39"/>
      <c r="J17" s="39"/>
      <c r="K17" s="39"/>
      <c r="L17" s="39"/>
      <c r="M17" s="39"/>
      <c r="N17" s="39"/>
    </row>
    <row r="18" spans="1:14">
      <c r="A18" s="44" t="s">
        <v>180</v>
      </c>
      <c r="B18" s="39">
        <v>46.11</v>
      </c>
      <c r="C18" s="39">
        <v>54.14</v>
      </c>
      <c r="D18" s="39">
        <v>58.192999999999998</v>
      </c>
      <c r="E18" s="39">
        <v>65.338999999999999</v>
      </c>
      <c r="F18" s="39">
        <v>66.081999999999994</v>
      </c>
      <c r="G18" s="39">
        <v>75.478999999999999</v>
      </c>
      <c r="H18" s="39">
        <v>79.597999999999999</v>
      </c>
      <c r="I18" s="39">
        <v>83.049000000000007</v>
      </c>
      <c r="J18" s="39">
        <v>88.102000000000004</v>
      </c>
      <c r="K18" s="39">
        <v>93.278000000000006</v>
      </c>
      <c r="L18" s="39">
        <v>101.158</v>
      </c>
      <c r="M18" s="39">
        <v>319.233</v>
      </c>
      <c r="N18" s="39">
        <v>764.41800000000001</v>
      </c>
    </row>
    <row r="19" spans="1:14">
      <c r="A19" s="44" t="s">
        <v>181</v>
      </c>
      <c r="B19" s="39">
        <v>16.911000000000001</v>
      </c>
      <c r="C19" s="39">
        <v>24.47</v>
      </c>
      <c r="D19" s="39">
        <v>27.507999999999999</v>
      </c>
      <c r="E19" s="39">
        <v>29.468</v>
      </c>
      <c r="F19" s="39">
        <v>32.003999999999998</v>
      </c>
      <c r="G19" s="39">
        <v>33.704999999999998</v>
      </c>
      <c r="H19" s="39">
        <v>34.698</v>
      </c>
      <c r="I19" s="39">
        <v>36.042999999999999</v>
      </c>
      <c r="J19" s="39">
        <v>37.628999999999998</v>
      </c>
      <c r="K19" s="39">
        <v>39.850999999999999</v>
      </c>
      <c r="L19" s="39">
        <v>42.048000000000002</v>
      </c>
      <c r="M19" s="39">
        <v>147.15499999999997</v>
      </c>
      <c r="N19" s="39">
        <v>337.42399999999998</v>
      </c>
    </row>
    <row r="20" spans="1:14">
      <c r="A20" s="44" t="s">
        <v>182</v>
      </c>
      <c r="B20" s="39">
        <v>11.173</v>
      </c>
      <c r="C20" s="39">
        <v>17.82</v>
      </c>
      <c r="D20" s="39">
        <v>14.755000000000001</v>
      </c>
      <c r="E20" s="39">
        <v>19.120999999999999</v>
      </c>
      <c r="F20" s="39">
        <v>24.835999999999999</v>
      </c>
      <c r="G20" s="39">
        <v>22.997</v>
      </c>
      <c r="H20" s="39">
        <v>27.986000000000001</v>
      </c>
      <c r="I20" s="39">
        <v>31.224</v>
      </c>
      <c r="J20" s="39">
        <v>34.536999999999999</v>
      </c>
      <c r="K20" s="39">
        <v>24.323</v>
      </c>
      <c r="L20" s="39">
        <v>80.661000000000001</v>
      </c>
      <c r="M20" s="39">
        <v>99.528999999999996</v>
      </c>
      <c r="N20" s="39">
        <v>298.26</v>
      </c>
    </row>
    <row r="21" spans="1:14">
      <c r="A21" s="44" t="s">
        <v>183</v>
      </c>
      <c r="B21" s="39">
        <v>2.0659999999999998</v>
      </c>
      <c r="C21" s="39">
        <v>20.247</v>
      </c>
      <c r="D21" s="39">
        <v>22.564</v>
      </c>
      <c r="E21" s="39">
        <v>25.652999999999999</v>
      </c>
      <c r="F21" s="39">
        <v>29.353000000000002</v>
      </c>
      <c r="G21" s="39">
        <v>26.751000000000001</v>
      </c>
      <c r="H21" s="39">
        <v>30.382999999999999</v>
      </c>
      <c r="I21" s="39">
        <v>31.510999999999999</v>
      </c>
      <c r="J21" s="39">
        <v>32.070999999999998</v>
      </c>
      <c r="K21" s="39">
        <v>35.671999999999997</v>
      </c>
      <c r="L21" s="39">
        <v>34.098999999999997</v>
      </c>
      <c r="M21" s="39">
        <v>124.56800000000001</v>
      </c>
      <c r="N21" s="39">
        <v>288.30400000000003</v>
      </c>
    </row>
    <row r="22" spans="1:14">
      <c r="A22" s="44" t="s">
        <v>184</v>
      </c>
      <c r="B22" s="39">
        <v>-18.076000000000001</v>
      </c>
      <c r="C22" s="39">
        <v>-10.298</v>
      </c>
      <c r="D22" s="39">
        <v>-12.99</v>
      </c>
      <c r="E22" s="39">
        <v>-13.667</v>
      </c>
      <c r="F22" s="39">
        <v>-14.49</v>
      </c>
      <c r="G22" s="39">
        <v>-15.263</v>
      </c>
      <c r="H22" s="39">
        <v>-16.055</v>
      </c>
      <c r="I22" s="39">
        <v>-17.062999999999999</v>
      </c>
      <c r="J22" s="39">
        <v>-17.995000000000001</v>
      </c>
      <c r="K22" s="39">
        <v>-19.006</v>
      </c>
      <c r="L22" s="39">
        <v>-20.039000000000001</v>
      </c>
      <c r="M22" s="39">
        <v>-66.707999999999998</v>
      </c>
      <c r="N22" s="39">
        <v>-156.86599999999999</v>
      </c>
    </row>
    <row r="23" spans="1:14">
      <c r="A23" s="44" t="s">
        <v>185</v>
      </c>
      <c r="B23" s="39">
        <v>2.456</v>
      </c>
      <c r="C23" s="39">
        <v>8.7189999999999994</v>
      </c>
      <c r="D23" s="39">
        <v>10.836</v>
      </c>
      <c r="E23" s="39">
        <v>11.621</v>
      </c>
      <c r="F23" s="39">
        <v>11.077999999999999</v>
      </c>
      <c r="G23" s="39">
        <v>8.6129999999999995</v>
      </c>
      <c r="H23" s="39">
        <v>8.0589999999999993</v>
      </c>
      <c r="I23" s="39">
        <v>8.9469999999999992</v>
      </c>
      <c r="J23" s="39">
        <v>10.461</v>
      </c>
      <c r="K23" s="39">
        <v>12.542</v>
      </c>
      <c r="L23" s="39">
        <v>14.986000000000001</v>
      </c>
      <c r="M23" s="39">
        <v>50.867000000000004</v>
      </c>
      <c r="N23" s="39">
        <v>105.86200000000001</v>
      </c>
    </row>
    <row r="24" spans="1:14">
      <c r="A24" s="44" t="s">
        <v>186</v>
      </c>
      <c r="B24" s="39">
        <v>-11.907</v>
      </c>
      <c r="C24" s="39">
        <v>-8.4220000000000006</v>
      </c>
      <c r="D24" s="39">
        <v>-6.6289999999999996</v>
      </c>
      <c r="E24" s="39">
        <v>-7.8869999999999996</v>
      </c>
      <c r="F24" s="39">
        <v>-8.516</v>
      </c>
      <c r="G24" s="39">
        <v>-4.8</v>
      </c>
      <c r="H24" s="39">
        <v>-6.0110000000000001</v>
      </c>
      <c r="I24" s="39">
        <v>-6.3</v>
      </c>
      <c r="J24" s="39">
        <v>-6.4960000000000004</v>
      </c>
      <c r="K24" s="39">
        <v>-6.7640000000000002</v>
      </c>
      <c r="L24" s="39">
        <v>-7.07</v>
      </c>
      <c r="M24" s="39">
        <v>-36.253999999999998</v>
      </c>
      <c r="N24" s="39">
        <v>-68.89500000000001</v>
      </c>
    </row>
    <row r="25" spans="1:14">
      <c r="A25" s="44" t="s">
        <v>187</v>
      </c>
      <c r="B25" s="39">
        <v>-2.593</v>
      </c>
      <c r="C25" s="39">
        <v>-28.977</v>
      </c>
      <c r="D25" s="39">
        <v>-0.29099999999999998</v>
      </c>
      <c r="E25" s="39">
        <v>2.5819999999999999</v>
      </c>
      <c r="F25" s="39">
        <v>-3.9809999999999999</v>
      </c>
      <c r="G25" s="39">
        <v>-7.56</v>
      </c>
      <c r="H25" s="39">
        <v>-8.0050000000000008</v>
      </c>
      <c r="I25" s="39">
        <v>-3.359</v>
      </c>
      <c r="J25" s="39">
        <v>-1.3859999999999999</v>
      </c>
      <c r="K25" s="39">
        <v>7.71</v>
      </c>
      <c r="L25" s="39">
        <v>-8.3320000000000007</v>
      </c>
      <c r="M25" s="39">
        <v>-38.227000000000004</v>
      </c>
      <c r="N25" s="39">
        <v>-51.599000000000011</v>
      </c>
    </row>
    <row r="26" spans="1:14">
      <c r="A26" s="44" t="s">
        <v>188</v>
      </c>
      <c r="B26" s="39">
        <v>0.84899999999999998</v>
      </c>
      <c r="C26" s="39">
        <v>2.1789999999999998</v>
      </c>
      <c r="D26" s="39">
        <v>2.7229999999999999</v>
      </c>
      <c r="E26" s="39">
        <v>3.2290000000000001</v>
      </c>
      <c r="F26" s="39">
        <v>3.4740000000000002</v>
      </c>
      <c r="G26" s="39">
        <v>3.2280000000000002</v>
      </c>
      <c r="H26" s="39">
        <v>3.6560000000000001</v>
      </c>
      <c r="I26" s="39">
        <v>3.899</v>
      </c>
      <c r="J26" s="39">
        <v>4.1310000000000002</v>
      </c>
      <c r="K26" s="39">
        <v>4.3630000000000004</v>
      </c>
      <c r="L26" s="39">
        <v>4.5970000000000004</v>
      </c>
      <c r="M26" s="39">
        <v>14.833</v>
      </c>
      <c r="N26" s="39">
        <v>35.478999999999999</v>
      </c>
    </row>
    <row r="27" spans="1:14">
      <c r="A27" s="44" t="s">
        <v>189</v>
      </c>
      <c r="B27" s="39">
        <v>-65.2</v>
      </c>
      <c r="C27" s="39">
        <v>52.131999999999998</v>
      </c>
      <c r="D27" s="39">
        <v>32.761000000000003</v>
      </c>
      <c r="E27" s="39">
        <v>15.247</v>
      </c>
      <c r="F27" s="39">
        <v>14.271000000000001</v>
      </c>
      <c r="G27" s="39">
        <v>7.0259999999999998</v>
      </c>
      <c r="H27" s="39">
        <v>13.443</v>
      </c>
      <c r="I27" s="39">
        <v>19.355</v>
      </c>
      <c r="J27" s="39">
        <v>21.67</v>
      </c>
      <c r="K27" s="39">
        <v>10.852</v>
      </c>
      <c r="L27" s="39">
        <v>14.79</v>
      </c>
      <c r="M27" s="39">
        <v>121.437</v>
      </c>
      <c r="N27" s="39">
        <v>201.54699999999997</v>
      </c>
    </row>
    <row r="28" spans="1:14">
      <c r="A28" s="45" t="s">
        <v>190</v>
      </c>
      <c r="B28" s="188">
        <v>-18.211000000000006</v>
      </c>
      <c r="C28" s="188">
        <v>132.01</v>
      </c>
      <c r="D28" s="188">
        <v>149.42999999999998</v>
      </c>
      <c r="E28" s="188">
        <v>150.70600000000002</v>
      </c>
      <c r="F28" s="188">
        <v>154.11099999999999</v>
      </c>
      <c r="G28" s="188">
        <v>150.17599999999999</v>
      </c>
      <c r="H28" s="188">
        <v>167.75200000000001</v>
      </c>
      <c r="I28" s="188">
        <v>187.30599999999998</v>
      </c>
      <c r="J28" s="188">
        <v>202.72399999999999</v>
      </c>
      <c r="K28" s="188">
        <v>202.82100000000003</v>
      </c>
      <c r="L28" s="188">
        <v>256.89800000000002</v>
      </c>
      <c r="M28" s="39">
        <v>736.43299999999999</v>
      </c>
      <c r="N28" s="39">
        <v>1753.9340000000002</v>
      </c>
    </row>
    <row r="29" spans="1:14">
      <c r="A29" s="46" t="s">
        <v>191</v>
      </c>
      <c r="B29" s="39">
        <v>8.8344061709700661</v>
      </c>
      <c r="C29" s="39">
        <v>18.899356514612229</v>
      </c>
      <c r="D29" s="39">
        <v>20.125611522238966</v>
      </c>
      <c r="E29" s="39">
        <v>2.1071320792768589</v>
      </c>
      <c r="F29" s="39">
        <v>-13.590361348006496</v>
      </c>
      <c r="G29" s="39">
        <v>8.1092055523344975</v>
      </c>
      <c r="H29" s="39">
        <v>22.870075758040542</v>
      </c>
      <c r="I29" s="39">
        <v>35.916579702395595</v>
      </c>
      <c r="J29" s="39">
        <v>46.821388073318872</v>
      </c>
      <c r="K29" s="39">
        <v>57.080903427208995</v>
      </c>
      <c r="L29" s="39">
        <v>63.116153829685075</v>
      </c>
      <c r="M29" s="48">
        <v>35.650944320456048</v>
      </c>
      <c r="N29" s="48">
        <v>261.45604511110514</v>
      </c>
    </row>
    <row r="30" spans="1:14">
      <c r="A30" s="43" t="s">
        <v>192</v>
      </c>
      <c r="B30" s="189">
        <v>-53.979014387845439</v>
      </c>
      <c r="C30" s="189">
        <v>148.8798778193418</v>
      </c>
      <c r="D30" s="189">
        <v>190.8164305558702</v>
      </c>
      <c r="E30" s="189">
        <v>168.89372432324168</v>
      </c>
      <c r="F30" s="189">
        <v>156.220480390701</v>
      </c>
      <c r="G30" s="189">
        <v>166.37212096209308</v>
      </c>
      <c r="H30" s="189">
        <v>198.1920757580406</v>
      </c>
      <c r="I30" s="189">
        <v>223.96057970239542</v>
      </c>
      <c r="J30" s="189">
        <v>249.3953880733188</v>
      </c>
      <c r="K30" s="189">
        <v>259.4479034272091</v>
      </c>
      <c r="L30" s="189">
        <v>319.73515382968503</v>
      </c>
      <c r="M30" s="189">
        <v>831.18263405124776</v>
      </c>
      <c r="N30" s="189">
        <v>2081.9137348418963</v>
      </c>
    </row>
    <row r="31" spans="1:14">
      <c r="A31" s="39" t="s">
        <v>193</v>
      </c>
      <c r="B31" s="188">
        <v>26.47598561215456</v>
      </c>
      <c r="C31" s="188">
        <v>72.181877819341778</v>
      </c>
      <c r="D31" s="188">
        <v>52.177430555870217</v>
      </c>
      <c r="E31" s="188">
        <v>22.835724323241692</v>
      </c>
      <c r="F31" s="188">
        <v>13.924480390701007</v>
      </c>
      <c r="G31" s="188">
        <v>60.010120962093069</v>
      </c>
      <c r="H31" s="188">
        <v>121.72207575804062</v>
      </c>
      <c r="I31" s="188">
        <v>169.92357970239544</v>
      </c>
      <c r="J31" s="188">
        <v>207.3723880733188</v>
      </c>
      <c r="K31" s="188">
        <v>197.0199034272091</v>
      </c>
      <c r="L31" s="188">
        <v>226.07315382968503</v>
      </c>
      <c r="M31" s="188">
        <v>221.12963405124776</v>
      </c>
      <c r="N31" s="188">
        <v>1143.2407348418967</v>
      </c>
    </row>
    <row r="32" spans="1:14">
      <c r="A32" s="43"/>
      <c r="B32" s="187"/>
      <c r="C32" s="187"/>
      <c r="D32" s="187"/>
      <c r="E32" s="187"/>
      <c r="F32" s="187"/>
      <c r="G32" s="187"/>
      <c r="H32" s="187"/>
      <c r="I32" s="187"/>
      <c r="J32" s="187"/>
      <c r="K32" s="187"/>
      <c r="L32" s="187"/>
      <c r="M32" s="187"/>
      <c r="N32" s="187"/>
    </row>
    <row r="33" spans="1:14">
      <c r="A33" s="39" t="s">
        <v>194</v>
      </c>
      <c r="B33" s="48">
        <v>14.158999999999923</v>
      </c>
      <c r="C33" s="48">
        <v>96.633999999999816</v>
      </c>
      <c r="D33" s="48">
        <v>54.70300000000001</v>
      </c>
      <c r="E33" s="48">
        <v>24.724999999999945</v>
      </c>
      <c r="F33" s="48">
        <v>12.884999999999986</v>
      </c>
      <c r="G33" s="48">
        <v>58.903999999999961</v>
      </c>
      <c r="H33" s="48">
        <v>121.19500000000006</v>
      </c>
      <c r="I33" s="48">
        <v>171.29799999999986</v>
      </c>
      <c r="J33" s="48">
        <v>209.583</v>
      </c>
      <c r="K33" s="48">
        <v>200.00900000000013</v>
      </c>
      <c r="L33" s="48">
        <v>228.90299999999999</v>
      </c>
      <c r="M33" s="48">
        <v>247.85099999999971</v>
      </c>
      <c r="N33" s="48">
        <v>1178.8389999999997</v>
      </c>
    </row>
    <row r="34" spans="1:14">
      <c r="A34" s="39"/>
      <c r="B34" s="189"/>
      <c r="C34" s="189"/>
      <c r="D34" s="189"/>
      <c r="E34" s="189"/>
      <c r="F34" s="189"/>
      <c r="G34" s="189"/>
      <c r="H34" s="189"/>
      <c r="I34" s="189"/>
      <c r="J34" s="189"/>
      <c r="K34" s="189"/>
      <c r="L34" s="189"/>
      <c r="M34" s="189"/>
      <c r="N34" s="189"/>
    </row>
    <row r="35" spans="1:14">
      <c r="A35" s="39" t="s">
        <v>195</v>
      </c>
      <c r="B35" s="39">
        <v>1873.5169999999998</v>
      </c>
      <c r="C35" s="39">
        <v>1877.6489999999999</v>
      </c>
      <c r="D35" s="39">
        <v>1601.3530000000001</v>
      </c>
      <c r="E35" s="39">
        <v>1535.0619999999999</v>
      </c>
      <c r="F35" s="39">
        <v>1585.7729999999999</v>
      </c>
      <c r="G35" s="39">
        <v>1541.825</v>
      </c>
      <c r="H35" s="39">
        <v>1761.6760000000002</v>
      </c>
      <c r="I35" s="39">
        <v>1785.2249999999997</v>
      </c>
      <c r="J35" s="39">
        <v>1880.623</v>
      </c>
      <c r="K35" s="39">
        <v>2001.453</v>
      </c>
      <c r="L35" s="39">
        <v>1905.432</v>
      </c>
      <c r="M35" s="39"/>
      <c r="N35" s="39"/>
    </row>
    <row r="36" spans="1:14">
      <c r="A36" s="39" t="s">
        <v>196</v>
      </c>
      <c r="B36" s="47">
        <v>6.5864314064636789E-2</v>
      </c>
      <c r="C36" s="47">
        <v>6.3126983593329744E-2</v>
      </c>
      <c r="D36" s="47">
        <v>5.1641389140607119E-2</v>
      </c>
      <c r="E36" s="47">
        <v>4.7536324336376355E-2</v>
      </c>
      <c r="F36" s="47">
        <v>4.7153523639607488E-2</v>
      </c>
      <c r="G36" s="47">
        <v>4.4019191348190788E-2</v>
      </c>
      <c r="H36" s="47">
        <v>4.8265757065165282E-2</v>
      </c>
      <c r="I36" s="47">
        <v>4.6875369244705846E-2</v>
      </c>
      <c r="J36" s="47">
        <v>4.731960345218026E-2</v>
      </c>
      <c r="K36" s="47">
        <v>4.8255108314346679E-2</v>
      </c>
      <c r="L36" s="47">
        <v>4.4020302504545424E-2</v>
      </c>
      <c r="M36" s="39"/>
      <c r="N36" s="39"/>
    </row>
    <row r="37" spans="1:14">
      <c r="A37" s="39"/>
      <c r="B37" s="47"/>
      <c r="C37" s="47"/>
      <c r="D37" s="47"/>
      <c r="E37" s="47"/>
      <c r="F37" s="47"/>
      <c r="G37" s="47"/>
      <c r="H37" s="47"/>
      <c r="I37" s="47"/>
      <c r="J37" s="47"/>
      <c r="K37" s="47"/>
      <c r="L37" s="47"/>
      <c r="M37" s="39"/>
      <c r="N37" s="39"/>
    </row>
    <row r="38" spans="1:14">
      <c r="A38" s="39" t="s">
        <v>197</v>
      </c>
      <c r="B38" s="39"/>
      <c r="C38" s="39"/>
      <c r="D38" s="39"/>
      <c r="E38" s="39"/>
      <c r="F38" s="39"/>
      <c r="G38" s="39"/>
      <c r="H38" s="39"/>
      <c r="I38" s="39"/>
      <c r="J38" s="39"/>
      <c r="K38" s="39"/>
      <c r="L38" s="39"/>
      <c r="M38" s="39"/>
      <c r="N38" s="39"/>
    </row>
    <row r="39" spans="1:14">
      <c r="A39" s="48" t="s">
        <v>198</v>
      </c>
      <c r="B39" s="48"/>
      <c r="C39" s="48"/>
      <c r="D39" s="48"/>
      <c r="E39" s="48"/>
      <c r="F39" s="48"/>
      <c r="G39" s="48"/>
      <c r="H39" s="48"/>
      <c r="I39" s="48"/>
      <c r="J39" s="48"/>
      <c r="K39" s="48"/>
      <c r="L39" s="48"/>
      <c r="M39" s="48"/>
      <c r="N39" s="48"/>
    </row>
    <row r="40" spans="1:14">
      <c r="A40" s="39" t="s">
        <v>199</v>
      </c>
      <c r="B40" s="39"/>
      <c r="C40" s="39"/>
      <c r="D40" s="39"/>
      <c r="E40" s="39"/>
      <c r="F40" s="39"/>
      <c r="G40" s="39"/>
      <c r="H40" s="39"/>
      <c r="I40" s="39"/>
      <c r="J40" s="39"/>
      <c r="K40" s="39"/>
      <c r="L40" s="39"/>
      <c r="M40" s="39"/>
      <c r="N40" s="39"/>
    </row>
    <row r="41" spans="1:14">
      <c r="A41" s="39" t="s">
        <v>200</v>
      </c>
      <c r="B41" s="39"/>
      <c r="C41" s="39"/>
      <c r="D41" s="39"/>
      <c r="E41" s="39"/>
      <c r="F41" s="39"/>
      <c r="G41" s="39"/>
      <c r="H41" s="39"/>
      <c r="I41" s="39"/>
      <c r="J41" s="39"/>
      <c r="K41" s="39"/>
      <c r="L41" s="39"/>
      <c r="M41" s="39"/>
      <c r="N41" s="39"/>
    </row>
  </sheetData>
  <printOptions horizontalCentered="1"/>
  <pageMargins left="0.7" right="0.7" top="0.75" bottom="0.75" header="0.3" footer="0.3"/>
  <pageSetup scale="6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DFE1D-AAD6-45C7-A922-7D5FF3F39AC8}">
  <sheetPr>
    <pageSetUpPr fitToPage="1"/>
  </sheetPr>
  <dimension ref="A1:O38"/>
  <sheetViews>
    <sheetView workbookViewId="0">
      <selection sqref="A1:M1"/>
    </sheetView>
  </sheetViews>
  <sheetFormatPr defaultRowHeight="14.5"/>
  <cols>
    <col min="1" max="1" width="54.7265625" customWidth="1"/>
  </cols>
  <sheetData>
    <row r="1" spans="1:15" ht="16.5">
      <c r="A1" s="97" t="s">
        <v>285</v>
      </c>
      <c r="B1" s="97"/>
      <c r="C1" s="97"/>
      <c r="D1" s="97"/>
      <c r="E1" s="97"/>
      <c r="F1" s="97"/>
      <c r="G1" s="97"/>
      <c r="H1" s="97"/>
      <c r="I1" s="97"/>
      <c r="J1" s="97"/>
      <c r="K1" s="97"/>
      <c r="L1" s="97"/>
      <c r="M1" s="97"/>
    </row>
    <row r="2" spans="1:15">
      <c r="A2" s="98" t="s">
        <v>215</v>
      </c>
      <c r="B2" s="98"/>
      <c r="C2" s="98"/>
      <c r="D2" s="98"/>
      <c r="E2" s="98"/>
      <c r="F2" s="98"/>
      <c r="G2" s="98"/>
      <c r="H2" s="98"/>
      <c r="I2" s="98"/>
      <c r="J2" s="98"/>
      <c r="K2" s="98"/>
      <c r="L2" s="98"/>
      <c r="M2" s="98"/>
    </row>
    <row r="3" spans="1:15">
      <c r="A3" s="63"/>
      <c r="B3" s="51" t="s">
        <v>101</v>
      </c>
      <c r="C3" s="99" t="s">
        <v>216</v>
      </c>
      <c r="D3" s="100"/>
      <c r="E3" s="100"/>
      <c r="F3" s="100"/>
      <c r="G3" s="100"/>
      <c r="H3" s="100"/>
      <c r="I3" s="100"/>
      <c r="J3" s="100"/>
      <c r="K3" s="100"/>
      <c r="L3" s="100"/>
      <c r="M3" s="100"/>
    </row>
    <row r="4" spans="1:15">
      <c r="A4" s="66"/>
      <c r="B4" s="66">
        <v>2023</v>
      </c>
      <c r="C4" s="66">
        <f>B4+1</f>
        <v>2024</v>
      </c>
      <c r="D4" s="66">
        <f t="shared" ref="D4:M4" si="0">C4+1</f>
        <v>2025</v>
      </c>
      <c r="E4" s="66">
        <f t="shared" si="0"/>
        <v>2026</v>
      </c>
      <c r="F4" s="66">
        <f t="shared" si="0"/>
        <v>2027</v>
      </c>
      <c r="G4" s="66">
        <f t="shared" si="0"/>
        <v>2028</v>
      </c>
      <c r="H4" s="66">
        <f t="shared" si="0"/>
        <v>2029</v>
      </c>
      <c r="I4" s="66">
        <f t="shared" si="0"/>
        <v>2030</v>
      </c>
      <c r="J4" s="66">
        <f t="shared" si="0"/>
        <v>2031</v>
      </c>
      <c r="K4" s="66">
        <f t="shared" si="0"/>
        <v>2032</v>
      </c>
      <c r="L4" s="66">
        <f t="shared" si="0"/>
        <v>2033</v>
      </c>
      <c r="M4" s="66">
        <f t="shared" si="0"/>
        <v>2034</v>
      </c>
    </row>
    <row r="6" spans="1:15">
      <c r="A6" s="68" t="s">
        <v>217</v>
      </c>
    </row>
    <row r="7" spans="1:15">
      <c r="A7" t="s">
        <v>218</v>
      </c>
    </row>
    <row r="8" spans="1:15">
      <c r="A8" t="s">
        <v>219</v>
      </c>
      <c r="B8">
        <v>5.9</v>
      </c>
      <c r="C8">
        <v>4.5999999999999996</v>
      </c>
      <c r="D8">
        <v>4.4000000000000004</v>
      </c>
      <c r="E8">
        <v>4.0999999999999996</v>
      </c>
      <c r="F8">
        <v>4.0999999999999996</v>
      </c>
      <c r="G8">
        <v>4.0999999999999996</v>
      </c>
      <c r="H8">
        <v>4.2</v>
      </c>
      <c r="I8">
        <v>4.3</v>
      </c>
      <c r="J8">
        <v>4.4000000000000004</v>
      </c>
      <c r="K8">
        <v>4.4000000000000004</v>
      </c>
      <c r="L8">
        <v>4.4000000000000004</v>
      </c>
      <c r="M8">
        <v>4.4000000000000004</v>
      </c>
    </row>
    <row r="9" spans="1:15">
      <c r="A9" t="s">
        <v>220</v>
      </c>
      <c r="B9">
        <v>3.1</v>
      </c>
      <c r="C9">
        <v>1.9</v>
      </c>
      <c r="D9">
        <v>2.1</v>
      </c>
      <c r="E9">
        <v>2</v>
      </c>
      <c r="F9">
        <v>2</v>
      </c>
      <c r="G9">
        <v>2</v>
      </c>
      <c r="H9">
        <v>2</v>
      </c>
      <c r="I9">
        <v>2.2000000000000002</v>
      </c>
      <c r="J9">
        <v>2.2000000000000002</v>
      </c>
      <c r="K9">
        <v>2.2000000000000002</v>
      </c>
      <c r="L9">
        <v>2.2000000000000002</v>
      </c>
      <c r="M9">
        <v>2.2000000000000002</v>
      </c>
      <c r="O9" s="62"/>
    </row>
    <row r="10" spans="1:15">
      <c r="A10" t="s">
        <v>221</v>
      </c>
      <c r="B10">
        <v>2.6</v>
      </c>
      <c r="C10">
        <v>2.7</v>
      </c>
      <c r="D10">
        <v>2.2000000000000002</v>
      </c>
      <c r="E10">
        <v>2.1</v>
      </c>
      <c r="F10">
        <v>2.1</v>
      </c>
      <c r="G10">
        <v>2.1</v>
      </c>
      <c r="H10">
        <v>2.1</v>
      </c>
      <c r="I10">
        <v>2.1</v>
      </c>
      <c r="J10">
        <v>2.1</v>
      </c>
      <c r="K10">
        <v>2.1</v>
      </c>
      <c r="L10">
        <v>2.1</v>
      </c>
      <c r="M10">
        <v>2.1</v>
      </c>
      <c r="O10" s="62"/>
    </row>
    <row r="12" spans="1:15">
      <c r="A12" s="68" t="s">
        <v>222</v>
      </c>
    </row>
    <row r="13" spans="1:15">
      <c r="A13" t="s">
        <v>223</v>
      </c>
      <c r="B13">
        <v>2747</v>
      </c>
      <c r="C13">
        <v>2835</v>
      </c>
      <c r="D13">
        <v>2558</v>
      </c>
      <c r="E13">
        <v>2483</v>
      </c>
      <c r="F13">
        <v>2583</v>
      </c>
      <c r="G13">
        <v>2780</v>
      </c>
      <c r="H13">
        <v>2984</v>
      </c>
      <c r="I13">
        <v>3210</v>
      </c>
      <c r="J13">
        <v>3459</v>
      </c>
      <c r="K13">
        <v>3715</v>
      </c>
      <c r="L13">
        <v>3969</v>
      </c>
      <c r="M13">
        <v>4271</v>
      </c>
    </row>
    <row r="14" spans="1:15">
      <c r="A14" t="s">
        <v>224</v>
      </c>
      <c r="B14">
        <v>14254</v>
      </c>
      <c r="C14">
        <v>15036</v>
      </c>
      <c r="D14">
        <v>15781</v>
      </c>
      <c r="E14">
        <v>16514</v>
      </c>
      <c r="F14">
        <v>17285</v>
      </c>
      <c r="G14">
        <v>18083</v>
      </c>
      <c r="H14">
        <v>18893</v>
      </c>
      <c r="I14">
        <v>19731</v>
      </c>
      <c r="J14">
        <v>20602</v>
      </c>
      <c r="K14">
        <v>21514</v>
      </c>
      <c r="L14">
        <v>22469</v>
      </c>
      <c r="M14">
        <v>23466</v>
      </c>
      <c r="O14" s="62"/>
    </row>
    <row r="15" spans="1:15">
      <c r="A15" t="s">
        <v>225</v>
      </c>
      <c r="B15">
        <v>11816</v>
      </c>
      <c r="C15">
        <v>12459</v>
      </c>
      <c r="D15">
        <v>13072</v>
      </c>
      <c r="E15">
        <v>13672</v>
      </c>
      <c r="F15">
        <v>14305</v>
      </c>
      <c r="G15">
        <v>14966</v>
      </c>
      <c r="H15">
        <v>15635</v>
      </c>
      <c r="I15">
        <v>16327</v>
      </c>
      <c r="J15">
        <v>17049</v>
      </c>
      <c r="K15">
        <v>17794</v>
      </c>
      <c r="L15">
        <v>18575</v>
      </c>
      <c r="M15">
        <v>19405</v>
      </c>
      <c r="O15" s="62"/>
    </row>
    <row r="16" spans="1:15">
      <c r="A16" t="s">
        <v>226</v>
      </c>
      <c r="B16">
        <v>6429</v>
      </c>
      <c r="C16">
        <v>6700</v>
      </c>
      <c r="D16">
        <v>7073</v>
      </c>
      <c r="E16">
        <v>7440</v>
      </c>
      <c r="F16">
        <v>7788</v>
      </c>
      <c r="G16">
        <v>8183</v>
      </c>
      <c r="H16">
        <v>8572</v>
      </c>
      <c r="I16">
        <v>8960</v>
      </c>
      <c r="J16">
        <v>9383</v>
      </c>
      <c r="K16">
        <v>9788</v>
      </c>
      <c r="L16">
        <v>10276</v>
      </c>
      <c r="M16">
        <v>10771</v>
      </c>
      <c r="O16" s="62"/>
    </row>
    <row r="18" spans="1:15" ht="16.5">
      <c r="A18" s="68" t="s">
        <v>290</v>
      </c>
    </row>
    <row r="19" spans="1:15">
      <c r="A19" t="s">
        <v>227</v>
      </c>
      <c r="B19">
        <v>304.7</v>
      </c>
      <c r="C19">
        <v>314.60000000000002</v>
      </c>
      <c r="D19">
        <v>322.2</v>
      </c>
      <c r="E19">
        <v>329.6</v>
      </c>
      <c r="F19">
        <v>337.2</v>
      </c>
      <c r="G19">
        <v>344.9</v>
      </c>
      <c r="H19">
        <v>352.9</v>
      </c>
      <c r="I19">
        <v>361</v>
      </c>
      <c r="J19">
        <v>369.3</v>
      </c>
      <c r="K19">
        <v>377.8</v>
      </c>
      <c r="L19">
        <v>386.5</v>
      </c>
      <c r="M19">
        <v>395.4</v>
      </c>
    </row>
    <row r="20" spans="1:15">
      <c r="A20" t="s">
        <v>228</v>
      </c>
      <c r="B20">
        <v>3.2</v>
      </c>
      <c r="C20">
        <v>3.1</v>
      </c>
      <c r="D20">
        <v>2.2999999999999998</v>
      </c>
      <c r="E20">
        <v>2.2999999999999998</v>
      </c>
      <c r="F20">
        <v>2.2999999999999998</v>
      </c>
      <c r="G20">
        <v>2.2999999999999998</v>
      </c>
      <c r="H20">
        <v>2.2999999999999998</v>
      </c>
      <c r="I20">
        <v>2.2999999999999998</v>
      </c>
      <c r="J20">
        <v>2.2999999999999998</v>
      </c>
      <c r="K20">
        <v>2.2999999999999998</v>
      </c>
      <c r="L20">
        <v>2.2999999999999998</v>
      </c>
      <c r="M20">
        <v>2.2999999999999998</v>
      </c>
      <c r="O20" s="62"/>
    </row>
    <row r="22" spans="1:15">
      <c r="A22" s="68" t="s">
        <v>229</v>
      </c>
    </row>
    <row r="23" spans="1:15">
      <c r="A23" t="s">
        <v>230</v>
      </c>
      <c r="B23">
        <v>3.8</v>
      </c>
      <c r="C23">
        <v>3.8</v>
      </c>
      <c r="D23">
        <v>3.8</v>
      </c>
      <c r="E23">
        <v>3.8</v>
      </c>
      <c r="F23">
        <v>3.8</v>
      </c>
      <c r="G23">
        <v>3.8</v>
      </c>
      <c r="H23">
        <v>3.8</v>
      </c>
      <c r="I23">
        <v>3.8</v>
      </c>
      <c r="J23">
        <v>3.8</v>
      </c>
      <c r="K23">
        <v>3.8</v>
      </c>
      <c r="L23">
        <v>3.8</v>
      </c>
      <c r="M23">
        <v>3.8</v>
      </c>
      <c r="O23" s="62"/>
    </row>
    <row r="24" spans="1:15">
      <c r="A24" t="s">
        <v>231</v>
      </c>
      <c r="B24">
        <v>3.6</v>
      </c>
      <c r="C24">
        <v>3.8</v>
      </c>
      <c r="D24">
        <v>3.8</v>
      </c>
      <c r="E24">
        <v>3.8</v>
      </c>
      <c r="F24">
        <v>3.8</v>
      </c>
      <c r="G24">
        <v>3.8</v>
      </c>
      <c r="H24">
        <v>3.8</v>
      </c>
      <c r="I24">
        <v>3.8</v>
      </c>
      <c r="J24">
        <v>3.8</v>
      </c>
      <c r="K24">
        <v>3.8</v>
      </c>
      <c r="L24">
        <v>3.8</v>
      </c>
      <c r="M24">
        <v>3.8</v>
      </c>
      <c r="O24" s="62"/>
    </row>
    <row r="26" spans="1:15">
      <c r="A26" s="68" t="s">
        <v>232</v>
      </c>
    </row>
    <row r="27" spans="1:15" ht="16.5">
      <c r="A27" t="s">
        <v>280</v>
      </c>
      <c r="B27">
        <v>4.5999999999999996</v>
      </c>
      <c r="C27">
        <v>5.2</v>
      </c>
      <c r="D27">
        <v>2</v>
      </c>
      <c r="E27" t="s">
        <v>233</v>
      </c>
      <c r="F27" t="s">
        <v>233</v>
      </c>
      <c r="G27" t="s">
        <v>233</v>
      </c>
      <c r="H27" t="s">
        <v>233</v>
      </c>
      <c r="I27" t="s">
        <v>233</v>
      </c>
      <c r="J27" t="s">
        <v>233</v>
      </c>
      <c r="K27" t="s">
        <v>233</v>
      </c>
      <c r="L27" t="s">
        <v>233</v>
      </c>
      <c r="M27" t="s">
        <v>233</v>
      </c>
    </row>
    <row r="28" spans="1:15" ht="16.5">
      <c r="A28" t="s">
        <v>281</v>
      </c>
      <c r="B28">
        <v>4.5999999999999996</v>
      </c>
      <c r="C28">
        <v>5.2</v>
      </c>
      <c r="D28">
        <v>4.5</v>
      </c>
      <c r="E28" t="s">
        <v>233</v>
      </c>
      <c r="F28" t="s">
        <v>233</v>
      </c>
      <c r="G28" t="s">
        <v>233</v>
      </c>
      <c r="H28" t="s">
        <v>233</v>
      </c>
      <c r="I28" t="s">
        <v>233</v>
      </c>
      <c r="J28" t="s">
        <v>233</v>
      </c>
      <c r="K28" t="s">
        <v>233</v>
      </c>
      <c r="L28" t="s">
        <v>233</v>
      </c>
      <c r="M28" t="s">
        <v>233</v>
      </c>
    </row>
    <row r="30" spans="1:15">
      <c r="A30" s="68" t="s">
        <v>234</v>
      </c>
    </row>
    <row r="31" spans="1:15" ht="16.5">
      <c r="A31" t="s">
        <v>282</v>
      </c>
      <c r="B31">
        <v>5.0999999999999996</v>
      </c>
      <c r="C31">
        <v>5.2</v>
      </c>
      <c r="D31">
        <v>4.3</v>
      </c>
      <c r="E31">
        <v>3.5</v>
      </c>
      <c r="F31">
        <v>3</v>
      </c>
      <c r="G31">
        <v>2.8</v>
      </c>
      <c r="H31">
        <v>2.8</v>
      </c>
      <c r="I31">
        <v>2.8</v>
      </c>
      <c r="J31">
        <v>2.8</v>
      </c>
      <c r="K31">
        <v>2.8</v>
      </c>
      <c r="L31">
        <v>2.8</v>
      </c>
      <c r="M31">
        <v>2.8</v>
      </c>
      <c r="O31" s="62"/>
    </row>
    <row r="32" spans="1:15">
      <c r="A32" t="s">
        <v>235</v>
      </c>
      <c r="B32">
        <v>4</v>
      </c>
      <c r="C32">
        <v>4.3</v>
      </c>
      <c r="D32">
        <v>4.0999999999999996</v>
      </c>
      <c r="E32">
        <v>4</v>
      </c>
      <c r="F32">
        <v>3.9</v>
      </c>
      <c r="G32">
        <v>3.9</v>
      </c>
      <c r="H32">
        <v>3.8</v>
      </c>
      <c r="I32">
        <v>3.8</v>
      </c>
      <c r="J32">
        <v>3.8</v>
      </c>
      <c r="K32">
        <v>3.8</v>
      </c>
      <c r="L32">
        <v>3.8</v>
      </c>
      <c r="M32">
        <v>3.8</v>
      </c>
      <c r="O32" s="62"/>
    </row>
    <row r="33" spans="1:13">
      <c r="A33" s="66"/>
    </row>
    <row r="34" spans="1:13" ht="15.75" customHeight="1">
      <c r="A34" s="62" t="s">
        <v>275</v>
      </c>
    </row>
    <row r="35" spans="1:13" ht="16.5" customHeight="1">
      <c r="A35" t="s">
        <v>276</v>
      </c>
    </row>
    <row r="36" spans="1:13" ht="15" customHeight="1">
      <c r="A36" s="101" t="s">
        <v>283</v>
      </c>
      <c r="B36" s="101"/>
      <c r="C36" s="101"/>
      <c r="D36" s="101"/>
      <c r="E36" s="101"/>
      <c r="F36" s="101"/>
      <c r="G36" s="101"/>
      <c r="H36" s="101"/>
      <c r="I36" s="101"/>
      <c r="J36" s="101"/>
      <c r="K36" s="101"/>
      <c r="L36" s="101"/>
      <c r="M36" s="101"/>
    </row>
    <row r="37" spans="1:13" ht="15" customHeight="1">
      <c r="A37" s="101" t="s">
        <v>284</v>
      </c>
      <c r="B37" s="101"/>
      <c r="C37" s="101"/>
      <c r="D37" s="101"/>
      <c r="E37" s="101"/>
      <c r="F37" s="101"/>
      <c r="G37" s="101"/>
      <c r="H37" s="101"/>
      <c r="I37" s="101"/>
      <c r="J37" s="101"/>
      <c r="K37" s="101"/>
      <c r="L37" s="101"/>
    </row>
    <row r="38" spans="1:13" ht="14.25" customHeight="1">
      <c r="A38" t="s">
        <v>277</v>
      </c>
    </row>
  </sheetData>
  <mergeCells count="5">
    <mergeCell ref="A1:M1"/>
    <mergeCell ref="A2:M2"/>
    <mergeCell ref="C3:M3"/>
    <mergeCell ref="A36:M36"/>
    <mergeCell ref="A37:L37"/>
  </mergeCells>
  <printOptions horizontalCentered="1"/>
  <pageMargins left="0.7" right="0.7" top="0.75" bottom="0.75" header="0.3" footer="0.3"/>
  <pageSetup scale="76"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EDFB1-6FC0-4B29-B5CA-DB3DCD53BFFB}">
  <sheetPr>
    <pageSetUpPr fitToPage="1"/>
  </sheetPr>
  <dimension ref="A1:L42"/>
  <sheetViews>
    <sheetView workbookViewId="0">
      <selection sqref="A1:L1"/>
    </sheetView>
  </sheetViews>
  <sheetFormatPr defaultRowHeight="14.5"/>
  <cols>
    <col min="1" max="1" width="72.1796875" customWidth="1"/>
    <col min="10" max="11" width="9.1796875" customWidth="1"/>
    <col min="12" max="12" width="7.81640625" customWidth="1"/>
  </cols>
  <sheetData>
    <row r="1" spans="1:12">
      <c r="A1" s="97" t="s">
        <v>236</v>
      </c>
      <c r="B1" s="97"/>
      <c r="C1" s="97"/>
      <c r="D1" s="97"/>
      <c r="E1" s="97"/>
      <c r="F1" s="97"/>
      <c r="G1" s="97"/>
      <c r="H1" s="97"/>
      <c r="I1" s="97"/>
      <c r="J1" s="97"/>
      <c r="K1" s="97"/>
      <c r="L1" s="97"/>
    </row>
    <row r="2" spans="1:12">
      <c r="A2" s="102" t="s">
        <v>237</v>
      </c>
      <c r="B2" s="102"/>
      <c r="C2" s="102"/>
      <c r="D2" s="102"/>
      <c r="E2" s="102"/>
      <c r="F2" s="102"/>
      <c r="G2" s="102"/>
      <c r="H2" s="102"/>
      <c r="I2" s="102"/>
      <c r="J2" s="102"/>
      <c r="K2" s="102"/>
      <c r="L2" s="102"/>
    </row>
    <row r="3" spans="1:12">
      <c r="A3" s="51"/>
      <c r="B3" s="51">
        <v>2024</v>
      </c>
      <c r="C3" s="51">
        <f>B3+1</f>
        <v>2025</v>
      </c>
      <c r="D3" s="51">
        <f t="shared" ref="D3:L3" si="0">C3+1</f>
        <v>2026</v>
      </c>
      <c r="E3" s="51">
        <f t="shared" si="0"/>
        <v>2027</v>
      </c>
      <c r="F3" s="51">
        <f t="shared" si="0"/>
        <v>2028</v>
      </c>
      <c r="G3" s="51">
        <f t="shared" si="0"/>
        <v>2029</v>
      </c>
      <c r="H3" s="51">
        <f t="shared" si="0"/>
        <v>2030</v>
      </c>
      <c r="I3" s="51">
        <f t="shared" si="0"/>
        <v>2031</v>
      </c>
      <c r="J3" s="51">
        <f t="shared" si="0"/>
        <v>2032</v>
      </c>
      <c r="K3" s="51">
        <f t="shared" si="0"/>
        <v>2033</v>
      </c>
      <c r="L3" s="51">
        <f t="shared" si="0"/>
        <v>2034</v>
      </c>
    </row>
    <row r="5" spans="1:12">
      <c r="A5" s="68" t="s">
        <v>238</v>
      </c>
    </row>
    <row r="6" spans="1:12">
      <c r="A6" t="s">
        <v>239</v>
      </c>
      <c r="B6">
        <v>1.9</v>
      </c>
      <c r="C6">
        <v>2.1</v>
      </c>
      <c r="D6">
        <v>2</v>
      </c>
      <c r="E6">
        <v>2</v>
      </c>
      <c r="F6">
        <v>2</v>
      </c>
      <c r="G6">
        <v>2</v>
      </c>
      <c r="H6">
        <v>2.2000000000000002</v>
      </c>
      <c r="I6">
        <v>2.2000000000000002</v>
      </c>
      <c r="J6">
        <v>2.2000000000000002</v>
      </c>
      <c r="K6">
        <v>2.2000000000000002</v>
      </c>
      <c r="L6">
        <v>2.2000000000000002</v>
      </c>
    </row>
    <row r="7" spans="1:12">
      <c r="A7" t="s">
        <v>240</v>
      </c>
      <c r="B7">
        <v>1.3</v>
      </c>
      <c r="C7">
        <v>2</v>
      </c>
      <c r="D7">
        <v>2</v>
      </c>
      <c r="E7">
        <v>2</v>
      </c>
      <c r="F7">
        <v>2</v>
      </c>
      <c r="G7">
        <v>2.1</v>
      </c>
      <c r="H7">
        <v>2.2000000000000002</v>
      </c>
      <c r="I7">
        <v>2.2000000000000002</v>
      </c>
      <c r="J7">
        <v>2.2000000000000002</v>
      </c>
      <c r="K7">
        <v>2.2000000000000002</v>
      </c>
      <c r="L7">
        <v>2.2000000000000002</v>
      </c>
    </row>
    <row r="8" spans="1:12">
      <c r="A8" t="s">
        <v>241</v>
      </c>
      <c r="B8">
        <v>1.5</v>
      </c>
      <c r="C8">
        <v>2.2000000000000002</v>
      </c>
      <c r="D8" s="67">
        <v>2.2000000000000002</v>
      </c>
      <c r="E8">
        <v>2.1</v>
      </c>
      <c r="F8">
        <v>2.1</v>
      </c>
      <c r="G8">
        <v>2.1</v>
      </c>
      <c r="H8">
        <v>2</v>
      </c>
      <c r="I8">
        <v>1.9</v>
      </c>
      <c r="J8">
        <v>1.9</v>
      </c>
      <c r="K8">
        <v>1.8</v>
      </c>
      <c r="L8">
        <v>1.8</v>
      </c>
    </row>
    <row r="9" spans="1:12">
      <c r="A9" t="s">
        <v>242</v>
      </c>
      <c r="B9">
        <v>1.7</v>
      </c>
      <c r="C9">
        <v>2</v>
      </c>
      <c r="D9">
        <v>2</v>
      </c>
      <c r="E9">
        <v>2</v>
      </c>
      <c r="F9">
        <v>1.9</v>
      </c>
      <c r="G9">
        <v>1.9</v>
      </c>
      <c r="H9">
        <v>1.9</v>
      </c>
      <c r="I9">
        <v>1.9</v>
      </c>
      <c r="J9">
        <v>1.9</v>
      </c>
      <c r="K9">
        <v>1.9</v>
      </c>
      <c r="L9">
        <v>1.9</v>
      </c>
    </row>
    <row r="10" spans="1:12">
      <c r="A10" t="s">
        <v>243</v>
      </c>
      <c r="B10">
        <v>2.1</v>
      </c>
      <c r="C10">
        <v>2</v>
      </c>
      <c r="D10">
        <v>2</v>
      </c>
      <c r="E10">
        <v>1.8</v>
      </c>
      <c r="F10">
        <v>1.8</v>
      </c>
      <c r="G10">
        <v>1.8</v>
      </c>
      <c r="H10">
        <v>1.8</v>
      </c>
      <c r="I10">
        <v>1.8</v>
      </c>
      <c r="J10">
        <v>1.8</v>
      </c>
      <c r="K10">
        <v>1.8</v>
      </c>
      <c r="L10">
        <v>1.8</v>
      </c>
    </row>
    <row r="12" spans="1:12">
      <c r="A12" s="68" t="s">
        <v>244</v>
      </c>
    </row>
    <row r="13" spans="1:12">
      <c r="A13" t="str">
        <f>A6</f>
        <v>2025 MSR..............................................................................................................................................................................</v>
      </c>
      <c r="B13">
        <v>3.1</v>
      </c>
      <c r="C13">
        <v>2.2999999999999998</v>
      </c>
      <c r="D13">
        <v>2.2999999999999998</v>
      </c>
      <c r="E13">
        <v>2.2999999999999998</v>
      </c>
      <c r="F13">
        <v>2.2999999999999998</v>
      </c>
      <c r="G13">
        <v>2.2999999999999998</v>
      </c>
      <c r="H13">
        <v>2.2999999999999998</v>
      </c>
      <c r="I13">
        <v>2.2999999999999998</v>
      </c>
      <c r="J13">
        <v>2.2999999999999998</v>
      </c>
      <c r="K13">
        <v>2.2999999999999998</v>
      </c>
      <c r="L13">
        <v>2.2999999999999998</v>
      </c>
    </row>
    <row r="14" spans="1:12">
      <c r="A14" t="str">
        <f>A7</f>
        <v>2025 Budget..............................................................................................................................................................................</v>
      </c>
      <c r="B14">
        <v>2.5</v>
      </c>
      <c r="C14">
        <v>2.2999999999999998</v>
      </c>
      <c r="D14">
        <v>2.2999999999999998</v>
      </c>
      <c r="E14">
        <v>2.2999999999999998</v>
      </c>
      <c r="F14">
        <v>2.2999999999999998</v>
      </c>
      <c r="G14">
        <v>2.2999999999999998</v>
      </c>
      <c r="H14">
        <v>2.2999999999999998</v>
      </c>
      <c r="I14">
        <v>2.2999999999999998</v>
      </c>
      <c r="J14">
        <v>2.2999999999999998</v>
      </c>
      <c r="K14">
        <v>2.2999999999999998</v>
      </c>
      <c r="L14">
        <v>2.2999999999999998</v>
      </c>
    </row>
    <row r="15" spans="1:12">
      <c r="A15" t="s">
        <v>241</v>
      </c>
      <c r="B15">
        <v>2.5</v>
      </c>
      <c r="C15">
        <v>2.5</v>
      </c>
      <c r="D15">
        <v>2.2000000000000002</v>
      </c>
      <c r="E15">
        <v>2.2000000000000002</v>
      </c>
      <c r="F15">
        <v>2.2000000000000002</v>
      </c>
      <c r="G15">
        <v>2.2000000000000002</v>
      </c>
      <c r="H15">
        <v>2.2000000000000002</v>
      </c>
      <c r="I15">
        <v>2.2000000000000002</v>
      </c>
      <c r="J15">
        <v>2.2999999999999998</v>
      </c>
      <c r="K15">
        <v>2.2999999999999998</v>
      </c>
      <c r="L15">
        <v>2.2999999999999998</v>
      </c>
    </row>
    <row r="16" spans="1:12">
      <c r="A16" t="s">
        <v>242</v>
      </c>
      <c r="B16">
        <v>3</v>
      </c>
      <c r="C16">
        <v>2.2999999999999998</v>
      </c>
      <c r="D16">
        <v>2.2000000000000002</v>
      </c>
      <c r="E16">
        <v>2.2000000000000002</v>
      </c>
      <c r="F16">
        <v>2.2000000000000002</v>
      </c>
      <c r="G16">
        <v>2.2000000000000002</v>
      </c>
      <c r="H16">
        <v>2.2000000000000002</v>
      </c>
      <c r="I16">
        <v>2.2000000000000002</v>
      </c>
      <c r="J16">
        <v>2.2000000000000002</v>
      </c>
      <c r="K16">
        <v>2.2000000000000002</v>
      </c>
      <c r="L16">
        <v>2.2000000000000002</v>
      </c>
    </row>
    <row r="17" spans="1:12" ht="16.5">
      <c r="A17" t="s">
        <v>286</v>
      </c>
      <c r="B17">
        <v>2.4</v>
      </c>
      <c r="C17">
        <v>2.2000000000000002</v>
      </c>
      <c r="D17">
        <v>2</v>
      </c>
      <c r="E17">
        <v>2</v>
      </c>
      <c r="F17">
        <v>2</v>
      </c>
      <c r="G17">
        <v>2</v>
      </c>
      <c r="H17">
        <v>2</v>
      </c>
      <c r="I17">
        <v>2</v>
      </c>
      <c r="J17">
        <v>2</v>
      </c>
      <c r="K17">
        <v>2</v>
      </c>
      <c r="L17">
        <v>2</v>
      </c>
    </row>
    <row r="19" spans="1:12">
      <c r="A19" s="68" t="s">
        <v>245</v>
      </c>
    </row>
    <row r="20" spans="1:12">
      <c r="A20" t="str">
        <f>A13</f>
        <v>2025 MSR..............................................................................................................................................................................</v>
      </c>
      <c r="B20">
        <v>3.8</v>
      </c>
      <c r="C20">
        <v>3.8</v>
      </c>
      <c r="D20">
        <v>3.8</v>
      </c>
      <c r="E20">
        <v>3.8</v>
      </c>
      <c r="F20">
        <v>3.8</v>
      </c>
      <c r="G20">
        <v>3.8</v>
      </c>
      <c r="H20">
        <v>3.8</v>
      </c>
      <c r="I20">
        <v>3.8</v>
      </c>
      <c r="J20">
        <v>3.8</v>
      </c>
      <c r="K20">
        <v>3.8</v>
      </c>
      <c r="L20">
        <v>3.8</v>
      </c>
    </row>
    <row r="21" spans="1:12">
      <c r="A21" t="str">
        <f>A14</f>
        <v>2025 Budget..............................................................................................................................................................................</v>
      </c>
      <c r="B21">
        <v>4</v>
      </c>
      <c r="C21">
        <v>4</v>
      </c>
      <c r="D21">
        <v>3.9</v>
      </c>
      <c r="E21">
        <v>3.9</v>
      </c>
      <c r="F21">
        <v>3.8</v>
      </c>
      <c r="G21">
        <v>3.8</v>
      </c>
      <c r="H21">
        <v>3.8</v>
      </c>
      <c r="I21">
        <v>3.8</v>
      </c>
      <c r="J21">
        <v>3.8</v>
      </c>
      <c r="K21">
        <v>3.8</v>
      </c>
      <c r="L21">
        <v>3.8</v>
      </c>
    </row>
    <row r="22" spans="1:12">
      <c r="A22" t="s">
        <v>241</v>
      </c>
      <c r="B22">
        <v>4.2</v>
      </c>
      <c r="C22">
        <v>4.4000000000000004</v>
      </c>
      <c r="D22">
        <v>4.3</v>
      </c>
      <c r="E22">
        <v>4.4000000000000004</v>
      </c>
      <c r="F22">
        <v>4.4000000000000004</v>
      </c>
      <c r="G22">
        <v>4.5</v>
      </c>
      <c r="H22">
        <v>4.5</v>
      </c>
      <c r="I22">
        <v>4.5</v>
      </c>
      <c r="J22">
        <v>4.5</v>
      </c>
      <c r="K22">
        <v>4.5</v>
      </c>
      <c r="L22">
        <v>4.5</v>
      </c>
    </row>
    <row r="23" spans="1:12">
      <c r="A23" t="s">
        <v>242</v>
      </c>
      <c r="B23">
        <v>4</v>
      </c>
      <c r="C23">
        <v>4.0999999999999996</v>
      </c>
      <c r="D23">
        <v>3.9</v>
      </c>
      <c r="E23">
        <v>3.9</v>
      </c>
      <c r="F23">
        <v>3.9</v>
      </c>
      <c r="G23">
        <v>4</v>
      </c>
      <c r="H23">
        <v>4</v>
      </c>
      <c r="I23">
        <v>4</v>
      </c>
      <c r="J23">
        <v>4</v>
      </c>
      <c r="K23">
        <v>4</v>
      </c>
      <c r="L23">
        <v>4</v>
      </c>
    </row>
    <row r="24" spans="1:12" ht="16.5">
      <c r="A24" t="s">
        <v>287</v>
      </c>
      <c r="B24">
        <v>4</v>
      </c>
      <c r="C24">
        <v>4.0999999999999996</v>
      </c>
      <c r="D24">
        <v>4</v>
      </c>
      <c r="E24">
        <v>4.0999999999999996</v>
      </c>
      <c r="F24">
        <v>4.0999999999999996</v>
      </c>
      <c r="G24">
        <v>4.0999999999999996</v>
      </c>
      <c r="H24">
        <v>4.0999999999999996</v>
      </c>
      <c r="I24">
        <v>4.0999999999999996</v>
      </c>
      <c r="J24">
        <v>4.0999999999999996</v>
      </c>
      <c r="K24">
        <v>4.0999999999999996</v>
      </c>
      <c r="L24">
        <v>4.0999999999999996</v>
      </c>
    </row>
    <row r="26" spans="1:12">
      <c r="A26" s="68" t="s">
        <v>246</v>
      </c>
    </row>
    <row r="27" spans="1:12">
      <c r="A27" s="68" t="s">
        <v>247</v>
      </c>
    </row>
    <row r="28" spans="1:12">
      <c r="A28" t="s">
        <v>248</v>
      </c>
      <c r="B28">
        <v>5.2</v>
      </c>
      <c r="C28">
        <v>4.3</v>
      </c>
      <c r="D28">
        <v>3.5</v>
      </c>
      <c r="E28">
        <v>3</v>
      </c>
      <c r="F28">
        <v>2.8</v>
      </c>
      <c r="G28">
        <v>2.8</v>
      </c>
      <c r="H28">
        <v>2.8</v>
      </c>
      <c r="I28">
        <v>2.8</v>
      </c>
      <c r="J28">
        <v>2.8</v>
      </c>
      <c r="K28">
        <v>2.8</v>
      </c>
      <c r="L28">
        <v>2.8</v>
      </c>
    </row>
    <row r="29" spans="1:12">
      <c r="A29" t="s">
        <v>249</v>
      </c>
      <c r="B29">
        <v>5.0999999999999996</v>
      </c>
      <c r="C29">
        <v>4</v>
      </c>
      <c r="D29">
        <v>3.3</v>
      </c>
      <c r="E29">
        <v>3.1</v>
      </c>
      <c r="F29">
        <v>2.9</v>
      </c>
      <c r="G29">
        <v>2.8</v>
      </c>
      <c r="H29">
        <v>2.8</v>
      </c>
      <c r="I29">
        <v>2.7</v>
      </c>
      <c r="J29">
        <v>2.7</v>
      </c>
      <c r="K29">
        <v>2.7</v>
      </c>
      <c r="L29">
        <v>2.7</v>
      </c>
    </row>
    <row r="30" spans="1:12">
      <c r="A30" t="s">
        <v>241</v>
      </c>
      <c r="B30">
        <v>4.9000000000000004</v>
      </c>
      <c r="C30">
        <v>3.8</v>
      </c>
      <c r="D30">
        <v>3.1</v>
      </c>
      <c r="E30">
        <v>2.8</v>
      </c>
      <c r="F30">
        <v>2.7</v>
      </c>
      <c r="G30">
        <v>2.7</v>
      </c>
      <c r="H30">
        <v>2.8</v>
      </c>
      <c r="I30">
        <v>2.8</v>
      </c>
      <c r="J30">
        <v>2.8</v>
      </c>
      <c r="K30">
        <v>2.8</v>
      </c>
      <c r="L30">
        <v>2.8</v>
      </c>
    </row>
    <row r="31" spans="1:12">
      <c r="A31" t="s">
        <v>242</v>
      </c>
      <c r="B31">
        <v>5.2</v>
      </c>
      <c r="C31">
        <v>4.0999999999999996</v>
      </c>
      <c r="D31">
        <v>3</v>
      </c>
      <c r="E31">
        <v>2.9</v>
      </c>
      <c r="F31">
        <v>2.9</v>
      </c>
      <c r="G31">
        <v>2.8</v>
      </c>
      <c r="H31">
        <v>2.8</v>
      </c>
      <c r="I31">
        <v>2.8</v>
      </c>
      <c r="J31">
        <v>2.8</v>
      </c>
      <c r="K31">
        <v>2.8</v>
      </c>
      <c r="L31">
        <v>2.8</v>
      </c>
    </row>
    <row r="32" spans="1:12">
      <c r="A32" t="s">
        <v>250</v>
      </c>
    </row>
    <row r="33" spans="1:12">
      <c r="A33" t="str">
        <f>A28</f>
        <v xml:space="preserve">  2025 MSR..............................................................................................................................................................................</v>
      </c>
      <c r="B33">
        <v>4.3</v>
      </c>
      <c r="C33">
        <v>4.0999999999999996</v>
      </c>
      <c r="D33">
        <v>4</v>
      </c>
      <c r="E33">
        <v>3.9</v>
      </c>
      <c r="F33">
        <v>3.9</v>
      </c>
      <c r="G33">
        <v>3.8</v>
      </c>
      <c r="H33">
        <v>3.8</v>
      </c>
      <c r="I33">
        <v>3.8</v>
      </c>
      <c r="J33">
        <v>3.8</v>
      </c>
      <c r="K33">
        <v>3.8</v>
      </c>
      <c r="L33">
        <v>3.8</v>
      </c>
    </row>
    <row r="34" spans="1:12">
      <c r="A34" t="str">
        <f>A29</f>
        <v xml:space="preserve">  2025 Budget..............................................................................................................................................................................</v>
      </c>
      <c r="B34">
        <v>4.4000000000000004</v>
      </c>
      <c r="C34">
        <v>4</v>
      </c>
      <c r="D34">
        <v>3.9</v>
      </c>
      <c r="E34">
        <v>3.8</v>
      </c>
      <c r="F34">
        <v>3.8</v>
      </c>
      <c r="G34">
        <v>3.7</v>
      </c>
      <c r="H34">
        <v>3.7</v>
      </c>
      <c r="I34">
        <v>3.7</v>
      </c>
      <c r="J34">
        <v>3.7</v>
      </c>
      <c r="K34">
        <v>3.7</v>
      </c>
      <c r="L34">
        <v>3.7</v>
      </c>
    </row>
    <row r="35" spans="1:12">
      <c r="A35" t="s">
        <v>241</v>
      </c>
      <c r="B35">
        <v>4.5999999999999996</v>
      </c>
      <c r="C35">
        <v>4.5999999999999996</v>
      </c>
      <c r="D35">
        <v>3.9</v>
      </c>
      <c r="E35">
        <v>3.8</v>
      </c>
      <c r="F35">
        <v>3.8</v>
      </c>
      <c r="G35">
        <v>3.9</v>
      </c>
      <c r="H35">
        <v>4</v>
      </c>
      <c r="I35">
        <v>4.0999999999999996</v>
      </c>
      <c r="J35">
        <v>4.0999999999999996</v>
      </c>
      <c r="K35">
        <v>4.0999999999999996</v>
      </c>
      <c r="L35">
        <v>4.0999999999999996</v>
      </c>
    </row>
    <row r="36" spans="1:12">
      <c r="A36" t="s">
        <v>242</v>
      </c>
      <c r="B36">
        <v>4.3</v>
      </c>
      <c r="C36">
        <v>4</v>
      </c>
      <c r="D36">
        <v>3.5</v>
      </c>
      <c r="E36">
        <v>3.6</v>
      </c>
      <c r="F36">
        <v>3.6</v>
      </c>
      <c r="G36">
        <v>3.6</v>
      </c>
      <c r="H36">
        <v>3.6</v>
      </c>
      <c r="I36">
        <v>3.7</v>
      </c>
      <c r="J36">
        <v>3.7</v>
      </c>
      <c r="K36">
        <v>3.7</v>
      </c>
      <c r="L36">
        <v>3.7</v>
      </c>
    </row>
    <row r="37" spans="1:12">
      <c r="A37" s="66"/>
      <c r="B37" s="66"/>
      <c r="C37" s="66"/>
      <c r="D37" s="66"/>
      <c r="E37" s="66"/>
      <c r="F37" s="66"/>
      <c r="G37" s="66"/>
      <c r="H37" s="66"/>
      <c r="I37" s="66"/>
      <c r="J37" s="66"/>
      <c r="K37" s="66"/>
      <c r="L37" s="66"/>
    </row>
    <row r="38" spans="1:12" ht="45" customHeight="1">
      <c r="A38" s="70" t="s">
        <v>251</v>
      </c>
      <c r="B38" s="69"/>
      <c r="C38" s="69"/>
      <c r="D38" s="69"/>
      <c r="E38" s="69"/>
      <c r="F38" s="69"/>
      <c r="G38" s="69"/>
      <c r="H38" s="69"/>
      <c r="I38" s="69"/>
      <c r="J38" s="69"/>
      <c r="K38" s="69"/>
      <c r="L38" s="69"/>
    </row>
    <row r="39" spans="1:12" s="69" customFormat="1" ht="159.5">
      <c r="A39" s="70" t="s">
        <v>252</v>
      </c>
    </row>
    <row r="40" spans="1:12" ht="16.5">
      <c r="A40" s="101" t="s">
        <v>288</v>
      </c>
      <c r="B40" s="101"/>
      <c r="C40" s="101"/>
      <c r="D40" s="101"/>
      <c r="E40" s="101"/>
      <c r="F40" s="101"/>
      <c r="G40" s="101"/>
      <c r="H40" s="101"/>
      <c r="I40" s="101"/>
      <c r="J40" s="101"/>
      <c r="K40" s="101"/>
      <c r="L40" s="101"/>
    </row>
    <row r="41" spans="1:12" ht="16.5">
      <c r="A41" s="101" t="s">
        <v>289</v>
      </c>
      <c r="B41" s="101"/>
      <c r="C41" s="101"/>
      <c r="D41" s="101"/>
      <c r="E41" s="101"/>
      <c r="F41" s="101"/>
      <c r="G41" s="101"/>
      <c r="H41" s="101"/>
      <c r="I41" s="101"/>
      <c r="J41" s="101"/>
      <c r="K41" s="101"/>
      <c r="L41" s="101"/>
    </row>
    <row r="42" spans="1:12">
      <c r="A42" s="7"/>
      <c r="B42" s="7"/>
      <c r="C42" s="7"/>
      <c r="D42" s="7"/>
      <c r="E42" s="7"/>
      <c r="F42" s="7"/>
      <c r="G42" s="7"/>
      <c r="H42" s="7"/>
      <c r="I42" s="7"/>
      <c r="J42" s="7"/>
      <c r="K42" s="7"/>
      <c r="L42" s="7"/>
    </row>
  </sheetData>
  <mergeCells count="4">
    <mergeCell ref="A1:L1"/>
    <mergeCell ref="A2:L2"/>
    <mergeCell ref="A40:L40"/>
    <mergeCell ref="A41:L41"/>
  </mergeCells>
  <printOptions horizontalCentered="1"/>
  <pageMargins left="0.7" right="0.7" top="0.75" bottom="0.75" header="0.3" footer="0.3"/>
  <pageSetup scale="59" fitToWidth="0" pageOrder="overThenDown"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79535-92DE-44C6-BF0A-3305328AEBE9}">
  <sheetPr>
    <pageSetUpPr fitToPage="1"/>
  </sheetPr>
  <dimension ref="A1:N33"/>
  <sheetViews>
    <sheetView workbookViewId="0"/>
  </sheetViews>
  <sheetFormatPr defaultRowHeight="14.5"/>
  <cols>
    <col min="1" max="1" width="48.81640625" customWidth="1"/>
    <col min="2" max="13" width="10" customWidth="1"/>
    <col min="14" max="15" width="9.54296875" customWidth="1"/>
  </cols>
  <sheetData>
    <row r="1" spans="1:14">
      <c r="A1" s="71" t="s">
        <v>253</v>
      </c>
      <c r="B1" s="72"/>
      <c r="C1" s="72"/>
      <c r="D1" s="72"/>
      <c r="E1" s="72"/>
      <c r="F1" s="72"/>
      <c r="G1" s="72"/>
      <c r="H1" s="72"/>
      <c r="I1" s="72"/>
      <c r="J1" s="72"/>
      <c r="K1" s="72"/>
      <c r="L1" s="72"/>
      <c r="M1" s="73"/>
      <c r="N1" s="73"/>
    </row>
    <row r="2" spans="1:14">
      <c r="A2" s="72" t="s">
        <v>33</v>
      </c>
      <c r="B2" s="72"/>
      <c r="C2" s="72"/>
      <c r="D2" s="72"/>
      <c r="E2" s="72"/>
      <c r="F2" s="72"/>
      <c r="G2" s="72"/>
      <c r="H2" s="72"/>
      <c r="I2" s="72"/>
      <c r="J2" s="72"/>
      <c r="K2" s="72"/>
      <c r="L2" s="72"/>
      <c r="M2" s="73"/>
      <c r="N2" s="73"/>
    </row>
    <row r="3" spans="1:14">
      <c r="A3" s="72"/>
      <c r="B3" s="72"/>
      <c r="C3" s="72"/>
      <c r="D3" s="72"/>
      <c r="E3" s="72"/>
      <c r="F3" s="72"/>
      <c r="G3" s="72"/>
      <c r="H3" s="72"/>
      <c r="I3" s="72"/>
      <c r="J3" s="72"/>
      <c r="K3" s="72"/>
      <c r="L3" s="72"/>
      <c r="M3" s="21"/>
      <c r="N3" s="21"/>
    </row>
    <row r="4" spans="1:14">
      <c r="A4" s="74"/>
      <c r="B4" s="75" t="s">
        <v>254</v>
      </c>
      <c r="C4" s="76">
        <f t="shared" ref="C4:L4" si="0">B4+1</f>
        <v>2025</v>
      </c>
      <c r="D4" s="76">
        <f t="shared" si="0"/>
        <v>2026</v>
      </c>
      <c r="E4" s="76">
        <f t="shared" si="0"/>
        <v>2027</v>
      </c>
      <c r="F4" s="76">
        <f t="shared" si="0"/>
        <v>2028</v>
      </c>
      <c r="G4" s="76">
        <f t="shared" si="0"/>
        <v>2029</v>
      </c>
      <c r="H4" s="76">
        <f t="shared" si="0"/>
        <v>2030</v>
      </c>
      <c r="I4" s="76">
        <f t="shared" si="0"/>
        <v>2031</v>
      </c>
      <c r="J4" s="76">
        <f t="shared" si="0"/>
        <v>2032</v>
      </c>
      <c r="K4" s="76">
        <f t="shared" si="0"/>
        <v>2033</v>
      </c>
      <c r="L4" s="76">
        <f t="shared" si="0"/>
        <v>2034</v>
      </c>
      <c r="M4" s="77" t="s">
        <v>18</v>
      </c>
      <c r="N4" s="77" t="s">
        <v>19</v>
      </c>
    </row>
    <row r="5" spans="1:14">
      <c r="A5" s="78" t="s">
        <v>255</v>
      </c>
      <c r="B5" s="21">
        <v>5081.5460000000003</v>
      </c>
      <c r="C5" s="21">
        <v>5484.9480000000003</v>
      </c>
      <c r="D5" s="21">
        <v>5872.7420000000002</v>
      </c>
      <c r="E5" s="21">
        <v>6186.2389999999996</v>
      </c>
      <c r="F5" s="21">
        <v>6509.6239999999998</v>
      </c>
      <c r="G5" s="21">
        <v>6829.9210000000003</v>
      </c>
      <c r="H5" s="21">
        <v>7164.4459999999999</v>
      </c>
      <c r="I5" s="21">
        <v>7509.4560000000001</v>
      </c>
      <c r="J5" s="21">
        <v>7872.8710000000001</v>
      </c>
      <c r="K5" s="21">
        <v>8258.0959999999995</v>
      </c>
      <c r="L5" s="21">
        <v>8639.1910000000007</v>
      </c>
      <c r="M5" s="21"/>
      <c r="N5" s="21"/>
    </row>
    <row r="6" spans="1:14">
      <c r="A6" s="78"/>
      <c r="B6" s="21"/>
      <c r="C6" s="21"/>
      <c r="D6" s="21"/>
      <c r="E6" s="21"/>
      <c r="F6" s="21"/>
      <c r="G6" s="21"/>
      <c r="H6" s="21"/>
      <c r="I6" s="21"/>
      <c r="J6" s="21"/>
      <c r="K6" s="21"/>
      <c r="L6" s="21"/>
      <c r="M6" s="21"/>
      <c r="N6" s="21"/>
    </row>
    <row r="7" spans="1:14">
      <c r="A7" s="78" t="s">
        <v>256</v>
      </c>
      <c r="B7" s="21"/>
      <c r="C7" s="21"/>
      <c r="D7" s="21"/>
      <c r="E7" s="21"/>
      <c r="F7" s="21"/>
      <c r="G7" s="21"/>
      <c r="H7" s="21"/>
      <c r="I7" s="21"/>
      <c r="J7" s="21"/>
      <c r="K7" s="21"/>
      <c r="L7" s="21"/>
      <c r="M7" s="21"/>
      <c r="N7" s="21"/>
    </row>
    <row r="8" spans="1:14">
      <c r="A8" s="78" t="s">
        <v>257</v>
      </c>
      <c r="B8" s="21"/>
      <c r="C8" s="21"/>
      <c r="D8" s="21"/>
      <c r="E8" s="21"/>
      <c r="F8" s="21"/>
      <c r="G8" s="21"/>
      <c r="H8" s="21"/>
      <c r="I8" s="21"/>
      <c r="J8" s="21"/>
      <c r="K8" s="21"/>
      <c r="L8" s="21"/>
      <c r="M8" s="21"/>
      <c r="N8" s="21"/>
    </row>
    <row r="9" spans="1:14">
      <c r="A9" s="79" t="s">
        <v>258</v>
      </c>
      <c r="B9" s="21">
        <v>0.875</v>
      </c>
      <c r="C9" s="21">
        <v>10.452</v>
      </c>
      <c r="D9" s="21">
        <v>19.785</v>
      </c>
      <c r="E9" s="21">
        <v>29.262</v>
      </c>
      <c r="F9" s="21">
        <v>41.735999999999997</v>
      </c>
      <c r="G9" s="21">
        <v>51.783000000000001</v>
      </c>
      <c r="H9" s="21">
        <v>55.838000000000001</v>
      </c>
      <c r="I9" s="21">
        <v>62.073</v>
      </c>
      <c r="J9" s="21">
        <v>67.870999999999995</v>
      </c>
      <c r="K9" s="21">
        <v>72.177999999999997</v>
      </c>
      <c r="L9" s="21">
        <v>79.239999999999995</v>
      </c>
      <c r="M9" s="21">
        <f>SUM(C9:G9)</f>
        <v>153.018</v>
      </c>
      <c r="N9" s="21">
        <f>SUM(C9:L9)</f>
        <v>490.21799999999996</v>
      </c>
    </row>
    <row r="10" spans="1:14">
      <c r="A10" s="79" t="s">
        <v>259</v>
      </c>
      <c r="B10" s="21">
        <v>3.4029999999999991</v>
      </c>
      <c r="C10" s="21">
        <v>10.047000000000001</v>
      </c>
      <c r="D10" s="21">
        <v>13.223000000000003</v>
      </c>
      <c r="E10" s="21">
        <v>12.700000000000003</v>
      </c>
      <c r="F10" s="21">
        <v>10.645999999999997</v>
      </c>
      <c r="G10" s="21">
        <v>8.4559999999999995</v>
      </c>
      <c r="H10" s="21">
        <v>6.4209999999999976</v>
      </c>
      <c r="I10" s="21">
        <v>5.1270000000000024</v>
      </c>
      <c r="J10" s="21">
        <v>4.9030000000000031</v>
      </c>
      <c r="K10" s="21">
        <v>5.1290000000000022</v>
      </c>
      <c r="L10" s="21">
        <v>5.5629999999999988</v>
      </c>
      <c r="M10" s="21">
        <f>SUM(C10:G10)</f>
        <v>55.072000000000003</v>
      </c>
      <c r="N10" s="21">
        <f>SUM(C10:L10)</f>
        <v>82.215000000000018</v>
      </c>
    </row>
    <row r="11" spans="1:14">
      <c r="A11" s="79" t="s">
        <v>260</v>
      </c>
      <c r="B11" s="21">
        <v>5.7370000000000001</v>
      </c>
      <c r="C11" s="21">
        <v>12.766</v>
      </c>
      <c r="D11" s="21">
        <v>16.101999999999997</v>
      </c>
      <c r="E11" s="21">
        <v>18.402999999999999</v>
      </c>
      <c r="F11" s="21">
        <v>22.623000000000001</v>
      </c>
      <c r="G11" s="21">
        <v>26.805</v>
      </c>
      <c r="H11" s="21">
        <v>30.049999999999997</v>
      </c>
      <c r="I11" s="21">
        <v>32.103000000000002</v>
      </c>
      <c r="J11" s="21">
        <v>33.331000000000003</v>
      </c>
      <c r="K11" s="21">
        <v>33.805</v>
      </c>
      <c r="L11" s="21">
        <v>36.225999999999999</v>
      </c>
      <c r="M11" s="21">
        <f>SUM(C11:G11)</f>
        <v>96.698999999999984</v>
      </c>
      <c r="N11" s="21">
        <f>SUM(C11:L11)</f>
        <v>262.214</v>
      </c>
    </row>
    <row r="12" spans="1:14">
      <c r="A12" s="79" t="s">
        <v>261</v>
      </c>
      <c r="B12" s="80">
        <v>3.109</v>
      </c>
      <c r="C12" s="80">
        <v>5.7140000000000004</v>
      </c>
      <c r="D12" s="80">
        <v>5.6019999999999994</v>
      </c>
      <c r="E12" s="80">
        <v>2.6259999999999999</v>
      </c>
      <c r="F12" s="80">
        <v>1.8120000000000001</v>
      </c>
      <c r="G12" s="80">
        <v>0.93999999999999961</v>
      </c>
      <c r="H12" s="80">
        <v>0.99699999999999989</v>
      </c>
      <c r="I12" s="80">
        <v>-0.75099999999999967</v>
      </c>
      <c r="J12" s="80">
        <v>-0.65100000000000091</v>
      </c>
      <c r="K12" s="80">
        <v>-0.5990000000000002</v>
      </c>
      <c r="L12" s="80">
        <v>-3.4140000000000001</v>
      </c>
      <c r="M12" s="81">
        <f>SUM(C12:G12)</f>
        <v>16.693999999999999</v>
      </c>
      <c r="N12" s="81">
        <f>SUM(C12:L12)</f>
        <v>12.275999999999998</v>
      </c>
    </row>
    <row r="13" spans="1:14">
      <c r="A13" s="79" t="s">
        <v>262</v>
      </c>
      <c r="B13" s="21">
        <f t="shared" ref="B13:L13" si="1">SUM(B9:B12)</f>
        <v>13.123999999999999</v>
      </c>
      <c r="C13" s="21">
        <f t="shared" si="1"/>
        <v>38.978999999999999</v>
      </c>
      <c r="D13" s="21">
        <f t="shared" si="1"/>
        <v>54.711999999999996</v>
      </c>
      <c r="E13" s="21">
        <f t="shared" si="1"/>
        <v>62.991</v>
      </c>
      <c r="F13" s="21">
        <f t="shared" si="1"/>
        <v>76.816999999999993</v>
      </c>
      <c r="G13" s="21">
        <f t="shared" si="1"/>
        <v>87.984000000000009</v>
      </c>
      <c r="H13" s="21">
        <f t="shared" si="1"/>
        <v>93.305999999999997</v>
      </c>
      <c r="I13" s="21">
        <f t="shared" si="1"/>
        <v>98.551999999999992</v>
      </c>
      <c r="J13" s="21">
        <f t="shared" si="1"/>
        <v>105.45400000000001</v>
      </c>
      <c r="K13" s="21">
        <f t="shared" si="1"/>
        <v>110.51299999999999</v>
      </c>
      <c r="L13" s="21">
        <f t="shared" si="1"/>
        <v>117.61499999999999</v>
      </c>
      <c r="M13" s="21">
        <f>SUM(C13:G13)</f>
        <v>321.48300000000006</v>
      </c>
      <c r="N13" s="21">
        <f>SUM(C13:L13)</f>
        <v>846.92300000000012</v>
      </c>
    </row>
    <row r="14" spans="1:14">
      <c r="A14" s="79"/>
      <c r="B14" s="21" t="s">
        <v>263</v>
      </c>
      <c r="C14" s="21"/>
      <c r="D14" s="21"/>
      <c r="E14" s="21"/>
      <c r="F14" s="21"/>
      <c r="G14" s="21"/>
      <c r="H14" s="21"/>
      <c r="I14" s="21"/>
      <c r="J14" s="21"/>
      <c r="K14" s="21"/>
      <c r="L14" s="21"/>
      <c r="M14" s="21"/>
      <c r="N14" s="21"/>
    </row>
    <row r="15" spans="1:14">
      <c r="A15" s="79" t="s">
        <v>264</v>
      </c>
      <c r="B15" s="21"/>
      <c r="C15" s="21"/>
      <c r="D15" s="21"/>
      <c r="E15" s="21"/>
      <c r="F15" s="21"/>
      <c r="G15" s="21"/>
      <c r="H15" s="21"/>
      <c r="I15" s="21"/>
      <c r="J15" s="21"/>
      <c r="K15" s="21"/>
      <c r="L15" s="21"/>
      <c r="M15" s="21"/>
      <c r="N15" s="21"/>
    </row>
    <row r="16" spans="1:14">
      <c r="A16" s="79" t="s">
        <v>265</v>
      </c>
      <c r="B16" s="21"/>
      <c r="C16" s="21"/>
      <c r="D16" s="21"/>
      <c r="E16" s="21"/>
      <c r="F16" s="21"/>
      <c r="G16" s="21"/>
      <c r="H16" s="21"/>
      <c r="I16" s="21"/>
      <c r="J16" s="21"/>
      <c r="K16" s="21"/>
      <c r="L16" s="21"/>
      <c r="M16" s="21"/>
      <c r="N16" s="21"/>
    </row>
    <row r="17" spans="1:14">
      <c r="A17" s="79" t="s">
        <v>258</v>
      </c>
      <c r="B17" s="21">
        <v>-87.38300000000001</v>
      </c>
      <c r="C17" s="21">
        <v>-4.4229999999999983</v>
      </c>
      <c r="D17" s="21">
        <v>35.994</v>
      </c>
      <c r="E17" s="21">
        <v>29.680000000000003</v>
      </c>
      <c r="F17" s="21">
        <v>23.428999999999995</v>
      </c>
      <c r="G17" s="21">
        <v>14.950000000000003</v>
      </c>
      <c r="H17" s="21">
        <v>3.4259999999999886</v>
      </c>
      <c r="I17" s="21">
        <v>-11.324</v>
      </c>
      <c r="J17" s="21">
        <v>-19.317000000000004</v>
      </c>
      <c r="K17" s="21">
        <v>-26.014999999999993</v>
      </c>
      <c r="L17" s="21">
        <v>-25.712000000000003</v>
      </c>
      <c r="M17" s="21">
        <f>SUM(C17:G17)</f>
        <v>99.63000000000001</v>
      </c>
      <c r="N17" s="21">
        <f>SUM(C17:L17)</f>
        <v>20.687999999999995</v>
      </c>
    </row>
    <row r="18" spans="1:14">
      <c r="A18" s="79" t="s">
        <v>259</v>
      </c>
      <c r="B18" s="21">
        <v>-8.2609999999999992</v>
      </c>
      <c r="C18" s="21">
        <v>21.414999999999999</v>
      </c>
      <c r="D18" s="21">
        <v>30.446000000000002</v>
      </c>
      <c r="E18" s="21">
        <v>35.356000000000002</v>
      </c>
      <c r="F18" s="21">
        <v>26.172999999999998</v>
      </c>
      <c r="G18" s="21">
        <v>2.0150000000000001</v>
      </c>
      <c r="H18" s="21">
        <v>-8.82</v>
      </c>
      <c r="I18" s="21">
        <v>-15.598000000000001</v>
      </c>
      <c r="J18" s="21">
        <v>-25.428000000000001</v>
      </c>
      <c r="K18" s="21">
        <v>-6.52</v>
      </c>
      <c r="L18" s="21">
        <v>12.664</v>
      </c>
      <c r="M18" s="21">
        <f>SUM(C18:G18)</f>
        <v>115.40500000000002</v>
      </c>
      <c r="N18" s="21">
        <f>SUM(C18:L18)</f>
        <v>71.703000000000017</v>
      </c>
    </row>
    <row r="19" spans="1:14">
      <c r="A19" s="82" t="s">
        <v>260</v>
      </c>
      <c r="B19" s="83">
        <v>10.745000000000024</v>
      </c>
      <c r="C19" s="83">
        <v>6.7950000000000248</v>
      </c>
      <c r="D19" s="83">
        <v>6.7219999999999995</v>
      </c>
      <c r="E19" s="83">
        <v>5.9099999999999993</v>
      </c>
      <c r="F19" s="83">
        <v>5.2829999999999995</v>
      </c>
      <c r="G19" s="83">
        <v>4.4590000000000005</v>
      </c>
      <c r="H19" s="83">
        <v>1.2480000000000002</v>
      </c>
      <c r="I19" s="83">
        <v>-2.5680000000000001</v>
      </c>
      <c r="J19" s="83">
        <v>-4.2700000000000005</v>
      </c>
      <c r="K19" s="83">
        <v>-6.359</v>
      </c>
      <c r="L19" s="83">
        <v>-10.417999999999999</v>
      </c>
      <c r="M19" s="83">
        <f>SUM(C19:G19)</f>
        <v>29.169000000000022</v>
      </c>
      <c r="N19" s="83">
        <f>SUM(C19:L19)</f>
        <v>6.8020000000000209</v>
      </c>
    </row>
    <row r="20" spans="1:14">
      <c r="A20" s="82" t="s">
        <v>261</v>
      </c>
      <c r="B20" s="84">
        <v>-7.45</v>
      </c>
      <c r="C20" s="84">
        <v>5.3170000000000002</v>
      </c>
      <c r="D20" s="84">
        <v>-1.448</v>
      </c>
      <c r="E20" s="84">
        <v>-6.4340000000000002</v>
      </c>
      <c r="F20" s="84">
        <v>-9.2459999999999987</v>
      </c>
      <c r="G20" s="84">
        <v>-10.183</v>
      </c>
      <c r="H20" s="84">
        <v>-10.394</v>
      </c>
      <c r="I20" s="84">
        <v>-10.315</v>
      </c>
      <c r="J20" s="84">
        <v>-10.394</v>
      </c>
      <c r="K20" s="84">
        <v>-10.526</v>
      </c>
      <c r="L20" s="84">
        <v>-11.25</v>
      </c>
      <c r="M20" s="84">
        <f>SUM(C20:G20)</f>
        <v>-21.994</v>
      </c>
      <c r="N20" s="84">
        <f>SUM(C20:L20)</f>
        <v>-74.87299999999999</v>
      </c>
    </row>
    <row r="21" spans="1:14">
      <c r="A21" s="82" t="s">
        <v>266</v>
      </c>
      <c r="B21" s="83">
        <f t="shared" ref="B21:L21" si="2">SUM(B17:B20)</f>
        <v>-92.34899999999999</v>
      </c>
      <c r="C21" s="83">
        <f t="shared" si="2"/>
        <v>29.104000000000028</v>
      </c>
      <c r="D21" s="83">
        <f t="shared" si="2"/>
        <v>71.713999999999999</v>
      </c>
      <c r="E21" s="83">
        <f t="shared" si="2"/>
        <v>64.512</v>
      </c>
      <c r="F21" s="83">
        <f t="shared" si="2"/>
        <v>45.638999999999996</v>
      </c>
      <c r="G21" s="83">
        <f t="shared" si="2"/>
        <v>11.241000000000003</v>
      </c>
      <c r="H21" s="83">
        <f t="shared" si="2"/>
        <v>-14.540000000000012</v>
      </c>
      <c r="I21" s="83">
        <f t="shared" si="2"/>
        <v>-39.805</v>
      </c>
      <c r="J21" s="83">
        <f t="shared" si="2"/>
        <v>-59.409000000000006</v>
      </c>
      <c r="K21" s="83">
        <f t="shared" si="2"/>
        <v>-49.42</v>
      </c>
      <c r="L21" s="83">
        <f t="shared" si="2"/>
        <v>-34.716000000000001</v>
      </c>
      <c r="M21" s="83">
        <f>SUM(C21:G21)</f>
        <v>222.21000000000006</v>
      </c>
      <c r="N21" s="83">
        <f>SUM(C21:L21)</f>
        <v>24.320000000000029</v>
      </c>
    </row>
    <row r="22" spans="1:14">
      <c r="A22" s="82"/>
      <c r="B22" s="83"/>
      <c r="C22" s="83"/>
      <c r="D22" s="83"/>
      <c r="E22" s="83"/>
      <c r="F22" s="83"/>
      <c r="G22" s="83"/>
      <c r="H22" s="83"/>
      <c r="I22" s="83"/>
      <c r="J22" s="83"/>
      <c r="K22" s="83"/>
      <c r="L22" s="83"/>
      <c r="M22" s="83"/>
      <c r="N22" s="83"/>
    </row>
    <row r="23" spans="1:14">
      <c r="A23" s="85" t="s">
        <v>267</v>
      </c>
      <c r="B23" s="86">
        <v>0</v>
      </c>
      <c r="C23" s="86">
        <v>0</v>
      </c>
      <c r="D23" s="86">
        <v>0</v>
      </c>
      <c r="E23" s="86">
        <v>0</v>
      </c>
      <c r="F23" s="86">
        <v>0</v>
      </c>
      <c r="G23" s="86">
        <v>0</v>
      </c>
      <c r="H23" s="86">
        <v>0</v>
      </c>
      <c r="I23" s="86">
        <v>0</v>
      </c>
      <c r="J23" s="86">
        <v>0</v>
      </c>
      <c r="K23" s="86">
        <v>0</v>
      </c>
      <c r="L23" s="86">
        <v>0</v>
      </c>
      <c r="M23" s="83">
        <f>SUM(C23:G23)</f>
        <v>0</v>
      </c>
      <c r="N23" s="83">
        <f>SUM(C23:L23)</f>
        <v>0</v>
      </c>
    </row>
    <row r="24" spans="1:14">
      <c r="A24" s="82"/>
      <c r="B24" s="87"/>
      <c r="C24" s="87"/>
      <c r="D24" s="87"/>
      <c r="E24" s="87"/>
      <c r="F24" s="87"/>
      <c r="G24" s="87"/>
      <c r="H24" s="87"/>
      <c r="I24" s="87"/>
      <c r="J24" s="87"/>
      <c r="K24" s="87"/>
      <c r="L24" s="87"/>
      <c r="M24" s="83"/>
      <c r="N24" s="83"/>
    </row>
    <row r="25" spans="1:14">
      <c r="A25" s="82" t="s">
        <v>268</v>
      </c>
      <c r="B25" s="88"/>
      <c r="C25" s="88"/>
      <c r="D25" s="88"/>
      <c r="E25" s="88"/>
      <c r="F25" s="88"/>
      <c r="G25" s="88"/>
      <c r="H25" s="88"/>
      <c r="I25" s="88"/>
      <c r="J25" s="88"/>
      <c r="K25" s="88"/>
      <c r="L25" s="88"/>
      <c r="M25" s="89"/>
      <c r="N25" s="89"/>
    </row>
    <row r="26" spans="1:14">
      <c r="A26" s="82" t="s">
        <v>269</v>
      </c>
      <c r="B26" s="90">
        <v>-1.23</v>
      </c>
      <c r="C26" s="90">
        <v>8.6150000000000002</v>
      </c>
      <c r="D26" s="90">
        <v>12.212999999999999</v>
      </c>
      <c r="E26" s="90">
        <v>18.555</v>
      </c>
      <c r="F26" s="90">
        <v>19.84</v>
      </c>
      <c r="G26" s="90">
        <v>7.1369999999999996</v>
      </c>
      <c r="H26" s="90">
        <v>-2.2959999999999998</v>
      </c>
      <c r="I26" s="90">
        <v>-4.71</v>
      </c>
      <c r="J26" s="90">
        <v>-4.0220000000000002</v>
      </c>
      <c r="K26" s="90">
        <v>1.335</v>
      </c>
      <c r="L26" s="90">
        <v>10.763</v>
      </c>
      <c r="M26" s="84">
        <f>SUM(C26:G26)</f>
        <v>66.36</v>
      </c>
      <c r="N26" s="84">
        <f>SUM(C26:L26)</f>
        <v>67.429999999999993</v>
      </c>
    </row>
    <row r="27" spans="1:14">
      <c r="A27" s="85" t="s">
        <v>270</v>
      </c>
      <c r="B27" s="91">
        <f t="shared" ref="B27:L27" si="3">B26</f>
        <v>-1.23</v>
      </c>
      <c r="C27" s="91">
        <f t="shared" si="3"/>
        <v>8.6150000000000002</v>
      </c>
      <c r="D27" s="91">
        <f t="shared" si="3"/>
        <v>12.212999999999999</v>
      </c>
      <c r="E27" s="91">
        <f t="shared" si="3"/>
        <v>18.555</v>
      </c>
      <c r="F27" s="91">
        <f t="shared" si="3"/>
        <v>19.84</v>
      </c>
      <c r="G27" s="91">
        <f t="shared" si="3"/>
        <v>7.1369999999999996</v>
      </c>
      <c r="H27" s="91">
        <f t="shared" si="3"/>
        <v>-2.2959999999999998</v>
      </c>
      <c r="I27" s="91">
        <f t="shared" si="3"/>
        <v>-4.71</v>
      </c>
      <c r="J27" s="91">
        <f t="shared" si="3"/>
        <v>-4.0220000000000002</v>
      </c>
      <c r="K27" s="91">
        <f t="shared" si="3"/>
        <v>1.335</v>
      </c>
      <c r="L27" s="91">
        <f t="shared" si="3"/>
        <v>10.763</v>
      </c>
      <c r="M27" s="92">
        <f>SUM(C27:G27)</f>
        <v>66.36</v>
      </c>
      <c r="N27" s="92">
        <f>SUM(C27:L27)</f>
        <v>67.429999999999993</v>
      </c>
    </row>
    <row r="28" spans="1:14">
      <c r="A28" s="82"/>
      <c r="B28" s="83"/>
      <c r="C28" s="83"/>
      <c r="D28" s="83"/>
      <c r="E28" s="83"/>
      <c r="F28" s="83"/>
      <c r="G28" s="83"/>
      <c r="H28" s="83"/>
      <c r="I28" s="83"/>
      <c r="J28" s="83"/>
      <c r="K28" s="83"/>
      <c r="L28" s="83"/>
      <c r="M28" s="83"/>
      <c r="N28" s="83"/>
    </row>
    <row r="29" spans="1:14">
      <c r="A29" s="82" t="s">
        <v>271</v>
      </c>
      <c r="B29" s="84">
        <f t="shared" ref="B29:L29" si="4">B13+B21+B23+B27</f>
        <v>-80.454999999999998</v>
      </c>
      <c r="C29" s="84">
        <f t="shared" si="4"/>
        <v>76.698000000000022</v>
      </c>
      <c r="D29" s="84">
        <f t="shared" si="4"/>
        <v>138.63899999999998</v>
      </c>
      <c r="E29" s="84">
        <f t="shared" si="4"/>
        <v>146.05799999999999</v>
      </c>
      <c r="F29" s="84">
        <f t="shared" si="4"/>
        <v>142.29599999999999</v>
      </c>
      <c r="G29" s="84">
        <f t="shared" si="4"/>
        <v>106.36200000000001</v>
      </c>
      <c r="H29" s="84">
        <f t="shared" si="4"/>
        <v>76.469999999999985</v>
      </c>
      <c r="I29" s="84">
        <f t="shared" si="4"/>
        <v>54.036999999999992</v>
      </c>
      <c r="J29" s="84">
        <f t="shared" si="4"/>
        <v>42.023000000000003</v>
      </c>
      <c r="K29" s="84">
        <f t="shared" si="4"/>
        <v>62.42799999999999</v>
      </c>
      <c r="L29" s="84">
        <f t="shared" si="4"/>
        <v>93.662000000000006</v>
      </c>
      <c r="M29" s="93">
        <f>SUM(C29:G29)</f>
        <v>610.053</v>
      </c>
      <c r="N29" s="93">
        <f>SUM(C29:L29)</f>
        <v>938.67300000000012</v>
      </c>
    </row>
    <row r="30" spans="1:14">
      <c r="A30" s="94" t="s">
        <v>272</v>
      </c>
      <c r="B30" s="94">
        <f t="shared" ref="B30:L30" si="5">B5+B29</f>
        <v>5001.0910000000003</v>
      </c>
      <c r="C30" s="94">
        <f t="shared" si="5"/>
        <v>5561.6460000000006</v>
      </c>
      <c r="D30" s="94">
        <f t="shared" si="5"/>
        <v>6011.3810000000003</v>
      </c>
      <c r="E30" s="94">
        <f t="shared" si="5"/>
        <v>6332.2969999999996</v>
      </c>
      <c r="F30" s="94">
        <f t="shared" si="5"/>
        <v>6651.92</v>
      </c>
      <c r="G30" s="94">
        <f t="shared" si="5"/>
        <v>6936.2830000000004</v>
      </c>
      <c r="H30" s="94">
        <f t="shared" si="5"/>
        <v>7240.9160000000002</v>
      </c>
      <c r="I30" s="94">
        <f t="shared" si="5"/>
        <v>7563.4930000000004</v>
      </c>
      <c r="J30" s="94">
        <f t="shared" si="5"/>
        <v>7914.8940000000002</v>
      </c>
      <c r="K30" s="94">
        <f t="shared" si="5"/>
        <v>8320.5239999999994</v>
      </c>
      <c r="L30" s="94">
        <f t="shared" si="5"/>
        <v>8732.853000000001</v>
      </c>
      <c r="M30" s="94"/>
      <c r="N30" s="94"/>
    </row>
    <row r="31" spans="1:14">
      <c r="A31" s="95"/>
      <c r="B31" s="23"/>
      <c r="C31" s="23"/>
      <c r="D31" s="23"/>
      <c r="E31" s="23"/>
      <c r="F31" s="23"/>
      <c r="G31" s="23"/>
      <c r="H31" s="23"/>
      <c r="I31" s="23"/>
      <c r="J31" s="23"/>
      <c r="K31" s="23"/>
      <c r="L31" s="23"/>
      <c r="M31" s="23"/>
      <c r="N31" s="23"/>
    </row>
    <row r="32" spans="1:14">
      <c r="A32" s="78" t="s">
        <v>273</v>
      </c>
      <c r="B32" s="96"/>
      <c r="C32" s="96"/>
      <c r="D32" s="96"/>
      <c r="E32" s="96"/>
      <c r="F32" s="96"/>
      <c r="G32" s="96"/>
      <c r="H32" s="96"/>
      <c r="I32" s="96"/>
      <c r="J32" s="96"/>
      <c r="K32" s="96"/>
      <c r="L32" s="96"/>
      <c r="M32" s="21"/>
      <c r="N32" s="21"/>
    </row>
    <row r="33" spans="1:14" ht="39" customHeight="1">
      <c r="A33" s="103" t="s">
        <v>274</v>
      </c>
      <c r="B33" s="103"/>
      <c r="C33" s="103"/>
      <c r="D33" s="103"/>
      <c r="E33" s="103"/>
      <c r="F33" s="103"/>
      <c r="G33" s="103"/>
      <c r="H33" s="103"/>
      <c r="I33" s="103"/>
      <c r="J33" s="103"/>
      <c r="K33" s="103"/>
      <c r="L33" s="103"/>
      <c r="M33" s="103"/>
      <c r="N33" s="103"/>
    </row>
  </sheetData>
  <mergeCells count="1">
    <mergeCell ref="A33:N33"/>
  </mergeCells>
  <printOptions horizontalCentered="1"/>
  <pageMargins left="0.7" right="0.7" top="0.75" bottom="0.75" header="0.3" footer="0.3"/>
  <pageSetup scale="6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B257B-755B-47E0-AA42-C322A90B8792}">
  <sheetPr>
    <pageSetUpPr fitToPage="1"/>
  </sheetPr>
  <dimension ref="A1:N35"/>
  <sheetViews>
    <sheetView workbookViewId="0"/>
  </sheetViews>
  <sheetFormatPr defaultRowHeight="14.5"/>
  <cols>
    <col min="1" max="1" width="48.81640625" customWidth="1"/>
    <col min="2" max="13" width="10" customWidth="1"/>
    <col min="14" max="15" width="9.54296875" customWidth="1"/>
  </cols>
  <sheetData>
    <row r="1" spans="1:14">
      <c r="A1" s="49" t="s">
        <v>201</v>
      </c>
      <c r="B1" s="50"/>
      <c r="C1" s="50"/>
      <c r="D1" s="50"/>
      <c r="E1" s="50"/>
      <c r="F1" s="50"/>
      <c r="G1" s="50"/>
      <c r="H1" s="50"/>
      <c r="I1" s="50"/>
      <c r="J1" s="50"/>
      <c r="K1" s="50"/>
      <c r="L1" s="50"/>
      <c r="M1" s="50"/>
      <c r="N1" s="50"/>
    </row>
    <row r="2" spans="1:14">
      <c r="A2" s="50" t="s">
        <v>33</v>
      </c>
      <c r="B2" s="50"/>
      <c r="C2" s="50"/>
      <c r="D2" s="50"/>
      <c r="E2" s="50"/>
      <c r="F2" s="50"/>
      <c r="G2" s="50"/>
      <c r="H2" s="50"/>
      <c r="I2" s="50"/>
      <c r="J2" s="50"/>
      <c r="K2" s="50"/>
      <c r="L2" s="50"/>
      <c r="M2" s="50"/>
      <c r="N2" s="50"/>
    </row>
    <row r="3" spans="1:14">
      <c r="A3" s="51"/>
      <c r="B3" s="37">
        <v>2024</v>
      </c>
      <c r="C3" s="37">
        <v>2025</v>
      </c>
      <c r="D3" s="37">
        <v>2026</v>
      </c>
      <c r="E3" s="37">
        <v>2027</v>
      </c>
      <c r="F3" s="37">
        <v>2028</v>
      </c>
      <c r="G3" s="37">
        <v>2029</v>
      </c>
      <c r="H3" s="37">
        <v>2030</v>
      </c>
      <c r="I3" s="37">
        <v>2031</v>
      </c>
      <c r="J3" s="37">
        <v>2032</v>
      </c>
      <c r="K3" s="37">
        <v>2033</v>
      </c>
      <c r="L3" s="37">
        <v>2034</v>
      </c>
      <c r="M3" s="37" t="s">
        <v>18</v>
      </c>
      <c r="N3" s="37" t="s">
        <v>19</v>
      </c>
    </row>
    <row r="4" spans="1:14">
      <c r="B4" s="52"/>
      <c r="C4" s="52"/>
      <c r="D4" s="52"/>
      <c r="E4" s="52"/>
      <c r="F4" s="52"/>
      <c r="G4" s="52"/>
      <c r="H4" s="52"/>
      <c r="I4" s="52"/>
      <c r="J4" s="52"/>
      <c r="K4" s="52"/>
      <c r="L4" s="52"/>
      <c r="M4" s="52"/>
      <c r="N4" s="52"/>
    </row>
    <row r="5" spans="1:14">
      <c r="A5" t="s">
        <v>291</v>
      </c>
      <c r="B5" s="53">
        <v>6940.9040000000005</v>
      </c>
      <c r="C5" s="53">
        <v>7265.9629999999997</v>
      </c>
      <c r="D5" s="53">
        <v>7419.3919999999998</v>
      </c>
      <c r="E5" s="53">
        <v>7696.576</v>
      </c>
      <c r="F5" s="53">
        <v>8082.5119999999997</v>
      </c>
      <c r="G5" s="53">
        <v>8312.8420000000006</v>
      </c>
      <c r="H5" s="53">
        <v>8804.9269999999997</v>
      </c>
      <c r="I5" s="53">
        <v>9123.3829999999998</v>
      </c>
      <c r="J5" s="53">
        <v>9543.9110000000001</v>
      </c>
      <c r="K5" s="53">
        <v>10059.540000000001</v>
      </c>
      <c r="L5" s="53">
        <v>10315.719999999999</v>
      </c>
      <c r="M5" s="53"/>
      <c r="N5" s="53"/>
    </row>
    <row r="6" spans="1:14">
      <c r="B6" s="53"/>
      <c r="C6" s="53"/>
      <c r="D6" s="53"/>
      <c r="E6" s="53"/>
      <c r="F6" s="53"/>
      <c r="G6" s="53"/>
      <c r="H6" s="53"/>
      <c r="I6" s="53"/>
      <c r="J6" s="53"/>
      <c r="K6" s="53"/>
      <c r="L6" s="53"/>
      <c r="M6" s="53"/>
      <c r="N6" s="53"/>
    </row>
    <row r="7" spans="1:14">
      <c r="A7" t="s">
        <v>202</v>
      </c>
      <c r="B7" s="53"/>
      <c r="C7" s="53"/>
      <c r="D7" s="53"/>
      <c r="E7" s="53"/>
      <c r="F7" s="53"/>
      <c r="G7" s="53"/>
      <c r="H7" s="53"/>
      <c r="I7" s="53"/>
      <c r="J7" s="53"/>
      <c r="K7" s="53"/>
      <c r="L7" s="53"/>
      <c r="M7" s="53"/>
      <c r="N7" s="53"/>
    </row>
    <row r="8" spans="1:14">
      <c r="A8" s="54" t="s">
        <v>171</v>
      </c>
      <c r="B8" s="53">
        <v>3.5330000000000283</v>
      </c>
      <c r="C8" s="53">
        <v>7.1079999999999171</v>
      </c>
      <c r="D8" s="53">
        <v>1.2040000000000737</v>
      </c>
      <c r="E8" s="53">
        <v>0.14599999999998364</v>
      </c>
      <c r="F8" s="53">
        <v>-0.73099999999999998</v>
      </c>
      <c r="G8" s="53">
        <v>-1.3810000000000136</v>
      </c>
      <c r="H8" s="53">
        <v>-0.7390000000000132</v>
      </c>
      <c r="I8" s="53">
        <v>1.1790000000000189</v>
      </c>
      <c r="J8" s="53">
        <v>1.9330000000000545</v>
      </c>
      <c r="K8" s="53">
        <v>2.6140000000000256</v>
      </c>
      <c r="L8" s="53">
        <v>2.272000000000038</v>
      </c>
      <c r="M8" s="53">
        <v>6.3459999999999601</v>
      </c>
      <c r="N8" s="53">
        <v>13.605000000000084</v>
      </c>
    </row>
    <row r="9" spans="1:14">
      <c r="A9" s="54" t="s">
        <v>172</v>
      </c>
      <c r="B9" s="53">
        <v>-15.685579441184599</v>
      </c>
      <c r="C9" s="53">
        <v>17.372478695270349</v>
      </c>
      <c r="D9" s="53">
        <v>0.80218096636868297</v>
      </c>
      <c r="E9" s="53">
        <v>1.2394077560351282</v>
      </c>
      <c r="F9" s="53">
        <v>-0.79484173870751773</v>
      </c>
      <c r="G9" s="53">
        <v>-0.17891540975859477</v>
      </c>
      <c r="H9" s="53">
        <v>-0.21599999999999997</v>
      </c>
      <c r="I9" s="53">
        <v>-0.24499999999999994</v>
      </c>
      <c r="J9" s="53">
        <v>-0.21700000000000003</v>
      </c>
      <c r="K9" s="53">
        <v>-0.19800000000000001</v>
      </c>
      <c r="L9" s="53">
        <v>-0.10299999999999999</v>
      </c>
      <c r="M9" s="53">
        <v>18.440310269208048</v>
      </c>
      <c r="N9" s="53">
        <v>17.461310269208045</v>
      </c>
    </row>
    <row r="10" spans="1:14">
      <c r="A10" s="55" t="s">
        <v>203</v>
      </c>
      <c r="B10" s="53">
        <v>-0.16440617097006549</v>
      </c>
      <c r="C10" s="53">
        <v>-2.8356514612228878E-2</v>
      </c>
      <c r="D10" s="53">
        <v>0.51938847776103469</v>
      </c>
      <c r="E10" s="53">
        <v>0.50386792072314146</v>
      </c>
      <c r="F10" s="53">
        <v>0.48636134800649627</v>
      </c>
      <c r="G10" s="53">
        <v>0.45379444766550331</v>
      </c>
      <c r="H10" s="53">
        <v>0.42792424195945694</v>
      </c>
      <c r="I10" s="53">
        <v>0.44042029760440582</v>
      </c>
      <c r="J10" s="53">
        <v>0.49461192668112902</v>
      </c>
      <c r="K10" s="53">
        <v>0.57309657279100834</v>
      </c>
      <c r="L10" s="53">
        <v>0.66084617031492898</v>
      </c>
      <c r="M10" s="56">
        <v>1.9350556795439469</v>
      </c>
      <c r="N10" s="56">
        <v>4.5319548888948766</v>
      </c>
    </row>
    <row r="11" spans="1:14">
      <c r="A11" t="s">
        <v>174</v>
      </c>
      <c r="B11" s="57">
        <v>-12.316985612154637</v>
      </c>
      <c r="C11" s="57">
        <v>24.452122180658037</v>
      </c>
      <c r="D11" s="57">
        <v>2.5255694441297916</v>
      </c>
      <c r="E11" s="57">
        <v>1.8892756767582535</v>
      </c>
      <c r="F11" s="57">
        <v>-1.0394803907010213</v>
      </c>
      <c r="G11" s="57">
        <v>-1.106120962093105</v>
      </c>
      <c r="H11" s="57">
        <v>-0.52707575804055629</v>
      </c>
      <c r="I11" s="57">
        <v>1.3744202976044249</v>
      </c>
      <c r="J11" s="57">
        <v>2.2106119266811834</v>
      </c>
      <c r="K11" s="57">
        <v>2.9890965727910341</v>
      </c>
      <c r="L11" s="57">
        <v>2.8298461703149669</v>
      </c>
      <c r="M11" s="53">
        <v>26.721365948751956</v>
      </c>
      <c r="N11" s="53">
        <v>35.598265158103004</v>
      </c>
    </row>
    <row r="12" spans="1:14">
      <c r="A12" t="s">
        <v>204</v>
      </c>
      <c r="B12" s="53"/>
      <c r="C12" s="53"/>
      <c r="D12" s="53"/>
      <c r="E12" s="53"/>
      <c r="F12" s="53"/>
      <c r="G12" s="53"/>
      <c r="H12" s="53"/>
      <c r="I12" s="53"/>
      <c r="J12" s="53"/>
      <c r="K12" s="53"/>
      <c r="L12" s="53"/>
      <c r="M12" s="53"/>
      <c r="N12" s="53"/>
    </row>
    <row r="13" spans="1:14">
      <c r="A13" t="s">
        <v>205</v>
      </c>
      <c r="B13" s="53"/>
      <c r="C13" s="53"/>
      <c r="D13" s="53"/>
      <c r="E13" s="53"/>
      <c r="F13" s="53"/>
      <c r="G13" s="53"/>
      <c r="H13" s="53"/>
      <c r="I13" s="53"/>
      <c r="J13" s="53"/>
      <c r="K13" s="53"/>
      <c r="L13" s="53"/>
      <c r="M13" s="53"/>
      <c r="N13" s="53"/>
    </row>
    <row r="14" spans="1:14">
      <c r="A14" t="s">
        <v>206</v>
      </c>
      <c r="B14" s="53">
        <v>-39.400631867050059</v>
      </c>
      <c r="C14" s="53">
        <v>-7.9343894159807977</v>
      </c>
      <c r="D14" s="53">
        <v>13.757535476706085</v>
      </c>
      <c r="E14" s="53">
        <v>13.089240466270269</v>
      </c>
      <c r="F14" s="53">
        <v>12.760503971960798</v>
      </c>
      <c r="G14" s="53">
        <v>5.5364848186508135</v>
      </c>
      <c r="H14" s="53">
        <v>7.0320000000000347</v>
      </c>
      <c r="I14" s="53">
        <v>1.0629999999999336</v>
      </c>
      <c r="J14" s="53">
        <v>0.32699999999997909</v>
      </c>
      <c r="K14" s="53">
        <v>0.14600000000000091</v>
      </c>
      <c r="L14" s="53">
        <v>-3.1999999999981807E-2</v>
      </c>
      <c r="M14" s="53">
        <v>37.209375317607169</v>
      </c>
      <c r="N14" s="53">
        <v>45.745375317607127</v>
      </c>
    </row>
    <row r="15" spans="1:14">
      <c r="A15" t="s">
        <v>207</v>
      </c>
      <c r="B15" s="58">
        <v>-5.2017886917654348</v>
      </c>
      <c r="C15" s="58">
        <v>5.9049107207103848</v>
      </c>
      <c r="D15" s="58">
        <v>7.5032835569251866</v>
      </c>
      <c r="E15" s="58">
        <v>2.9913517776945588</v>
      </c>
      <c r="F15" s="58">
        <v>2.9393377667467036</v>
      </c>
      <c r="G15" s="58">
        <v>2.5504305911077969</v>
      </c>
      <c r="H15" s="58">
        <v>0.53800000000000725</v>
      </c>
      <c r="I15" s="58">
        <v>-0.3250000000001092</v>
      </c>
      <c r="J15" s="58">
        <v>-0.4770000000000546</v>
      </c>
      <c r="K15" s="58">
        <v>-0.59999999999993103</v>
      </c>
      <c r="L15" s="58">
        <v>-0.24700000000008004</v>
      </c>
      <c r="M15" s="58">
        <v>21.889314413184632</v>
      </c>
      <c r="N15" s="58">
        <v>20.778314413184464</v>
      </c>
    </row>
    <row r="16" spans="1:14">
      <c r="A16" t="s">
        <v>208</v>
      </c>
      <c r="B16" s="53">
        <v>-44.602420558815496</v>
      </c>
      <c r="C16" s="53">
        <v>-2.0294786952704129</v>
      </c>
      <c r="D16" s="53">
        <v>21.260819033631272</v>
      </c>
      <c r="E16" s="53">
        <v>16.080592243964826</v>
      </c>
      <c r="F16" s="53">
        <v>15.699841738707502</v>
      </c>
      <c r="G16" s="53">
        <v>8.0869154097586105</v>
      </c>
      <c r="H16" s="53">
        <v>7.570000000000042</v>
      </c>
      <c r="I16" s="53">
        <v>0.73799999999982435</v>
      </c>
      <c r="J16" s="53">
        <v>-0.15000000000007552</v>
      </c>
      <c r="K16" s="53">
        <v>-0.45399999999993013</v>
      </c>
      <c r="L16" s="53">
        <v>-0.27900000000006187</v>
      </c>
      <c r="M16" s="53">
        <v>59.098689730791797</v>
      </c>
      <c r="N16" s="53">
        <v>66.523689730791588</v>
      </c>
    </row>
    <row r="17" spans="1:14">
      <c r="A17" s="59" t="s">
        <v>180</v>
      </c>
      <c r="B17" s="53">
        <v>46.11</v>
      </c>
      <c r="C17" s="53">
        <v>54.14</v>
      </c>
      <c r="D17" s="53">
        <v>58.192999999999998</v>
      </c>
      <c r="E17" s="53">
        <v>65.338999999999999</v>
      </c>
      <c r="F17" s="53">
        <v>66.081999999999994</v>
      </c>
      <c r="G17" s="53">
        <v>75.478999999999999</v>
      </c>
      <c r="H17" s="53">
        <v>79.597999999999999</v>
      </c>
      <c r="I17" s="53">
        <v>83.049000000000007</v>
      </c>
      <c r="J17" s="53">
        <v>88.102000000000004</v>
      </c>
      <c r="K17" s="53">
        <v>93.278000000000006</v>
      </c>
      <c r="L17" s="53">
        <v>101.158</v>
      </c>
      <c r="M17" s="53">
        <v>319.233</v>
      </c>
      <c r="N17" s="53">
        <v>764.41800000000001</v>
      </c>
    </row>
    <row r="18" spans="1:14">
      <c r="A18" s="59" t="s">
        <v>181</v>
      </c>
      <c r="B18" s="53">
        <v>16.911000000000001</v>
      </c>
      <c r="C18" s="53">
        <v>24.47</v>
      </c>
      <c r="D18" s="53">
        <v>27.507999999999999</v>
      </c>
      <c r="E18" s="53">
        <v>29.468</v>
      </c>
      <c r="F18" s="53">
        <v>32.003999999999998</v>
      </c>
      <c r="G18" s="53">
        <v>33.704999999999998</v>
      </c>
      <c r="H18" s="53">
        <v>34.698</v>
      </c>
      <c r="I18" s="53">
        <v>36.042999999999999</v>
      </c>
      <c r="J18" s="53">
        <v>37.628999999999998</v>
      </c>
      <c r="K18" s="53">
        <v>39.850999999999999</v>
      </c>
      <c r="L18" s="53">
        <v>42.048000000000002</v>
      </c>
      <c r="M18" s="53">
        <v>147.15499999999997</v>
      </c>
      <c r="N18" s="53">
        <v>337.42399999999998</v>
      </c>
    </row>
    <row r="19" spans="1:14">
      <c r="A19" s="59" t="s">
        <v>182</v>
      </c>
      <c r="B19" s="53">
        <v>11.173</v>
      </c>
      <c r="C19" s="53">
        <v>17.82</v>
      </c>
      <c r="D19" s="53">
        <v>14.755000000000001</v>
      </c>
      <c r="E19" s="53">
        <v>19.120999999999999</v>
      </c>
      <c r="F19" s="53">
        <v>24.835999999999999</v>
      </c>
      <c r="G19" s="53">
        <v>22.997</v>
      </c>
      <c r="H19" s="53">
        <v>27.986000000000001</v>
      </c>
      <c r="I19" s="53">
        <v>31.224</v>
      </c>
      <c r="J19" s="53">
        <v>34.536999999999999</v>
      </c>
      <c r="K19" s="53">
        <v>24.323</v>
      </c>
      <c r="L19" s="53">
        <v>80.661000000000001</v>
      </c>
      <c r="M19" s="53">
        <v>99.528999999999996</v>
      </c>
      <c r="N19" s="53">
        <v>298.26</v>
      </c>
    </row>
    <row r="20" spans="1:14">
      <c r="A20" s="60" t="s">
        <v>183</v>
      </c>
      <c r="B20" s="53">
        <v>2.0659999999999998</v>
      </c>
      <c r="C20" s="53">
        <v>20.247</v>
      </c>
      <c r="D20" s="53">
        <v>22.564</v>
      </c>
      <c r="E20" s="53">
        <v>25.652999999999999</v>
      </c>
      <c r="F20" s="53">
        <v>29.353000000000002</v>
      </c>
      <c r="G20" s="53">
        <v>26.751000000000001</v>
      </c>
      <c r="H20" s="53">
        <v>30.382999999999999</v>
      </c>
      <c r="I20" s="53">
        <v>31.510999999999999</v>
      </c>
      <c r="J20" s="53">
        <v>32.070999999999998</v>
      </c>
      <c r="K20" s="53">
        <v>35.671999999999997</v>
      </c>
      <c r="L20" s="53">
        <v>34.098999999999997</v>
      </c>
      <c r="M20" s="53">
        <v>124.56800000000001</v>
      </c>
      <c r="N20" s="53">
        <v>288.30400000000003</v>
      </c>
    </row>
    <row r="21" spans="1:14">
      <c r="A21" s="59" t="s">
        <v>184</v>
      </c>
      <c r="B21" s="53">
        <v>-18.076000000000001</v>
      </c>
      <c r="C21" s="53">
        <v>-10.298</v>
      </c>
      <c r="D21" s="53">
        <v>-12.99</v>
      </c>
      <c r="E21" s="53">
        <v>-13.667</v>
      </c>
      <c r="F21" s="53">
        <v>-14.49</v>
      </c>
      <c r="G21" s="53">
        <v>-15.263</v>
      </c>
      <c r="H21" s="53">
        <v>-16.055</v>
      </c>
      <c r="I21" s="53">
        <v>-17.062999999999999</v>
      </c>
      <c r="J21" s="53">
        <v>-17.995000000000001</v>
      </c>
      <c r="K21" s="53">
        <v>-19.006</v>
      </c>
      <c r="L21" s="53">
        <v>-20.039000000000001</v>
      </c>
      <c r="M21" s="53">
        <v>-66.707999999999998</v>
      </c>
      <c r="N21" s="53">
        <v>-156.86599999999999</v>
      </c>
    </row>
    <row r="22" spans="1:14">
      <c r="A22" s="59" t="s">
        <v>185</v>
      </c>
      <c r="B22" s="53">
        <v>2.456</v>
      </c>
      <c r="C22" s="53">
        <v>8.7189999999999994</v>
      </c>
      <c r="D22" s="53">
        <v>10.836</v>
      </c>
      <c r="E22" s="53">
        <v>11.621</v>
      </c>
      <c r="F22" s="53">
        <v>11.077999999999999</v>
      </c>
      <c r="G22" s="53">
        <v>8.6129999999999995</v>
      </c>
      <c r="H22" s="53">
        <v>8.0589999999999993</v>
      </c>
      <c r="I22" s="53">
        <v>8.9469999999999992</v>
      </c>
      <c r="J22" s="53">
        <v>10.461</v>
      </c>
      <c r="K22" s="53">
        <v>12.542</v>
      </c>
      <c r="L22" s="53">
        <v>14.986000000000001</v>
      </c>
      <c r="M22" s="53">
        <v>50.867000000000004</v>
      </c>
      <c r="N22" s="53">
        <v>105.86200000000001</v>
      </c>
    </row>
    <row r="23" spans="1:14">
      <c r="A23" s="61" t="s">
        <v>186</v>
      </c>
      <c r="B23" s="53">
        <v>-11.907</v>
      </c>
      <c r="C23" s="53">
        <v>-8.4220000000000006</v>
      </c>
      <c r="D23" s="53">
        <v>-6.6289999999999996</v>
      </c>
      <c r="E23" s="53">
        <v>-7.8869999999999996</v>
      </c>
      <c r="F23" s="53">
        <v>-8.516</v>
      </c>
      <c r="G23" s="53">
        <v>-4.8</v>
      </c>
      <c r="H23" s="53">
        <v>-6.0110000000000001</v>
      </c>
      <c r="I23" s="53">
        <v>-6.3</v>
      </c>
      <c r="J23" s="53">
        <v>-6.4960000000000004</v>
      </c>
      <c r="K23" s="53">
        <v>-6.7640000000000002</v>
      </c>
      <c r="L23" s="53">
        <v>-7.07</v>
      </c>
      <c r="M23" s="53">
        <v>-36.253999999999998</v>
      </c>
      <c r="N23" s="53">
        <v>-68.89500000000001</v>
      </c>
    </row>
    <row r="24" spans="1:14">
      <c r="A24" s="59" t="s">
        <v>187</v>
      </c>
      <c r="B24" s="53">
        <v>-2.593</v>
      </c>
      <c r="C24" s="53">
        <v>-28.977</v>
      </c>
      <c r="D24" s="53">
        <v>-0.29099999999999998</v>
      </c>
      <c r="E24" s="53">
        <v>2.5819999999999999</v>
      </c>
      <c r="F24" s="53">
        <v>-3.9809999999999999</v>
      </c>
      <c r="G24" s="53">
        <v>-7.56</v>
      </c>
      <c r="H24" s="53">
        <v>-8.0050000000000008</v>
      </c>
      <c r="I24" s="53">
        <v>-3.359</v>
      </c>
      <c r="J24" s="53">
        <v>-1.3859999999999999</v>
      </c>
      <c r="K24" s="53">
        <v>7.71</v>
      </c>
      <c r="L24" s="53">
        <v>-8.3320000000000007</v>
      </c>
      <c r="M24" s="53">
        <v>-38.227000000000004</v>
      </c>
      <c r="N24" s="53">
        <v>-51.599000000000011</v>
      </c>
    </row>
    <row r="25" spans="1:14">
      <c r="A25" s="61" t="s">
        <v>188</v>
      </c>
      <c r="B25" s="53">
        <v>0.84899999999999998</v>
      </c>
      <c r="C25" s="53">
        <v>2.1789999999999998</v>
      </c>
      <c r="D25" s="53">
        <v>2.7229999999999999</v>
      </c>
      <c r="E25" s="53">
        <v>3.2290000000000001</v>
      </c>
      <c r="F25" s="53">
        <v>3.4740000000000002</v>
      </c>
      <c r="G25" s="53">
        <v>3.2280000000000002</v>
      </c>
      <c r="H25" s="53">
        <v>3.6560000000000001</v>
      </c>
      <c r="I25" s="53">
        <v>3.899</v>
      </c>
      <c r="J25" s="53">
        <v>4.1310000000000002</v>
      </c>
      <c r="K25" s="53">
        <v>4.3630000000000004</v>
      </c>
      <c r="L25" s="53">
        <v>4.5970000000000004</v>
      </c>
      <c r="M25" s="53">
        <v>14.833</v>
      </c>
      <c r="N25" s="53">
        <v>35.478999999999999</v>
      </c>
    </row>
    <row r="26" spans="1:14">
      <c r="A26" s="62" t="s">
        <v>209</v>
      </c>
      <c r="B26" s="53">
        <v>-65.2</v>
      </c>
      <c r="C26" s="53">
        <v>52.131999999999998</v>
      </c>
      <c r="D26" s="53">
        <v>32.761000000000003</v>
      </c>
      <c r="E26" s="53">
        <v>15.247</v>
      </c>
      <c r="F26" s="53">
        <v>14.271000000000001</v>
      </c>
      <c r="G26" s="53">
        <v>7.0259999999999998</v>
      </c>
      <c r="H26" s="53">
        <v>13.443</v>
      </c>
      <c r="I26" s="53">
        <v>19.355</v>
      </c>
      <c r="J26" s="53">
        <v>21.67</v>
      </c>
      <c r="K26" s="53">
        <v>10.852</v>
      </c>
      <c r="L26" s="53">
        <v>14.79</v>
      </c>
      <c r="M26" s="53">
        <v>121.437</v>
      </c>
      <c r="N26" s="53">
        <v>201.54699999999997</v>
      </c>
    </row>
    <row r="27" spans="1:14" ht="16.5">
      <c r="A27" s="8" t="s">
        <v>210</v>
      </c>
      <c r="B27" s="56">
        <v>8.8344061709700661</v>
      </c>
      <c r="C27" s="56">
        <v>18.899356514612229</v>
      </c>
      <c r="D27" s="56">
        <v>20.125611522238966</v>
      </c>
      <c r="E27" s="56">
        <v>2.1071320792768589</v>
      </c>
      <c r="F27" s="56">
        <v>-13.590361348006496</v>
      </c>
      <c r="G27" s="56">
        <v>8.1092055523344975</v>
      </c>
      <c r="H27" s="56">
        <v>22.870075758040542</v>
      </c>
      <c r="I27" s="56">
        <v>35.916579702395595</v>
      </c>
      <c r="J27" s="56">
        <v>46.821388073318872</v>
      </c>
      <c r="K27" s="56">
        <v>57.080903427208995</v>
      </c>
      <c r="L27" s="56">
        <v>63.116153829685075</v>
      </c>
      <c r="M27" s="56">
        <v>35.650944320456048</v>
      </c>
      <c r="N27" s="56">
        <v>261.45604511110514</v>
      </c>
    </row>
    <row r="28" spans="1:14">
      <c r="A28" t="s">
        <v>211</v>
      </c>
      <c r="B28" s="58">
        <v>-53.979014387845424</v>
      </c>
      <c r="C28" s="58">
        <v>148.8798778193418</v>
      </c>
      <c r="D28" s="58">
        <v>190.81643055587026</v>
      </c>
      <c r="E28" s="58">
        <v>168.89372432324168</v>
      </c>
      <c r="F28" s="58">
        <v>156.220480390701</v>
      </c>
      <c r="G28" s="58">
        <v>166.37212096209311</v>
      </c>
      <c r="H28" s="58">
        <v>198.1920757580406</v>
      </c>
      <c r="I28" s="58">
        <v>223.96057970239542</v>
      </c>
      <c r="J28" s="58">
        <v>249.39538807331883</v>
      </c>
      <c r="K28" s="58">
        <v>259.4479034272091</v>
      </c>
      <c r="L28" s="58">
        <v>319.73515382968503</v>
      </c>
      <c r="M28" s="58">
        <v>831.18263405124799</v>
      </c>
      <c r="N28" s="58">
        <v>2081.9137348418972</v>
      </c>
    </row>
    <row r="29" spans="1:14">
      <c r="B29" s="53"/>
      <c r="C29" s="53"/>
      <c r="D29" s="53"/>
      <c r="E29" s="53"/>
      <c r="F29" s="53"/>
      <c r="G29" s="53"/>
      <c r="H29" s="53"/>
      <c r="I29" s="53"/>
      <c r="J29" s="53"/>
      <c r="K29" s="53"/>
      <c r="L29" s="53"/>
      <c r="M29" s="53"/>
      <c r="N29" s="53"/>
    </row>
    <row r="30" spans="1:14">
      <c r="A30" t="s">
        <v>212</v>
      </c>
      <c r="B30" s="58">
        <v>-66.296000000000276</v>
      </c>
      <c r="C30" s="58">
        <v>173.33200000000033</v>
      </c>
      <c r="D30" s="58">
        <v>193.34200000000055</v>
      </c>
      <c r="E30" s="58">
        <v>170.78300000000036</v>
      </c>
      <c r="F30" s="58">
        <v>155.18099999999959</v>
      </c>
      <c r="G30" s="58">
        <v>165.26599999999962</v>
      </c>
      <c r="H30" s="58">
        <v>197.66500000000087</v>
      </c>
      <c r="I30" s="58">
        <v>225.33500000000095</v>
      </c>
      <c r="J30" s="58">
        <v>251.60599999999977</v>
      </c>
      <c r="K30" s="58">
        <v>262.4369999999999</v>
      </c>
      <c r="L30" s="58">
        <v>322.56500000000051</v>
      </c>
      <c r="M30" s="58">
        <v>857.90400000000045</v>
      </c>
      <c r="N30" s="58">
        <v>2117.5120000000024</v>
      </c>
    </row>
    <row r="31" spans="1:14">
      <c r="B31" s="53"/>
      <c r="C31" s="53"/>
      <c r="D31" s="53"/>
      <c r="E31" s="53"/>
      <c r="F31" s="53"/>
      <c r="G31" s="53"/>
      <c r="H31" s="53"/>
      <c r="I31" s="53"/>
      <c r="J31" s="53"/>
      <c r="K31" s="53"/>
      <c r="L31" s="53"/>
      <c r="M31" s="53"/>
      <c r="N31" s="53"/>
    </row>
    <row r="32" spans="1:14">
      <c r="A32" t="s">
        <v>213</v>
      </c>
      <c r="B32" s="53">
        <v>6874.6080000000002</v>
      </c>
      <c r="C32" s="53">
        <v>7439.2950000000001</v>
      </c>
      <c r="D32" s="53">
        <v>7612.7340000000004</v>
      </c>
      <c r="E32" s="53">
        <v>7867.3590000000004</v>
      </c>
      <c r="F32" s="53">
        <v>8237.6929999999993</v>
      </c>
      <c r="G32" s="53">
        <v>8478.1080000000002</v>
      </c>
      <c r="H32" s="53">
        <v>9002.5920000000006</v>
      </c>
      <c r="I32" s="53">
        <v>9348.7180000000008</v>
      </c>
      <c r="J32" s="53">
        <v>9795.5169999999998</v>
      </c>
      <c r="K32" s="53">
        <v>10321.977000000001</v>
      </c>
      <c r="L32" s="53">
        <v>10638.285</v>
      </c>
      <c r="M32" s="53"/>
      <c r="N32" s="53"/>
    </row>
    <row r="33" spans="1:14">
      <c r="A33" s="63"/>
      <c r="B33" s="63"/>
      <c r="C33" s="63"/>
      <c r="D33" s="63"/>
      <c r="E33" s="63"/>
      <c r="F33" s="63"/>
      <c r="G33" s="63"/>
      <c r="H33" s="63"/>
      <c r="I33" s="63"/>
      <c r="J33" s="63"/>
      <c r="K33" s="63"/>
      <c r="L33" s="63"/>
      <c r="M33" s="63"/>
      <c r="N33" s="63"/>
    </row>
    <row r="34" spans="1:14">
      <c r="A34" t="s">
        <v>198</v>
      </c>
    </row>
    <row r="35" spans="1:14">
      <c r="A35" t="s">
        <v>214</v>
      </c>
    </row>
  </sheetData>
  <printOptions horizontalCentered="1"/>
  <pageMargins left="0.7" right="0.7" top="0.75" bottom="0.75" header="0.3" footer="0.3"/>
  <pageSetup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C5FB5-AC8E-40AE-B1D7-A885F21E8236}">
  <sheetPr>
    <pageSetUpPr fitToPage="1"/>
  </sheetPr>
  <dimension ref="A1:O32"/>
  <sheetViews>
    <sheetView zoomScale="90" zoomScaleNormal="90" workbookViewId="0">
      <pane xSplit="1" ySplit="4" topLeftCell="B5" activePane="bottomRight" state="frozen"/>
      <selection activeCell="B35" sqref="B35"/>
      <selection pane="topRight" activeCell="B35" sqref="B35"/>
      <selection pane="bottomLeft" activeCell="B35" sqref="B35"/>
      <selection pane="bottomRight"/>
    </sheetView>
  </sheetViews>
  <sheetFormatPr defaultColWidth="9.1796875" defaultRowHeight="14.5"/>
  <cols>
    <col min="1" max="1" width="48.81640625" style="110" customWidth="1"/>
    <col min="2" max="13" width="10" style="110" customWidth="1"/>
    <col min="14" max="15" width="9.54296875" style="110" customWidth="1"/>
    <col min="16" max="22" width="9.1796875" style="110"/>
    <col min="23" max="23" width="25.81640625" style="110" bestFit="1" customWidth="1"/>
    <col min="24" max="16384" width="9.1796875" style="110"/>
  </cols>
  <sheetData>
    <row r="1" spans="1:15">
      <c r="A1" s="124" t="s">
        <v>292</v>
      </c>
      <c r="B1" s="123"/>
      <c r="C1" s="123"/>
      <c r="D1" s="123"/>
      <c r="E1" s="123"/>
      <c r="F1" s="123"/>
      <c r="G1" s="123"/>
      <c r="H1" s="123"/>
      <c r="I1" s="123"/>
      <c r="J1" s="123"/>
      <c r="K1" s="123"/>
      <c r="L1" s="123"/>
      <c r="M1" s="123"/>
      <c r="N1" s="123"/>
      <c r="O1" s="123"/>
    </row>
    <row r="2" spans="1:15">
      <c r="A2" s="122" t="s">
        <v>16</v>
      </c>
      <c r="B2" s="122"/>
      <c r="C2" s="122"/>
      <c r="D2" s="122"/>
      <c r="E2" s="122"/>
      <c r="F2" s="122"/>
      <c r="G2" s="122"/>
      <c r="H2" s="122"/>
      <c r="I2" s="122"/>
      <c r="J2" s="122"/>
      <c r="K2" s="122"/>
      <c r="L2" s="122"/>
      <c r="M2" s="122"/>
      <c r="N2" s="122"/>
      <c r="O2" s="122"/>
    </row>
    <row r="3" spans="1:15" s="120" customFormat="1">
      <c r="N3" s="121" t="s">
        <v>17</v>
      </c>
      <c r="O3" s="121"/>
    </row>
    <row r="4" spans="1:15" s="118" customFormat="1">
      <c r="B4" s="119">
        <v>2023</v>
      </c>
      <c r="C4" s="119">
        <v>2024</v>
      </c>
      <c r="D4" s="119">
        <v>2025</v>
      </c>
      <c r="E4" s="119">
        <v>2026</v>
      </c>
      <c r="F4" s="119">
        <v>2027</v>
      </c>
      <c r="G4" s="119">
        <v>2028</v>
      </c>
      <c r="H4" s="119">
        <v>2029</v>
      </c>
      <c r="I4" s="119">
        <v>2030</v>
      </c>
      <c r="J4" s="119">
        <v>2031</v>
      </c>
      <c r="K4" s="119">
        <v>2032</v>
      </c>
      <c r="L4" s="119">
        <v>2033</v>
      </c>
      <c r="M4" s="119">
        <v>2034</v>
      </c>
      <c r="N4" s="119" t="s">
        <v>18</v>
      </c>
      <c r="O4" s="119" t="s">
        <v>19</v>
      </c>
    </row>
    <row r="6" spans="1:15">
      <c r="A6" s="116" t="s">
        <v>20</v>
      </c>
    </row>
    <row r="7" spans="1:15">
      <c r="A7" s="110" t="s">
        <v>21</v>
      </c>
      <c r="B7" s="110">
        <v>4440.9470000000001</v>
      </c>
      <c r="C7" s="110">
        <v>5001.0910000000003</v>
      </c>
      <c r="D7" s="110">
        <v>5561.6459999999997</v>
      </c>
      <c r="E7" s="110">
        <v>6011.3810000000003</v>
      </c>
      <c r="F7" s="110">
        <v>6332.2969999999996</v>
      </c>
      <c r="G7" s="110">
        <v>6651.92</v>
      </c>
      <c r="H7" s="110">
        <v>6936.2830000000004</v>
      </c>
      <c r="I7" s="110">
        <v>7240.9160000000002</v>
      </c>
      <c r="J7" s="110">
        <v>7563.4930000000004</v>
      </c>
      <c r="K7" s="110">
        <v>7914.8940000000002</v>
      </c>
      <c r="L7" s="110">
        <v>8320.5239999999994</v>
      </c>
      <c r="M7" s="110">
        <v>8732.8529999999992</v>
      </c>
      <c r="N7" s="110">
        <v>31493.526999999998</v>
      </c>
      <c r="O7" s="110">
        <v>71266.206999999995</v>
      </c>
    </row>
    <row r="8" spans="1:15">
      <c r="A8" s="110" t="s">
        <v>22</v>
      </c>
      <c r="B8" s="115">
        <v>6134.6719999999996</v>
      </c>
      <c r="C8" s="115">
        <v>6874.6080000000002</v>
      </c>
      <c r="D8" s="115">
        <v>7439.2950000000001</v>
      </c>
      <c r="E8" s="115">
        <v>7612.7340000000004</v>
      </c>
      <c r="F8" s="115">
        <v>7867.3590000000004</v>
      </c>
      <c r="G8" s="115">
        <v>8237.6929999999993</v>
      </c>
      <c r="H8" s="115">
        <v>8478.1080000000002</v>
      </c>
      <c r="I8" s="115">
        <v>9002.5920000000006</v>
      </c>
      <c r="J8" s="115">
        <v>9348.7180000000008</v>
      </c>
      <c r="K8" s="115">
        <v>9795.5169999999998</v>
      </c>
      <c r="L8" s="115">
        <v>10321.977000000001</v>
      </c>
      <c r="M8" s="115">
        <v>10638.285</v>
      </c>
      <c r="N8" s="115">
        <v>39635.188999999998</v>
      </c>
      <c r="O8" s="115">
        <v>88742.278000000006</v>
      </c>
    </row>
    <row r="9" spans="1:15">
      <c r="A9" s="111" t="s">
        <v>23</v>
      </c>
      <c r="B9" s="110">
        <v>1693.7249999999999</v>
      </c>
      <c r="C9" s="110">
        <v>1873.5170000000001</v>
      </c>
      <c r="D9" s="110">
        <v>1877.6489999999999</v>
      </c>
      <c r="E9" s="110">
        <v>1601.3530000000001</v>
      </c>
      <c r="F9" s="110">
        <v>1535.0619999999999</v>
      </c>
      <c r="G9" s="110">
        <v>1585.7729999999999</v>
      </c>
      <c r="H9" s="110">
        <v>1541.825</v>
      </c>
      <c r="I9" s="110">
        <v>1761.6759999999999</v>
      </c>
      <c r="J9" s="110">
        <v>1785.2249999999999</v>
      </c>
      <c r="K9" s="110">
        <v>1880.623</v>
      </c>
      <c r="L9" s="110">
        <v>2001.453</v>
      </c>
      <c r="M9" s="110">
        <v>1905.432</v>
      </c>
      <c r="N9" s="110">
        <v>8141.6620000000003</v>
      </c>
      <c r="O9" s="110">
        <v>17476.071</v>
      </c>
    </row>
    <row r="11" spans="1:15">
      <c r="A11" s="110" t="s">
        <v>24</v>
      </c>
      <c r="B11" s="110">
        <v>26235.601999999999</v>
      </c>
      <c r="C11" s="110">
        <v>28201.275000000001</v>
      </c>
      <c r="D11" s="110">
        <v>30102.403999999999</v>
      </c>
      <c r="E11" s="110">
        <v>31797.553</v>
      </c>
      <c r="F11" s="110">
        <v>33445.550999999999</v>
      </c>
      <c r="G11" s="110">
        <v>35109.767999999996</v>
      </c>
      <c r="H11" s="110">
        <v>36710.072</v>
      </c>
      <c r="I11" s="110">
        <v>38532.055999999997</v>
      </c>
      <c r="J11" s="110">
        <v>40368.947999999997</v>
      </c>
      <c r="K11" s="110">
        <v>42289.042999999998</v>
      </c>
      <c r="L11" s="110">
        <v>44327.184999999998</v>
      </c>
      <c r="M11" s="110">
        <v>46272.161999999997</v>
      </c>
    </row>
    <row r="12" spans="1:15">
      <c r="A12" s="110" t="s">
        <v>25</v>
      </c>
      <c r="B12" s="110">
        <v>23727.755000000001</v>
      </c>
      <c r="C12" s="110">
        <v>25601.739000000001</v>
      </c>
      <c r="D12" s="110">
        <v>27483.363000000001</v>
      </c>
      <c r="E12" s="110">
        <v>29088.933000000001</v>
      </c>
      <c r="F12" s="110">
        <v>30624.264999999999</v>
      </c>
      <c r="G12" s="110">
        <v>32210.278999999999</v>
      </c>
      <c r="H12" s="110">
        <v>33752.394</v>
      </c>
      <c r="I12" s="110">
        <v>35515.701000000001</v>
      </c>
      <c r="J12" s="110">
        <v>37302.482000000004</v>
      </c>
      <c r="K12" s="110">
        <v>39183.105000000003</v>
      </c>
      <c r="L12" s="110">
        <v>41184.557000000001</v>
      </c>
      <c r="M12" s="110">
        <v>43089.981</v>
      </c>
    </row>
    <row r="14" spans="1:15">
      <c r="A14" s="110" t="s">
        <v>26</v>
      </c>
      <c r="B14" s="110">
        <v>26973.8</v>
      </c>
      <c r="C14" s="110">
        <v>28445.1</v>
      </c>
      <c r="D14" s="110">
        <v>29744</v>
      </c>
      <c r="E14" s="110">
        <v>31009.1</v>
      </c>
      <c r="F14" s="110">
        <v>32292.400000000001</v>
      </c>
      <c r="G14" s="110">
        <v>33630</v>
      </c>
      <c r="H14" s="110">
        <v>35026.199999999997</v>
      </c>
      <c r="I14" s="110">
        <v>36499.5</v>
      </c>
      <c r="J14" s="110">
        <v>38084.5</v>
      </c>
      <c r="K14" s="110">
        <v>39743</v>
      </c>
      <c r="L14" s="110">
        <v>41476.5</v>
      </c>
      <c r="M14" s="110">
        <v>43285.3</v>
      </c>
    </row>
    <row r="16" spans="1:15">
      <c r="A16" s="116" t="s">
        <v>27</v>
      </c>
    </row>
    <row r="17" spans="1:15">
      <c r="A17" s="110" t="s">
        <v>21</v>
      </c>
      <c r="B17" s="117">
        <v>0.16500000000000001</v>
      </c>
      <c r="C17" s="117">
        <v>0.17599999999999999</v>
      </c>
      <c r="D17" s="117">
        <v>0.187</v>
      </c>
      <c r="E17" s="117">
        <v>0.19400000000000001</v>
      </c>
      <c r="F17" s="117">
        <v>0.19600000000000001</v>
      </c>
      <c r="G17" s="117">
        <v>0.19800000000000001</v>
      </c>
      <c r="H17" s="117">
        <v>0.19800000000000001</v>
      </c>
      <c r="I17" s="117">
        <v>0.19800000000000001</v>
      </c>
      <c r="J17" s="117">
        <v>0.19900000000000001</v>
      </c>
      <c r="K17" s="117">
        <v>0.19900000000000001</v>
      </c>
      <c r="L17" s="117">
        <v>0.20100000000000001</v>
      </c>
      <c r="M17" s="117">
        <v>0.20200000000000001</v>
      </c>
      <c r="N17" s="117">
        <v>0.19500000000000001</v>
      </c>
      <c r="O17" s="117">
        <v>0.19700000000000001</v>
      </c>
    </row>
    <row r="18" spans="1:15">
      <c r="A18" s="110" t="s">
        <v>22</v>
      </c>
      <c r="B18" s="114">
        <v>0.22700000000000001</v>
      </c>
      <c r="C18" s="114">
        <v>0.24199999999999999</v>
      </c>
      <c r="D18" s="114">
        <v>0.25</v>
      </c>
      <c r="E18" s="114">
        <v>0.245</v>
      </c>
      <c r="F18" s="114">
        <v>0.24399999999999999</v>
      </c>
      <c r="G18" s="114">
        <v>0.245</v>
      </c>
      <c r="H18" s="114">
        <v>0.24199999999999999</v>
      </c>
      <c r="I18" s="114">
        <v>0.247</v>
      </c>
      <c r="J18" s="114">
        <v>0.245</v>
      </c>
      <c r="K18" s="114">
        <v>0.246</v>
      </c>
      <c r="L18" s="114">
        <v>0.249</v>
      </c>
      <c r="M18" s="114">
        <v>0.246</v>
      </c>
      <c r="N18" s="114">
        <v>0.245</v>
      </c>
      <c r="O18" s="114">
        <v>0.246</v>
      </c>
    </row>
    <row r="19" spans="1:15">
      <c r="A19" s="110" t="s">
        <v>23</v>
      </c>
      <c r="B19" s="117">
        <v>6.3E-2</v>
      </c>
      <c r="C19" s="117">
        <v>6.6000000000000003E-2</v>
      </c>
      <c r="D19" s="117">
        <v>6.3E-2</v>
      </c>
      <c r="E19" s="117">
        <v>5.1999999999999998E-2</v>
      </c>
      <c r="F19" s="117">
        <v>4.8000000000000001E-2</v>
      </c>
      <c r="G19" s="117">
        <v>4.7E-2</v>
      </c>
      <c r="H19" s="117">
        <v>4.3999999999999997E-2</v>
      </c>
      <c r="I19" s="117">
        <v>4.8000000000000001E-2</v>
      </c>
      <c r="J19" s="117">
        <v>4.7E-2</v>
      </c>
      <c r="K19" s="117">
        <v>4.7E-2</v>
      </c>
      <c r="L19" s="117">
        <v>4.8000000000000001E-2</v>
      </c>
      <c r="M19" s="117">
        <v>4.3999999999999997E-2</v>
      </c>
      <c r="N19" s="117">
        <v>5.0999999999999997E-2</v>
      </c>
      <c r="O19" s="117">
        <v>4.9000000000000002E-2</v>
      </c>
    </row>
    <row r="21" spans="1:15">
      <c r="A21" s="110" t="s">
        <v>28</v>
      </c>
      <c r="B21" s="117">
        <v>0.97299999999999998</v>
      </c>
      <c r="C21" s="117">
        <v>0.99099999999999999</v>
      </c>
      <c r="D21" s="117">
        <v>1.012</v>
      </c>
      <c r="E21" s="117">
        <v>1.0249999999999999</v>
      </c>
      <c r="F21" s="117">
        <v>1.036</v>
      </c>
      <c r="G21" s="117">
        <v>1.044</v>
      </c>
      <c r="H21" s="117">
        <v>1.048</v>
      </c>
      <c r="I21" s="117">
        <v>1.056</v>
      </c>
      <c r="J21" s="117">
        <v>1.06</v>
      </c>
      <c r="K21" s="117">
        <v>1.0640000000000001</v>
      </c>
      <c r="L21" s="117">
        <v>1.069</v>
      </c>
      <c r="M21" s="117">
        <v>1.069</v>
      </c>
    </row>
    <row r="22" spans="1:15">
      <c r="A22" s="110" t="s">
        <v>29</v>
      </c>
      <c r="B22" s="117">
        <v>0.88</v>
      </c>
      <c r="C22" s="117">
        <v>0.9</v>
      </c>
      <c r="D22" s="117">
        <v>0.92400000000000004</v>
      </c>
      <c r="E22" s="117">
        <v>0.93799999999999994</v>
      </c>
      <c r="F22" s="117">
        <v>0.94799999999999995</v>
      </c>
      <c r="G22" s="117">
        <v>0.95799999999999996</v>
      </c>
      <c r="H22" s="117">
        <v>0.96399999999999997</v>
      </c>
      <c r="I22" s="117">
        <v>0.97299999999999998</v>
      </c>
      <c r="J22" s="117">
        <v>0.97899999999999998</v>
      </c>
      <c r="K22" s="117">
        <v>0.98599999999999999</v>
      </c>
      <c r="L22" s="117">
        <v>0.99299999999999999</v>
      </c>
      <c r="M22" s="117">
        <v>0.995</v>
      </c>
    </row>
    <row r="24" spans="1:15">
      <c r="A24" s="116" t="s">
        <v>30</v>
      </c>
    </row>
    <row r="25" spans="1:15">
      <c r="A25" s="110" t="s">
        <v>31</v>
      </c>
      <c r="B25" s="110">
        <v>-450.01299999999998</v>
      </c>
      <c r="C25" s="110">
        <v>226.74</v>
      </c>
      <c r="D25" s="110">
        <v>279.392</v>
      </c>
      <c r="E25" s="110">
        <v>387.34699999999998</v>
      </c>
      <c r="F25" s="110">
        <v>408.404</v>
      </c>
      <c r="G25" s="110">
        <v>420.23899999999998</v>
      </c>
      <c r="H25" s="110">
        <v>458.43299999999999</v>
      </c>
      <c r="I25" s="110">
        <v>491.05799999999999</v>
      </c>
      <c r="J25" s="110">
        <v>527.428</v>
      </c>
      <c r="K25" s="110">
        <v>563.24900000000002</v>
      </c>
      <c r="L25" s="110">
        <v>591.31399999999996</v>
      </c>
      <c r="M25" s="110">
        <v>611.53599999999994</v>
      </c>
      <c r="N25" s="110">
        <v>1953.8150000000001</v>
      </c>
      <c r="O25" s="110">
        <v>4738.3999999999996</v>
      </c>
    </row>
    <row r="26" spans="1:15">
      <c r="A26" s="115" t="s">
        <v>32</v>
      </c>
      <c r="B26" s="114">
        <v>-1.7000000000000001E-2</v>
      </c>
      <c r="C26" s="114">
        <v>8.0000000000000002E-3</v>
      </c>
      <c r="D26" s="114">
        <v>8.9999999999999993E-3</v>
      </c>
      <c r="E26" s="114">
        <v>1.2E-2</v>
      </c>
      <c r="F26" s="114">
        <v>1.2999999999999999E-2</v>
      </c>
      <c r="G26" s="114">
        <v>1.2E-2</v>
      </c>
      <c r="H26" s="114">
        <v>1.2999999999999999E-2</v>
      </c>
      <c r="I26" s="114">
        <v>1.2999999999999999E-2</v>
      </c>
      <c r="J26" s="114">
        <v>1.4E-2</v>
      </c>
      <c r="K26" s="114">
        <v>1.4E-2</v>
      </c>
      <c r="L26" s="114">
        <v>1.4E-2</v>
      </c>
      <c r="M26" s="114">
        <v>1.4E-2</v>
      </c>
      <c r="N26" s="114">
        <v>1.2E-2</v>
      </c>
      <c r="O26" s="114">
        <v>1.2999999999999999E-2</v>
      </c>
    </row>
    <row r="27" spans="1:15">
      <c r="A27" s="111"/>
    </row>
    <row r="29" spans="1:15">
      <c r="A29" s="111"/>
      <c r="B29" s="113"/>
      <c r="C29" s="113"/>
      <c r="D29" s="113"/>
      <c r="E29" s="113"/>
      <c r="F29" s="113"/>
      <c r="G29" s="113"/>
      <c r="H29" s="113"/>
      <c r="I29" s="113"/>
      <c r="J29" s="113"/>
      <c r="K29" s="113"/>
      <c r="L29" s="113"/>
      <c r="M29" s="113"/>
      <c r="N29" s="113"/>
      <c r="O29" s="113"/>
    </row>
    <row r="30" spans="1:15">
      <c r="A30" s="111"/>
    </row>
    <row r="31" spans="1:15">
      <c r="A31" s="111"/>
      <c r="C31" s="112"/>
      <c r="D31" s="112"/>
      <c r="E31" s="112"/>
      <c r="F31" s="112"/>
      <c r="G31" s="112"/>
      <c r="H31" s="112"/>
      <c r="I31" s="112"/>
      <c r="J31" s="112"/>
      <c r="K31" s="112"/>
      <c r="L31" s="112"/>
      <c r="M31" s="112"/>
    </row>
    <row r="32" spans="1:15">
      <c r="A32" s="111"/>
    </row>
  </sheetData>
  <pageMargins left="0.75" right="0.75" top="0.75" bottom="0.75" header="0" footer="0"/>
  <pageSetup scale="64"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04A3D-A341-4137-AEE7-0010ED2A174E}">
  <sheetPr>
    <pageSetUpPr fitToPage="1"/>
  </sheetPr>
  <dimension ref="A1:Q44"/>
  <sheetViews>
    <sheetView zoomScale="90" zoomScaleNormal="90" workbookViewId="0">
      <pane xSplit="1" ySplit="4" topLeftCell="B5" activePane="bottomRight" state="frozen"/>
      <selection pane="topRight"/>
      <selection pane="bottomLeft"/>
      <selection pane="bottomRight"/>
    </sheetView>
  </sheetViews>
  <sheetFormatPr defaultRowHeight="15" customHeight="1"/>
  <cols>
    <col min="1" max="1" width="48.81640625" style="110" customWidth="1"/>
    <col min="2" max="13" width="10" style="110" customWidth="1"/>
    <col min="14" max="15" width="9.54296875" style="110" customWidth="1"/>
    <col min="16" max="17" width="25.7265625" style="110" customWidth="1"/>
    <col min="18" max="18" width="31.453125" style="110" bestFit="1" customWidth="1"/>
    <col min="19" max="20" width="12.1796875" style="110" bestFit="1" customWidth="1"/>
    <col min="21" max="30" width="13.54296875" style="110" bestFit="1" customWidth="1"/>
    <col min="31" max="256" width="8.7265625" style="110"/>
    <col min="257" max="257" width="61.54296875" style="110" customWidth="1"/>
    <col min="258" max="269" width="9.81640625" style="110" bestFit="1" customWidth="1"/>
    <col min="270" max="270" width="10.54296875" style="110" customWidth="1"/>
    <col min="271" max="271" width="10.54296875" style="110" bestFit="1" customWidth="1"/>
    <col min="272" max="512" width="8.7265625" style="110"/>
    <col min="513" max="513" width="61.54296875" style="110" customWidth="1"/>
    <col min="514" max="525" width="9.81640625" style="110" bestFit="1" customWidth="1"/>
    <col min="526" max="526" width="10.54296875" style="110" customWidth="1"/>
    <col min="527" max="527" width="10.54296875" style="110" bestFit="1" customWidth="1"/>
    <col min="528" max="768" width="8.7265625" style="110"/>
    <col min="769" max="769" width="61.54296875" style="110" customWidth="1"/>
    <col min="770" max="781" width="9.81640625" style="110" bestFit="1" customWidth="1"/>
    <col min="782" max="782" width="10.54296875" style="110" customWidth="1"/>
    <col min="783" max="783" width="10.54296875" style="110" bestFit="1" customWidth="1"/>
    <col min="784" max="1024" width="8.7265625" style="110"/>
    <col min="1025" max="1025" width="61.54296875" style="110" customWidth="1"/>
    <col min="1026" max="1037" width="9.81640625" style="110" bestFit="1" customWidth="1"/>
    <col min="1038" max="1038" width="10.54296875" style="110" customWidth="1"/>
    <col min="1039" max="1039" width="10.54296875" style="110" bestFit="1" customWidth="1"/>
    <col min="1040" max="1280" width="8.7265625" style="110"/>
    <col min="1281" max="1281" width="61.54296875" style="110" customWidth="1"/>
    <col min="1282" max="1293" width="9.81640625" style="110" bestFit="1" customWidth="1"/>
    <col min="1294" max="1294" width="10.54296875" style="110" customWidth="1"/>
    <col min="1295" max="1295" width="10.54296875" style="110" bestFit="1" customWidth="1"/>
    <col min="1296" max="1536" width="8.7265625" style="110"/>
    <col min="1537" max="1537" width="61.54296875" style="110" customWidth="1"/>
    <col min="1538" max="1549" width="9.81640625" style="110" bestFit="1" customWidth="1"/>
    <col min="1550" max="1550" width="10.54296875" style="110" customWidth="1"/>
    <col min="1551" max="1551" width="10.54296875" style="110" bestFit="1" customWidth="1"/>
    <col min="1552" max="1792" width="8.7265625" style="110"/>
    <col min="1793" max="1793" width="61.54296875" style="110" customWidth="1"/>
    <col min="1794" max="1805" width="9.81640625" style="110" bestFit="1" customWidth="1"/>
    <col min="1806" max="1806" width="10.54296875" style="110" customWidth="1"/>
    <col min="1807" max="1807" width="10.54296875" style="110" bestFit="1" customWidth="1"/>
    <col min="1808" max="2048" width="8.7265625" style="110"/>
    <col min="2049" max="2049" width="61.54296875" style="110" customWidth="1"/>
    <col min="2050" max="2061" width="9.81640625" style="110" bestFit="1" customWidth="1"/>
    <col min="2062" max="2062" width="10.54296875" style="110" customWidth="1"/>
    <col min="2063" max="2063" width="10.54296875" style="110" bestFit="1" customWidth="1"/>
    <col min="2064" max="2304" width="8.7265625" style="110"/>
    <col min="2305" max="2305" width="61.54296875" style="110" customWidth="1"/>
    <col min="2306" max="2317" width="9.81640625" style="110" bestFit="1" customWidth="1"/>
    <col min="2318" max="2318" width="10.54296875" style="110" customWidth="1"/>
    <col min="2319" max="2319" width="10.54296875" style="110" bestFit="1" customWidth="1"/>
    <col min="2320" max="2560" width="8.7265625" style="110"/>
    <col min="2561" max="2561" width="61.54296875" style="110" customWidth="1"/>
    <col min="2562" max="2573" width="9.81640625" style="110" bestFit="1" customWidth="1"/>
    <col min="2574" max="2574" width="10.54296875" style="110" customWidth="1"/>
    <col min="2575" max="2575" width="10.54296875" style="110" bestFit="1" customWidth="1"/>
    <col min="2576" max="2816" width="8.7265625" style="110"/>
    <col min="2817" max="2817" width="61.54296875" style="110" customWidth="1"/>
    <col min="2818" max="2829" width="9.81640625" style="110" bestFit="1" customWidth="1"/>
    <col min="2830" max="2830" width="10.54296875" style="110" customWidth="1"/>
    <col min="2831" max="2831" width="10.54296875" style="110" bestFit="1" customWidth="1"/>
    <col min="2832" max="3072" width="8.7265625" style="110"/>
    <col min="3073" max="3073" width="61.54296875" style="110" customWidth="1"/>
    <col min="3074" max="3085" width="9.81640625" style="110" bestFit="1" customWidth="1"/>
    <col min="3086" max="3086" width="10.54296875" style="110" customWidth="1"/>
    <col min="3087" max="3087" width="10.54296875" style="110" bestFit="1" customWidth="1"/>
    <col min="3088" max="3328" width="8.7265625" style="110"/>
    <col min="3329" max="3329" width="61.54296875" style="110" customWidth="1"/>
    <col min="3330" max="3341" width="9.81640625" style="110" bestFit="1" customWidth="1"/>
    <col min="3342" max="3342" width="10.54296875" style="110" customWidth="1"/>
    <col min="3343" max="3343" width="10.54296875" style="110" bestFit="1" customWidth="1"/>
    <col min="3344" max="3584" width="8.7265625" style="110"/>
    <col min="3585" max="3585" width="61.54296875" style="110" customWidth="1"/>
    <col min="3586" max="3597" width="9.81640625" style="110" bestFit="1" customWidth="1"/>
    <col min="3598" max="3598" width="10.54296875" style="110" customWidth="1"/>
    <col min="3599" max="3599" width="10.54296875" style="110" bestFit="1" customWidth="1"/>
    <col min="3600" max="3840" width="8.7265625" style="110"/>
    <col min="3841" max="3841" width="61.54296875" style="110" customWidth="1"/>
    <col min="3842" max="3853" width="9.81640625" style="110" bestFit="1" customWidth="1"/>
    <col min="3854" max="3854" width="10.54296875" style="110" customWidth="1"/>
    <col min="3855" max="3855" width="10.54296875" style="110" bestFit="1" customWidth="1"/>
    <col min="3856" max="4096" width="8.7265625" style="110"/>
    <col min="4097" max="4097" width="61.54296875" style="110" customWidth="1"/>
    <col min="4098" max="4109" width="9.81640625" style="110" bestFit="1" customWidth="1"/>
    <col min="4110" max="4110" width="10.54296875" style="110" customWidth="1"/>
    <col min="4111" max="4111" width="10.54296875" style="110" bestFit="1" customWidth="1"/>
    <col min="4112" max="4352" width="8.7265625" style="110"/>
    <col min="4353" max="4353" width="61.54296875" style="110" customWidth="1"/>
    <col min="4354" max="4365" width="9.81640625" style="110" bestFit="1" customWidth="1"/>
    <col min="4366" max="4366" width="10.54296875" style="110" customWidth="1"/>
    <col min="4367" max="4367" width="10.54296875" style="110" bestFit="1" customWidth="1"/>
    <col min="4368" max="4608" width="8.7265625" style="110"/>
    <col min="4609" max="4609" width="61.54296875" style="110" customWidth="1"/>
    <col min="4610" max="4621" width="9.81640625" style="110" bestFit="1" customWidth="1"/>
    <col min="4622" max="4622" width="10.54296875" style="110" customWidth="1"/>
    <col min="4623" max="4623" width="10.54296875" style="110" bestFit="1" customWidth="1"/>
    <col min="4624" max="4864" width="8.7265625" style="110"/>
    <col min="4865" max="4865" width="61.54296875" style="110" customWidth="1"/>
    <col min="4866" max="4877" width="9.81640625" style="110" bestFit="1" customWidth="1"/>
    <col min="4878" max="4878" width="10.54296875" style="110" customWidth="1"/>
    <col min="4879" max="4879" width="10.54296875" style="110" bestFit="1" customWidth="1"/>
    <col min="4880" max="5120" width="8.7265625" style="110"/>
    <col min="5121" max="5121" width="61.54296875" style="110" customWidth="1"/>
    <col min="5122" max="5133" width="9.81640625" style="110" bestFit="1" customWidth="1"/>
    <col min="5134" max="5134" width="10.54296875" style="110" customWidth="1"/>
    <col min="5135" max="5135" width="10.54296875" style="110" bestFit="1" customWidth="1"/>
    <col min="5136" max="5376" width="8.7265625" style="110"/>
    <col min="5377" max="5377" width="61.54296875" style="110" customWidth="1"/>
    <col min="5378" max="5389" width="9.81640625" style="110" bestFit="1" customWidth="1"/>
    <col min="5390" max="5390" width="10.54296875" style="110" customWidth="1"/>
    <col min="5391" max="5391" width="10.54296875" style="110" bestFit="1" customWidth="1"/>
    <col min="5392" max="5632" width="8.7265625" style="110"/>
    <col min="5633" max="5633" width="61.54296875" style="110" customWidth="1"/>
    <col min="5634" max="5645" width="9.81640625" style="110" bestFit="1" customWidth="1"/>
    <col min="5646" max="5646" width="10.54296875" style="110" customWidth="1"/>
    <col min="5647" max="5647" width="10.54296875" style="110" bestFit="1" customWidth="1"/>
    <col min="5648" max="5888" width="8.7265625" style="110"/>
    <col min="5889" max="5889" width="61.54296875" style="110" customWidth="1"/>
    <col min="5890" max="5901" width="9.81640625" style="110" bestFit="1" customWidth="1"/>
    <col min="5902" max="5902" width="10.54296875" style="110" customWidth="1"/>
    <col min="5903" max="5903" width="10.54296875" style="110" bestFit="1" customWidth="1"/>
    <col min="5904" max="6144" width="8.7265625" style="110"/>
    <col min="6145" max="6145" width="61.54296875" style="110" customWidth="1"/>
    <col min="6146" max="6157" width="9.81640625" style="110" bestFit="1" customWidth="1"/>
    <col min="6158" max="6158" width="10.54296875" style="110" customWidth="1"/>
    <col min="6159" max="6159" width="10.54296875" style="110" bestFit="1" customWidth="1"/>
    <col min="6160" max="6400" width="8.7265625" style="110"/>
    <col min="6401" max="6401" width="61.54296875" style="110" customWidth="1"/>
    <col min="6402" max="6413" width="9.81640625" style="110" bestFit="1" customWidth="1"/>
    <col min="6414" max="6414" width="10.54296875" style="110" customWidth="1"/>
    <col min="6415" max="6415" width="10.54296875" style="110" bestFit="1" customWidth="1"/>
    <col min="6416" max="6656" width="8.7265625" style="110"/>
    <col min="6657" max="6657" width="61.54296875" style="110" customWidth="1"/>
    <col min="6658" max="6669" width="9.81640625" style="110" bestFit="1" customWidth="1"/>
    <col min="6670" max="6670" width="10.54296875" style="110" customWidth="1"/>
    <col min="6671" max="6671" width="10.54296875" style="110" bestFit="1" customWidth="1"/>
    <col min="6672" max="6912" width="8.7265625" style="110"/>
    <col min="6913" max="6913" width="61.54296875" style="110" customWidth="1"/>
    <col min="6914" max="6925" width="9.81640625" style="110" bestFit="1" customWidth="1"/>
    <col min="6926" max="6926" width="10.54296875" style="110" customWidth="1"/>
    <col min="6927" max="6927" width="10.54296875" style="110" bestFit="1" customWidth="1"/>
    <col min="6928" max="7168" width="8.7265625" style="110"/>
    <col min="7169" max="7169" width="61.54296875" style="110" customWidth="1"/>
    <col min="7170" max="7181" width="9.81640625" style="110" bestFit="1" customWidth="1"/>
    <col min="7182" max="7182" width="10.54296875" style="110" customWidth="1"/>
    <col min="7183" max="7183" width="10.54296875" style="110" bestFit="1" customWidth="1"/>
    <col min="7184" max="7424" width="8.7265625" style="110"/>
    <col min="7425" max="7425" width="61.54296875" style="110" customWidth="1"/>
    <col min="7426" max="7437" width="9.81640625" style="110" bestFit="1" customWidth="1"/>
    <col min="7438" max="7438" width="10.54296875" style="110" customWidth="1"/>
    <col min="7439" max="7439" width="10.54296875" style="110" bestFit="1" customWidth="1"/>
    <col min="7440" max="7680" width="8.7265625" style="110"/>
    <col min="7681" max="7681" width="61.54296875" style="110" customWidth="1"/>
    <col min="7682" max="7693" width="9.81640625" style="110" bestFit="1" customWidth="1"/>
    <col min="7694" max="7694" width="10.54296875" style="110" customWidth="1"/>
    <col min="7695" max="7695" width="10.54296875" style="110" bestFit="1" customWidth="1"/>
    <col min="7696" max="7936" width="8.7265625" style="110"/>
    <col min="7937" max="7937" width="61.54296875" style="110" customWidth="1"/>
    <col min="7938" max="7949" width="9.81640625" style="110" bestFit="1" customWidth="1"/>
    <col min="7950" max="7950" width="10.54296875" style="110" customWidth="1"/>
    <col min="7951" max="7951" width="10.54296875" style="110" bestFit="1" customWidth="1"/>
    <col min="7952" max="8192" width="8.7265625" style="110"/>
    <col min="8193" max="8193" width="61.54296875" style="110" customWidth="1"/>
    <col min="8194" max="8205" width="9.81640625" style="110" bestFit="1" customWidth="1"/>
    <col min="8206" max="8206" width="10.54296875" style="110" customWidth="1"/>
    <col min="8207" max="8207" width="10.54296875" style="110" bestFit="1" customWidth="1"/>
    <col min="8208" max="8448" width="8.7265625" style="110"/>
    <col min="8449" max="8449" width="61.54296875" style="110" customWidth="1"/>
    <col min="8450" max="8461" width="9.81640625" style="110" bestFit="1" customWidth="1"/>
    <col min="8462" max="8462" width="10.54296875" style="110" customWidth="1"/>
    <col min="8463" max="8463" width="10.54296875" style="110" bestFit="1" customWidth="1"/>
    <col min="8464" max="8704" width="8.7265625" style="110"/>
    <col min="8705" max="8705" width="61.54296875" style="110" customWidth="1"/>
    <col min="8706" max="8717" width="9.81640625" style="110" bestFit="1" customWidth="1"/>
    <col min="8718" max="8718" width="10.54296875" style="110" customWidth="1"/>
    <col min="8719" max="8719" width="10.54296875" style="110" bestFit="1" customWidth="1"/>
    <col min="8720" max="8960" width="8.7265625" style="110"/>
    <col min="8961" max="8961" width="61.54296875" style="110" customWidth="1"/>
    <col min="8962" max="8973" width="9.81640625" style="110" bestFit="1" customWidth="1"/>
    <col min="8974" max="8974" width="10.54296875" style="110" customWidth="1"/>
    <col min="8975" max="8975" width="10.54296875" style="110" bestFit="1" customWidth="1"/>
    <col min="8976" max="9216" width="8.7265625" style="110"/>
    <col min="9217" max="9217" width="61.54296875" style="110" customWidth="1"/>
    <col min="9218" max="9229" width="9.81640625" style="110" bestFit="1" customWidth="1"/>
    <col min="9230" max="9230" width="10.54296875" style="110" customWidth="1"/>
    <col min="9231" max="9231" width="10.54296875" style="110" bestFit="1" customWidth="1"/>
    <col min="9232" max="9472" width="8.7265625" style="110"/>
    <col min="9473" max="9473" width="61.54296875" style="110" customWidth="1"/>
    <col min="9474" max="9485" width="9.81640625" style="110" bestFit="1" customWidth="1"/>
    <col min="9486" max="9486" width="10.54296875" style="110" customWidth="1"/>
    <col min="9487" max="9487" width="10.54296875" style="110" bestFit="1" customWidth="1"/>
    <col min="9488" max="9728" width="8.7265625" style="110"/>
    <col min="9729" max="9729" width="61.54296875" style="110" customWidth="1"/>
    <col min="9730" max="9741" width="9.81640625" style="110" bestFit="1" customWidth="1"/>
    <col min="9742" max="9742" width="10.54296875" style="110" customWidth="1"/>
    <col min="9743" max="9743" width="10.54296875" style="110" bestFit="1" customWidth="1"/>
    <col min="9744" max="9984" width="8.7265625" style="110"/>
    <col min="9985" max="9985" width="61.54296875" style="110" customWidth="1"/>
    <col min="9986" max="9997" width="9.81640625" style="110" bestFit="1" customWidth="1"/>
    <col min="9998" max="9998" width="10.54296875" style="110" customWidth="1"/>
    <col min="9999" max="9999" width="10.54296875" style="110" bestFit="1" customWidth="1"/>
    <col min="10000" max="10240" width="8.7265625" style="110"/>
    <col min="10241" max="10241" width="61.54296875" style="110" customWidth="1"/>
    <col min="10242" max="10253" width="9.81640625" style="110" bestFit="1" customWidth="1"/>
    <col min="10254" max="10254" width="10.54296875" style="110" customWidth="1"/>
    <col min="10255" max="10255" width="10.54296875" style="110" bestFit="1" customWidth="1"/>
    <col min="10256" max="10496" width="8.7265625" style="110"/>
    <col min="10497" max="10497" width="61.54296875" style="110" customWidth="1"/>
    <col min="10498" max="10509" width="9.81640625" style="110" bestFit="1" customWidth="1"/>
    <col min="10510" max="10510" width="10.54296875" style="110" customWidth="1"/>
    <col min="10511" max="10511" width="10.54296875" style="110" bestFit="1" customWidth="1"/>
    <col min="10512" max="10752" width="8.7265625" style="110"/>
    <col min="10753" max="10753" width="61.54296875" style="110" customWidth="1"/>
    <col min="10754" max="10765" width="9.81640625" style="110" bestFit="1" customWidth="1"/>
    <col min="10766" max="10766" width="10.54296875" style="110" customWidth="1"/>
    <col min="10767" max="10767" width="10.54296875" style="110" bestFit="1" customWidth="1"/>
    <col min="10768" max="11008" width="8.7265625" style="110"/>
    <col min="11009" max="11009" width="61.54296875" style="110" customWidth="1"/>
    <col min="11010" max="11021" width="9.81640625" style="110" bestFit="1" customWidth="1"/>
    <col min="11022" max="11022" width="10.54296875" style="110" customWidth="1"/>
    <col min="11023" max="11023" width="10.54296875" style="110" bestFit="1" customWidth="1"/>
    <col min="11024" max="11264" width="8.7265625" style="110"/>
    <col min="11265" max="11265" width="61.54296875" style="110" customWidth="1"/>
    <col min="11266" max="11277" width="9.81640625" style="110" bestFit="1" customWidth="1"/>
    <col min="11278" max="11278" width="10.54296875" style="110" customWidth="1"/>
    <col min="11279" max="11279" width="10.54296875" style="110" bestFit="1" customWidth="1"/>
    <col min="11280" max="11520" width="8.7265625" style="110"/>
    <col min="11521" max="11521" width="61.54296875" style="110" customWidth="1"/>
    <col min="11522" max="11533" width="9.81640625" style="110" bestFit="1" customWidth="1"/>
    <col min="11534" max="11534" width="10.54296875" style="110" customWidth="1"/>
    <col min="11535" max="11535" width="10.54296875" style="110" bestFit="1" customWidth="1"/>
    <col min="11536" max="11776" width="8.7265625" style="110"/>
    <col min="11777" max="11777" width="61.54296875" style="110" customWidth="1"/>
    <col min="11778" max="11789" width="9.81640625" style="110" bestFit="1" customWidth="1"/>
    <col min="11790" max="11790" width="10.54296875" style="110" customWidth="1"/>
    <col min="11791" max="11791" width="10.54296875" style="110" bestFit="1" customWidth="1"/>
    <col min="11792" max="12032" width="8.7265625" style="110"/>
    <col min="12033" max="12033" width="61.54296875" style="110" customWidth="1"/>
    <col min="12034" max="12045" width="9.81640625" style="110" bestFit="1" customWidth="1"/>
    <col min="12046" max="12046" width="10.54296875" style="110" customWidth="1"/>
    <col min="12047" max="12047" width="10.54296875" style="110" bestFit="1" customWidth="1"/>
    <col min="12048" max="12288" width="8.7265625" style="110"/>
    <col min="12289" max="12289" width="61.54296875" style="110" customWidth="1"/>
    <col min="12290" max="12301" width="9.81640625" style="110" bestFit="1" customWidth="1"/>
    <col min="12302" max="12302" width="10.54296875" style="110" customWidth="1"/>
    <col min="12303" max="12303" width="10.54296875" style="110" bestFit="1" customWidth="1"/>
    <col min="12304" max="12544" width="8.7265625" style="110"/>
    <col min="12545" max="12545" width="61.54296875" style="110" customWidth="1"/>
    <col min="12546" max="12557" width="9.81640625" style="110" bestFit="1" customWidth="1"/>
    <col min="12558" max="12558" width="10.54296875" style="110" customWidth="1"/>
    <col min="12559" max="12559" width="10.54296875" style="110" bestFit="1" customWidth="1"/>
    <col min="12560" max="12800" width="8.7265625" style="110"/>
    <col min="12801" max="12801" width="61.54296875" style="110" customWidth="1"/>
    <col min="12802" max="12813" width="9.81640625" style="110" bestFit="1" customWidth="1"/>
    <col min="12814" max="12814" width="10.54296875" style="110" customWidth="1"/>
    <col min="12815" max="12815" width="10.54296875" style="110" bestFit="1" customWidth="1"/>
    <col min="12816" max="13056" width="8.7265625" style="110"/>
    <col min="13057" max="13057" width="61.54296875" style="110" customWidth="1"/>
    <col min="13058" max="13069" width="9.81640625" style="110" bestFit="1" customWidth="1"/>
    <col min="13070" max="13070" width="10.54296875" style="110" customWidth="1"/>
    <col min="13071" max="13071" width="10.54296875" style="110" bestFit="1" customWidth="1"/>
    <col min="13072" max="13312" width="8.7265625" style="110"/>
    <col min="13313" max="13313" width="61.54296875" style="110" customWidth="1"/>
    <col min="13314" max="13325" width="9.81640625" style="110" bestFit="1" customWidth="1"/>
    <col min="13326" max="13326" width="10.54296875" style="110" customWidth="1"/>
    <col min="13327" max="13327" width="10.54296875" style="110" bestFit="1" customWidth="1"/>
    <col min="13328" max="13568" width="8.7265625" style="110"/>
    <col min="13569" max="13569" width="61.54296875" style="110" customWidth="1"/>
    <col min="13570" max="13581" width="9.81640625" style="110" bestFit="1" customWidth="1"/>
    <col min="13582" max="13582" width="10.54296875" style="110" customWidth="1"/>
    <col min="13583" max="13583" width="10.54296875" style="110" bestFit="1" customWidth="1"/>
    <col min="13584" max="13824" width="8.7265625" style="110"/>
    <col min="13825" max="13825" width="61.54296875" style="110" customWidth="1"/>
    <col min="13826" max="13837" width="9.81640625" style="110" bestFit="1" customWidth="1"/>
    <col min="13838" max="13838" width="10.54296875" style="110" customWidth="1"/>
    <col min="13839" max="13839" width="10.54296875" style="110" bestFit="1" customWidth="1"/>
    <col min="13840" max="14080" width="8.7265625" style="110"/>
    <col min="14081" max="14081" width="61.54296875" style="110" customWidth="1"/>
    <col min="14082" max="14093" width="9.81640625" style="110" bestFit="1" customWidth="1"/>
    <col min="14094" max="14094" width="10.54296875" style="110" customWidth="1"/>
    <col min="14095" max="14095" width="10.54296875" style="110" bestFit="1" customWidth="1"/>
    <col min="14096" max="14336" width="8.7265625" style="110"/>
    <col min="14337" max="14337" width="61.54296875" style="110" customWidth="1"/>
    <col min="14338" max="14349" width="9.81640625" style="110" bestFit="1" customWidth="1"/>
    <col min="14350" max="14350" width="10.54296875" style="110" customWidth="1"/>
    <col min="14351" max="14351" width="10.54296875" style="110" bestFit="1" customWidth="1"/>
    <col min="14352" max="14592" width="8.7265625" style="110"/>
    <col min="14593" max="14593" width="61.54296875" style="110" customWidth="1"/>
    <col min="14594" max="14605" width="9.81640625" style="110" bestFit="1" customWidth="1"/>
    <col min="14606" max="14606" width="10.54296875" style="110" customWidth="1"/>
    <col min="14607" max="14607" width="10.54296875" style="110" bestFit="1" customWidth="1"/>
    <col min="14608" max="14848" width="8.7265625" style="110"/>
    <col min="14849" max="14849" width="61.54296875" style="110" customWidth="1"/>
    <col min="14850" max="14861" width="9.81640625" style="110" bestFit="1" customWidth="1"/>
    <col min="14862" max="14862" width="10.54296875" style="110" customWidth="1"/>
    <col min="14863" max="14863" width="10.54296875" style="110" bestFit="1" customWidth="1"/>
    <col min="14864" max="15104" width="8.7265625" style="110"/>
    <col min="15105" max="15105" width="61.54296875" style="110" customWidth="1"/>
    <col min="15106" max="15117" width="9.81640625" style="110" bestFit="1" customWidth="1"/>
    <col min="15118" max="15118" width="10.54296875" style="110" customWidth="1"/>
    <col min="15119" max="15119" width="10.54296875" style="110" bestFit="1" customWidth="1"/>
    <col min="15120" max="15360" width="8.7265625" style="110"/>
    <col min="15361" max="15361" width="61.54296875" style="110" customWidth="1"/>
    <col min="15362" max="15373" width="9.81640625" style="110" bestFit="1" customWidth="1"/>
    <col min="15374" max="15374" width="10.54296875" style="110" customWidth="1"/>
    <col min="15375" max="15375" width="10.54296875" style="110" bestFit="1" customWidth="1"/>
    <col min="15376" max="15616" width="8.7265625" style="110"/>
    <col min="15617" max="15617" width="61.54296875" style="110" customWidth="1"/>
    <col min="15618" max="15629" width="9.81640625" style="110" bestFit="1" customWidth="1"/>
    <col min="15630" max="15630" width="10.54296875" style="110" customWidth="1"/>
    <col min="15631" max="15631" width="10.54296875" style="110" bestFit="1" customWidth="1"/>
    <col min="15632" max="15872" width="8.7265625" style="110"/>
    <col min="15873" max="15873" width="61.54296875" style="110" customWidth="1"/>
    <col min="15874" max="15885" width="9.81640625" style="110" bestFit="1" customWidth="1"/>
    <col min="15886" max="15886" width="10.54296875" style="110" customWidth="1"/>
    <col min="15887" max="15887" width="10.54296875" style="110" bestFit="1" customWidth="1"/>
    <col min="15888" max="16128" width="8.7265625" style="110"/>
    <col min="16129" max="16129" width="61.54296875" style="110" customWidth="1"/>
    <col min="16130" max="16141" width="9.81640625" style="110" bestFit="1" customWidth="1"/>
    <col min="16142" max="16142" width="10.54296875" style="110" customWidth="1"/>
    <col min="16143" max="16143" width="10.54296875" style="110" bestFit="1" customWidth="1"/>
    <col min="16144" max="16384" width="8.7265625" style="110"/>
  </cols>
  <sheetData>
    <row r="1" spans="1:15" ht="15" customHeight="1">
      <c r="A1" s="124" t="s">
        <v>293</v>
      </c>
      <c r="B1" s="123"/>
      <c r="C1" s="123"/>
      <c r="D1" s="123"/>
      <c r="E1" s="123"/>
      <c r="F1" s="123"/>
      <c r="G1" s="123"/>
      <c r="H1" s="123"/>
      <c r="I1" s="123"/>
      <c r="J1" s="123"/>
      <c r="K1" s="123"/>
      <c r="L1" s="123"/>
      <c r="M1" s="123"/>
      <c r="N1" s="123"/>
      <c r="O1" s="123"/>
    </row>
    <row r="2" spans="1:15" ht="15" customHeight="1">
      <c r="A2" s="123" t="s">
        <v>33</v>
      </c>
      <c r="B2" s="123"/>
      <c r="C2" s="123"/>
      <c r="D2" s="123"/>
      <c r="E2" s="123"/>
      <c r="F2" s="123"/>
      <c r="G2" s="123"/>
      <c r="H2" s="123"/>
      <c r="I2" s="123"/>
      <c r="J2" s="123"/>
      <c r="K2" s="123"/>
      <c r="L2" s="123"/>
      <c r="M2" s="123"/>
      <c r="N2" s="123"/>
      <c r="O2" s="123"/>
    </row>
    <row r="3" spans="1:15" s="120" customFormat="1" ht="15" customHeight="1">
      <c r="A3" s="131"/>
      <c r="B3" s="131"/>
      <c r="C3" s="131"/>
      <c r="D3" s="131"/>
      <c r="E3" s="131"/>
      <c r="F3" s="131"/>
      <c r="G3" s="131"/>
      <c r="H3" s="131"/>
      <c r="I3" s="131"/>
      <c r="J3" s="131"/>
      <c r="K3" s="131"/>
      <c r="L3" s="131"/>
      <c r="M3" s="131"/>
      <c r="N3" s="121" t="s">
        <v>17</v>
      </c>
      <c r="O3" s="121"/>
    </row>
    <row r="4" spans="1:15" s="118" customFormat="1" ht="15" customHeight="1">
      <c r="A4" s="130"/>
      <c r="B4" s="119">
        <v>2023</v>
      </c>
      <c r="C4" s="119">
        <v>2024</v>
      </c>
      <c r="D4" s="119">
        <v>2025</v>
      </c>
      <c r="E4" s="119">
        <v>2026</v>
      </c>
      <c r="F4" s="119">
        <v>2027</v>
      </c>
      <c r="G4" s="119">
        <v>2028</v>
      </c>
      <c r="H4" s="119">
        <v>2029</v>
      </c>
      <c r="I4" s="119">
        <v>2030</v>
      </c>
      <c r="J4" s="119">
        <v>2031</v>
      </c>
      <c r="K4" s="119">
        <v>2032</v>
      </c>
      <c r="L4" s="119">
        <v>2033</v>
      </c>
      <c r="M4" s="119">
        <v>2034</v>
      </c>
      <c r="N4" s="119" t="s">
        <v>18</v>
      </c>
      <c r="O4" s="119" t="s">
        <v>19</v>
      </c>
    </row>
    <row r="6" spans="1:15" ht="15" customHeight="1">
      <c r="A6" s="128" t="s">
        <v>34</v>
      </c>
    </row>
    <row r="7" spans="1:15" ht="15" customHeight="1">
      <c r="A7" s="111" t="s">
        <v>35</v>
      </c>
    </row>
    <row r="8" spans="1:15" ht="15" customHeight="1">
      <c r="A8" s="111" t="s">
        <v>36</v>
      </c>
      <c r="B8" s="110">
        <v>806.19100000000003</v>
      </c>
      <c r="C8" s="110">
        <v>839.51499999999999</v>
      </c>
      <c r="D8" s="110">
        <v>900.93399999999997</v>
      </c>
      <c r="E8" s="110">
        <v>921.87099999999998</v>
      </c>
      <c r="F8" s="110">
        <v>938.31600000000003</v>
      </c>
      <c r="G8" s="110">
        <v>952.28099999999995</v>
      </c>
      <c r="H8" s="110">
        <v>963.56399999999996</v>
      </c>
      <c r="I8" s="110">
        <v>978.71799999999996</v>
      </c>
      <c r="J8" s="110">
        <v>998.84299999999996</v>
      </c>
      <c r="K8" s="110">
        <v>1022.322</v>
      </c>
      <c r="L8" s="110">
        <v>1046.1310000000001</v>
      </c>
      <c r="M8" s="110">
        <v>1070.2470000000001</v>
      </c>
      <c r="N8" s="110">
        <v>4676.9660000000003</v>
      </c>
      <c r="O8" s="110">
        <v>9793.2270000000008</v>
      </c>
    </row>
    <row r="9" spans="1:15" ht="15" customHeight="1">
      <c r="A9" s="111" t="s">
        <v>37</v>
      </c>
      <c r="B9" s="115">
        <v>911.94100000000003</v>
      </c>
      <c r="C9" s="115">
        <v>975.58799999999997</v>
      </c>
      <c r="D9" s="115">
        <v>1023.837</v>
      </c>
      <c r="E9" s="115">
        <v>1011.736</v>
      </c>
      <c r="F9" s="115">
        <v>1016.124</v>
      </c>
      <c r="G9" s="115">
        <v>1017.687</v>
      </c>
      <c r="H9" s="115">
        <v>1028.1130000000001</v>
      </c>
      <c r="I9" s="115">
        <v>1047.143</v>
      </c>
      <c r="J9" s="115">
        <v>1067.049</v>
      </c>
      <c r="K9" s="115">
        <v>1090.1099999999999</v>
      </c>
      <c r="L9" s="115">
        <v>1115.241</v>
      </c>
      <c r="M9" s="115">
        <v>1139.415</v>
      </c>
      <c r="N9" s="115">
        <v>5097.4970000000003</v>
      </c>
      <c r="O9" s="115">
        <v>10556.455</v>
      </c>
    </row>
    <row r="10" spans="1:15" ht="15" customHeight="1">
      <c r="A10" s="111" t="s">
        <v>38</v>
      </c>
      <c r="B10" s="110">
        <v>1718.1320000000001</v>
      </c>
      <c r="C10" s="110">
        <v>1815.1030000000001</v>
      </c>
      <c r="D10" s="110">
        <v>1924.771</v>
      </c>
      <c r="E10" s="110">
        <v>1933.607</v>
      </c>
      <c r="F10" s="110">
        <v>1954.44</v>
      </c>
      <c r="G10" s="110">
        <v>1969.9680000000001</v>
      </c>
      <c r="H10" s="110">
        <v>1991.6769999999999</v>
      </c>
      <c r="I10" s="110">
        <v>2025.8610000000001</v>
      </c>
      <c r="J10" s="110">
        <v>2065.8919999999998</v>
      </c>
      <c r="K10" s="110">
        <v>2112.4319999999998</v>
      </c>
      <c r="L10" s="110">
        <v>2161.3719999999998</v>
      </c>
      <c r="M10" s="110">
        <v>2209.6619999999998</v>
      </c>
      <c r="N10" s="110">
        <v>9774.4629999999997</v>
      </c>
      <c r="O10" s="110">
        <v>20349.682000000001</v>
      </c>
    </row>
    <row r="11" spans="1:15" ht="15" customHeight="1">
      <c r="A11" s="111" t="s">
        <v>39</v>
      </c>
    </row>
    <row r="12" spans="1:15" ht="15" customHeight="1">
      <c r="A12" s="111" t="s">
        <v>40</v>
      </c>
      <c r="B12" s="110">
        <v>1347.961</v>
      </c>
      <c r="C12" s="110">
        <v>1453.9970000000001</v>
      </c>
      <c r="D12" s="110">
        <v>1551.92</v>
      </c>
      <c r="E12" s="110">
        <v>1647.604</v>
      </c>
      <c r="F12" s="110">
        <v>1741.402</v>
      </c>
      <c r="G12" s="110">
        <v>1835.0940000000001</v>
      </c>
      <c r="H12" s="110">
        <v>1927.9380000000001</v>
      </c>
      <c r="I12" s="110">
        <v>2025.624</v>
      </c>
      <c r="J12" s="110">
        <v>2127.232</v>
      </c>
      <c r="K12" s="110">
        <v>2231.4299999999998</v>
      </c>
      <c r="L12" s="110">
        <v>2338.0169999999998</v>
      </c>
      <c r="M12" s="110">
        <v>2446.4879999999998</v>
      </c>
      <c r="N12" s="110">
        <v>8703.9580000000005</v>
      </c>
      <c r="O12" s="110">
        <v>19872.749</v>
      </c>
    </row>
    <row r="13" spans="1:15" ht="15" customHeight="1">
      <c r="A13" s="111" t="s">
        <v>41</v>
      </c>
      <c r="B13" s="110">
        <v>839.11400000000003</v>
      </c>
      <c r="C13" s="110">
        <v>850.22900000000004</v>
      </c>
      <c r="D13" s="110">
        <v>954.29200000000003</v>
      </c>
      <c r="E13" s="110">
        <v>1011.792</v>
      </c>
      <c r="F13" s="110">
        <v>1094.5260000000001</v>
      </c>
      <c r="G13" s="110">
        <v>1243.9639999999999</v>
      </c>
      <c r="H13" s="110">
        <v>1199.6199999999999</v>
      </c>
      <c r="I13" s="110">
        <v>1363.73</v>
      </c>
      <c r="J13" s="110">
        <v>1454.9970000000001</v>
      </c>
      <c r="K13" s="110">
        <v>1569.625</v>
      </c>
      <c r="L13" s="110">
        <v>1810.768</v>
      </c>
      <c r="M13" s="110">
        <v>1847.548</v>
      </c>
      <c r="N13" s="110">
        <v>5504.1940000000004</v>
      </c>
      <c r="O13" s="110">
        <v>13550.861999999999</v>
      </c>
    </row>
    <row r="14" spans="1:15" ht="15" customHeight="1">
      <c r="A14" s="111" t="s">
        <v>42</v>
      </c>
      <c r="B14" s="110">
        <v>615.77200000000005</v>
      </c>
      <c r="C14" s="110">
        <v>618.21100000000001</v>
      </c>
      <c r="D14" s="110">
        <v>640.24800000000005</v>
      </c>
      <c r="E14" s="110">
        <v>680.34500000000003</v>
      </c>
      <c r="F14" s="110">
        <v>726.548</v>
      </c>
      <c r="G14" s="110">
        <v>767.06100000000004</v>
      </c>
      <c r="H14" s="110">
        <v>815.98099999999999</v>
      </c>
      <c r="I14" s="110">
        <v>864.11199999999997</v>
      </c>
      <c r="J14" s="110">
        <v>918.46500000000003</v>
      </c>
      <c r="K14" s="110">
        <v>977.02599999999995</v>
      </c>
      <c r="L14" s="110">
        <v>1037.251</v>
      </c>
      <c r="M14" s="110">
        <v>1101.0239999999999</v>
      </c>
      <c r="N14" s="110">
        <v>3630.183</v>
      </c>
      <c r="O14" s="110">
        <v>8528.0609999999997</v>
      </c>
    </row>
    <row r="15" spans="1:15" ht="15" customHeight="1">
      <c r="A15" s="111" t="s">
        <v>43</v>
      </c>
      <c r="B15" s="115">
        <v>955.42600000000004</v>
      </c>
      <c r="C15" s="115">
        <v>1224.924</v>
      </c>
      <c r="D15" s="115">
        <v>1084.3620000000001</v>
      </c>
      <c r="E15" s="115">
        <v>1098.396</v>
      </c>
      <c r="F15" s="115">
        <v>1079.9010000000001</v>
      </c>
      <c r="G15" s="115">
        <v>1080.0060000000001</v>
      </c>
      <c r="H15" s="115">
        <v>1133.585</v>
      </c>
      <c r="I15" s="115">
        <v>1201.932</v>
      </c>
      <c r="J15" s="115">
        <v>1230.9349999999999</v>
      </c>
      <c r="K15" s="115">
        <v>1279.645</v>
      </c>
      <c r="L15" s="115">
        <v>1342.442</v>
      </c>
      <c r="M15" s="115">
        <v>1330.94</v>
      </c>
      <c r="N15" s="115">
        <v>5476.25</v>
      </c>
      <c r="O15" s="115">
        <v>11862.144</v>
      </c>
    </row>
    <row r="16" spans="1:15" ht="15" customHeight="1">
      <c r="A16" s="111" t="s">
        <v>44</v>
      </c>
      <c r="B16" s="110">
        <v>3758.2730000000001</v>
      </c>
      <c r="C16" s="110">
        <v>4147.3609999999999</v>
      </c>
      <c r="D16" s="110">
        <v>4230.8220000000001</v>
      </c>
      <c r="E16" s="110">
        <v>4438.1369999999997</v>
      </c>
      <c r="F16" s="110">
        <v>4642.3770000000004</v>
      </c>
      <c r="G16" s="110">
        <v>4926.125</v>
      </c>
      <c r="H16" s="110">
        <v>5077.1239999999998</v>
      </c>
      <c r="I16" s="110">
        <v>5455.3980000000001</v>
      </c>
      <c r="J16" s="110">
        <v>5731.6289999999999</v>
      </c>
      <c r="K16" s="110">
        <v>6057.7259999999997</v>
      </c>
      <c r="L16" s="110">
        <v>6528.4780000000001</v>
      </c>
      <c r="M16" s="110">
        <v>6726</v>
      </c>
      <c r="N16" s="110">
        <v>23314.584999999999</v>
      </c>
      <c r="O16" s="110">
        <v>53813.815999999999</v>
      </c>
    </row>
    <row r="17" spans="1:15" ht="15" customHeight="1">
      <c r="A17" s="111" t="s">
        <v>45</v>
      </c>
      <c r="B17" s="115">
        <v>658.26700000000005</v>
      </c>
      <c r="C17" s="115">
        <v>898.64300000000003</v>
      </c>
      <c r="D17" s="115">
        <v>991.26300000000003</v>
      </c>
      <c r="E17" s="115">
        <v>1046.797</v>
      </c>
      <c r="F17" s="115">
        <v>1094.2149999999999</v>
      </c>
      <c r="G17" s="115">
        <v>1148.46</v>
      </c>
      <c r="H17" s="115">
        <v>1233.03</v>
      </c>
      <c r="I17" s="115">
        <v>1306.752</v>
      </c>
      <c r="J17" s="115">
        <v>1389.6279999999999</v>
      </c>
      <c r="K17" s="115">
        <v>1478.0229999999999</v>
      </c>
      <c r="L17" s="115">
        <v>1563.241</v>
      </c>
      <c r="M17" s="115">
        <v>1642.357</v>
      </c>
      <c r="N17" s="115">
        <v>5513.7650000000003</v>
      </c>
      <c r="O17" s="115">
        <v>12893.766</v>
      </c>
    </row>
    <row r="18" spans="1:15" ht="15" customHeight="1">
      <c r="A18" s="111" t="s">
        <v>46</v>
      </c>
      <c r="B18" s="110">
        <v>6134.6719999999996</v>
      </c>
      <c r="C18" s="110">
        <v>6861.107</v>
      </c>
      <c r="D18" s="110">
        <v>7146.8559999999998</v>
      </c>
      <c r="E18" s="110">
        <v>7418.5410000000002</v>
      </c>
      <c r="F18" s="110">
        <v>7691.0320000000002</v>
      </c>
      <c r="G18" s="110">
        <v>8044.5529999999999</v>
      </c>
      <c r="H18" s="110">
        <v>8301.8310000000001</v>
      </c>
      <c r="I18" s="110">
        <v>8788.0110000000004</v>
      </c>
      <c r="J18" s="110">
        <v>9187.1489999999994</v>
      </c>
      <c r="K18" s="110">
        <v>9648.1810000000005</v>
      </c>
      <c r="L18" s="110">
        <v>10253.091</v>
      </c>
      <c r="M18" s="110">
        <v>10578.019</v>
      </c>
      <c r="N18" s="110">
        <v>38602.813000000002</v>
      </c>
      <c r="O18" s="110">
        <v>87057.263999999996</v>
      </c>
    </row>
    <row r="19" spans="1:15" ht="15" customHeight="1">
      <c r="A19" s="128" t="s">
        <v>47</v>
      </c>
    </row>
    <row r="20" spans="1:15" ht="15" customHeight="1">
      <c r="A20" s="111" t="s">
        <v>48</v>
      </c>
      <c r="B20" s="110">
        <v>2176.4810000000002</v>
      </c>
      <c r="C20" s="110">
        <v>2423.3389999999999</v>
      </c>
      <c r="D20" s="110">
        <v>2645.0430000000001</v>
      </c>
      <c r="E20" s="110">
        <v>2970.471</v>
      </c>
      <c r="F20" s="110">
        <v>3204.2930000000001</v>
      </c>
      <c r="G20" s="110">
        <v>3390.3670000000002</v>
      </c>
      <c r="H20" s="110">
        <v>3562.8670000000002</v>
      </c>
      <c r="I20" s="110">
        <v>3717.6509999999998</v>
      </c>
      <c r="J20" s="110">
        <v>3898.8820000000001</v>
      </c>
      <c r="K20" s="110">
        <v>4103.75</v>
      </c>
      <c r="L20" s="110">
        <v>4311.5460000000003</v>
      </c>
      <c r="M20" s="110">
        <v>4539.6319999999996</v>
      </c>
      <c r="N20" s="110">
        <v>15773.040999999999</v>
      </c>
      <c r="O20" s="110">
        <v>36344.502</v>
      </c>
    </row>
    <row r="21" spans="1:15" ht="15" customHeight="1">
      <c r="A21" s="111" t="s">
        <v>49</v>
      </c>
      <c r="B21" s="110">
        <v>419.584</v>
      </c>
      <c r="C21" s="110">
        <v>514.64400000000001</v>
      </c>
      <c r="D21" s="110">
        <v>498.452</v>
      </c>
      <c r="E21" s="110">
        <v>496.75700000000001</v>
      </c>
      <c r="F21" s="110">
        <v>488.06900000000002</v>
      </c>
      <c r="G21" s="110">
        <v>490.91399999999999</v>
      </c>
      <c r="H21" s="110">
        <v>493.44099999999997</v>
      </c>
      <c r="I21" s="110">
        <v>491.61799999999999</v>
      </c>
      <c r="J21" s="110">
        <v>501.57799999999997</v>
      </c>
      <c r="K21" s="110">
        <v>529.66300000000001</v>
      </c>
      <c r="L21" s="110">
        <v>557.38</v>
      </c>
      <c r="M21" s="110">
        <v>588.43600000000004</v>
      </c>
      <c r="N21" s="110">
        <v>2467.6329999999998</v>
      </c>
      <c r="O21" s="110">
        <v>5136.308</v>
      </c>
    </row>
    <row r="22" spans="1:15" ht="15" customHeight="1">
      <c r="A22" s="111" t="s">
        <v>50</v>
      </c>
    </row>
    <row r="23" spans="1:15" ht="15" customHeight="1">
      <c r="A23" s="111" t="s">
        <v>51</v>
      </c>
      <c r="B23" s="110">
        <v>1193.7550000000001</v>
      </c>
      <c r="C23" s="110">
        <v>1258.9939999999999</v>
      </c>
      <c r="D23" s="110">
        <v>1306.8920000000001</v>
      </c>
      <c r="E23" s="110">
        <v>1366.82</v>
      </c>
      <c r="F23" s="110">
        <v>1424.424</v>
      </c>
      <c r="G23" s="110">
        <v>1496.508</v>
      </c>
      <c r="H23" s="110">
        <v>1555.2339999999999</v>
      </c>
      <c r="I23" s="110">
        <v>1620.088</v>
      </c>
      <c r="J23" s="110">
        <v>1685.1389999999999</v>
      </c>
      <c r="K23" s="110">
        <v>1749.249</v>
      </c>
      <c r="L23" s="110">
        <v>1839.3119999999999</v>
      </c>
      <c r="M23" s="110">
        <v>1909.44</v>
      </c>
      <c r="N23" s="110">
        <v>7149.8779999999997</v>
      </c>
      <c r="O23" s="110">
        <v>15953.106</v>
      </c>
    </row>
    <row r="24" spans="1:15" ht="15" customHeight="1">
      <c r="A24" s="111" t="s">
        <v>52</v>
      </c>
      <c r="B24" s="110">
        <v>357.762</v>
      </c>
      <c r="C24" s="110">
        <v>386.85300000000001</v>
      </c>
      <c r="D24" s="110">
        <v>399.51400000000001</v>
      </c>
      <c r="E24" s="110">
        <v>417.7</v>
      </c>
      <c r="F24" s="110">
        <v>436.46800000000002</v>
      </c>
      <c r="G24" s="110">
        <v>460.12700000000001</v>
      </c>
      <c r="H24" s="110">
        <v>480.21800000000002</v>
      </c>
      <c r="I24" s="110">
        <v>502.18599999999998</v>
      </c>
      <c r="J24" s="110">
        <v>524.52200000000005</v>
      </c>
      <c r="K24" s="110">
        <v>546.97299999999996</v>
      </c>
      <c r="L24" s="110">
        <v>577.54700000000003</v>
      </c>
      <c r="M24" s="110">
        <v>601.45100000000002</v>
      </c>
      <c r="N24" s="110">
        <v>2194.027</v>
      </c>
      <c r="O24" s="110">
        <v>4946.7060000000001</v>
      </c>
    </row>
    <row r="25" spans="1:15" ht="15" customHeight="1">
      <c r="A25" s="111" t="s">
        <v>53</v>
      </c>
      <c r="B25" s="110">
        <v>49.404000000000003</v>
      </c>
      <c r="C25" s="110">
        <v>49.427999999999997</v>
      </c>
      <c r="D25" s="110">
        <v>52.875999999999998</v>
      </c>
      <c r="E25" s="110">
        <v>55.734000000000002</v>
      </c>
      <c r="F25" s="110">
        <v>57.96</v>
      </c>
      <c r="G25" s="110">
        <v>60.133000000000003</v>
      </c>
      <c r="H25" s="110">
        <v>62.414999999999999</v>
      </c>
      <c r="I25" s="110">
        <v>64.503</v>
      </c>
      <c r="J25" s="110">
        <v>65.563999999999993</v>
      </c>
      <c r="K25" s="110">
        <v>68.03</v>
      </c>
      <c r="L25" s="110">
        <v>69.713999999999999</v>
      </c>
      <c r="M25" s="110">
        <v>72.483999999999995</v>
      </c>
      <c r="N25" s="110">
        <v>289.11799999999999</v>
      </c>
      <c r="O25" s="110">
        <v>629.41300000000001</v>
      </c>
    </row>
    <row r="26" spans="1:15" ht="15" customHeight="1">
      <c r="A26" s="111" t="s">
        <v>54</v>
      </c>
      <c r="B26" s="110">
        <v>13.535</v>
      </c>
      <c r="C26" s="110">
        <v>13.712</v>
      </c>
      <c r="D26" s="110">
        <v>14.441000000000001</v>
      </c>
      <c r="E26" s="110">
        <v>15.055</v>
      </c>
      <c r="F26" s="110">
        <v>15.656000000000001</v>
      </c>
      <c r="G26" s="110">
        <v>16.295000000000002</v>
      </c>
      <c r="H26" s="110">
        <v>16.934999999999999</v>
      </c>
      <c r="I26" s="110">
        <v>17.591999999999999</v>
      </c>
      <c r="J26" s="110">
        <v>18.440999999999999</v>
      </c>
      <c r="K26" s="110">
        <v>19.166</v>
      </c>
      <c r="L26" s="110">
        <v>20.071000000000002</v>
      </c>
      <c r="M26" s="110">
        <v>20.838000000000001</v>
      </c>
      <c r="N26" s="110">
        <v>78.382000000000005</v>
      </c>
      <c r="O26" s="110">
        <v>174.49</v>
      </c>
    </row>
    <row r="27" spans="1:15" ht="15" customHeight="1">
      <c r="A27" s="111" t="s">
        <v>55</v>
      </c>
      <c r="B27" s="110">
        <v>75.802000000000007</v>
      </c>
      <c r="C27" s="110">
        <v>89.233000000000004</v>
      </c>
      <c r="D27" s="110">
        <v>102.468</v>
      </c>
      <c r="E27" s="110">
        <v>98.453000000000003</v>
      </c>
      <c r="F27" s="110">
        <v>98.409000000000006</v>
      </c>
      <c r="G27" s="110">
        <v>97.308000000000007</v>
      </c>
      <c r="H27" s="110">
        <v>98.965000000000003</v>
      </c>
      <c r="I27" s="110">
        <v>101.101</v>
      </c>
      <c r="J27" s="110">
        <v>100.46599999999999</v>
      </c>
      <c r="K27" s="110">
        <v>101.059</v>
      </c>
      <c r="L27" s="110">
        <v>101.735</v>
      </c>
      <c r="M27" s="110">
        <v>101.184</v>
      </c>
      <c r="N27" s="110">
        <v>495.60300000000001</v>
      </c>
      <c r="O27" s="110">
        <v>1001.148</v>
      </c>
    </row>
    <row r="28" spans="1:15" ht="15" customHeight="1">
      <c r="A28" s="111" t="s">
        <v>56</v>
      </c>
      <c r="B28" s="110">
        <v>33.667999999999999</v>
      </c>
      <c r="C28" s="110">
        <v>32.478000000000002</v>
      </c>
      <c r="D28" s="110">
        <v>35.561</v>
      </c>
      <c r="E28" s="110">
        <v>37.951999999999998</v>
      </c>
      <c r="F28" s="110">
        <v>51.368000000000002</v>
      </c>
      <c r="G28" s="110">
        <v>53.710999999999999</v>
      </c>
      <c r="H28" s="110">
        <v>56.158000000000001</v>
      </c>
      <c r="I28" s="110">
        <v>59.890999999999998</v>
      </c>
      <c r="J28" s="110">
        <v>62.899000000000001</v>
      </c>
      <c r="K28" s="110">
        <v>68.302999999999997</v>
      </c>
      <c r="L28" s="110">
        <v>73.784000000000006</v>
      </c>
      <c r="M28" s="110">
        <v>76.503</v>
      </c>
      <c r="N28" s="110">
        <v>234.75</v>
      </c>
      <c r="O28" s="110">
        <v>576.13</v>
      </c>
    </row>
    <row r="29" spans="1:15" ht="15" customHeight="1">
      <c r="A29" s="111" t="s">
        <v>57</v>
      </c>
      <c r="B29" s="110">
        <v>80.337999999999994</v>
      </c>
      <c r="C29" s="110">
        <v>76.805000000000007</v>
      </c>
      <c r="D29" s="110">
        <v>63.079000000000001</v>
      </c>
      <c r="E29" s="110">
        <v>54.423000000000002</v>
      </c>
      <c r="F29" s="110">
        <v>54.088000000000001</v>
      </c>
      <c r="G29" s="110">
        <v>53.487000000000002</v>
      </c>
      <c r="H29" s="110">
        <v>53.987000000000002</v>
      </c>
      <c r="I29" s="110">
        <v>55.02</v>
      </c>
      <c r="J29" s="110">
        <v>56.383000000000003</v>
      </c>
      <c r="K29" s="110">
        <v>47.646000000000001</v>
      </c>
      <c r="L29" s="110">
        <v>48.856000000000002</v>
      </c>
      <c r="M29" s="110">
        <v>50.11</v>
      </c>
      <c r="N29" s="110">
        <v>279.06400000000002</v>
      </c>
      <c r="O29" s="110">
        <v>537.07899999999995</v>
      </c>
    </row>
    <row r="30" spans="1:15" ht="15" customHeight="1">
      <c r="A30" s="111" t="s">
        <v>58</v>
      </c>
      <c r="B30" s="110">
        <v>0.58099999999999996</v>
      </c>
      <c r="C30" s="110">
        <v>1.7629999999999999</v>
      </c>
      <c r="D30" s="110">
        <v>0</v>
      </c>
      <c r="E30" s="110">
        <v>0</v>
      </c>
      <c r="F30" s="110">
        <v>20.888000000000002</v>
      </c>
      <c r="G30" s="110">
        <v>35.418999999999997</v>
      </c>
      <c r="H30" s="110">
        <v>46.841999999999999</v>
      </c>
      <c r="I30" s="110">
        <v>57.616999999999997</v>
      </c>
      <c r="J30" s="110">
        <v>67.683000000000007</v>
      </c>
      <c r="K30" s="110">
        <v>76.334999999999994</v>
      </c>
      <c r="L30" s="110">
        <v>82.691000000000003</v>
      </c>
      <c r="M30" s="110">
        <v>88.21</v>
      </c>
      <c r="N30" s="110">
        <v>103.149</v>
      </c>
      <c r="O30" s="110">
        <v>475.685</v>
      </c>
    </row>
    <row r="31" spans="1:15" ht="15" customHeight="1">
      <c r="A31" s="111" t="s">
        <v>59</v>
      </c>
      <c r="B31" s="115">
        <v>40.036999999999999</v>
      </c>
      <c r="C31" s="115">
        <v>37.259</v>
      </c>
      <c r="D31" s="115">
        <v>36.424999999999997</v>
      </c>
      <c r="E31" s="115">
        <v>39.301000000000002</v>
      </c>
      <c r="F31" s="115">
        <v>41.027999999999999</v>
      </c>
      <c r="G31" s="115">
        <v>44.332000000000001</v>
      </c>
      <c r="H31" s="115">
        <v>48.311</v>
      </c>
      <c r="I31" s="115">
        <v>52.444000000000003</v>
      </c>
      <c r="J31" s="115">
        <v>56.427999999999997</v>
      </c>
      <c r="K31" s="115">
        <v>59.396999999999998</v>
      </c>
      <c r="L31" s="115">
        <v>62.018000000000001</v>
      </c>
      <c r="M31" s="115">
        <v>63.917000000000002</v>
      </c>
      <c r="N31" s="115">
        <v>209.39699999999999</v>
      </c>
      <c r="O31" s="115">
        <v>503.601</v>
      </c>
    </row>
    <row r="32" spans="1:15" ht="15" customHeight="1">
      <c r="A32" s="111" t="s">
        <v>60</v>
      </c>
      <c r="B32" s="129">
        <v>4440.9470000000001</v>
      </c>
      <c r="C32" s="129">
        <v>4884.5079999999998</v>
      </c>
      <c r="D32" s="129">
        <v>5154.7510000000002</v>
      </c>
      <c r="E32" s="129">
        <v>5552.6660000000002</v>
      </c>
      <c r="F32" s="129">
        <v>5892.6509999999998</v>
      </c>
      <c r="G32" s="129">
        <v>6198.6009999999997</v>
      </c>
      <c r="H32" s="129">
        <v>6475.3729999999996</v>
      </c>
      <c r="I32" s="129">
        <v>6739.7110000000002</v>
      </c>
      <c r="J32" s="129">
        <v>7037.9849999999997</v>
      </c>
      <c r="K32" s="129">
        <v>7369.5709999999999</v>
      </c>
      <c r="L32" s="129">
        <v>7744.6540000000005</v>
      </c>
      <c r="M32" s="129">
        <v>8112.2049999999999</v>
      </c>
      <c r="N32" s="129">
        <v>29274.042000000001</v>
      </c>
      <c r="O32" s="129">
        <v>66278.168000000005</v>
      </c>
    </row>
    <row r="33" spans="1:17" ht="15" customHeight="1">
      <c r="A33" s="111"/>
    </row>
    <row r="34" spans="1:17" s="116" customFormat="1" ht="15" customHeight="1">
      <c r="A34" s="128" t="s">
        <v>61</v>
      </c>
      <c r="B34" s="116">
        <v>1693.7249999999999</v>
      </c>
      <c r="C34" s="116">
        <v>1976.5989999999999</v>
      </c>
      <c r="D34" s="116">
        <v>1992.105</v>
      </c>
      <c r="E34" s="116">
        <v>1865.875</v>
      </c>
      <c r="F34" s="116">
        <v>1798.3810000000001</v>
      </c>
      <c r="G34" s="116">
        <v>1845.952</v>
      </c>
      <c r="H34" s="116">
        <v>1826.4580000000001</v>
      </c>
      <c r="I34" s="116">
        <v>2048.3000000000002</v>
      </c>
      <c r="J34" s="116">
        <v>2149.1640000000002</v>
      </c>
      <c r="K34" s="116">
        <v>2278.61</v>
      </c>
      <c r="L34" s="116">
        <v>2508.4369999999999</v>
      </c>
      <c r="M34" s="116">
        <v>2465.8139999999999</v>
      </c>
      <c r="N34" s="116">
        <v>9328.7710000000006</v>
      </c>
      <c r="O34" s="116">
        <v>20779.096000000001</v>
      </c>
    </row>
    <row r="35" spans="1:17" ht="15" customHeight="1">
      <c r="A35" s="111"/>
    </row>
    <row r="36" spans="1:17" ht="15" customHeight="1">
      <c r="A36" s="111" t="s">
        <v>45</v>
      </c>
      <c r="B36" s="110">
        <v>658.26700000000005</v>
      </c>
      <c r="C36" s="110">
        <v>898.64300000000003</v>
      </c>
      <c r="D36" s="110">
        <v>991.26300000000003</v>
      </c>
      <c r="E36" s="110">
        <v>1046.797</v>
      </c>
      <c r="F36" s="110">
        <v>1094.2149999999999</v>
      </c>
      <c r="G36" s="110">
        <v>1148.46</v>
      </c>
      <c r="H36" s="110">
        <v>1233.03</v>
      </c>
      <c r="I36" s="110">
        <v>1306.752</v>
      </c>
      <c r="J36" s="110">
        <v>1389.6279999999999</v>
      </c>
      <c r="K36" s="110">
        <v>1478.0229999999999</v>
      </c>
      <c r="L36" s="110">
        <v>1563.241</v>
      </c>
      <c r="M36" s="110">
        <v>1642.357</v>
      </c>
      <c r="N36" s="110">
        <v>5513.7650000000003</v>
      </c>
      <c r="O36" s="110">
        <v>12893.766</v>
      </c>
    </row>
    <row r="37" spans="1:17" s="116" customFormat="1" ht="15" customHeight="1">
      <c r="A37" s="111" t="s">
        <v>62</v>
      </c>
      <c r="B37" s="110">
        <v>1035.4580000000001</v>
      </c>
      <c r="C37" s="110">
        <v>1077.9559999999999</v>
      </c>
      <c r="D37" s="110">
        <v>1000.842</v>
      </c>
      <c r="E37" s="110">
        <v>819.07799999999997</v>
      </c>
      <c r="F37" s="110">
        <v>704.16600000000005</v>
      </c>
      <c r="G37" s="110">
        <v>697.49199999999996</v>
      </c>
      <c r="H37" s="110">
        <v>593.428</v>
      </c>
      <c r="I37" s="110">
        <v>741.548</v>
      </c>
      <c r="J37" s="110">
        <v>759.53599999999994</v>
      </c>
      <c r="K37" s="110">
        <v>800.58699999999999</v>
      </c>
      <c r="L37" s="110">
        <v>945.19600000000003</v>
      </c>
      <c r="M37" s="110">
        <v>823.45699999999999</v>
      </c>
      <c r="N37" s="110">
        <v>3815.0059999999999</v>
      </c>
      <c r="O37" s="110">
        <v>7885.33</v>
      </c>
    </row>
    <row r="38" spans="1:17" ht="15" customHeight="1">
      <c r="A38" s="111"/>
    </row>
    <row r="39" spans="1:17" ht="15" customHeight="1">
      <c r="A39" s="111" t="s">
        <v>63</v>
      </c>
      <c r="B39" s="110">
        <v>1666.38</v>
      </c>
      <c r="C39" s="110">
        <v>1920.0029999999999</v>
      </c>
      <c r="D39" s="110">
        <v>1894.3910000000001</v>
      </c>
      <c r="E39" s="110">
        <v>1744.748</v>
      </c>
      <c r="F39" s="110">
        <v>1651.575</v>
      </c>
      <c r="G39" s="110">
        <v>1686.296</v>
      </c>
      <c r="H39" s="110">
        <v>1636.981</v>
      </c>
      <c r="I39" s="110">
        <v>1832.414</v>
      </c>
      <c r="J39" s="110">
        <v>1900.124</v>
      </c>
      <c r="K39" s="110">
        <v>1993.864</v>
      </c>
      <c r="L39" s="110">
        <v>2213.0970000000002</v>
      </c>
      <c r="M39" s="110">
        <v>2128.5590000000002</v>
      </c>
      <c r="N39" s="110">
        <v>8613.991</v>
      </c>
      <c r="O39" s="110">
        <v>18682.048999999999</v>
      </c>
    </row>
    <row r="40" spans="1:17" ht="15" customHeight="1">
      <c r="A40" s="111" t="s">
        <v>64</v>
      </c>
      <c r="B40" s="110">
        <v>27.344999999999999</v>
      </c>
      <c r="C40" s="110">
        <v>56.595999999999997</v>
      </c>
      <c r="D40" s="110">
        <v>97.713999999999999</v>
      </c>
      <c r="E40" s="110">
        <v>121.127</v>
      </c>
      <c r="F40" s="110">
        <v>146.80600000000001</v>
      </c>
      <c r="G40" s="110">
        <v>159.65600000000001</v>
      </c>
      <c r="H40" s="110">
        <v>189.477</v>
      </c>
      <c r="I40" s="110">
        <v>215.886</v>
      </c>
      <c r="J40" s="110">
        <v>249.04</v>
      </c>
      <c r="K40" s="110">
        <v>284.74599999999998</v>
      </c>
      <c r="L40" s="110">
        <v>295.33999999999997</v>
      </c>
      <c r="M40" s="110">
        <v>337.255</v>
      </c>
      <c r="N40" s="110">
        <v>714.78</v>
      </c>
      <c r="O40" s="110">
        <v>2097.047</v>
      </c>
      <c r="Q40" s="127"/>
    </row>
    <row r="41" spans="1:17" ht="15" customHeight="1">
      <c r="A41" s="126"/>
      <c r="B41" s="115"/>
      <c r="C41" s="115"/>
      <c r="D41" s="115"/>
      <c r="E41" s="115"/>
      <c r="F41" s="115"/>
      <c r="G41" s="115"/>
      <c r="H41" s="115"/>
      <c r="I41" s="115"/>
      <c r="J41" s="115"/>
      <c r="K41" s="115"/>
      <c r="L41" s="115"/>
      <c r="M41" s="115"/>
      <c r="N41" s="115"/>
      <c r="O41" s="115"/>
    </row>
    <row r="42" spans="1:17" ht="15" customHeight="1">
      <c r="A42" s="111"/>
      <c r="B42" s="125"/>
      <c r="C42" s="125"/>
      <c r="D42" s="125"/>
      <c r="E42" s="125"/>
      <c r="F42" s="125"/>
      <c r="G42" s="125"/>
      <c r="H42" s="125"/>
      <c r="I42" s="125"/>
      <c r="J42" s="125"/>
      <c r="K42" s="125"/>
      <c r="L42" s="125"/>
      <c r="M42" s="125"/>
      <c r="N42" s="125"/>
      <c r="O42" s="125"/>
      <c r="P42" s="125"/>
    </row>
    <row r="43" spans="1:17" ht="15" customHeight="1">
      <c r="A43" s="111"/>
      <c r="B43" s="125"/>
      <c r="C43" s="125"/>
      <c r="D43" s="125"/>
      <c r="E43" s="125"/>
      <c r="F43" s="125"/>
      <c r="G43" s="125"/>
      <c r="H43" s="125"/>
      <c r="I43" s="125"/>
      <c r="J43" s="125"/>
      <c r="K43" s="125"/>
      <c r="L43" s="125"/>
      <c r="M43" s="125"/>
      <c r="N43" s="125"/>
      <c r="O43" s="125"/>
      <c r="P43" s="125"/>
    </row>
    <row r="44" spans="1:17" ht="15" customHeight="1">
      <c r="B44" s="110" t="s">
        <v>263</v>
      </c>
    </row>
  </sheetData>
  <pageMargins left="0.5" right="0.5" top="0.75" bottom="0.75" header="0.3" footer="0.3"/>
  <pageSetup scale="67"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233DC-B35F-4964-BBB7-97A3DE89A9EA}">
  <sheetPr>
    <pageSetUpPr fitToPage="1"/>
  </sheetPr>
  <dimension ref="A1:S44"/>
  <sheetViews>
    <sheetView zoomScale="90" zoomScaleNormal="90" workbookViewId="0">
      <pane xSplit="1" ySplit="4" topLeftCell="B5" activePane="bottomRight" state="frozen"/>
      <selection pane="topRight"/>
      <selection pane="bottomLeft"/>
      <selection pane="bottomRight"/>
    </sheetView>
  </sheetViews>
  <sheetFormatPr defaultRowHeight="14.5"/>
  <cols>
    <col min="1" max="1" width="48.81640625" style="132" customWidth="1"/>
    <col min="2" max="13" width="10" style="132" customWidth="1"/>
    <col min="14" max="15" width="9.54296875" style="132" customWidth="1"/>
    <col min="16" max="16" width="8.7265625" style="132"/>
    <col min="17" max="17" width="48.81640625" style="132" customWidth="1"/>
    <col min="18" max="18" width="23.54296875" style="132" bestFit="1" customWidth="1"/>
    <col min="19" max="256" width="8.7265625" style="132"/>
    <col min="257" max="257" width="61.54296875" style="132" customWidth="1"/>
    <col min="258" max="269" width="10.54296875" style="132" bestFit="1" customWidth="1"/>
    <col min="270" max="270" width="10.54296875" style="132" customWidth="1"/>
    <col min="271" max="271" width="10.54296875" style="132" bestFit="1" customWidth="1"/>
    <col min="272" max="512" width="8.7265625" style="132"/>
    <col min="513" max="513" width="61.54296875" style="132" customWidth="1"/>
    <col min="514" max="525" width="10.54296875" style="132" bestFit="1" customWidth="1"/>
    <col min="526" max="526" width="10.54296875" style="132" customWidth="1"/>
    <col min="527" max="527" width="10.54296875" style="132" bestFit="1" customWidth="1"/>
    <col min="528" max="768" width="8.7265625" style="132"/>
    <col min="769" max="769" width="61.54296875" style="132" customWidth="1"/>
    <col min="770" max="781" width="10.54296875" style="132" bestFit="1" customWidth="1"/>
    <col min="782" max="782" width="10.54296875" style="132" customWidth="1"/>
    <col min="783" max="783" width="10.54296875" style="132" bestFit="1" customWidth="1"/>
    <col min="784" max="1024" width="8.7265625" style="132"/>
    <col min="1025" max="1025" width="61.54296875" style="132" customWidth="1"/>
    <col min="1026" max="1037" width="10.54296875" style="132" bestFit="1" customWidth="1"/>
    <col min="1038" max="1038" width="10.54296875" style="132" customWidth="1"/>
    <col min="1039" max="1039" width="10.54296875" style="132" bestFit="1" customWidth="1"/>
    <col min="1040" max="1280" width="8.7265625" style="132"/>
    <col min="1281" max="1281" width="61.54296875" style="132" customWidth="1"/>
    <col min="1282" max="1293" width="10.54296875" style="132" bestFit="1" customWidth="1"/>
    <col min="1294" max="1294" width="10.54296875" style="132" customWidth="1"/>
    <col min="1295" max="1295" width="10.54296875" style="132" bestFit="1" customWidth="1"/>
    <col min="1296" max="1536" width="8.7265625" style="132"/>
    <col min="1537" max="1537" width="61.54296875" style="132" customWidth="1"/>
    <col min="1538" max="1549" width="10.54296875" style="132" bestFit="1" customWidth="1"/>
    <col min="1550" max="1550" width="10.54296875" style="132" customWidth="1"/>
    <col min="1551" max="1551" width="10.54296875" style="132" bestFit="1" customWidth="1"/>
    <col min="1552" max="1792" width="8.7265625" style="132"/>
    <col min="1793" max="1793" width="61.54296875" style="132" customWidth="1"/>
    <col min="1794" max="1805" width="10.54296875" style="132" bestFit="1" customWidth="1"/>
    <col min="1806" max="1806" width="10.54296875" style="132" customWidth="1"/>
    <col min="1807" max="1807" width="10.54296875" style="132" bestFit="1" customWidth="1"/>
    <col min="1808" max="2048" width="8.7265625" style="132"/>
    <col min="2049" max="2049" width="61.54296875" style="132" customWidth="1"/>
    <col min="2050" max="2061" width="10.54296875" style="132" bestFit="1" customWidth="1"/>
    <col min="2062" max="2062" width="10.54296875" style="132" customWidth="1"/>
    <col min="2063" max="2063" width="10.54296875" style="132" bestFit="1" customWidth="1"/>
    <col min="2064" max="2304" width="8.7265625" style="132"/>
    <col min="2305" max="2305" width="61.54296875" style="132" customWidth="1"/>
    <col min="2306" max="2317" width="10.54296875" style="132" bestFit="1" customWidth="1"/>
    <col min="2318" max="2318" width="10.54296875" style="132" customWidth="1"/>
    <col min="2319" max="2319" width="10.54296875" style="132" bestFit="1" customWidth="1"/>
    <col min="2320" max="2560" width="8.7265625" style="132"/>
    <col min="2561" max="2561" width="61.54296875" style="132" customWidth="1"/>
    <col min="2562" max="2573" width="10.54296875" style="132" bestFit="1" customWidth="1"/>
    <col min="2574" max="2574" width="10.54296875" style="132" customWidth="1"/>
    <col min="2575" max="2575" width="10.54296875" style="132" bestFit="1" customWidth="1"/>
    <col min="2576" max="2816" width="8.7265625" style="132"/>
    <col min="2817" max="2817" width="61.54296875" style="132" customWidth="1"/>
    <col min="2818" max="2829" width="10.54296875" style="132" bestFit="1" customWidth="1"/>
    <col min="2830" max="2830" width="10.54296875" style="132" customWidth="1"/>
    <col min="2831" max="2831" width="10.54296875" style="132" bestFit="1" customWidth="1"/>
    <col min="2832" max="3072" width="8.7265625" style="132"/>
    <col min="3073" max="3073" width="61.54296875" style="132" customWidth="1"/>
    <col min="3074" max="3085" width="10.54296875" style="132" bestFit="1" customWidth="1"/>
    <col min="3086" max="3086" width="10.54296875" style="132" customWidth="1"/>
    <col min="3087" max="3087" width="10.54296875" style="132" bestFit="1" customWidth="1"/>
    <col min="3088" max="3328" width="8.7265625" style="132"/>
    <col min="3329" max="3329" width="61.54296875" style="132" customWidth="1"/>
    <col min="3330" max="3341" width="10.54296875" style="132" bestFit="1" customWidth="1"/>
    <col min="3342" max="3342" width="10.54296875" style="132" customWidth="1"/>
    <col min="3343" max="3343" width="10.54296875" style="132" bestFit="1" customWidth="1"/>
    <col min="3344" max="3584" width="8.7265625" style="132"/>
    <col min="3585" max="3585" width="61.54296875" style="132" customWidth="1"/>
    <col min="3586" max="3597" width="10.54296875" style="132" bestFit="1" customWidth="1"/>
    <col min="3598" max="3598" width="10.54296875" style="132" customWidth="1"/>
    <col min="3599" max="3599" width="10.54296875" style="132" bestFit="1" customWidth="1"/>
    <col min="3600" max="3840" width="8.7265625" style="132"/>
    <col min="3841" max="3841" width="61.54296875" style="132" customWidth="1"/>
    <col min="3842" max="3853" width="10.54296875" style="132" bestFit="1" customWidth="1"/>
    <col min="3854" max="3854" width="10.54296875" style="132" customWidth="1"/>
    <col min="3855" max="3855" width="10.54296875" style="132" bestFit="1" customWidth="1"/>
    <col min="3856" max="4096" width="8.7265625" style="132"/>
    <col min="4097" max="4097" width="61.54296875" style="132" customWidth="1"/>
    <col min="4098" max="4109" width="10.54296875" style="132" bestFit="1" customWidth="1"/>
    <col min="4110" max="4110" width="10.54296875" style="132" customWidth="1"/>
    <col min="4111" max="4111" width="10.54296875" style="132" bestFit="1" customWidth="1"/>
    <col min="4112" max="4352" width="8.7265625" style="132"/>
    <col min="4353" max="4353" width="61.54296875" style="132" customWidth="1"/>
    <col min="4354" max="4365" width="10.54296875" style="132" bestFit="1" customWidth="1"/>
    <col min="4366" max="4366" width="10.54296875" style="132" customWidth="1"/>
    <col min="4367" max="4367" width="10.54296875" style="132" bestFit="1" customWidth="1"/>
    <col min="4368" max="4608" width="8.7265625" style="132"/>
    <col min="4609" max="4609" width="61.54296875" style="132" customWidth="1"/>
    <col min="4610" max="4621" width="10.54296875" style="132" bestFit="1" customWidth="1"/>
    <col min="4622" max="4622" width="10.54296875" style="132" customWidth="1"/>
    <col min="4623" max="4623" width="10.54296875" style="132" bestFit="1" customWidth="1"/>
    <col min="4624" max="4864" width="8.7265625" style="132"/>
    <col min="4865" max="4865" width="61.54296875" style="132" customWidth="1"/>
    <col min="4866" max="4877" width="10.54296875" style="132" bestFit="1" customWidth="1"/>
    <col min="4878" max="4878" width="10.54296875" style="132" customWidth="1"/>
    <col min="4879" max="4879" width="10.54296875" style="132" bestFit="1" customWidth="1"/>
    <col min="4880" max="5120" width="8.7265625" style="132"/>
    <col min="5121" max="5121" width="61.54296875" style="132" customWidth="1"/>
    <col min="5122" max="5133" width="10.54296875" style="132" bestFit="1" customWidth="1"/>
    <col min="5134" max="5134" width="10.54296875" style="132" customWidth="1"/>
    <col min="5135" max="5135" width="10.54296875" style="132" bestFit="1" customWidth="1"/>
    <col min="5136" max="5376" width="8.7265625" style="132"/>
    <col min="5377" max="5377" width="61.54296875" style="132" customWidth="1"/>
    <col min="5378" max="5389" width="10.54296875" style="132" bestFit="1" customWidth="1"/>
    <col min="5390" max="5390" width="10.54296875" style="132" customWidth="1"/>
    <col min="5391" max="5391" width="10.54296875" style="132" bestFit="1" customWidth="1"/>
    <col min="5392" max="5632" width="8.7265625" style="132"/>
    <col min="5633" max="5633" width="61.54296875" style="132" customWidth="1"/>
    <col min="5634" max="5645" width="10.54296875" style="132" bestFit="1" customWidth="1"/>
    <col min="5646" max="5646" width="10.54296875" style="132" customWidth="1"/>
    <col min="5647" max="5647" width="10.54296875" style="132" bestFit="1" customWidth="1"/>
    <col min="5648" max="5888" width="8.7265625" style="132"/>
    <col min="5889" max="5889" width="61.54296875" style="132" customWidth="1"/>
    <col min="5890" max="5901" width="10.54296875" style="132" bestFit="1" customWidth="1"/>
    <col min="5902" max="5902" width="10.54296875" style="132" customWidth="1"/>
    <col min="5903" max="5903" width="10.54296875" style="132" bestFit="1" customWidth="1"/>
    <col min="5904" max="6144" width="8.7265625" style="132"/>
    <col min="6145" max="6145" width="61.54296875" style="132" customWidth="1"/>
    <col min="6146" max="6157" width="10.54296875" style="132" bestFit="1" customWidth="1"/>
    <col min="6158" max="6158" width="10.54296875" style="132" customWidth="1"/>
    <col min="6159" max="6159" width="10.54296875" style="132" bestFit="1" customWidth="1"/>
    <col min="6160" max="6400" width="8.7265625" style="132"/>
    <col min="6401" max="6401" width="61.54296875" style="132" customWidth="1"/>
    <col min="6402" max="6413" width="10.54296875" style="132" bestFit="1" customWidth="1"/>
    <col min="6414" max="6414" width="10.54296875" style="132" customWidth="1"/>
    <col min="6415" max="6415" width="10.54296875" style="132" bestFit="1" customWidth="1"/>
    <col min="6416" max="6656" width="8.7265625" style="132"/>
    <col min="6657" max="6657" width="61.54296875" style="132" customWidth="1"/>
    <col min="6658" max="6669" width="10.54296875" style="132" bestFit="1" customWidth="1"/>
    <col min="6670" max="6670" width="10.54296875" style="132" customWidth="1"/>
    <col min="6671" max="6671" width="10.54296875" style="132" bestFit="1" customWidth="1"/>
    <col min="6672" max="6912" width="8.7265625" style="132"/>
    <col min="6913" max="6913" width="61.54296875" style="132" customWidth="1"/>
    <col min="6914" max="6925" width="10.54296875" style="132" bestFit="1" customWidth="1"/>
    <col min="6926" max="6926" width="10.54296875" style="132" customWidth="1"/>
    <col min="6927" max="6927" width="10.54296875" style="132" bestFit="1" customWidth="1"/>
    <col min="6928" max="7168" width="8.7265625" style="132"/>
    <col min="7169" max="7169" width="61.54296875" style="132" customWidth="1"/>
    <col min="7170" max="7181" width="10.54296875" style="132" bestFit="1" customWidth="1"/>
    <col min="7182" max="7182" width="10.54296875" style="132" customWidth="1"/>
    <col min="7183" max="7183" width="10.54296875" style="132" bestFit="1" customWidth="1"/>
    <col min="7184" max="7424" width="8.7265625" style="132"/>
    <col min="7425" max="7425" width="61.54296875" style="132" customWidth="1"/>
    <col min="7426" max="7437" width="10.54296875" style="132" bestFit="1" customWidth="1"/>
    <col min="7438" max="7438" width="10.54296875" style="132" customWidth="1"/>
    <col min="7439" max="7439" width="10.54296875" style="132" bestFit="1" customWidth="1"/>
    <col min="7440" max="7680" width="8.7265625" style="132"/>
    <col min="7681" max="7681" width="61.54296875" style="132" customWidth="1"/>
    <col min="7682" max="7693" width="10.54296875" style="132" bestFit="1" customWidth="1"/>
    <col min="7694" max="7694" width="10.54296875" style="132" customWidth="1"/>
    <col min="7695" max="7695" width="10.54296875" style="132" bestFit="1" customWidth="1"/>
    <col min="7696" max="7936" width="8.7265625" style="132"/>
    <col min="7937" max="7937" width="61.54296875" style="132" customWidth="1"/>
    <col min="7938" max="7949" width="10.54296875" style="132" bestFit="1" customWidth="1"/>
    <col min="7950" max="7950" width="10.54296875" style="132" customWidth="1"/>
    <col min="7951" max="7951" width="10.54296875" style="132" bestFit="1" customWidth="1"/>
    <col min="7952" max="8192" width="8.7265625" style="132"/>
    <col min="8193" max="8193" width="61.54296875" style="132" customWidth="1"/>
    <col min="8194" max="8205" width="10.54296875" style="132" bestFit="1" customWidth="1"/>
    <col min="8206" max="8206" width="10.54296875" style="132" customWidth="1"/>
    <col min="8207" max="8207" width="10.54296875" style="132" bestFit="1" customWidth="1"/>
    <col min="8208" max="8448" width="8.7265625" style="132"/>
    <col min="8449" max="8449" width="61.54296875" style="132" customWidth="1"/>
    <col min="8450" max="8461" width="10.54296875" style="132" bestFit="1" customWidth="1"/>
    <col min="8462" max="8462" width="10.54296875" style="132" customWidth="1"/>
    <col min="8463" max="8463" width="10.54296875" style="132" bestFit="1" customWidth="1"/>
    <col min="8464" max="8704" width="8.7265625" style="132"/>
    <col min="8705" max="8705" width="61.54296875" style="132" customWidth="1"/>
    <col min="8706" max="8717" width="10.54296875" style="132" bestFit="1" customWidth="1"/>
    <col min="8718" max="8718" width="10.54296875" style="132" customWidth="1"/>
    <col min="8719" max="8719" width="10.54296875" style="132" bestFit="1" customWidth="1"/>
    <col min="8720" max="8960" width="8.7265625" style="132"/>
    <col min="8961" max="8961" width="61.54296875" style="132" customWidth="1"/>
    <col min="8962" max="8973" width="10.54296875" style="132" bestFit="1" customWidth="1"/>
    <col min="8974" max="8974" width="10.54296875" style="132" customWidth="1"/>
    <col min="8975" max="8975" width="10.54296875" style="132" bestFit="1" customWidth="1"/>
    <col min="8976" max="9216" width="8.7265625" style="132"/>
    <col min="9217" max="9217" width="61.54296875" style="132" customWidth="1"/>
    <col min="9218" max="9229" width="10.54296875" style="132" bestFit="1" customWidth="1"/>
    <col min="9230" max="9230" width="10.54296875" style="132" customWidth="1"/>
    <col min="9231" max="9231" width="10.54296875" style="132" bestFit="1" customWidth="1"/>
    <col min="9232" max="9472" width="8.7265625" style="132"/>
    <col min="9473" max="9473" width="61.54296875" style="132" customWidth="1"/>
    <col min="9474" max="9485" width="10.54296875" style="132" bestFit="1" customWidth="1"/>
    <col min="9486" max="9486" width="10.54296875" style="132" customWidth="1"/>
    <col min="9487" max="9487" width="10.54296875" style="132" bestFit="1" customWidth="1"/>
    <col min="9488" max="9728" width="8.7265625" style="132"/>
    <col min="9729" max="9729" width="61.54296875" style="132" customWidth="1"/>
    <col min="9730" max="9741" width="10.54296875" style="132" bestFit="1" customWidth="1"/>
    <col min="9742" max="9742" width="10.54296875" style="132" customWidth="1"/>
    <col min="9743" max="9743" width="10.54296875" style="132" bestFit="1" customWidth="1"/>
    <col min="9744" max="9984" width="8.7265625" style="132"/>
    <col min="9985" max="9985" width="61.54296875" style="132" customWidth="1"/>
    <col min="9986" max="9997" width="10.54296875" style="132" bestFit="1" customWidth="1"/>
    <col min="9998" max="9998" width="10.54296875" style="132" customWidth="1"/>
    <col min="9999" max="9999" width="10.54296875" style="132" bestFit="1" customWidth="1"/>
    <col min="10000" max="10240" width="8.7265625" style="132"/>
    <col min="10241" max="10241" width="61.54296875" style="132" customWidth="1"/>
    <col min="10242" max="10253" width="10.54296875" style="132" bestFit="1" customWidth="1"/>
    <col min="10254" max="10254" width="10.54296875" style="132" customWidth="1"/>
    <col min="10255" max="10255" width="10.54296875" style="132" bestFit="1" customWidth="1"/>
    <col min="10256" max="10496" width="8.7265625" style="132"/>
    <col min="10497" max="10497" width="61.54296875" style="132" customWidth="1"/>
    <col min="10498" max="10509" width="10.54296875" style="132" bestFit="1" customWidth="1"/>
    <col min="10510" max="10510" width="10.54296875" style="132" customWidth="1"/>
    <col min="10511" max="10511" width="10.54296875" style="132" bestFit="1" customWidth="1"/>
    <col min="10512" max="10752" width="8.7265625" style="132"/>
    <col min="10753" max="10753" width="61.54296875" style="132" customWidth="1"/>
    <col min="10754" max="10765" width="10.54296875" style="132" bestFit="1" customWidth="1"/>
    <col min="10766" max="10766" width="10.54296875" style="132" customWidth="1"/>
    <col min="10767" max="10767" width="10.54296875" style="132" bestFit="1" customWidth="1"/>
    <col min="10768" max="11008" width="8.7265625" style="132"/>
    <col min="11009" max="11009" width="61.54296875" style="132" customWidth="1"/>
    <col min="11010" max="11021" width="10.54296875" style="132" bestFit="1" customWidth="1"/>
    <col min="11022" max="11022" width="10.54296875" style="132" customWidth="1"/>
    <col min="11023" max="11023" width="10.54296875" style="132" bestFit="1" customWidth="1"/>
    <col min="11024" max="11264" width="8.7265625" style="132"/>
    <col min="11265" max="11265" width="61.54296875" style="132" customWidth="1"/>
    <col min="11266" max="11277" width="10.54296875" style="132" bestFit="1" customWidth="1"/>
    <col min="11278" max="11278" width="10.54296875" style="132" customWidth="1"/>
    <col min="11279" max="11279" width="10.54296875" style="132" bestFit="1" customWidth="1"/>
    <col min="11280" max="11520" width="8.7265625" style="132"/>
    <col min="11521" max="11521" width="61.54296875" style="132" customWidth="1"/>
    <col min="11522" max="11533" width="10.54296875" style="132" bestFit="1" customWidth="1"/>
    <col min="11534" max="11534" width="10.54296875" style="132" customWidth="1"/>
    <col min="11535" max="11535" width="10.54296875" style="132" bestFit="1" customWidth="1"/>
    <col min="11536" max="11776" width="8.7265625" style="132"/>
    <col min="11777" max="11777" width="61.54296875" style="132" customWidth="1"/>
    <col min="11778" max="11789" width="10.54296875" style="132" bestFit="1" customWidth="1"/>
    <col min="11790" max="11790" width="10.54296875" style="132" customWidth="1"/>
    <col min="11791" max="11791" width="10.54296875" style="132" bestFit="1" customWidth="1"/>
    <col min="11792" max="12032" width="8.7265625" style="132"/>
    <col min="12033" max="12033" width="61.54296875" style="132" customWidth="1"/>
    <col min="12034" max="12045" width="10.54296875" style="132" bestFit="1" customWidth="1"/>
    <col min="12046" max="12046" width="10.54296875" style="132" customWidth="1"/>
    <col min="12047" max="12047" width="10.54296875" style="132" bestFit="1" customWidth="1"/>
    <col min="12048" max="12288" width="8.7265625" style="132"/>
    <col min="12289" max="12289" width="61.54296875" style="132" customWidth="1"/>
    <col min="12290" max="12301" width="10.54296875" style="132" bestFit="1" customWidth="1"/>
    <col min="12302" max="12302" width="10.54296875" style="132" customWidth="1"/>
    <col min="12303" max="12303" width="10.54296875" style="132" bestFit="1" customWidth="1"/>
    <col min="12304" max="12544" width="8.7265625" style="132"/>
    <col min="12545" max="12545" width="61.54296875" style="132" customWidth="1"/>
    <col min="12546" max="12557" width="10.54296875" style="132" bestFit="1" customWidth="1"/>
    <col min="12558" max="12558" width="10.54296875" style="132" customWidth="1"/>
    <col min="12559" max="12559" width="10.54296875" style="132" bestFit="1" customWidth="1"/>
    <col min="12560" max="12800" width="8.7265625" style="132"/>
    <col min="12801" max="12801" width="61.54296875" style="132" customWidth="1"/>
    <col min="12802" max="12813" width="10.54296875" style="132" bestFit="1" customWidth="1"/>
    <col min="12814" max="12814" width="10.54296875" style="132" customWidth="1"/>
    <col min="12815" max="12815" width="10.54296875" style="132" bestFit="1" customWidth="1"/>
    <col min="12816" max="13056" width="8.7265625" style="132"/>
    <col min="13057" max="13057" width="61.54296875" style="132" customWidth="1"/>
    <col min="13058" max="13069" width="10.54296875" style="132" bestFit="1" customWidth="1"/>
    <col min="13070" max="13070" width="10.54296875" style="132" customWidth="1"/>
    <col min="13071" max="13071" width="10.54296875" style="132" bestFit="1" customWidth="1"/>
    <col min="13072" max="13312" width="8.7265625" style="132"/>
    <col min="13313" max="13313" width="61.54296875" style="132" customWidth="1"/>
    <col min="13314" max="13325" width="10.54296875" style="132" bestFit="1" customWidth="1"/>
    <col min="13326" max="13326" width="10.54296875" style="132" customWidth="1"/>
    <col min="13327" max="13327" width="10.54296875" style="132" bestFit="1" customWidth="1"/>
    <col min="13328" max="13568" width="8.7265625" style="132"/>
    <col min="13569" max="13569" width="61.54296875" style="132" customWidth="1"/>
    <col min="13570" max="13581" width="10.54296875" style="132" bestFit="1" customWidth="1"/>
    <col min="13582" max="13582" width="10.54296875" style="132" customWidth="1"/>
    <col min="13583" max="13583" width="10.54296875" style="132" bestFit="1" customWidth="1"/>
    <col min="13584" max="13824" width="8.7265625" style="132"/>
    <col min="13825" max="13825" width="61.54296875" style="132" customWidth="1"/>
    <col min="13826" max="13837" width="10.54296875" style="132" bestFit="1" customWidth="1"/>
    <col min="13838" max="13838" width="10.54296875" style="132" customWidth="1"/>
    <col min="13839" max="13839" width="10.54296875" style="132" bestFit="1" customWidth="1"/>
    <col min="13840" max="14080" width="8.7265625" style="132"/>
    <col min="14081" max="14081" width="61.54296875" style="132" customWidth="1"/>
    <col min="14082" max="14093" width="10.54296875" style="132" bestFit="1" customWidth="1"/>
    <col min="14094" max="14094" width="10.54296875" style="132" customWidth="1"/>
    <col min="14095" max="14095" width="10.54296875" style="132" bestFit="1" customWidth="1"/>
    <col min="14096" max="14336" width="8.7265625" style="132"/>
    <col min="14337" max="14337" width="61.54296875" style="132" customWidth="1"/>
    <col min="14338" max="14349" width="10.54296875" style="132" bestFit="1" customWidth="1"/>
    <col min="14350" max="14350" width="10.54296875" style="132" customWidth="1"/>
    <col min="14351" max="14351" width="10.54296875" style="132" bestFit="1" customWidth="1"/>
    <col min="14352" max="14592" width="8.7265625" style="132"/>
    <col min="14593" max="14593" width="61.54296875" style="132" customWidth="1"/>
    <col min="14594" max="14605" width="10.54296875" style="132" bestFit="1" customWidth="1"/>
    <col min="14606" max="14606" width="10.54296875" style="132" customWidth="1"/>
    <col min="14607" max="14607" width="10.54296875" style="132" bestFit="1" customWidth="1"/>
    <col min="14608" max="14848" width="8.7265625" style="132"/>
    <col min="14849" max="14849" width="61.54296875" style="132" customWidth="1"/>
    <col min="14850" max="14861" width="10.54296875" style="132" bestFit="1" customWidth="1"/>
    <col min="14862" max="14862" width="10.54296875" style="132" customWidth="1"/>
    <col min="14863" max="14863" width="10.54296875" style="132" bestFit="1" customWidth="1"/>
    <col min="14864" max="15104" width="8.7265625" style="132"/>
    <col min="15105" max="15105" width="61.54296875" style="132" customWidth="1"/>
    <col min="15106" max="15117" width="10.54296875" style="132" bestFit="1" customWidth="1"/>
    <col min="15118" max="15118" width="10.54296875" style="132" customWidth="1"/>
    <col min="15119" max="15119" width="10.54296875" style="132" bestFit="1" customWidth="1"/>
    <col min="15120" max="15360" width="8.7265625" style="132"/>
    <col min="15361" max="15361" width="61.54296875" style="132" customWidth="1"/>
    <col min="15362" max="15373" width="10.54296875" style="132" bestFit="1" customWidth="1"/>
    <col min="15374" max="15374" width="10.54296875" style="132" customWidth="1"/>
    <col min="15375" max="15375" width="10.54296875" style="132" bestFit="1" customWidth="1"/>
    <col min="15376" max="15616" width="8.7265625" style="132"/>
    <col min="15617" max="15617" width="61.54296875" style="132" customWidth="1"/>
    <col min="15618" max="15629" width="10.54296875" style="132" bestFit="1" customWidth="1"/>
    <col min="15630" max="15630" width="10.54296875" style="132" customWidth="1"/>
    <col min="15631" max="15631" width="10.54296875" style="132" bestFit="1" customWidth="1"/>
    <col min="15632" max="15872" width="8.7265625" style="132"/>
    <col min="15873" max="15873" width="61.54296875" style="132" customWidth="1"/>
    <col min="15874" max="15885" width="10.54296875" style="132" bestFit="1" customWidth="1"/>
    <col min="15886" max="15886" width="10.54296875" style="132" customWidth="1"/>
    <col min="15887" max="15887" width="10.54296875" style="132" bestFit="1" customWidth="1"/>
    <col min="15888" max="16128" width="8.7265625" style="132"/>
    <col min="16129" max="16129" width="61.54296875" style="132" customWidth="1"/>
    <col min="16130" max="16141" width="10.54296875" style="132" bestFit="1" customWidth="1"/>
    <col min="16142" max="16142" width="10.54296875" style="132" customWidth="1"/>
    <col min="16143" max="16143" width="10.54296875" style="132" bestFit="1" customWidth="1"/>
    <col min="16144" max="16384" width="8.7265625" style="132"/>
  </cols>
  <sheetData>
    <row r="1" spans="1:18">
      <c r="A1" s="148" t="s">
        <v>294</v>
      </c>
      <c r="B1" s="148"/>
      <c r="C1" s="148"/>
      <c r="D1" s="148"/>
      <c r="E1" s="148"/>
      <c r="F1" s="148"/>
      <c r="G1" s="148"/>
      <c r="H1" s="148"/>
      <c r="I1" s="148"/>
      <c r="J1" s="148"/>
      <c r="K1" s="148"/>
      <c r="L1" s="148"/>
      <c r="M1" s="148"/>
      <c r="N1" s="148"/>
      <c r="O1" s="148"/>
    </row>
    <row r="2" spans="1:18">
      <c r="A2" s="147" t="s">
        <v>33</v>
      </c>
      <c r="B2" s="147"/>
      <c r="C2" s="147"/>
      <c r="D2" s="147"/>
      <c r="E2" s="147"/>
      <c r="F2" s="147"/>
      <c r="G2" s="147"/>
      <c r="H2" s="147"/>
      <c r="I2" s="147"/>
      <c r="J2" s="147"/>
      <c r="K2" s="147"/>
      <c r="L2" s="147"/>
      <c r="M2" s="147"/>
      <c r="N2" s="147"/>
      <c r="O2" s="147"/>
    </row>
    <row r="3" spans="1:18" s="144" customFormat="1">
      <c r="A3" s="146"/>
      <c r="B3" s="146"/>
      <c r="C3" s="146"/>
      <c r="D3" s="146"/>
      <c r="E3" s="146"/>
      <c r="F3" s="146"/>
      <c r="G3" s="146"/>
      <c r="H3" s="146"/>
      <c r="I3" s="146"/>
      <c r="J3" s="146"/>
      <c r="K3" s="146"/>
      <c r="L3" s="146"/>
      <c r="M3" s="146"/>
      <c r="N3" s="145" t="s">
        <v>17</v>
      </c>
      <c r="O3" s="145"/>
    </row>
    <row r="4" spans="1:18" s="141" customFormat="1">
      <c r="A4" s="143"/>
      <c r="B4" s="142">
        <v>2023</v>
      </c>
      <c r="C4" s="142">
        <v>2024</v>
      </c>
      <c r="D4" s="142">
        <v>2025</v>
      </c>
      <c r="E4" s="142">
        <v>2026</v>
      </c>
      <c r="F4" s="142">
        <v>2027</v>
      </c>
      <c r="G4" s="142">
        <v>2028</v>
      </c>
      <c r="H4" s="142">
        <v>2029</v>
      </c>
      <c r="I4" s="142">
        <v>2030</v>
      </c>
      <c r="J4" s="142">
        <v>2031</v>
      </c>
      <c r="K4" s="142">
        <v>2032</v>
      </c>
      <c r="L4" s="142">
        <v>2033</v>
      </c>
      <c r="M4" s="142">
        <v>2034</v>
      </c>
      <c r="N4" s="142" t="s">
        <v>18</v>
      </c>
      <c r="O4" s="142" t="s">
        <v>19</v>
      </c>
    </row>
    <row r="6" spans="1:18">
      <c r="A6" s="140" t="s">
        <v>34</v>
      </c>
    </row>
    <row r="7" spans="1:18">
      <c r="A7" s="135" t="s">
        <v>35</v>
      </c>
    </row>
    <row r="8" spans="1:18">
      <c r="A8" s="135" t="s">
        <v>65</v>
      </c>
      <c r="B8" s="132">
        <v>806.19100000000003</v>
      </c>
      <c r="C8" s="132">
        <v>840.75099999999998</v>
      </c>
      <c r="D8" s="132">
        <v>903.59699999999998</v>
      </c>
      <c r="E8" s="132">
        <v>920.94399999999996</v>
      </c>
      <c r="F8" s="132">
        <v>934.12800000000004</v>
      </c>
      <c r="G8" s="132">
        <v>953.197</v>
      </c>
      <c r="H8" s="132">
        <v>966.48900000000003</v>
      </c>
      <c r="I8" s="132">
        <v>973.81600000000003</v>
      </c>
      <c r="J8" s="132">
        <v>981.62599999999998</v>
      </c>
      <c r="K8" s="132">
        <v>990.24900000000002</v>
      </c>
      <c r="L8" s="132">
        <v>997.83799999999997</v>
      </c>
      <c r="M8" s="132">
        <v>1004.677</v>
      </c>
      <c r="N8" s="132">
        <v>4678.3549999999996</v>
      </c>
      <c r="O8" s="132">
        <v>9626.5609999999997</v>
      </c>
    </row>
    <row r="9" spans="1:18">
      <c r="A9" s="135" t="s">
        <v>66</v>
      </c>
      <c r="B9" s="136">
        <v>911.94100000000003</v>
      </c>
      <c r="C9" s="136">
        <v>988.971</v>
      </c>
      <c r="D9" s="136">
        <v>1046.9839999999999</v>
      </c>
      <c r="E9" s="136">
        <v>1028.075</v>
      </c>
      <c r="F9" s="136">
        <v>1016.732</v>
      </c>
      <c r="G9" s="136">
        <v>994.42399999999998</v>
      </c>
      <c r="H9" s="136">
        <v>988.92700000000002</v>
      </c>
      <c r="I9" s="136">
        <v>995.01900000000001</v>
      </c>
      <c r="J9" s="136">
        <v>1001.5359999999999</v>
      </c>
      <c r="K9" s="136">
        <v>1016.968</v>
      </c>
      <c r="L9" s="136">
        <v>1037.3030000000001</v>
      </c>
      <c r="M9" s="136">
        <v>1056.6179999999999</v>
      </c>
      <c r="N9" s="136">
        <v>5075.1419999999998</v>
      </c>
      <c r="O9" s="136">
        <v>10182.585999999999</v>
      </c>
    </row>
    <row r="10" spans="1:18">
      <c r="A10" s="135" t="s">
        <v>38</v>
      </c>
      <c r="B10" s="132">
        <v>1718.1320000000001</v>
      </c>
      <c r="C10" s="132">
        <v>1829.722</v>
      </c>
      <c r="D10" s="132">
        <v>1950.5809999999999</v>
      </c>
      <c r="E10" s="132">
        <v>1949.019</v>
      </c>
      <c r="F10" s="132">
        <v>1950.86</v>
      </c>
      <c r="G10" s="132">
        <v>1947.6210000000001</v>
      </c>
      <c r="H10" s="132">
        <v>1955.4159999999999</v>
      </c>
      <c r="I10" s="132">
        <v>1968.835</v>
      </c>
      <c r="J10" s="132">
        <v>1983.162</v>
      </c>
      <c r="K10" s="132">
        <v>2007.2170000000001</v>
      </c>
      <c r="L10" s="132">
        <v>2035.1410000000001</v>
      </c>
      <c r="M10" s="132">
        <v>2061.2950000000001</v>
      </c>
      <c r="N10" s="132">
        <v>9753.4969999999994</v>
      </c>
      <c r="O10" s="132">
        <v>19809.147000000001</v>
      </c>
    </row>
    <row r="11" spans="1:18">
      <c r="A11" s="135" t="s">
        <v>39</v>
      </c>
    </row>
    <row r="12" spans="1:18">
      <c r="A12" s="135" t="s">
        <v>40</v>
      </c>
      <c r="B12" s="132">
        <v>1347.961</v>
      </c>
      <c r="C12" s="132">
        <v>1453.9970000000001</v>
      </c>
      <c r="D12" s="132">
        <v>1551.92</v>
      </c>
      <c r="E12" s="132">
        <v>1647.604</v>
      </c>
      <c r="F12" s="132">
        <v>1741.402</v>
      </c>
      <c r="G12" s="132">
        <v>1835.0940000000001</v>
      </c>
      <c r="H12" s="132">
        <v>1927.9380000000001</v>
      </c>
      <c r="I12" s="132">
        <v>2025.624</v>
      </c>
      <c r="J12" s="132">
        <v>2127.232</v>
      </c>
      <c r="K12" s="132">
        <v>2231.4299999999998</v>
      </c>
      <c r="L12" s="132">
        <v>2338.0169999999998</v>
      </c>
      <c r="M12" s="132">
        <v>2446.4879999999998</v>
      </c>
      <c r="N12" s="132">
        <v>8703.9580000000005</v>
      </c>
      <c r="O12" s="132">
        <v>19872.749</v>
      </c>
    </row>
    <row r="13" spans="1:18">
      <c r="A13" s="135" t="s">
        <v>41</v>
      </c>
      <c r="B13" s="132">
        <v>839.11400000000003</v>
      </c>
      <c r="C13" s="132">
        <v>850.22900000000004</v>
      </c>
      <c r="D13" s="132">
        <v>953.96600000000001</v>
      </c>
      <c r="E13" s="132">
        <v>1010.881</v>
      </c>
      <c r="F13" s="132">
        <v>1087.924</v>
      </c>
      <c r="G13" s="132">
        <v>1226.383</v>
      </c>
      <c r="H13" s="132">
        <v>1180.827</v>
      </c>
      <c r="I13" s="132">
        <v>1338.6179999999999</v>
      </c>
      <c r="J13" s="132">
        <v>1429.511</v>
      </c>
      <c r="K13" s="132">
        <v>1538.19</v>
      </c>
      <c r="L13" s="132">
        <v>1743.056</v>
      </c>
      <c r="M13" s="132">
        <v>1773.047</v>
      </c>
      <c r="N13" s="132">
        <v>5459.9809999999998</v>
      </c>
      <c r="O13" s="132">
        <v>13282.403</v>
      </c>
    </row>
    <row r="14" spans="1:18">
      <c r="A14" s="135" t="s">
        <v>42</v>
      </c>
      <c r="B14" s="132">
        <v>615.77200000000005</v>
      </c>
      <c r="C14" s="132">
        <v>618.21100000000001</v>
      </c>
      <c r="D14" s="132">
        <v>643.27099999999996</v>
      </c>
      <c r="E14" s="132">
        <v>683.63499999999999</v>
      </c>
      <c r="F14" s="132">
        <v>731.21</v>
      </c>
      <c r="G14" s="132">
        <v>772.72400000000005</v>
      </c>
      <c r="H14" s="132">
        <v>823.75800000000004</v>
      </c>
      <c r="I14" s="132">
        <v>875.63699999999994</v>
      </c>
      <c r="J14" s="132">
        <v>934.14</v>
      </c>
      <c r="K14" s="132">
        <v>997.96100000000001</v>
      </c>
      <c r="L14" s="132">
        <v>1065.5260000000001</v>
      </c>
      <c r="M14" s="132">
        <v>1138.9880000000001</v>
      </c>
      <c r="N14" s="132">
        <v>3654.598</v>
      </c>
      <c r="O14" s="132">
        <v>8666.85</v>
      </c>
      <c r="Q14" s="138"/>
    </row>
    <row r="15" spans="1:18">
      <c r="A15" s="135" t="s">
        <v>43</v>
      </c>
      <c r="B15" s="136">
        <v>955.42600000000004</v>
      </c>
      <c r="C15" s="136">
        <v>1225.182</v>
      </c>
      <c r="D15" s="136">
        <v>1355.2159999999999</v>
      </c>
      <c r="E15" s="136">
        <v>1287.557</v>
      </c>
      <c r="F15" s="136">
        <v>1280.9059999999999</v>
      </c>
      <c r="G15" s="136">
        <v>1333.31</v>
      </c>
      <c r="H15" s="136">
        <v>1391.2139999999999</v>
      </c>
      <c r="I15" s="136">
        <v>1529.7470000000001</v>
      </c>
      <c r="J15" s="136">
        <v>1537.442</v>
      </c>
      <c r="K15" s="136">
        <v>1606.5840000000001</v>
      </c>
      <c r="L15" s="136">
        <v>1654.5239999999999</v>
      </c>
      <c r="M15" s="136">
        <v>1669.721</v>
      </c>
      <c r="N15" s="136">
        <v>6648.2030000000004</v>
      </c>
      <c r="O15" s="136">
        <v>14646.221</v>
      </c>
      <c r="R15" s="138"/>
    </row>
    <row r="16" spans="1:18">
      <c r="A16" s="135" t="s">
        <v>44</v>
      </c>
      <c r="B16" s="132">
        <v>3758.2730000000001</v>
      </c>
      <c r="C16" s="132">
        <v>4147.6189999999997</v>
      </c>
      <c r="D16" s="132">
        <v>4504.3729999999996</v>
      </c>
      <c r="E16" s="132">
        <v>4629.6769999999997</v>
      </c>
      <c r="F16" s="132">
        <v>4841.442</v>
      </c>
      <c r="G16" s="132">
        <v>5167.5110000000004</v>
      </c>
      <c r="H16" s="132">
        <v>5323.7370000000001</v>
      </c>
      <c r="I16" s="132">
        <v>5769.6260000000002</v>
      </c>
      <c r="J16" s="132">
        <v>6028.3249999999998</v>
      </c>
      <c r="K16" s="132">
        <v>6374.165</v>
      </c>
      <c r="L16" s="132">
        <v>6801.1229999999996</v>
      </c>
      <c r="M16" s="132">
        <v>7028.2439999999997</v>
      </c>
      <c r="N16" s="132">
        <v>24466.74</v>
      </c>
      <c r="O16" s="132">
        <v>56468.222999999998</v>
      </c>
    </row>
    <row r="17" spans="1:19">
      <c r="A17" s="135" t="s">
        <v>45</v>
      </c>
      <c r="B17" s="136">
        <v>658.26700000000005</v>
      </c>
      <c r="C17" s="136">
        <v>897.26700000000005</v>
      </c>
      <c r="D17" s="136">
        <v>984.34100000000001</v>
      </c>
      <c r="E17" s="136">
        <v>1034.038</v>
      </c>
      <c r="F17" s="136">
        <v>1075.057</v>
      </c>
      <c r="G17" s="136">
        <v>1122.5609999999999</v>
      </c>
      <c r="H17" s="136">
        <v>1198.9549999999999</v>
      </c>
      <c r="I17" s="136">
        <v>1264.1310000000001</v>
      </c>
      <c r="J17" s="136">
        <v>1337.231</v>
      </c>
      <c r="K17" s="136">
        <v>1414.135</v>
      </c>
      <c r="L17" s="136">
        <v>1485.713</v>
      </c>
      <c r="M17" s="136">
        <v>1548.7460000000001</v>
      </c>
      <c r="N17" s="136">
        <v>5414.9520000000002</v>
      </c>
      <c r="O17" s="136">
        <v>12464.907999999999</v>
      </c>
    </row>
    <row r="18" spans="1:19">
      <c r="A18" s="135" t="s">
        <v>46</v>
      </c>
      <c r="B18" s="132">
        <v>6134.6719999999996</v>
      </c>
      <c r="C18" s="132">
        <v>6874.6080000000002</v>
      </c>
      <c r="D18" s="132">
        <v>7439.2950000000001</v>
      </c>
      <c r="E18" s="132">
        <v>7612.7340000000004</v>
      </c>
      <c r="F18" s="132">
        <v>7867.3590000000004</v>
      </c>
      <c r="G18" s="132">
        <v>8237.6929999999993</v>
      </c>
      <c r="H18" s="132">
        <v>8478.1080000000002</v>
      </c>
      <c r="I18" s="132">
        <v>9002.5920000000006</v>
      </c>
      <c r="J18" s="132">
        <v>9348.7180000000008</v>
      </c>
      <c r="K18" s="132">
        <v>9795.5169999999998</v>
      </c>
      <c r="L18" s="132">
        <v>10321.977000000001</v>
      </c>
      <c r="M18" s="132">
        <v>10638.285</v>
      </c>
      <c r="N18" s="132">
        <v>39635.188999999998</v>
      </c>
      <c r="O18" s="132">
        <v>88742.278000000006</v>
      </c>
      <c r="S18" s="132" t="s">
        <v>263</v>
      </c>
    </row>
    <row r="19" spans="1:19">
      <c r="A19" s="140" t="s">
        <v>47</v>
      </c>
    </row>
    <row r="20" spans="1:19">
      <c r="A20" s="135" t="s">
        <v>67</v>
      </c>
      <c r="B20" s="132">
        <v>2176.4810000000002</v>
      </c>
      <c r="C20" s="132">
        <v>2417.3530000000001</v>
      </c>
      <c r="D20" s="132">
        <v>2686.3119999999999</v>
      </c>
      <c r="E20" s="132">
        <v>3038.2759999999998</v>
      </c>
      <c r="F20" s="132">
        <v>3246.527</v>
      </c>
      <c r="G20" s="132">
        <v>3443.8240000000001</v>
      </c>
      <c r="H20" s="132">
        <v>3617.431</v>
      </c>
      <c r="I20" s="132">
        <v>3794.8850000000002</v>
      </c>
      <c r="J20" s="132">
        <v>3981.069</v>
      </c>
      <c r="K20" s="132">
        <v>4183.2939999999999</v>
      </c>
      <c r="L20" s="132">
        <v>4393.4920000000002</v>
      </c>
      <c r="M20" s="132">
        <v>4636.9840000000004</v>
      </c>
      <c r="N20" s="132">
        <v>16032.37</v>
      </c>
      <c r="O20" s="132">
        <v>37022.093999999997</v>
      </c>
    </row>
    <row r="21" spans="1:19">
      <c r="A21" s="135" t="s">
        <v>68</v>
      </c>
      <c r="B21" s="132">
        <v>419.584</v>
      </c>
      <c r="C21" s="132">
        <v>609.5</v>
      </c>
      <c r="D21" s="132">
        <v>702.52200000000005</v>
      </c>
      <c r="E21" s="132">
        <v>769.21</v>
      </c>
      <c r="F21" s="132">
        <v>759.30899999999997</v>
      </c>
      <c r="G21" s="132">
        <v>756.03899999999999</v>
      </c>
      <c r="H21" s="132">
        <v>756.62400000000002</v>
      </c>
      <c r="I21" s="132">
        <v>764.58600000000001</v>
      </c>
      <c r="J21" s="132">
        <v>787.98699999999997</v>
      </c>
      <c r="K21" s="132">
        <v>830.399</v>
      </c>
      <c r="L21" s="132">
        <v>876.79499999999996</v>
      </c>
      <c r="M21" s="132">
        <v>926.61099999999999</v>
      </c>
      <c r="N21" s="132">
        <v>3743.7040000000002</v>
      </c>
      <c r="O21" s="132">
        <v>7930.0820000000003</v>
      </c>
    </row>
    <row r="22" spans="1:19">
      <c r="A22" s="135" t="s">
        <v>50</v>
      </c>
    </row>
    <row r="23" spans="1:19">
      <c r="A23" s="135" t="s">
        <v>69</v>
      </c>
      <c r="B23" s="132">
        <v>1193.7550000000001</v>
      </c>
      <c r="C23" s="132">
        <v>1259.058</v>
      </c>
      <c r="D23" s="132">
        <v>1306.395</v>
      </c>
      <c r="E23" s="132">
        <v>1366.4169999999999</v>
      </c>
      <c r="F23" s="132">
        <v>1422.424</v>
      </c>
      <c r="G23" s="132">
        <v>1494.097</v>
      </c>
      <c r="H23" s="132">
        <v>1553.3009999999999</v>
      </c>
      <c r="I23" s="132">
        <v>1618.239</v>
      </c>
      <c r="J23" s="132">
        <v>1683.2170000000001</v>
      </c>
      <c r="K23" s="132">
        <v>1747.25</v>
      </c>
      <c r="L23" s="132">
        <v>1837.2370000000001</v>
      </c>
      <c r="M23" s="132">
        <v>1907.2860000000001</v>
      </c>
      <c r="N23" s="132">
        <v>7142.634</v>
      </c>
      <c r="O23" s="132">
        <v>15935.862999999999</v>
      </c>
    </row>
    <row r="24" spans="1:19">
      <c r="A24" s="135" t="s">
        <v>70</v>
      </c>
      <c r="B24" s="132">
        <v>357.762</v>
      </c>
      <c r="C24" s="132">
        <v>414.50200000000001</v>
      </c>
      <c r="D24" s="132">
        <v>545.89499999999998</v>
      </c>
      <c r="E24" s="132">
        <v>522.11400000000003</v>
      </c>
      <c r="F24" s="132">
        <v>547.59100000000001</v>
      </c>
      <c r="G24" s="132">
        <v>578.14800000000002</v>
      </c>
      <c r="H24" s="132">
        <v>603.67600000000004</v>
      </c>
      <c r="I24" s="132">
        <v>631.11500000000001</v>
      </c>
      <c r="J24" s="132">
        <v>658.86900000000003</v>
      </c>
      <c r="K24" s="132">
        <v>687.81</v>
      </c>
      <c r="L24" s="132">
        <v>726.11900000000003</v>
      </c>
      <c r="M24" s="132">
        <v>758.83100000000002</v>
      </c>
      <c r="N24" s="132">
        <v>2797.424</v>
      </c>
      <c r="O24" s="132">
        <v>6260.1679999999997</v>
      </c>
    </row>
    <row r="25" spans="1:19">
      <c r="A25" s="135" t="s">
        <v>71</v>
      </c>
      <c r="B25" s="132">
        <v>49.404000000000003</v>
      </c>
      <c r="C25" s="132">
        <v>49.427999999999997</v>
      </c>
      <c r="D25" s="132">
        <v>52.875999999999998</v>
      </c>
      <c r="E25" s="132">
        <v>55.734000000000002</v>
      </c>
      <c r="F25" s="132">
        <v>57.959000000000003</v>
      </c>
      <c r="G25" s="132">
        <v>60.128</v>
      </c>
      <c r="H25" s="132">
        <v>62.408999999999999</v>
      </c>
      <c r="I25" s="132">
        <v>64.495000000000005</v>
      </c>
      <c r="J25" s="132">
        <v>65.554000000000002</v>
      </c>
      <c r="K25" s="132">
        <v>68.02</v>
      </c>
      <c r="L25" s="132">
        <v>69.704999999999998</v>
      </c>
      <c r="M25" s="132">
        <v>72.468999999999994</v>
      </c>
      <c r="N25" s="132">
        <v>289.10599999999999</v>
      </c>
      <c r="O25" s="132">
        <v>629.34900000000005</v>
      </c>
    </row>
    <row r="26" spans="1:19">
      <c r="A26" s="135" t="s">
        <v>54</v>
      </c>
      <c r="B26" s="132">
        <v>13.535</v>
      </c>
      <c r="C26" s="132">
        <v>13.712</v>
      </c>
      <c r="D26" s="132">
        <v>14.441000000000001</v>
      </c>
      <c r="E26" s="132">
        <v>15.055</v>
      </c>
      <c r="F26" s="132">
        <v>15.656000000000001</v>
      </c>
      <c r="G26" s="132">
        <v>16.295000000000002</v>
      </c>
      <c r="H26" s="132">
        <v>16.934999999999999</v>
      </c>
      <c r="I26" s="132">
        <v>17.591999999999999</v>
      </c>
      <c r="J26" s="132">
        <v>18.440999999999999</v>
      </c>
      <c r="K26" s="132">
        <v>19.166</v>
      </c>
      <c r="L26" s="132">
        <v>20.071000000000002</v>
      </c>
      <c r="M26" s="132">
        <v>20.838000000000001</v>
      </c>
      <c r="N26" s="132">
        <v>78.382000000000005</v>
      </c>
      <c r="O26" s="132">
        <v>174.49</v>
      </c>
    </row>
    <row r="27" spans="1:19">
      <c r="A27" s="135" t="s">
        <v>55</v>
      </c>
      <c r="B27" s="132">
        <v>75.802000000000007</v>
      </c>
      <c r="C27" s="132">
        <v>89.233000000000004</v>
      </c>
      <c r="D27" s="132">
        <v>115.95</v>
      </c>
      <c r="E27" s="132">
        <v>110.815</v>
      </c>
      <c r="F27" s="132">
        <v>111.07299999999999</v>
      </c>
      <c r="G27" s="132">
        <v>110.36</v>
      </c>
      <c r="H27" s="132">
        <v>112.63200000000001</v>
      </c>
      <c r="I27" s="132">
        <v>115.417</v>
      </c>
      <c r="J27" s="132">
        <v>115.465</v>
      </c>
      <c r="K27" s="132">
        <v>116.792</v>
      </c>
      <c r="L27" s="132">
        <v>118.268</v>
      </c>
      <c r="M27" s="132">
        <v>118.565</v>
      </c>
      <c r="N27" s="132">
        <v>560.83000000000004</v>
      </c>
      <c r="O27" s="132">
        <v>1145.337</v>
      </c>
    </row>
    <row r="28" spans="1:19">
      <c r="A28" s="135" t="s">
        <v>56</v>
      </c>
      <c r="B28" s="132">
        <v>33.667999999999999</v>
      </c>
      <c r="C28" s="132">
        <v>32.478000000000002</v>
      </c>
      <c r="D28" s="132">
        <v>37.018000000000001</v>
      </c>
      <c r="E28" s="132">
        <v>39.183</v>
      </c>
      <c r="F28" s="132">
        <v>54.844000000000001</v>
      </c>
      <c r="G28" s="132">
        <v>58.875</v>
      </c>
      <c r="H28" s="132">
        <v>63.216000000000001</v>
      </c>
      <c r="I28" s="132">
        <v>68.584000000000003</v>
      </c>
      <c r="J28" s="132">
        <v>71.471999999999994</v>
      </c>
      <c r="K28" s="132">
        <v>77.805999999999997</v>
      </c>
      <c r="L28" s="132">
        <v>84.29</v>
      </c>
      <c r="M28" s="132">
        <v>88.048000000000002</v>
      </c>
      <c r="N28" s="132">
        <v>253.136</v>
      </c>
      <c r="O28" s="132">
        <v>643.33600000000001</v>
      </c>
    </row>
    <row r="29" spans="1:19">
      <c r="A29" s="135" t="s">
        <v>57</v>
      </c>
      <c r="B29" s="132">
        <v>80.337999999999994</v>
      </c>
      <c r="C29" s="132">
        <v>76.805000000000007</v>
      </c>
      <c r="D29" s="132">
        <v>63.276000000000003</v>
      </c>
      <c r="E29" s="132">
        <v>54.69</v>
      </c>
      <c r="F29" s="132">
        <v>54.360999999999997</v>
      </c>
      <c r="G29" s="132">
        <v>53.765999999999998</v>
      </c>
      <c r="H29" s="132">
        <v>54.268999999999998</v>
      </c>
      <c r="I29" s="132">
        <v>55.305</v>
      </c>
      <c r="J29" s="132">
        <v>56.670999999999999</v>
      </c>
      <c r="K29" s="132">
        <v>47.938000000000002</v>
      </c>
      <c r="L29" s="132">
        <v>49.151000000000003</v>
      </c>
      <c r="M29" s="132">
        <v>50.406999999999996</v>
      </c>
      <c r="N29" s="132">
        <v>280.36200000000002</v>
      </c>
      <c r="O29" s="132">
        <v>539.83399999999995</v>
      </c>
    </row>
    <row r="30" spans="1:19">
      <c r="A30" s="135" t="s">
        <v>72</v>
      </c>
      <c r="B30" s="132">
        <v>0.58099999999999996</v>
      </c>
      <c r="C30" s="132">
        <v>1.7629999999999999</v>
      </c>
      <c r="D30" s="132">
        <v>0</v>
      </c>
      <c r="E30" s="132">
        <v>0</v>
      </c>
      <c r="F30" s="132">
        <v>20.888000000000002</v>
      </c>
      <c r="G30" s="132">
        <v>35.418999999999997</v>
      </c>
      <c r="H30" s="132">
        <v>46.841999999999999</v>
      </c>
      <c r="I30" s="132">
        <v>57.616999999999997</v>
      </c>
      <c r="J30" s="132">
        <v>67.683000000000007</v>
      </c>
      <c r="K30" s="132">
        <v>76.334999999999994</v>
      </c>
      <c r="L30" s="132">
        <v>82.691000000000003</v>
      </c>
      <c r="M30" s="132">
        <v>88.21</v>
      </c>
      <c r="N30" s="132">
        <v>103.149</v>
      </c>
      <c r="O30" s="132">
        <v>475.685</v>
      </c>
    </row>
    <row r="31" spans="1:19">
      <c r="A31" s="135" t="s">
        <v>73</v>
      </c>
      <c r="B31" s="136">
        <v>40.036999999999999</v>
      </c>
      <c r="C31" s="136">
        <v>37.259</v>
      </c>
      <c r="D31" s="136">
        <v>36.960999999999999</v>
      </c>
      <c r="E31" s="136">
        <v>39.887</v>
      </c>
      <c r="F31" s="136">
        <v>41.664999999999999</v>
      </c>
      <c r="G31" s="136">
        <v>44.969000000000001</v>
      </c>
      <c r="H31" s="136">
        <v>48.948</v>
      </c>
      <c r="I31" s="136">
        <v>53.081000000000003</v>
      </c>
      <c r="J31" s="136">
        <v>57.064999999999998</v>
      </c>
      <c r="K31" s="136">
        <v>60.084000000000003</v>
      </c>
      <c r="L31" s="136">
        <v>62.704999999999998</v>
      </c>
      <c r="M31" s="136">
        <v>64.603999999999999</v>
      </c>
      <c r="N31" s="136">
        <v>212.43</v>
      </c>
      <c r="O31" s="136">
        <v>509.96899999999999</v>
      </c>
      <c r="Q31" s="132" t="s">
        <v>263</v>
      </c>
    </row>
    <row r="32" spans="1:19">
      <c r="A32" s="135" t="s">
        <v>60</v>
      </c>
      <c r="B32" s="136">
        <v>4440.9470000000001</v>
      </c>
      <c r="C32" s="136">
        <v>5001.0910000000003</v>
      </c>
      <c r="D32" s="136">
        <v>5561.6459999999997</v>
      </c>
      <c r="E32" s="136">
        <v>6011.3810000000003</v>
      </c>
      <c r="F32" s="136">
        <v>6332.2969999999996</v>
      </c>
      <c r="G32" s="136">
        <v>6651.92</v>
      </c>
      <c r="H32" s="136">
        <v>6936.2830000000004</v>
      </c>
      <c r="I32" s="136">
        <v>7240.9160000000002</v>
      </c>
      <c r="J32" s="136">
        <v>7563.4930000000004</v>
      </c>
      <c r="K32" s="136">
        <v>7914.8940000000002</v>
      </c>
      <c r="L32" s="136">
        <v>8320.5239999999994</v>
      </c>
      <c r="M32" s="136">
        <v>8732.8529999999992</v>
      </c>
      <c r="N32" s="136">
        <v>31493.526999999998</v>
      </c>
      <c r="O32" s="136">
        <v>71266.206999999995</v>
      </c>
    </row>
    <row r="33" spans="1:17">
      <c r="A33" s="135"/>
    </row>
    <row r="34" spans="1:17">
      <c r="A34" s="140" t="s">
        <v>61</v>
      </c>
      <c r="B34" s="139">
        <v>1693.7249999999999</v>
      </c>
      <c r="C34" s="139">
        <v>1873.5170000000001</v>
      </c>
      <c r="D34" s="139">
        <v>1877.6489999999999</v>
      </c>
      <c r="E34" s="139">
        <v>1601.3530000000001</v>
      </c>
      <c r="F34" s="139">
        <v>1535.0619999999999</v>
      </c>
      <c r="G34" s="139">
        <v>1585.7729999999999</v>
      </c>
      <c r="H34" s="139">
        <v>1541.825</v>
      </c>
      <c r="I34" s="139">
        <v>1761.6759999999999</v>
      </c>
      <c r="J34" s="139">
        <v>1785.2249999999999</v>
      </c>
      <c r="K34" s="139">
        <v>1880.623</v>
      </c>
      <c r="L34" s="139">
        <v>2001.453</v>
      </c>
      <c r="M34" s="139">
        <v>1905.432</v>
      </c>
      <c r="N34" s="139">
        <v>8141.6620000000003</v>
      </c>
      <c r="O34" s="139">
        <v>17476.071</v>
      </c>
    </row>
    <row r="35" spans="1:17">
      <c r="A35" s="135"/>
    </row>
    <row r="36" spans="1:17">
      <c r="A36" s="111" t="s">
        <v>45</v>
      </c>
      <c r="B36" s="132">
        <v>658.26700000000005</v>
      </c>
      <c r="C36" s="132">
        <v>897.26700000000005</v>
      </c>
      <c r="D36" s="132">
        <v>984.34100000000001</v>
      </c>
      <c r="E36" s="132">
        <v>1034.038</v>
      </c>
      <c r="F36" s="132">
        <v>1075.057</v>
      </c>
      <c r="G36" s="132">
        <v>1122.5609999999999</v>
      </c>
      <c r="H36" s="132">
        <v>1198.9549999999999</v>
      </c>
      <c r="I36" s="132">
        <v>1264.1310000000001</v>
      </c>
      <c r="J36" s="132">
        <v>1337.231</v>
      </c>
      <c r="K36" s="132">
        <v>1414.135</v>
      </c>
      <c r="L36" s="132">
        <v>1485.713</v>
      </c>
      <c r="M36" s="132">
        <v>1548.7460000000001</v>
      </c>
      <c r="N36" s="132">
        <v>5414.9520000000002</v>
      </c>
      <c r="O36" s="132">
        <v>12464.907999999999</v>
      </c>
    </row>
    <row r="37" spans="1:17" s="139" customFormat="1">
      <c r="A37" s="111" t="s">
        <v>62</v>
      </c>
      <c r="B37" s="132">
        <v>1035.4580000000001</v>
      </c>
      <c r="C37" s="132">
        <v>976.25</v>
      </c>
      <c r="D37" s="132">
        <v>893.30799999999999</v>
      </c>
      <c r="E37" s="132">
        <v>567.31500000000005</v>
      </c>
      <c r="F37" s="132">
        <v>460.005</v>
      </c>
      <c r="G37" s="132">
        <v>463.21199999999999</v>
      </c>
      <c r="H37" s="132">
        <v>342.87</v>
      </c>
      <c r="I37" s="132">
        <v>497.54500000000002</v>
      </c>
      <c r="J37" s="132">
        <v>447.99400000000003</v>
      </c>
      <c r="K37" s="132">
        <v>466.488</v>
      </c>
      <c r="L37" s="132">
        <v>515.74</v>
      </c>
      <c r="M37" s="132">
        <v>356.68599999999998</v>
      </c>
      <c r="N37" s="132">
        <v>2726.71</v>
      </c>
      <c r="O37" s="132">
        <v>5011.1629999999996</v>
      </c>
    </row>
    <row r="38" spans="1:17">
      <c r="A38" s="111"/>
    </row>
    <row r="39" spans="1:17">
      <c r="A39" s="111" t="s">
        <v>63</v>
      </c>
      <c r="B39" s="132">
        <v>1666.38</v>
      </c>
      <c r="C39" s="132">
        <v>1816.9849999999999</v>
      </c>
      <c r="D39" s="132">
        <v>1780.2139999999999</v>
      </c>
      <c r="E39" s="132">
        <v>1480.0039999999999</v>
      </c>
      <c r="F39" s="132">
        <v>1386.5519999999999</v>
      </c>
      <c r="G39" s="132">
        <v>1423.9949999999999</v>
      </c>
      <c r="H39" s="132">
        <v>1350.71</v>
      </c>
      <c r="I39" s="132">
        <v>1544.2570000000001</v>
      </c>
      <c r="J39" s="132">
        <v>1534.624</v>
      </c>
      <c r="K39" s="132">
        <v>1594.2529999999999</v>
      </c>
      <c r="L39" s="132">
        <v>1704.434</v>
      </c>
      <c r="M39" s="132">
        <v>1566.451</v>
      </c>
      <c r="N39" s="132">
        <v>7421.4750000000004</v>
      </c>
      <c r="O39" s="132">
        <v>15365.494000000001</v>
      </c>
    </row>
    <row r="40" spans="1:17">
      <c r="A40" s="111" t="s">
        <v>64</v>
      </c>
      <c r="B40" s="132">
        <v>27.344999999999999</v>
      </c>
      <c r="C40" s="132">
        <v>56.531999999999996</v>
      </c>
      <c r="D40" s="132">
        <v>97.435000000000002</v>
      </c>
      <c r="E40" s="132">
        <v>121.349</v>
      </c>
      <c r="F40" s="132">
        <v>148.51</v>
      </c>
      <c r="G40" s="132">
        <v>161.77799999999999</v>
      </c>
      <c r="H40" s="132">
        <v>191.11500000000001</v>
      </c>
      <c r="I40" s="132">
        <v>217.41900000000001</v>
      </c>
      <c r="J40" s="132">
        <v>250.601</v>
      </c>
      <c r="K40" s="132">
        <v>286.37</v>
      </c>
      <c r="L40" s="132">
        <v>297.01900000000001</v>
      </c>
      <c r="M40" s="132">
        <v>338.98099999999999</v>
      </c>
      <c r="N40" s="132">
        <v>720.18700000000001</v>
      </c>
      <c r="O40" s="132">
        <v>2110.5770000000002</v>
      </c>
      <c r="Q40" s="138"/>
    </row>
    <row r="41" spans="1:17">
      <c r="A41" s="137"/>
      <c r="B41" s="136"/>
      <c r="C41" s="136"/>
      <c r="D41" s="136"/>
      <c r="E41" s="136"/>
      <c r="F41" s="136"/>
      <c r="G41" s="136"/>
      <c r="H41" s="136"/>
      <c r="I41" s="136"/>
      <c r="J41" s="136"/>
      <c r="K41" s="136"/>
      <c r="L41" s="136"/>
      <c r="M41" s="136"/>
      <c r="N41" s="136"/>
      <c r="O41" s="136"/>
    </row>
    <row r="42" spans="1:17">
      <c r="A42" s="135"/>
      <c r="M42" s="134"/>
    </row>
    <row r="43" spans="1:17">
      <c r="M43" s="134"/>
    </row>
    <row r="44" spans="1:17">
      <c r="B44" s="133"/>
      <c r="C44" s="133"/>
      <c r="D44" s="133"/>
      <c r="E44" s="133"/>
      <c r="F44" s="133"/>
      <c r="G44" s="133"/>
      <c r="H44" s="133"/>
      <c r="I44" s="133"/>
      <c r="J44" s="133"/>
      <c r="K44" s="133"/>
      <c r="L44" s="133"/>
      <c r="M44" s="133"/>
      <c r="N44" s="133"/>
      <c r="O44" s="133"/>
    </row>
  </sheetData>
  <pageMargins left="0.5" right="0.5" top="0.75" bottom="0.75" header="0.3" footer="0.3"/>
  <pageSetup scale="67"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TOC</vt:lpstr>
      <vt:lpstr>Table 1</vt:lpstr>
      <vt:lpstr>Table 2</vt:lpstr>
      <vt:lpstr>Table 3</vt:lpstr>
      <vt:lpstr>Table 4</vt:lpstr>
      <vt:lpstr>Table 5</vt:lpstr>
      <vt:lpstr>S-1</vt:lpstr>
      <vt:lpstr>S-2</vt:lpstr>
      <vt:lpstr>S-3</vt:lpstr>
      <vt:lpstr>S-4</vt:lpstr>
      <vt:lpstr>S-5</vt:lpstr>
      <vt:lpstr>S-6</vt:lpstr>
      <vt:lpstr>S-7</vt:lpstr>
      <vt:lpstr>'S-1'!Print_Area</vt:lpstr>
      <vt:lpstr>'S-2'!Print_Area</vt:lpstr>
      <vt:lpstr>'S-3'!Print_Area</vt:lpstr>
      <vt:lpstr>'S-4'!Print_Area</vt:lpstr>
      <vt:lpstr>'S-6'!Print_Area</vt:lpstr>
      <vt:lpstr>'S-7'!Print_Area</vt:lpstr>
      <vt:lpstr>'S-2'!Print_Titles</vt:lpstr>
      <vt:lpstr>'S-4'!Print_Titles</vt:lpstr>
      <vt:lpstr>'S-7'!Print_Titles</vt:lpstr>
      <vt:lpstr>'Table 3'!Print_Titles</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Atughonu, Naomi A. EOP/OMB</dc:creator>
  <cp:lastModifiedBy>O'Brien, Erin L. EOP/OMB</cp:lastModifiedBy>
  <cp:lastPrinted>2024-07-18T22:17:22Z</cp:lastPrinted>
  <dcterms:created xsi:type="dcterms:W3CDTF">2024-07-18T15:59:50Z</dcterms:created>
  <dcterms:modified xsi:type="dcterms:W3CDTF">2024-07-18T22:19:54Z</dcterms:modified>
</cp:coreProperties>
</file>