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0770" windowHeight="3195"/>
  </bookViews>
  <sheets>
    <sheet name="工作表1" sheetId="1" r:id="rId1"/>
    <sheet name="工作表2" sheetId="2" r:id="rId2"/>
    <sheet name="工作表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 l="1"/>
</calcChain>
</file>

<file path=xl/sharedStrings.xml><?xml version="1.0" encoding="utf-8"?>
<sst xmlns="http://schemas.openxmlformats.org/spreadsheetml/2006/main" count="85" uniqueCount="44">
  <si>
    <t>代號</t>
  </si>
  <si>
    <t>商品名稱</t>
  </si>
  <si>
    <t>時間</t>
  </si>
  <si>
    <t>市價</t>
  </si>
  <si>
    <t>漲跌</t>
  </si>
  <si>
    <t>漲跌幅</t>
  </si>
  <si>
    <t>開盤價</t>
  </si>
  <si>
    <t>最高價</t>
  </si>
  <si>
    <t>最低價</t>
  </si>
  <si>
    <t>單量</t>
  </si>
  <si>
    <t>累計交易量</t>
  </si>
  <si>
    <t>理論價</t>
  </si>
  <si>
    <t>乖離率</t>
  </si>
  <si>
    <t>賣出累計委託筆數</t>
  </si>
  <si>
    <t>買進累計委託筆數</t>
  </si>
  <si>
    <t>價差</t>
  </si>
  <si>
    <t>買進成交量</t>
  </si>
  <si>
    <t>賣出成交量</t>
  </si>
  <si>
    <t>買價5</t>
  </si>
  <si>
    <t>買價4</t>
  </si>
  <si>
    <t>買價3</t>
  </si>
  <si>
    <t>買價2</t>
  </si>
  <si>
    <t>買價1</t>
  </si>
  <si>
    <t>賣價1</t>
  </si>
  <si>
    <t>賣價2</t>
  </si>
  <si>
    <t>賣價3</t>
  </si>
  <si>
    <t>賣價4</t>
  </si>
  <si>
    <t>賣價5</t>
  </si>
  <si>
    <t>賣量5</t>
  </si>
  <si>
    <t>賣量4</t>
  </si>
  <si>
    <t>賣量3</t>
  </si>
  <si>
    <t>賣量2</t>
  </si>
  <si>
    <t>賣量1</t>
  </si>
  <si>
    <t>買量1</t>
  </si>
  <si>
    <t>買量2</t>
  </si>
  <si>
    <t>買量3</t>
  </si>
  <si>
    <t>買量4</t>
  </si>
  <si>
    <t>買量5</t>
  </si>
  <si>
    <t>總賣量</t>
  </si>
  <si>
    <t>總買量</t>
  </si>
  <si>
    <t>MXFK8</t>
  </si>
  <si>
    <t>小台指 1811</t>
  </si>
  <si>
    <t>TXFK8</t>
  </si>
  <si>
    <t>台指期 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</si>
</sst>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DEEXCEL" ddeTopic="FUTURE">
    <ddeItems>
      <ddeItem name="MXF18.市價" advise="1">
        <values>
          <value>
            <val>9904</val>
          </value>
        </values>
      </ddeItem>
      <ddeItem name="MXF18.乖離率" advise="1">
        <values>
          <value>
            <val>-0.15</val>
          </value>
        </values>
      </ddeItem>
      <ddeItem name="MXF18.時間" advise="1">
        <values>
          <value t="str">
            <val>[13:44:59]</val>
          </value>
        </values>
      </ddeItem>
      <ddeItem name="MXF18.理論價" advise="1">
        <values>
          <value>
            <val>9919</val>
          </value>
        </values>
      </ddeItem>
      <ddeItem name="MXF18.累計交易量" advise="1">
        <values>
          <value>
            <val>155181</val>
          </value>
        </values>
      </ddeItem>
      <ddeItem name="MXF18.單量" advise="1">
        <values>
          <value>
            <val>1</val>
          </value>
        </values>
      </ddeItem>
      <ddeItem name="MXF18.最低價" advise="1">
        <values>
          <value>
            <val>9747</val>
          </value>
        </values>
      </ddeItem>
      <ddeItem name="MXF18.最高價" advise="1">
        <values>
          <value>
            <val>9915</val>
          </value>
        </values>
      </ddeItem>
      <ddeItem name="MXF18.買進成交量" advise="1">
        <values>
          <value>
            <val>71016</val>
          </value>
        </values>
      </ddeItem>
      <ddeItem name="MXF18.買進累計委託筆數" advise="1">
        <values>
          <value>
            <val>91387</val>
          </value>
        </values>
      </ddeItem>
      <ddeItem name="MXF18.買量1" advise="1">
        <values>
          <value>
            <val>7</val>
          </value>
        </values>
      </ddeItem>
      <ddeItem name="MXF18.買量2" advise="1">
        <values>
          <value>
            <val>29</val>
          </value>
        </values>
      </ddeItem>
      <ddeItem name="MXF18.買量3" advise="1">
        <values>
          <value>
            <val>38</val>
          </value>
        </values>
      </ddeItem>
      <ddeItem name="MXF18.買量4" advise="1">
        <values>
          <value>
            <val>92</val>
          </value>
        </values>
      </ddeItem>
      <ddeItem name="MXF18.買量5" advise="1">
        <values>
          <value>
            <val>29</val>
          </value>
        </values>
      </ddeItem>
      <ddeItem name="MXF18.買價1" advise="1">
        <values>
          <value>
            <val>9903</val>
          </value>
        </values>
      </ddeItem>
      <ddeItem name="MXF18.買價2" advise="1">
        <values>
          <value>
            <val>9902</val>
          </value>
        </values>
      </ddeItem>
      <ddeItem name="MXF18.買價3" advise="1">
        <values>
          <value>
            <val>9901</val>
          </value>
        </values>
      </ddeItem>
      <ddeItem name="MXF18.買價4" advise="1">
        <values>
          <value>
            <val>9900</val>
          </value>
        </values>
      </ddeItem>
      <ddeItem name="MXF18.買價5" advise="1">
        <values>
          <value>
            <val>9899</val>
          </value>
        </values>
      </ddeItem>
      <ddeItem name="MXF18.開盤價" advise="1">
        <values>
          <value>
            <val>9755</val>
          </value>
        </values>
      </ddeItem>
      <ddeItem name="MXF18.漲跌" advise="1">
        <values>
          <value t="str">
            <val>▲      21</val>
          </value>
        </values>
      </ddeItem>
      <ddeItem name="MXF18.漲跌幅" advise="1">
        <values>
          <value>
            <val>0.21</val>
          </value>
        </values>
      </ddeItem>
      <ddeItem name="MXF18.價差" advise="1">
        <values>
          <value>
            <val>-15.26</val>
          </value>
        </values>
      </ddeItem>
      <ddeItem name="MXF18.賣出成交量" advise="1">
        <values>
          <value>
            <val>79096</val>
          </value>
        </values>
      </ddeItem>
      <ddeItem name="MXF18.賣出累計委託筆數" advise="1">
        <values>
          <value>
            <val>92688</val>
          </value>
        </values>
      </ddeItem>
      <ddeItem name="MXF18.賣量1" advise="1">
        <values>
          <value>
            <val>7</val>
          </value>
        </values>
      </ddeItem>
      <ddeItem name="MXF18.賣量2" advise="1">
        <values>
          <value>
            <val>21</val>
          </value>
        </values>
      </ddeItem>
      <ddeItem name="MXF18.賣量3" advise="1">
        <values>
          <value>
            <val>16</val>
          </value>
        </values>
      </ddeItem>
      <ddeItem name="MXF18.賣量4" advise="1">
        <values>
          <value>
            <val>26</val>
          </value>
        </values>
      </ddeItem>
      <ddeItem name="MXF18.賣量5" advise="1">
        <values>
          <value>
            <val>14</val>
          </value>
        </values>
      </ddeItem>
      <ddeItem name="MXF18.賣價1" advise="1">
        <values>
          <value>
            <val>9904</val>
          </value>
        </values>
      </ddeItem>
      <ddeItem name="MXF18.賣價2" advise="1">
        <values>
          <value>
            <val>9905</val>
          </value>
        </values>
      </ddeItem>
      <ddeItem name="MXF18.賣價3" advise="1">
        <values>
          <value>
            <val>9906</val>
          </value>
        </values>
      </ddeItem>
      <ddeItem name="MXF18.賣價4" advise="1">
        <values>
          <value>
            <val>9907</val>
          </value>
        </values>
      </ddeItem>
      <ddeItem name="MXF18.賣價5" advise="1">
        <values>
          <value>
            <val>9908</val>
          </value>
        </values>
      </ddeItem>
      <ddeItem name="MXF18.總買量" advise="1">
        <values>
          <value>
            <val>195</val>
          </value>
        </values>
      </ddeItem>
      <ddeItem name="MXF18.總賣量" advise="1">
        <values>
          <value>
            <val>84</val>
          </value>
        </values>
      </ddeItem>
      <ddeItem name="StdDocumentName" ole="1" advise="1"/>
      <ddeItem name="TXF18.市價" advise="1">
        <values>
          <value>
            <val>9905</val>
          </value>
        </values>
      </ddeItem>
      <ddeItem name="TXF18.乖離率" advise="1">
        <values>
          <value>
            <val>-0.14000000000000001</val>
          </value>
        </values>
      </ddeItem>
      <ddeItem name="TXF18.時間" advise="1">
        <values>
          <value t="str">
            <val>[13:45:00]</val>
          </value>
        </values>
      </ddeItem>
      <ddeItem name="TXF18.理論價" advise="1">
        <values>
          <value>
            <val>9919</val>
          </value>
        </values>
      </ddeItem>
      <ddeItem name="TXF18.累計交易量" advise="1">
        <values>
          <value>
            <val>179391</val>
          </value>
        </values>
      </ddeItem>
      <ddeItem name="TXF18.單量" advise="1">
        <values>
          <value>
            <val>5</val>
          </value>
        </values>
      </ddeItem>
      <ddeItem name="TXF18.最低價" advise="1">
        <values>
          <value>
            <val>9747</val>
          </value>
        </values>
      </ddeItem>
      <ddeItem name="TXF18.最高價" advise="1">
        <values>
          <value>
            <val>9914</val>
          </value>
        </values>
      </ddeItem>
      <ddeItem name="TXF18.買進成交量" advise="1">
        <values>
          <value>
            <val>86446</val>
          </value>
        </values>
      </ddeItem>
      <ddeItem name="TXF18.買進累計委託筆數" advise="1">
        <values>
          <value>
            <val>85254</val>
          </value>
        </values>
      </ddeItem>
      <ddeItem name="TXF18.買量1" advise="1">
        <values>
          <value>
            <val>7</val>
          </value>
        </values>
      </ddeItem>
      <ddeItem name="TXF18.買量2" advise="1">
        <values>
          <value>
            <val>19</val>
          </value>
        </values>
      </ddeItem>
      <ddeItem name="TXF18.買量3" advise="1">
        <values>
          <value>
            <val>62</val>
          </value>
        </values>
      </ddeItem>
      <ddeItem name="TXF18.買量4" advise="1">
        <values>
          <value>
            <val>43</val>
          </value>
        </values>
      </ddeItem>
      <ddeItem name="TXF18.買量5" advise="1">
        <values>
          <value>
            <val>67</val>
          </value>
        </values>
      </ddeItem>
      <ddeItem name="TXF18.買價1" advise="1">
        <values>
          <value>
            <val>9902</val>
          </value>
        </values>
      </ddeItem>
      <ddeItem name="TXF18.買價2" advise="1">
        <values>
          <value>
            <val>9901</val>
          </value>
        </values>
      </ddeItem>
      <ddeItem name="TXF18.買價3" advise="1">
        <values>
          <value>
            <val>9900</val>
          </value>
        </values>
      </ddeItem>
      <ddeItem name="TXF18.買價4" advise="1">
        <values>
          <value>
            <val>9899</val>
          </value>
        </values>
      </ddeItem>
      <ddeItem name="TXF18.買價5" advise="1">
        <values>
          <value>
            <val>9898</val>
          </value>
        </values>
      </ddeItem>
      <ddeItem name="TXF18.開盤價" advise="1">
        <values>
          <value>
            <val>9753</val>
          </value>
        </values>
      </ddeItem>
      <ddeItem name="TXF18.漲跌" advise="1">
        <values>
          <value t="str">
            <val>▲      22</val>
          </value>
        </values>
      </ddeItem>
      <ddeItem name="TXF18.漲跌幅" advise="1">
        <values>
          <value>
            <val>0.22</val>
          </value>
        </values>
      </ddeItem>
      <ddeItem name="TXF18.價差" advise="1">
        <values>
          <value>
            <val>-14.26</val>
          </value>
        </values>
      </ddeItem>
      <ddeItem name="TXF18.賣出成交量" advise="1">
        <values>
          <value>
            <val>89999</val>
          </value>
        </values>
      </ddeItem>
      <ddeItem name="TXF18.賣出累計委託筆數" advise="1">
        <values>
          <value>
            <val>87220</val>
          </value>
        </values>
      </ddeItem>
      <ddeItem name="TXF18.賣量1" advise="1">
        <values>
          <value>
            <val>7</val>
          </value>
        </values>
      </ddeItem>
      <ddeItem name="TXF18.賣量2" advise="1">
        <values>
          <value>
            <val>49</val>
          </value>
        </values>
      </ddeItem>
      <ddeItem name="TXF18.賣量3" advise="1">
        <values>
          <value>
            <val>13</val>
          </value>
        </values>
      </ddeItem>
      <ddeItem name="TXF18.賣量4" advise="1">
        <values>
          <value>
            <val>19</val>
          </value>
        </values>
      </ddeItem>
      <ddeItem name="TXF18.賣量5" advise="1">
        <values>
          <value>
            <val>28</val>
          </value>
        </values>
      </ddeItem>
      <ddeItem name="TXF18.賣價1" advise="1">
        <values>
          <value>
            <val>9904</val>
          </value>
        </values>
      </ddeItem>
      <ddeItem name="TXF18.賣價2" advise="1">
        <values>
          <value>
            <val>9905</val>
          </value>
        </values>
      </ddeItem>
      <ddeItem name="TXF18.賣價3" advise="1">
        <values>
          <value>
            <val>9906</val>
          </value>
        </values>
      </ddeItem>
      <ddeItem name="TXF18.賣價4" advise="1">
        <values>
          <value>
            <val>9907</val>
          </value>
        </values>
      </ddeItem>
      <ddeItem name="TXF18.賣價5" advise="1">
        <values>
          <value>
            <val>9908</val>
          </value>
        </values>
      </ddeItem>
      <ddeItem name="TXF18.總買量" advise="1">
        <values>
          <value>
            <val>198</val>
          </value>
        </values>
      </ddeItem>
      <ddeItem name="TXF18.總賣量" advise="1">
        <values>
          <value>
            <val>116</val>
          </value>
        </values>
      </ddeItem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1" sqref="D1:E40"/>
    </sheetView>
  </sheetViews>
  <sheetFormatPr defaultRowHeight="16.5" x14ac:dyDescent="0.25"/>
  <cols>
    <col min="1" max="1" width="22.5" customWidth="1"/>
    <col min="2" max="2" width="13.5" customWidth="1"/>
    <col min="4" max="4" width="13.625" customWidth="1"/>
    <col min="5" max="5" width="18" customWidth="1"/>
  </cols>
  <sheetData>
    <row r="1" spans="1:5" x14ac:dyDescent="0.25">
      <c r="A1" t="s">
        <v>0</v>
      </c>
      <c r="B1" t="s">
        <v>40</v>
      </c>
      <c r="D1" t="s">
        <v>0</v>
      </c>
      <c r="E1" t="s">
        <v>42</v>
      </c>
    </row>
    <row r="2" spans="1:5" x14ac:dyDescent="0.25">
      <c r="A2" t="s">
        <v>1</v>
      </c>
      <c r="B2" t="s">
        <v>41</v>
      </c>
      <c r="D2" t="s">
        <v>1</v>
      </c>
      <c r="E2" t="s">
        <v>43</v>
      </c>
    </row>
    <row r="3" spans="1:5" x14ac:dyDescent="0.25">
      <c r="A3" t="s">
        <v>2</v>
      </c>
      <c r="B3" t="str">
        <f>[1]!MXF18.時間</f>
        <v>[13:44:59]</v>
      </c>
      <c r="D3" t="s">
        <v>2</v>
      </c>
      <c r="E3" t="str">
        <f>[1]!TXF18.時間</f>
        <v>[13:45:00]</v>
      </c>
    </row>
    <row r="4" spans="1:5" x14ac:dyDescent="0.25">
      <c r="A4" t="s">
        <v>3</v>
      </c>
      <c r="B4">
        <f>[1]!MXF18.市價</f>
        <v>9904</v>
      </c>
      <c r="D4" t="s">
        <v>3</v>
      </c>
      <c r="E4">
        <f>[1]!TXF18.市價</f>
        <v>9905</v>
      </c>
    </row>
    <row r="5" spans="1:5" x14ac:dyDescent="0.25">
      <c r="A5" t="s">
        <v>4</v>
      </c>
      <c r="B5" t="str">
        <f>[1]!MXF18.漲跌</f>
        <v>▲      21</v>
      </c>
      <c r="D5" t="s">
        <v>4</v>
      </c>
      <c r="E5" t="str">
        <f>[1]!TXF18.漲跌</f>
        <v>▲      22</v>
      </c>
    </row>
    <row r="6" spans="1:5" x14ac:dyDescent="0.25">
      <c r="A6" t="s">
        <v>5</v>
      </c>
      <c r="B6">
        <f>[1]!MXF18.漲跌幅</f>
        <v>0.21</v>
      </c>
      <c r="D6" t="s">
        <v>5</v>
      </c>
      <c r="E6">
        <f>[1]!TXF18.漲跌幅</f>
        <v>0.22</v>
      </c>
    </row>
    <row r="7" spans="1:5" x14ac:dyDescent="0.25">
      <c r="A7" t="s">
        <v>6</v>
      </c>
      <c r="B7">
        <f>[1]!MXF18.開盤價</f>
        <v>9755</v>
      </c>
      <c r="D7" t="s">
        <v>6</v>
      </c>
      <c r="E7">
        <f>[1]!TXF18.開盤價</f>
        <v>9753</v>
      </c>
    </row>
    <row r="8" spans="1:5" x14ac:dyDescent="0.25">
      <c r="A8" t="s">
        <v>7</v>
      </c>
      <c r="B8">
        <f>[1]!MXF18.最高價</f>
        <v>9915</v>
      </c>
      <c r="D8" t="s">
        <v>7</v>
      </c>
      <c r="E8">
        <f>[1]!TXF18.最高價</f>
        <v>9914</v>
      </c>
    </row>
    <row r="9" spans="1:5" x14ac:dyDescent="0.25">
      <c r="A9" t="s">
        <v>8</v>
      </c>
      <c r="B9">
        <f>[1]!MXF18.最低價</f>
        <v>9747</v>
      </c>
      <c r="D9" t="s">
        <v>8</v>
      </c>
      <c r="E9">
        <f>[1]!TXF18.最低價</f>
        <v>9747</v>
      </c>
    </row>
    <row r="10" spans="1:5" x14ac:dyDescent="0.25">
      <c r="A10" t="s">
        <v>9</v>
      </c>
      <c r="B10">
        <f>[1]!MXF18.單量</f>
        <v>1</v>
      </c>
      <c r="D10" t="s">
        <v>9</v>
      </c>
      <c r="E10">
        <f>[1]!TXF18.單量</f>
        <v>5</v>
      </c>
    </row>
    <row r="11" spans="1:5" x14ac:dyDescent="0.25">
      <c r="A11" t="s">
        <v>10</v>
      </c>
      <c r="B11">
        <f>[1]!MXF18.累計交易量</f>
        <v>155181</v>
      </c>
      <c r="D11" t="s">
        <v>10</v>
      </c>
      <c r="E11">
        <f>[1]!TXF18.累計交易量</f>
        <v>179391</v>
      </c>
    </row>
    <row r="12" spans="1:5" x14ac:dyDescent="0.25">
      <c r="A12" t="s">
        <v>11</v>
      </c>
      <c r="B12">
        <f>[1]!MXF18.理論價</f>
        <v>9919</v>
      </c>
      <c r="D12" t="s">
        <v>11</v>
      </c>
      <c r="E12">
        <f>[1]!TXF18.理論價</f>
        <v>9919</v>
      </c>
    </row>
    <row r="13" spans="1:5" x14ac:dyDescent="0.25">
      <c r="A13" t="s">
        <v>12</v>
      </c>
      <c r="B13">
        <f>[1]!MXF18.乖離率</f>
        <v>-0.15</v>
      </c>
      <c r="D13" t="s">
        <v>12</v>
      </c>
      <c r="E13">
        <f>[1]!TXF18.乖離率</f>
        <v>-0.14000000000000001</v>
      </c>
    </row>
    <row r="14" spans="1:5" x14ac:dyDescent="0.25">
      <c r="A14" t="s">
        <v>13</v>
      </c>
      <c r="B14">
        <f>[1]!MXF18.賣出累計委託筆數</f>
        <v>92688</v>
      </c>
      <c r="D14" t="s">
        <v>13</v>
      </c>
      <c r="E14">
        <f>[1]!TXF18.賣出累計委託筆數</f>
        <v>87220</v>
      </c>
    </row>
    <row r="15" spans="1:5" x14ac:dyDescent="0.25">
      <c r="A15" t="s">
        <v>14</v>
      </c>
      <c r="B15">
        <f>[1]!MXF18.買進累計委託筆數</f>
        <v>91387</v>
      </c>
      <c r="D15" t="s">
        <v>14</v>
      </c>
      <c r="E15">
        <f>[1]!TXF18.買進累計委託筆數</f>
        <v>85254</v>
      </c>
    </row>
    <row r="16" spans="1:5" x14ac:dyDescent="0.25">
      <c r="A16" t="s">
        <v>15</v>
      </c>
      <c r="B16">
        <f>[1]!MXF18.價差</f>
        <v>-15.26</v>
      </c>
      <c r="D16" t="s">
        <v>15</v>
      </c>
      <c r="E16">
        <f>[1]!TXF18.價差</f>
        <v>-14.26</v>
      </c>
    </row>
    <row r="17" spans="1:5" x14ac:dyDescent="0.25">
      <c r="A17" t="s">
        <v>16</v>
      </c>
      <c r="B17">
        <f>[1]!MXF18.買進成交量</f>
        <v>71016</v>
      </c>
      <c r="D17" t="s">
        <v>16</v>
      </c>
      <c r="E17">
        <f>[1]!TXF18.買進成交量</f>
        <v>86446</v>
      </c>
    </row>
    <row r="18" spans="1:5" x14ac:dyDescent="0.25">
      <c r="A18" t="s">
        <v>17</v>
      </c>
      <c r="B18">
        <f>[1]!MXF18.賣出成交量</f>
        <v>79096</v>
      </c>
      <c r="D18" t="s">
        <v>17</v>
      </c>
      <c r="E18">
        <f>[1]!TXF18.賣出成交量</f>
        <v>89999</v>
      </c>
    </row>
    <row r="19" spans="1:5" x14ac:dyDescent="0.25">
      <c r="A19" t="s">
        <v>18</v>
      </c>
      <c r="B19">
        <f>[1]!MXF18.買價5</f>
        <v>9899</v>
      </c>
      <c r="D19" t="s">
        <v>18</v>
      </c>
      <c r="E19">
        <f>[1]!TXF18.買價5</f>
        <v>9898</v>
      </c>
    </row>
    <row r="20" spans="1:5" x14ac:dyDescent="0.25">
      <c r="A20" t="s">
        <v>19</v>
      </c>
      <c r="B20">
        <f>[1]!MXF18.買價4</f>
        <v>9900</v>
      </c>
      <c r="D20" t="s">
        <v>19</v>
      </c>
      <c r="E20">
        <f>[1]!TXF18.買價4</f>
        <v>9899</v>
      </c>
    </row>
    <row r="21" spans="1:5" x14ac:dyDescent="0.25">
      <c r="A21" t="s">
        <v>20</v>
      </c>
      <c r="B21">
        <f>[1]!MXF18.買價3</f>
        <v>9901</v>
      </c>
      <c r="D21" t="s">
        <v>20</v>
      </c>
      <c r="E21">
        <f>[1]!TXF18.買價3</f>
        <v>9900</v>
      </c>
    </row>
    <row r="22" spans="1:5" x14ac:dyDescent="0.25">
      <c r="A22" t="s">
        <v>21</v>
      </c>
      <c r="B22">
        <f>[1]!MXF18.買價2</f>
        <v>9902</v>
      </c>
      <c r="D22" t="s">
        <v>21</v>
      </c>
      <c r="E22">
        <f>[1]!TXF18.買價2</f>
        <v>9901</v>
      </c>
    </row>
    <row r="23" spans="1:5" x14ac:dyDescent="0.25">
      <c r="A23" t="s">
        <v>22</v>
      </c>
      <c r="B23">
        <f>[1]!MXF18.買價1</f>
        <v>9903</v>
      </c>
      <c r="D23" t="s">
        <v>22</v>
      </c>
      <c r="E23">
        <f>[1]!TXF18.買價1</f>
        <v>9902</v>
      </c>
    </row>
    <row r="24" spans="1:5" x14ac:dyDescent="0.25">
      <c r="A24" t="s">
        <v>23</v>
      </c>
      <c r="B24">
        <f>[1]!MXF18.賣價1</f>
        <v>9904</v>
      </c>
      <c r="D24" t="s">
        <v>23</v>
      </c>
      <c r="E24">
        <f>[1]!TXF18.賣價1</f>
        <v>9904</v>
      </c>
    </row>
    <row r="25" spans="1:5" x14ac:dyDescent="0.25">
      <c r="A25" t="s">
        <v>24</v>
      </c>
      <c r="B25">
        <f>[1]!MXF18.賣價2</f>
        <v>9905</v>
      </c>
      <c r="D25" t="s">
        <v>24</v>
      </c>
      <c r="E25">
        <f>[1]!TXF18.賣價2</f>
        <v>9905</v>
      </c>
    </row>
    <row r="26" spans="1:5" x14ac:dyDescent="0.25">
      <c r="A26" t="s">
        <v>25</v>
      </c>
      <c r="B26">
        <f>[1]!MXF18.賣價3</f>
        <v>9906</v>
      </c>
      <c r="D26" t="s">
        <v>25</v>
      </c>
      <c r="E26">
        <f>[1]!TXF18.賣價3</f>
        <v>9906</v>
      </c>
    </row>
    <row r="27" spans="1:5" x14ac:dyDescent="0.25">
      <c r="A27" t="s">
        <v>26</v>
      </c>
      <c r="B27">
        <f>[1]!MXF18.賣價4</f>
        <v>9907</v>
      </c>
      <c r="D27" t="s">
        <v>26</v>
      </c>
      <c r="E27">
        <f>[1]!TXF18.賣價4</f>
        <v>9907</v>
      </c>
    </row>
    <row r="28" spans="1:5" x14ac:dyDescent="0.25">
      <c r="A28" t="s">
        <v>27</v>
      </c>
      <c r="B28">
        <f>[1]!MXF18.賣價5</f>
        <v>9908</v>
      </c>
      <c r="D28" t="s">
        <v>27</v>
      </c>
      <c r="E28">
        <f>[1]!TXF18.賣價5</f>
        <v>9908</v>
      </c>
    </row>
    <row r="29" spans="1:5" x14ac:dyDescent="0.25">
      <c r="A29" t="s">
        <v>28</v>
      </c>
      <c r="B29">
        <f>[1]!MXF18.賣量5</f>
        <v>14</v>
      </c>
      <c r="D29" t="s">
        <v>28</v>
      </c>
      <c r="E29">
        <f>[1]!TXF18.賣量5</f>
        <v>28</v>
      </c>
    </row>
    <row r="30" spans="1:5" x14ac:dyDescent="0.25">
      <c r="A30" t="s">
        <v>29</v>
      </c>
      <c r="B30">
        <f>[1]!MXF18.賣量4</f>
        <v>26</v>
      </c>
      <c r="D30" t="s">
        <v>29</v>
      </c>
      <c r="E30">
        <f>[1]!TXF18.賣量4</f>
        <v>19</v>
      </c>
    </row>
    <row r="31" spans="1:5" x14ac:dyDescent="0.25">
      <c r="A31" t="s">
        <v>30</v>
      </c>
      <c r="B31">
        <f>[1]!MXF18.賣量3</f>
        <v>16</v>
      </c>
      <c r="D31" t="s">
        <v>30</v>
      </c>
      <c r="E31">
        <f>[1]!TXF18.賣量3</f>
        <v>13</v>
      </c>
    </row>
    <row r="32" spans="1:5" x14ac:dyDescent="0.25">
      <c r="A32" t="s">
        <v>31</v>
      </c>
      <c r="B32">
        <f>[1]!MXF18.賣量2</f>
        <v>21</v>
      </c>
      <c r="D32" t="s">
        <v>31</v>
      </c>
      <c r="E32">
        <f>[1]!TXF18.賣量2</f>
        <v>49</v>
      </c>
    </row>
    <row r="33" spans="1:5" x14ac:dyDescent="0.25">
      <c r="A33" t="s">
        <v>32</v>
      </c>
      <c r="B33">
        <f>[1]!MXF18.賣量1</f>
        <v>7</v>
      </c>
      <c r="D33" t="s">
        <v>32</v>
      </c>
      <c r="E33">
        <f>[1]!TXF18.賣量1</f>
        <v>7</v>
      </c>
    </row>
    <row r="34" spans="1:5" x14ac:dyDescent="0.25">
      <c r="A34" t="s">
        <v>33</v>
      </c>
      <c r="B34">
        <f>[1]!MXF18.買量1</f>
        <v>7</v>
      </c>
      <c r="D34" t="s">
        <v>33</v>
      </c>
      <c r="E34">
        <f>[1]!TXF18.買量1</f>
        <v>7</v>
      </c>
    </row>
    <row r="35" spans="1:5" x14ac:dyDescent="0.25">
      <c r="A35" t="s">
        <v>34</v>
      </c>
      <c r="B35">
        <f>[1]!MXF18.買量2</f>
        <v>29</v>
      </c>
      <c r="D35" t="s">
        <v>34</v>
      </c>
      <c r="E35">
        <f>[1]!TXF18.買量2</f>
        <v>19</v>
      </c>
    </row>
    <row r="36" spans="1:5" x14ac:dyDescent="0.25">
      <c r="A36" t="s">
        <v>35</v>
      </c>
      <c r="B36">
        <f>[1]!MXF18.買量3</f>
        <v>38</v>
      </c>
      <c r="D36" t="s">
        <v>35</v>
      </c>
      <c r="E36">
        <f>[1]!TXF18.買量3</f>
        <v>62</v>
      </c>
    </row>
    <row r="37" spans="1:5" x14ac:dyDescent="0.25">
      <c r="A37" t="s">
        <v>36</v>
      </c>
      <c r="B37">
        <f>[1]!MXF18.買量4</f>
        <v>92</v>
      </c>
      <c r="D37" t="s">
        <v>36</v>
      </c>
      <c r="E37">
        <f>[1]!TXF18.買量4</f>
        <v>43</v>
      </c>
    </row>
    <row r="38" spans="1:5" x14ac:dyDescent="0.25">
      <c r="A38" t="s">
        <v>37</v>
      </c>
      <c r="B38">
        <f>[1]!MXF18.買量5</f>
        <v>29</v>
      </c>
      <c r="D38" t="s">
        <v>37</v>
      </c>
      <c r="E38">
        <f>[1]!TXF18.買量5</f>
        <v>67</v>
      </c>
    </row>
    <row r="39" spans="1:5" x14ac:dyDescent="0.25">
      <c r="A39" t="s">
        <v>38</v>
      </c>
      <c r="B39">
        <f>[1]!MXF18.總賣量</f>
        <v>84</v>
      </c>
      <c r="D39" t="s">
        <v>38</v>
      </c>
      <c r="E39">
        <f>[1]!TXF18.總賣量</f>
        <v>116</v>
      </c>
    </row>
    <row r="40" spans="1:5" x14ac:dyDescent="0.25">
      <c r="A40" t="s">
        <v>39</v>
      </c>
      <c r="B40">
        <f>[1]!MXF18.總買量</f>
        <v>195</v>
      </c>
      <c r="D40" t="s">
        <v>39</v>
      </c>
      <c r="E40">
        <f>[1]!TXF18.總買量</f>
        <v>198</v>
      </c>
    </row>
    <row r="41" spans="1:5" x14ac:dyDescent="0.25">
      <c r="A41" t="s">
        <v>39</v>
      </c>
      <c r="B41">
        <f>[1]!MXF18.總買量</f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heyhey</dc:creator>
  <cp:lastModifiedBy>heyhey</cp:lastModifiedBy>
  <dcterms:created xsi:type="dcterms:W3CDTF">2018-09-07T10:59:29Z</dcterms:created>
  <dcterms:modified xsi:type="dcterms:W3CDTF">2018-10-19T06:46:12Z</dcterms:modified>
</cp:coreProperties>
</file>