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asses\FINANCE\2019\"/>
    </mc:Choice>
  </mc:AlternateContent>
  <bookViews>
    <workbookView xWindow="120" yWindow="120" windowWidth="19020" windowHeight="12645"/>
  </bookViews>
  <sheets>
    <sheet name="Exchange Plan" sheetId="1" r:id="rId1"/>
    <sheet name="Arbitrage" sheetId="2" r:id="rId2"/>
  </sheets>
  <definedNames>
    <definedName name="cross_rates" localSheetId="0">'Exchange Plan'!#REF!</definedName>
    <definedName name="solver_adj" localSheetId="1" hidden="1">Arbitrage!$C$19:$L$28</definedName>
    <definedName name="solver_adj" localSheetId="0" hidden="1">'Exchange Plan'!$C$33:$L$42</definedName>
    <definedName name="solver_cvg" localSheetId="1" hidden="1">0.0001</definedName>
    <definedName name="solver_cvg" localSheetId="0" hidden="1">0.00001</definedName>
    <definedName name="solver_drv" localSheetId="1" hidden="1">1</definedName>
    <definedName name="solver_drv" localSheetId="0" hidden="1">1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tr" localSheetId="1" hidden="1">10000</definedName>
    <definedName name="solver_itr" localSheetId="0" hidden="1">10000</definedName>
    <definedName name="solver_lhs1" localSheetId="1" hidden="1">Arbitrage!$N$19:$N$28</definedName>
    <definedName name="solver_lhs1" localSheetId="0" hidden="1">'Exchange Plan'!$N$33:$N$42</definedName>
    <definedName name="solver_lhs2" localSheetId="1" hidden="1">Arbitrage!$O$30</definedName>
    <definedName name="solver_lhs2" localSheetId="0" hidden="1">'Exchange Plan'!$O$33:$O$42</definedName>
    <definedName name="solver_lhs3" localSheetId="0" hidden="1">'Exchange Plan'!$O$33:$O$42</definedName>
    <definedName name="solver_lin" localSheetId="0" hidden="1">1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2</definedName>
    <definedName name="solver_num" localSheetId="0" hidden="1">2</definedName>
    <definedName name="solver_nwt" localSheetId="1" hidden="1">1</definedName>
    <definedName name="solver_nwt" localSheetId="0" hidden="1">1</definedName>
    <definedName name="solver_opt" localSheetId="1" hidden="1">Arbitrage!$N$30</definedName>
    <definedName name="solver_opt" localSheetId="0" hidden="1">'Exchange Plan'!$Q$44</definedName>
    <definedName name="solver_pre" localSheetId="1" hidden="1">0.000001</definedName>
    <definedName name="solver_pre" localSheetId="0" hidden="1">0.0000001</definedName>
    <definedName name="solver_rbv" localSheetId="1" hidden="1">1</definedName>
    <definedName name="solver_rbv" localSheetId="0" hidden="1">1</definedName>
    <definedName name="solver_rel1" localSheetId="1" hidden="1">3</definedName>
    <definedName name="solver_rel1" localSheetId="0" hidden="1">3</definedName>
    <definedName name="solver_rel2" localSheetId="1" hidden="1">1</definedName>
    <definedName name="solver_rel2" localSheetId="0" hidden="1">2</definedName>
    <definedName name="solver_rel3" localSheetId="0" hidden="1">2</definedName>
    <definedName name="solver_rhs1" localSheetId="1" hidden="1">Arbitrage!$O$19:$O$28</definedName>
    <definedName name="solver_rhs1" localSheetId="0" hidden="1">'Exchange Plan'!$D$5:$D$14</definedName>
    <definedName name="solver_rhs2" localSheetId="1" hidden="1">100</definedName>
    <definedName name="solver_rhs2" localSheetId="0" hidden="1">'Exchange Plan'!$C$5:$C$14</definedName>
    <definedName name="solver_rhs3" localSheetId="0" hidden="1">'Exchange Plan'!$C$5:$C$14</definedName>
    <definedName name="solver_rlx" localSheetId="1" hidden="1">2</definedName>
    <definedName name="solver_rlx" localSheetId="0" hidden="1">1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100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L30" i="2" l="1"/>
  <c r="K30" i="2"/>
  <c r="J30" i="2"/>
  <c r="I30" i="2"/>
  <c r="H30" i="2"/>
  <c r="G30" i="2"/>
  <c r="F30" i="2"/>
  <c r="E30" i="2"/>
  <c r="D30" i="2"/>
  <c r="C30" i="2"/>
  <c r="N28" i="2"/>
  <c r="N27" i="2"/>
  <c r="N26" i="2"/>
  <c r="N25" i="2"/>
  <c r="N24" i="2"/>
  <c r="N23" i="2"/>
  <c r="N22" i="2"/>
  <c r="N21" i="2"/>
  <c r="N20" i="2"/>
  <c r="N19" i="2"/>
  <c r="P33" i="1" a="1"/>
  <c r="P33" i="1" s="1"/>
  <c r="D44" i="1"/>
  <c r="E44" i="1"/>
  <c r="F44" i="1"/>
  <c r="G44" i="1"/>
  <c r="H44" i="1"/>
  <c r="I44" i="1"/>
  <c r="J44" i="1"/>
  <c r="K44" i="1"/>
  <c r="L44" i="1"/>
  <c r="C44" i="1"/>
  <c r="N34" i="1"/>
  <c r="N35" i="1"/>
  <c r="N36" i="1"/>
  <c r="N37" i="1"/>
  <c r="N38" i="1"/>
  <c r="N39" i="1"/>
  <c r="N40" i="1"/>
  <c r="N41" i="1"/>
  <c r="N42" i="1"/>
  <c r="N33" i="1"/>
  <c r="N30" i="2" l="1"/>
  <c r="O19" i="2" a="1"/>
  <c r="O25" i="2" s="1"/>
  <c r="Q33" i="1"/>
  <c r="P42" i="1"/>
  <c r="Q42" i="1" s="1"/>
  <c r="P38" i="1"/>
  <c r="P34" i="1"/>
  <c r="Q34" i="1" s="1"/>
  <c r="P40" i="1"/>
  <c r="Q40" i="1" s="1"/>
  <c r="P36" i="1"/>
  <c r="Q36" i="1" s="1"/>
  <c r="P39" i="1"/>
  <c r="P35" i="1"/>
  <c r="Q35" i="1" s="1"/>
  <c r="P41" i="1"/>
  <c r="P37" i="1"/>
  <c r="Q37" i="1" s="1"/>
  <c r="O33" i="1" a="1"/>
  <c r="O34" i="1" s="1"/>
  <c r="Q39" i="1"/>
  <c r="Q38" i="1"/>
  <c r="Q41" i="1"/>
  <c r="O24" i="2" l="1"/>
  <c r="O28" i="2"/>
  <c r="O22" i="2"/>
  <c r="O27" i="2"/>
  <c r="O21" i="2"/>
  <c r="O19" i="2"/>
  <c r="O23" i="2"/>
  <c r="O26" i="2"/>
  <c r="O20" i="2"/>
  <c r="O41" i="1"/>
  <c r="O39" i="1"/>
  <c r="O37" i="1"/>
  <c r="O36" i="1"/>
  <c r="O35" i="1"/>
  <c r="Q44" i="1"/>
  <c r="O38" i="1"/>
  <c r="O40" i="1"/>
  <c r="O33" i="1"/>
  <c r="O42" i="1"/>
  <c r="O30" i="2" l="1"/>
</calcChain>
</file>

<file path=xl/sharedStrings.xml><?xml version="1.0" encoding="utf-8"?>
<sst xmlns="http://schemas.openxmlformats.org/spreadsheetml/2006/main" count="116" uniqueCount="23">
  <si>
    <t xml:space="preserve">Initial </t>
  </si>
  <si>
    <t>Position</t>
  </si>
  <si>
    <t>Desired</t>
  </si>
  <si>
    <t>Currency Purchased</t>
  </si>
  <si>
    <t>Currency Sold</t>
  </si>
  <si>
    <t>USD</t>
  </si>
  <si>
    <t>EUR</t>
  </si>
  <si>
    <t>GBP</t>
  </si>
  <si>
    <t>JPY</t>
  </si>
  <si>
    <t>CHF</t>
  </si>
  <si>
    <t>CAD</t>
  </si>
  <si>
    <t>AUD</t>
  </si>
  <si>
    <t>HKD</t>
  </si>
  <si>
    <t>Cross rates</t>
  </si>
  <si>
    <t>NZD</t>
  </si>
  <si>
    <t>SGD</t>
  </si>
  <si>
    <t>Exchange Plan</t>
  </si>
  <si>
    <t xml:space="preserve"> bought</t>
  </si>
  <si>
    <t>spent</t>
  </si>
  <si>
    <t>dollar value</t>
  </si>
  <si>
    <t>price of $1</t>
  </si>
  <si>
    <t>profit of 0.32% was possible</t>
  </si>
  <si>
    <t>by trading EUR -&gt; SGD -&gt; CAD -&gt; EUR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</si>
</sst>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3">
    <border>
      <left/>
      <right/>
      <top/>
      <bottom/>
      <diagonal/>
    </border>
    <border>
      <left/>
      <right style="medium">
        <color indexed="48"/>
      </right>
      <top style="medium">
        <color indexed="48"/>
      </top>
      <bottom/>
      <diagonal/>
    </border>
    <border>
      <left style="medium">
        <color indexed="48"/>
      </left>
      <right/>
      <top style="medium">
        <color indexed="48"/>
      </top>
      <bottom/>
      <diagonal/>
    </border>
    <border>
      <left style="medium">
        <color indexed="48"/>
      </left>
      <right/>
      <top/>
      <bottom/>
      <diagonal/>
    </border>
    <border>
      <left/>
      <right style="medium">
        <color indexed="48"/>
      </right>
      <top/>
      <bottom/>
      <diagonal/>
    </border>
    <border>
      <left style="medium">
        <color indexed="48"/>
      </left>
      <right/>
      <top/>
      <bottom style="medium">
        <color indexed="48"/>
      </bottom>
      <diagonal/>
    </border>
    <border>
      <left/>
      <right style="medium">
        <color indexed="48"/>
      </right>
      <top/>
      <bottom style="medium">
        <color indexed="48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3" fontId="0" fillId="2" borderId="4" xfId="0" applyNumberFormat="1" applyFill="1" applyBorder="1" applyAlignment="1">
      <alignment horizontal="center"/>
    </xf>
    <xf numFmtId="3" fontId="0" fillId="2" borderId="5" xfId="0" applyNumberFormat="1" applyFill="1" applyBorder="1" applyAlignment="1">
      <alignment horizontal="center"/>
    </xf>
    <xf numFmtId="3" fontId="0" fillId="2" borderId="6" xfId="0" applyNumberFormat="1" applyFill="1" applyBorder="1" applyAlignment="1">
      <alignment horizontal="center"/>
    </xf>
    <xf numFmtId="164" fontId="0" fillId="0" borderId="0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Fill="1" applyBorder="1" applyAlignment="1">
      <alignment horizontal="right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23</xdr:row>
      <xdr:rowOff>0</xdr:rowOff>
    </xdr:from>
    <xdr:to>
      <xdr:col>1</xdr:col>
      <xdr:colOff>371475</xdr:colOff>
      <xdr:row>25</xdr:row>
      <xdr:rowOff>38100</xdr:rowOff>
    </xdr:to>
    <xdr:sp macro="" textlink="">
      <xdr:nvSpPr>
        <xdr:cNvPr id="20" name="AutoShape 39" descr="hk"/>
        <xdr:cNvSpPr>
          <a:spLocks noChangeAspect="1" noChangeArrowheads="1"/>
        </xdr:cNvSpPr>
      </xdr:nvSpPr>
      <xdr:spPr bwMode="auto">
        <a:xfrm>
          <a:off x="876300" y="3752850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19</xdr:row>
      <xdr:rowOff>19050</xdr:rowOff>
    </xdr:to>
    <xdr:sp macro="" textlink="">
      <xdr:nvSpPr>
        <xdr:cNvPr id="21" name="AutoShape 40" descr="sg"/>
        <xdr:cNvSpPr>
          <a:spLocks noChangeAspect="1" noChangeArrowheads="1"/>
        </xdr:cNvSpPr>
      </xdr:nvSpPr>
      <xdr:spPr bwMode="auto">
        <a:xfrm>
          <a:off x="819150" y="67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29</xdr:row>
      <xdr:rowOff>0</xdr:rowOff>
    </xdr:from>
    <xdr:ext cx="304800" cy="361950"/>
    <xdr:sp macro="" textlink="">
      <xdr:nvSpPr>
        <xdr:cNvPr id="23" name="AutoShape 39" descr="hk"/>
        <xdr:cNvSpPr>
          <a:spLocks noChangeAspect="1" noChangeArrowheads="1"/>
        </xdr:cNvSpPr>
      </xdr:nvSpPr>
      <xdr:spPr bwMode="auto">
        <a:xfrm>
          <a:off x="809625" y="7229475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52425"/>
    <xdr:sp macro="" textlink="">
      <xdr:nvSpPr>
        <xdr:cNvPr id="24" name="AutoShape 40" descr="sg"/>
        <xdr:cNvSpPr>
          <a:spLocks noChangeAspect="1" noChangeArrowheads="1"/>
        </xdr:cNvSpPr>
      </xdr:nvSpPr>
      <xdr:spPr bwMode="auto">
        <a:xfrm>
          <a:off x="809625" y="7229475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66675</xdr:colOff>
      <xdr:row>37</xdr:row>
      <xdr:rowOff>0</xdr:rowOff>
    </xdr:from>
    <xdr:ext cx="304800" cy="361950"/>
    <xdr:sp macro="" textlink="">
      <xdr:nvSpPr>
        <xdr:cNvPr id="6" name="AutoShape 39" descr="hk"/>
        <xdr:cNvSpPr>
          <a:spLocks noChangeAspect="1" noChangeArrowheads="1"/>
        </xdr:cNvSpPr>
      </xdr:nvSpPr>
      <xdr:spPr bwMode="auto">
        <a:xfrm>
          <a:off x="876300" y="3752850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52425"/>
    <xdr:sp macro="" textlink="">
      <xdr:nvSpPr>
        <xdr:cNvPr id="7" name="AutoShape 40" descr="sg"/>
        <xdr:cNvSpPr>
          <a:spLocks noChangeAspect="1" noChangeArrowheads="1"/>
        </xdr:cNvSpPr>
      </xdr:nvSpPr>
      <xdr:spPr bwMode="auto">
        <a:xfrm>
          <a:off x="809625" y="2771775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9</xdr:row>
      <xdr:rowOff>0</xdr:rowOff>
    </xdr:from>
    <xdr:to>
      <xdr:col>1</xdr:col>
      <xdr:colOff>371475</xdr:colOff>
      <xdr:row>11</xdr:row>
      <xdr:rowOff>38100</xdr:rowOff>
    </xdr:to>
    <xdr:sp macro="" textlink="">
      <xdr:nvSpPr>
        <xdr:cNvPr id="2" name="AutoShape 39" descr="hk"/>
        <xdr:cNvSpPr>
          <a:spLocks noChangeAspect="1" noChangeArrowheads="1"/>
        </xdr:cNvSpPr>
      </xdr:nvSpPr>
      <xdr:spPr bwMode="auto">
        <a:xfrm>
          <a:off x="876300" y="3752850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5</xdr:row>
      <xdr:rowOff>28575</xdr:rowOff>
    </xdr:to>
    <xdr:sp macro="" textlink="">
      <xdr:nvSpPr>
        <xdr:cNvPr id="3" name="AutoShape 40" descr="sg"/>
        <xdr:cNvSpPr>
          <a:spLocks noChangeAspect="1" noChangeArrowheads="1"/>
        </xdr:cNvSpPr>
      </xdr:nvSpPr>
      <xdr:spPr bwMode="auto">
        <a:xfrm>
          <a:off x="809625" y="2771775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15</xdr:row>
      <xdr:rowOff>0</xdr:rowOff>
    </xdr:from>
    <xdr:ext cx="304800" cy="361950"/>
    <xdr:sp macro="" textlink="">
      <xdr:nvSpPr>
        <xdr:cNvPr id="4" name="AutoShape 39" descr="hk"/>
        <xdr:cNvSpPr>
          <a:spLocks noChangeAspect="1" noChangeArrowheads="1"/>
        </xdr:cNvSpPr>
      </xdr:nvSpPr>
      <xdr:spPr bwMode="auto">
        <a:xfrm>
          <a:off x="809625" y="4733925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52425"/>
    <xdr:sp macro="" textlink="">
      <xdr:nvSpPr>
        <xdr:cNvPr id="5" name="AutoShape 40" descr="sg"/>
        <xdr:cNvSpPr>
          <a:spLocks noChangeAspect="1" noChangeArrowheads="1"/>
        </xdr:cNvSpPr>
      </xdr:nvSpPr>
      <xdr:spPr bwMode="auto">
        <a:xfrm>
          <a:off x="809625" y="4733925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66675</xdr:colOff>
      <xdr:row>23</xdr:row>
      <xdr:rowOff>0</xdr:rowOff>
    </xdr:from>
    <xdr:ext cx="304800" cy="361950"/>
    <xdr:sp macro="" textlink="">
      <xdr:nvSpPr>
        <xdr:cNvPr id="6" name="AutoShape 39" descr="hk"/>
        <xdr:cNvSpPr>
          <a:spLocks noChangeAspect="1" noChangeArrowheads="1"/>
        </xdr:cNvSpPr>
      </xdr:nvSpPr>
      <xdr:spPr bwMode="auto">
        <a:xfrm>
          <a:off x="876300" y="6038850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52425"/>
    <xdr:sp macro="" textlink="">
      <xdr:nvSpPr>
        <xdr:cNvPr id="7" name="AutoShape 40" descr="sg"/>
        <xdr:cNvSpPr>
          <a:spLocks noChangeAspect="1" noChangeArrowheads="1"/>
        </xdr:cNvSpPr>
      </xdr:nvSpPr>
      <xdr:spPr bwMode="auto">
        <a:xfrm>
          <a:off x="809625" y="5057775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topLeftCell="A33" zoomScaleNormal="100" workbookViewId="0">
      <selection activeCell="I53" sqref="I53"/>
    </sheetView>
  </sheetViews>
  <sheetFormatPr defaultRowHeight="12.75" x14ac:dyDescent="0.2"/>
  <cols>
    <col min="1" max="1" width="12.140625" customWidth="1"/>
    <col min="2" max="2" width="11" bestFit="1" customWidth="1"/>
    <col min="3" max="3" width="8.7109375" bestFit="1" customWidth="1"/>
    <col min="4" max="4" width="7" customWidth="1"/>
    <col min="5" max="5" width="8" customWidth="1"/>
    <col min="6" max="6" width="7" customWidth="1"/>
    <col min="7" max="8" width="9" customWidth="1"/>
    <col min="9" max="11" width="8" customWidth="1"/>
    <col min="12" max="12" width="9.5703125" customWidth="1"/>
    <col min="13" max="13" width="10.5703125" customWidth="1"/>
    <col min="14" max="14" width="9.140625" customWidth="1"/>
    <col min="15" max="15" width="10.5703125" bestFit="1" customWidth="1"/>
    <col min="16" max="16" width="11.85546875" bestFit="1" customWidth="1"/>
    <col min="17" max="17" width="13.140625" bestFit="1" customWidth="1"/>
  </cols>
  <sheetData>
    <row r="1" spans="2:17" x14ac:dyDescent="0.2">
      <c r="Q1" s="10"/>
    </row>
    <row r="2" spans="2:17" x14ac:dyDescent="0.2">
      <c r="C2" s="3" t="s">
        <v>0</v>
      </c>
      <c r="D2" s="3" t="s">
        <v>2</v>
      </c>
      <c r="Q2" s="10"/>
    </row>
    <row r="3" spans="2:17" x14ac:dyDescent="0.2">
      <c r="C3" s="3" t="s">
        <v>1</v>
      </c>
      <c r="D3" s="3" t="s">
        <v>1</v>
      </c>
      <c r="Q3" s="10"/>
    </row>
    <row r="4" spans="2:17" ht="13.5" thickBot="1" x14ac:dyDescent="0.25">
      <c r="P4" s="10"/>
    </row>
    <row r="5" spans="2:17" x14ac:dyDescent="0.2">
      <c r="B5" s="2" t="s">
        <v>6</v>
      </c>
      <c r="C5" s="5">
        <v>70</v>
      </c>
      <c r="D5" s="4">
        <v>60</v>
      </c>
      <c r="P5" s="10"/>
    </row>
    <row r="6" spans="2:17" x14ac:dyDescent="0.2">
      <c r="B6" s="2" t="s">
        <v>5</v>
      </c>
      <c r="C6" s="6">
        <v>20</v>
      </c>
      <c r="D6" s="7">
        <v>25</v>
      </c>
      <c r="P6" s="10"/>
    </row>
    <row r="7" spans="2:17" x14ac:dyDescent="0.2">
      <c r="B7" s="2" t="s">
        <v>11</v>
      </c>
      <c r="C7" s="6">
        <v>8</v>
      </c>
      <c r="D7" s="7">
        <v>6</v>
      </c>
      <c r="P7" s="10"/>
    </row>
    <row r="8" spans="2:17" x14ac:dyDescent="0.2">
      <c r="B8" s="2" t="s">
        <v>7</v>
      </c>
      <c r="C8" s="6">
        <v>3</v>
      </c>
      <c r="D8" s="7">
        <v>2</v>
      </c>
      <c r="P8" s="10"/>
    </row>
    <row r="9" spans="2:17" x14ac:dyDescent="0.2">
      <c r="B9" s="2" t="s">
        <v>14</v>
      </c>
      <c r="C9" s="6">
        <v>15</v>
      </c>
      <c r="D9" s="7">
        <v>20</v>
      </c>
      <c r="P9" s="10"/>
    </row>
    <row r="10" spans="2:17" x14ac:dyDescent="0.2">
      <c r="B10" s="2" t="s">
        <v>10</v>
      </c>
      <c r="C10" s="6">
        <v>7</v>
      </c>
      <c r="D10" s="7">
        <v>8</v>
      </c>
      <c r="P10" s="10"/>
    </row>
    <row r="11" spans="2:17" x14ac:dyDescent="0.2">
      <c r="B11" s="2" t="s">
        <v>9</v>
      </c>
      <c r="C11" s="6">
        <v>2</v>
      </c>
      <c r="D11" s="7">
        <v>3</v>
      </c>
      <c r="P11" s="10"/>
    </row>
    <row r="12" spans="2:17" x14ac:dyDescent="0.2">
      <c r="B12" s="2" t="s">
        <v>8</v>
      </c>
      <c r="C12" s="6">
        <v>1500</v>
      </c>
      <c r="D12" s="7">
        <v>1800</v>
      </c>
      <c r="P12" s="10"/>
    </row>
    <row r="13" spans="2:17" x14ac:dyDescent="0.2">
      <c r="B13" s="2" t="s">
        <v>12</v>
      </c>
      <c r="C13" s="6">
        <v>35</v>
      </c>
      <c r="D13" s="7">
        <v>40</v>
      </c>
      <c r="P13" s="10"/>
    </row>
    <row r="14" spans="2:17" ht="13.5" thickBot="1" x14ac:dyDescent="0.25">
      <c r="B14" s="2" t="s">
        <v>15</v>
      </c>
      <c r="C14" s="8">
        <v>18</v>
      </c>
      <c r="D14" s="9">
        <v>13</v>
      </c>
      <c r="P14" s="10"/>
    </row>
    <row r="15" spans="2:17" x14ac:dyDescent="0.2">
      <c r="P15" s="10"/>
    </row>
    <row r="16" spans="2:17" x14ac:dyDescent="0.2">
      <c r="P16" s="10"/>
    </row>
    <row r="17" spans="1:17" x14ac:dyDescent="0.2">
      <c r="A17" s="19" t="s">
        <v>13</v>
      </c>
      <c r="C17" s="43" t="s">
        <v>4</v>
      </c>
      <c r="D17" s="43"/>
      <c r="E17" s="43"/>
      <c r="F17" s="43"/>
      <c r="G17" s="43"/>
      <c r="H17" s="43"/>
      <c r="I17" s="43"/>
      <c r="J17" s="43"/>
      <c r="K17" s="43"/>
      <c r="L17" s="43"/>
    </row>
    <row r="18" spans="1:17" ht="13.5" thickBot="1" x14ac:dyDescent="0.25">
      <c r="C18" t="s">
        <v>6</v>
      </c>
      <c r="D18" t="s">
        <v>5</v>
      </c>
      <c r="E18" t="s">
        <v>11</v>
      </c>
      <c r="F18" t="s">
        <v>7</v>
      </c>
      <c r="G18" t="s">
        <v>14</v>
      </c>
      <c r="H18" t="s">
        <v>10</v>
      </c>
      <c r="I18" t="s">
        <v>9</v>
      </c>
      <c r="J18" t="s">
        <v>8</v>
      </c>
      <c r="K18" t="s">
        <v>12</v>
      </c>
      <c r="L18" t="s">
        <v>15</v>
      </c>
    </row>
    <row r="19" spans="1:17" x14ac:dyDescent="0.2">
      <c r="A19" s="42" t="s">
        <v>3</v>
      </c>
      <c r="B19" s="20" t="s">
        <v>6</v>
      </c>
      <c r="C19" s="11">
        <v>1</v>
      </c>
      <c r="D19" s="12">
        <v>1.1010790574763267</v>
      </c>
      <c r="E19" s="12">
        <v>1.6304968123787318</v>
      </c>
      <c r="F19" s="12">
        <v>0.90358724134815216</v>
      </c>
      <c r="G19" s="12">
        <v>1.7404925593943086</v>
      </c>
      <c r="H19" s="12">
        <v>1.4625656326327645</v>
      </c>
      <c r="I19" s="12">
        <v>1.0907504363001745</v>
      </c>
      <c r="J19" s="12">
        <v>117.09601873536299</v>
      </c>
      <c r="K19" s="12">
        <v>8.6385625431928119</v>
      </c>
      <c r="L19" s="13">
        <v>1.5284443493412405</v>
      </c>
    </row>
    <row r="20" spans="1:17" x14ac:dyDescent="0.2">
      <c r="A20" s="42"/>
      <c r="B20" s="20" t="s">
        <v>5</v>
      </c>
      <c r="C20" s="14">
        <v>0.91012514220705354</v>
      </c>
      <c r="D20" s="1">
        <v>1</v>
      </c>
      <c r="E20" s="1">
        <v>1.4850896994178449</v>
      </c>
      <c r="F20" s="1">
        <v>0.82235489547869267</v>
      </c>
      <c r="G20" s="1">
        <v>1.5851377484703422</v>
      </c>
      <c r="H20" s="1">
        <v>1.3311502469283709</v>
      </c>
      <c r="I20" s="1">
        <v>0.98985399653551087</v>
      </c>
      <c r="J20" s="1">
        <v>106.26992561105207</v>
      </c>
      <c r="K20" s="1">
        <v>7.8449831332862638</v>
      </c>
      <c r="L20" s="15">
        <v>1.3858093126385809</v>
      </c>
    </row>
    <row r="21" spans="1:17" x14ac:dyDescent="0.2">
      <c r="A21" s="42"/>
      <c r="B21" s="20" t="s">
        <v>11</v>
      </c>
      <c r="C21" s="14">
        <v>0.61335394202578541</v>
      </c>
      <c r="D21" s="1">
        <v>0.67368194128188197</v>
      </c>
      <c r="E21" s="1">
        <v>1</v>
      </c>
      <c r="F21" s="1">
        <v>0.55394603457731151</v>
      </c>
      <c r="G21" s="1">
        <v>1.0676688518289168</v>
      </c>
      <c r="H21" s="1">
        <v>0.90049527239981986</v>
      </c>
      <c r="I21" s="1">
        <v>0.66690675309778191</v>
      </c>
      <c r="J21" s="1">
        <v>71.633237822349571</v>
      </c>
      <c r="K21" s="1">
        <v>5.2848536095550154</v>
      </c>
      <c r="L21" s="15">
        <v>0.93509505241207769</v>
      </c>
    </row>
    <row r="22" spans="1:17" x14ac:dyDescent="0.2">
      <c r="A22" s="42"/>
      <c r="B22" s="20" t="s">
        <v>7</v>
      </c>
      <c r="C22" s="14">
        <v>1.1071377168606003</v>
      </c>
      <c r="D22" s="1">
        <v>1.216130758379141</v>
      </c>
      <c r="E22" s="1">
        <v>1.8054452227919404</v>
      </c>
      <c r="F22" s="1">
        <v>1</v>
      </c>
      <c r="G22" s="1">
        <v>1.9278966647387699</v>
      </c>
      <c r="H22" s="1">
        <v>1.6254876462938883</v>
      </c>
      <c r="I22" s="1">
        <v>1.2043839576056847</v>
      </c>
      <c r="J22" s="1">
        <v>129.36610608020698</v>
      </c>
      <c r="K22" s="1">
        <v>9.5392540303348277</v>
      </c>
      <c r="L22" s="15">
        <v>1.6878491737978292</v>
      </c>
    </row>
    <row r="23" spans="1:17" x14ac:dyDescent="0.2">
      <c r="A23" s="42"/>
      <c r="B23" s="20" t="s">
        <v>14</v>
      </c>
      <c r="C23" s="14">
        <v>0.57452773819920022</v>
      </c>
      <c r="D23" s="1">
        <v>0.63127327820213364</v>
      </c>
      <c r="E23" s="1">
        <v>0.93721590642836383</v>
      </c>
      <c r="F23" s="1">
        <v>0.51891443101032642</v>
      </c>
      <c r="G23" s="1">
        <v>1</v>
      </c>
      <c r="H23" s="1">
        <v>0.84395307620896276</v>
      </c>
      <c r="I23" s="1">
        <v>0.625</v>
      </c>
      <c r="J23" s="1">
        <v>67.069081153588201</v>
      </c>
      <c r="K23" s="1">
        <v>4.9544193420531117</v>
      </c>
      <c r="L23" s="15">
        <v>0.87888908419757428</v>
      </c>
    </row>
    <row r="24" spans="1:17" x14ac:dyDescent="0.2">
      <c r="A24" s="42"/>
      <c r="B24" s="20" t="s">
        <v>10</v>
      </c>
      <c r="C24" s="14">
        <v>0.68401324249637474</v>
      </c>
      <c r="D24" s="1">
        <v>0.7514390056959076</v>
      </c>
      <c r="E24" s="1">
        <v>1.1156107411002154</v>
      </c>
      <c r="F24" s="1">
        <v>0.61789421651013343</v>
      </c>
      <c r="G24" s="1">
        <v>1.1910717263393602</v>
      </c>
      <c r="H24" s="1">
        <v>1</v>
      </c>
      <c r="I24" s="1">
        <v>0.74145473418847774</v>
      </c>
      <c r="J24" s="1">
        <v>79.554494828957843</v>
      </c>
      <c r="K24" s="1">
        <v>5.870956378794105</v>
      </c>
      <c r="L24" s="15">
        <v>1.03255569056298</v>
      </c>
    </row>
    <row r="25" spans="1:17" x14ac:dyDescent="0.2">
      <c r="A25" s="42"/>
      <c r="B25" s="20" t="s">
        <v>9</v>
      </c>
      <c r="C25" s="14">
        <v>0.91957405329851205</v>
      </c>
      <c r="D25" s="1">
        <v>1.0107544271043907</v>
      </c>
      <c r="E25" s="1">
        <v>1.5006677971697404</v>
      </c>
      <c r="F25" s="1">
        <v>0.83086152031040983</v>
      </c>
      <c r="G25" s="1">
        <v>1.601870985310843</v>
      </c>
      <c r="H25" s="1">
        <v>1.3458044546127448</v>
      </c>
      <c r="I25" s="1">
        <v>1</v>
      </c>
      <c r="J25" s="1">
        <v>107.41138560687432</v>
      </c>
      <c r="K25" s="1">
        <v>7.9239302694136287</v>
      </c>
      <c r="L25" s="15">
        <v>1.401168574591209</v>
      </c>
    </row>
    <row r="26" spans="1:17" x14ac:dyDescent="0.2">
      <c r="A26" s="42"/>
      <c r="B26" s="20" t="s">
        <v>8</v>
      </c>
      <c r="C26" s="14">
        <v>8.5620103600325351E-3</v>
      </c>
      <c r="D26" s="1">
        <v>9.4118532880309459E-3</v>
      </c>
      <c r="E26" s="1">
        <v>1.3976631072846201E-2</v>
      </c>
      <c r="F26" s="1">
        <v>7.7382011777542186E-3</v>
      </c>
      <c r="G26" s="1">
        <v>1.492247772820199E-2</v>
      </c>
      <c r="H26" s="1">
        <v>1.2532427656561351E-2</v>
      </c>
      <c r="I26" s="1">
        <v>9.3169727292208206E-3</v>
      </c>
      <c r="J26" s="1">
        <v>1</v>
      </c>
      <c r="K26" s="1">
        <v>7.3783857567641345E-2</v>
      </c>
      <c r="L26" s="15">
        <v>1.3051848468039286E-2</v>
      </c>
    </row>
    <row r="27" spans="1:17" x14ac:dyDescent="0.2">
      <c r="A27" s="42"/>
      <c r="B27" s="20" t="s">
        <v>12</v>
      </c>
      <c r="C27" s="14">
        <v>0.11602489430132129</v>
      </c>
      <c r="D27" s="1">
        <v>0.12753361467248731</v>
      </c>
      <c r="E27" s="1">
        <v>0.1893050233981009</v>
      </c>
      <c r="F27" s="1">
        <v>0.10483389070018556</v>
      </c>
      <c r="G27" s="1">
        <v>0.20204550873038646</v>
      </c>
      <c r="H27" s="1">
        <v>0.16975161943044936</v>
      </c>
      <c r="I27" s="1">
        <v>0.12623489283919948</v>
      </c>
      <c r="J27" s="1">
        <v>13.590649633052459</v>
      </c>
      <c r="K27" s="1">
        <v>1</v>
      </c>
      <c r="L27" s="15">
        <v>0.17689252894404003</v>
      </c>
    </row>
    <row r="28" spans="1:17" ht="13.5" thickBot="1" x14ac:dyDescent="0.25">
      <c r="A28" s="42"/>
      <c r="B28" s="20" t="s">
        <v>15</v>
      </c>
      <c r="C28" s="16">
        <v>0.65587533121704222</v>
      </c>
      <c r="D28" s="17">
        <v>0.7208713893354286</v>
      </c>
      <c r="E28" s="17">
        <v>1.0701138601147162</v>
      </c>
      <c r="F28" s="17">
        <v>0.59261015141189377</v>
      </c>
      <c r="G28" s="17">
        <v>1.1421392267717434</v>
      </c>
      <c r="H28" s="17">
        <v>0.96961922309227699</v>
      </c>
      <c r="I28" s="17">
        <v>0.71346013898203497</v>
      </c>
      <c r="J28" s="17">
        <v>76.982294072363359</v>
      </c>
      <c r="K28" s="17">
        <v>5.6634762417171656</v>
      </c>
      <c r="L28" s="18">
        <v>1</v>
      </c>
    </row>
    <row r="31" spans="1:17" x14ac:dyDescent="0.2">
      <c r="A31" s="19" t="s">
        <v>16</v>
      </c>
      <c r="C31" s="43" t="s">
        <v>4</v>
      </c>
      <c r="D31" s="43"/>
      <c r="E31" s="43"/>
      <c r="F31" s="43"/>
      <c r="G31" s="43"/>
      <c r="H31" s="43"/>
      <c r="I31" s="43"/>
      <c r="J31" s="43"/>
      <c r="K31" s="43"/>
      <c r="L31" s="43"/>
    </row>
    <row r="32" spans="1:17" ht="13.5" thickBot="1" x14ac:dyDescent="0.25">
      <c r="C32" t="s">
        <v>6</v>
      </c>
      <c r="D32" t="s">
        <v>5</v>
      </c>
      <c r="E32" t="s">
        <v>11</v>
      </c>
      <c r="F32" t="s">
        <v>7</v>
      </c>
      <c r="G32" t="s">
        <v>14</v>
      </c>
      <c r="H32" t="s">
        <v>10</v>
      </c>
      <c r="I32" t="s">
        <v>9</v>
      </c>
      <c r="J32" t="s">
        <v>8</v>
      </c>
      <c r="K32" t="s">
        <v>12</v>
      </c>
      <c r="L32" t="s">
        <v>15</v>
      </c>
      <c r="N32" s="21" t="s">
        <v>17</v>
      </c>
      <c r="O32" s="21" t="s">
        <v>18</v>
      </c>
      <c r="P32" s="21" t="s">
        <v>20</v>
      </c>
      <c r="Q32" s="21" t="s">
        <v>19</v>
      </c>
    </row>
    <row r="33" spans="1:17" x14ac:dyDescent="0.2">
      <c r="A33" s="42" t="s">
        <v>3</v>
      </c>
      <c r="B33" s="20" t="s">
        <v>6</v>
      </c>
      <c r="C33" s="24">
        <v>41.689160000000001</v>
      </c>
      <c r="D33" s="25">
        <v>0</v>
      </c>
      <c r="E33" s="25">
        <v>4.9064800000000002</v>
      </c>
      <c r="F33" s="25">
        <v>0</v>
      </c>
      <c r="G33" s="25">
        <v>8.6182500000000015</v>
      </c>
      <c r="H33" s="25">
        <v>4.7861099999999999</v>
      </c>
      <c r="I33" s="25">
        <v>0</v>
      </c>
      <c r="J33" s="25">
        <v>0</v>
      </c>
      <c r="K33" s="25">
        <v>0</v>
      </c>
      <c r="L33" s="26">
        <v>0</v>
      </c>
      <c r="N33" s="35">
        <f>SUM(C33:L33)</f>
        <v>60.000000000000007</v>
      </c>
      <c r="O33" s="35">
        <f t="array" ref="O33:O42">TRANSPOSE(C44:L44)</f>
        <v>70.000000000000327</v>
      </c>
      <c r="P33">
        <f t="array" ref="P33:P42">TRANSPOSE(C20:L20)</f>
        <v>0.91012514220705354</v>
      </c>
      <c r="Q33" s="38">
        <f>N33/P33</f>
        <v>65.924999999999997</v>
      </c>
    </row>
    <row r="34" spans="1:17" x14ac:dyDescent="0.2">
      <c r="A34" s="42"/>
      <c r="B34" s="20" t="s">
        <v>5</v>
      </c>
      <c r="C34" s="27">
        <v>0</v>
      </c>
      <c r="D34" s="1">
        <v>14.662452781146051</v>
      </c>
      <c r="E34" s="1">
        <v>0</v>
      </c>
      <c r="F34" s="1">
        <v>0</v>
      </c>
      <c r="G34" s="1">
        <v>0</v>
      </c>
      <c r="H34" s="1">
        <v>0</v>
      </c>
      <c r="I34" s="1">
        <v>2.0205000000000002</v>
      </c>
      <c r="J34" s="1">
        <v>5.1412932930918824</v>
      </c>
      <c r="K34" s="1">
        <v>0</v>
      </c>
      <c r="L34" s="28">
        <v>3.1757539257620588</v>
      </c>
      <c r="N34" s="36">
        <f t="shared" ref="N34:N42" si="0">SUM(C34:L34)</f>
        <v>24.999999999999993</v>
      </c>
      <c r="O34" s="36">
        <v>20.000000000000004</v>
      </c>
      <c r="P34">
        <v>1</v>
      </c>
      <c r="Q34" s="39">
        <f t="shared" ref="Q34:Q42" si="1">N34/P34</f>
        <v>24.999999999999993</v>
      </c>
    </row>
    <row r="35" spans="1:17" x14ac:dyDescent="0.2">
      <c r="A35" s="42"/>
      <c r="B35" s="20" t="s">
        <v>11</v>
      </c>
      <c r="C35" s="27">
        <v>0</v>
      </c>
      <c r="D35" s="1">
        <v>6.0000000000000009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28">
        <v>0</v>
      </c>
      <c r="N35" s="36">
        <f t="shared" si="0"/>
        <v>6.0000000000000009</v>
      </c>
      <c r="O35" s="36">
        <v>8</v>
      </c>
      <c r="P35">
        <v>1.4850896994178449</v>
      </c>
      <c r="Q35" s="39">
        <f t="shared" si="1"/>
        <v>4.0401600000000002</v>
      </c>
    </row>
    <row r="36" spans="1:17" x14ac:dyDescent="0.2">
      <c r="A36" s="42"/>
      <c r="B36" s="20" t="s">
        <v>7</v>
      </c>
      <c r="C36" s="27">
        <v>0</v>
      </c>
      <c r="D36" s="1">
        <v>1.0652272070556317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0.93477279294436888</v>
      </c>
      <c r="L36" s="28">
        <v>0</v>
      </c>
      <c r="N36" s="36">
        <f t="shared" si="0"/>
        <v>2.0000000000000004</v>
      </c>
      <c r="O36" s="36">
        <v>3</v>
      </c>
      <c r="P36">
        <v>0.82235489547869267</v>
      </c>
      <c r="Q36" s="39">
        <f t="shared" si="1"/>
        <v>2.4320400000000011</v>
      </c>
    </row>
    <row r="37" spans="1:17" x14ac:dyDescent="0.2">
      <c r="A37" s="42"/>
      <c r="B37" s="20" t="s">
        <v>14</v>
      </c>
      <c r="C37" s="27">
        <v>0</v>
      </c>
      <c r="D37" s="1">
        <v>0</v>
      </c>
      <c r="E37" s="1">
        <v>0</v>
      </c>
      <c r="F37" s="1">
        <v>5.7812999999999999</v>
      </c>
      <c r="G37" s="1">
        <v>0</v>
      </c>
      <c r="H37" s="1">
        <v>0</v>
      </c>
      <c r="I37" s="1">
        <v>0</v>
      </c>
      <c r="J37" s="1">
        <v>14.2187</v>
      </c>
      <c r="K37" s="1">
        <v>0</v>
      </c>
      <c r="L37" s="28">
        <v>0</v>
      </c>
      <c r="N37" s="36">
        <f t="shared" si="0"/>
        <v>20</v>
      </c>
      <c r="O37" s="36">
        <v>15.000000000000002</v>
      </c>
      <c r="P37">
        <v>1.5851377484703422</v>
      </c>
      <c r="Q37" s="39">
        <f t="shared" si="1"/>
        <v>12.617199999999999</v>
      </c>
    </row>
    <row r="38" spans="1:17" x14ac:dyDescent="0.2">
      <c r="A38" s="42"/>
      <c r="B38" s="20" t="s">
        <v>10</v>
      </c>
      <c r="C38" s="27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28">
        <v>13.170244238948337</v>
      </c>
      <c r="N38" s="36">
        <f t="shared" si="0"/>
        <v>13.170244238948337</v>
      </c>
      <c r="O38" s="36">
        <v>7</v>
      </c>
      <c r="P38">
        <v>1.3311502469283709</v>
      </c>
      <c r="Q38" s="39">
        <f t="shared" si="1"/>
        <v>9.8938825796251582</v>
      </c>
    </row>
    <row r="39" spans="1:17" x14ac:dyDescent="0.2">
      <c r="A39" s="42"/>
      <c r="B39" s="20" t="s">
        <v>9</v>
      </c>
      <c r="C39" s="27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3.0000000000000004</v>
      </c>
      <c r="L39" s="28">
        <v>0</v>
      </c>
      <c r="N39" s="36">
        <f t="shared" si="0"/>
        <v>3.0000000000000004</v>
      </c>
      <c r="O39" s="36">
        <v>2</v>
      </c>
      <c r="P39">
        <v>0.98985399653551087</v>
      </c>
      <c r="Q39" s="39">
        <f t="shared" si="1"/>
        <v>3.0307500000000007</v>
      </c>
    </row>
    <row r="40" spans="1:17" x14ac:dyDescent="0.2">
      <c r="A40" s="42"/>
      <c r="B40" s="20" t="s">
        <v>8</v>
      </c>
      <c r="C40" s="27">
        <v>1799.9999999999995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28">
        <v>0</v>
      </c>
      <c r="N40" s="36">
        <f t="shared" si="0"/>
        <v>1799.9999999999995</v>
      </c>
      <c r="O40" s="36">
        <v>1500</v>
      </c>
      <c r="P40">
        <v>106.26992561105207</v>
      </c>
      <c r="Q40" s="39">
        <f t="shared" si="1"/>
        <v>16.937999999999995</v>
      </c>
    </row>
    <row r="41" spans="1:17" x14ac:dyDescent="0.2">
      <c r="A41" s="42"/>
      <c r="B41" s="20" t="s">
        <v>12</v>
      </c>
      <c r="C41" s="27">
        <v>37.68882594078282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2.3111740592171834</v>
      </c>
      <c r="L41" s="28">
        <v>0</v>
      </c>
      <c r="N41" s="36">
        <f t="shared" si="0"/>
        <v>40</v>
      </c>
      <c r="O41" s="36">
        <v>34.999999999999986</v>
      </c>
      <c r="P41">
        <v>7.8449831332862638</v>
      </c>
      <c r="Q41" s="39">
        <f t="shared" si="1"/>
        <v>5.0987999999999998</v>
      </c>
    </row>
    <row r="42" spans="1:17" ht="13.5" thickBot="1" x14ac:dyDescent="0.25">
      <c r="A42" s="42"/>
      <c r="B42" s="20" t="s">
        <v>15</v>
      </c>
      <c r="C42" s="29">
        <v>13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1">
        <v>0</v>
      </c>
      <c r="N42" s="37">
        <f t="shared" si="0"/>
        <v>13</v>
      </c>
      <c r="O42" s="37">
        <v>18</v>
      </c>
      <c r="P42">
        <v>1.3858093126385809</v>
      </c>
      <c r="Q42" s="40">
        <f t="shared" si="1"/>
        <v>9.3808000000000007</v>
      </c>
    </row>
    <row r="43" spans="1:17" ht="13.5" thickBot="1" x14ac:dyDescent="0.25"/>
    <row r="44" spans="1:17" ht="14.25" thickTop="1" thickBot="1" x14ac:dyDescent="0.25">
      <c r="B44" s="23" t="s">
        <v>18</v>
      </c>
      <c r="C44" s="32">
        <f>SUMPRODUCT(C19:C28,C33:C42)</f>
        <v>70.000000000000327</v>
      </c>
      <c r="D44" s="33">
        <f t="shared" ref="D44:L44" si="2">SUMPRODUCT(D19:D28,D33:D42)</f>
        <v>20.000000000000004</v>
      </c>
      <c r="E44" s="33">
        <f t="shared" si="2"/>
        <v>8</v>
      </c>
      <c r="F44" s="33">
        <f t="shared" si="2"/>
        <v>3</v>
      </c>
      <c r="G44" s="33">
        <f t="shared" si="2"/>
        <v>15.000000000000002</v>
      </c>
      <c r="H44" s="33">
        <f t="shared" si="2"/>
        <v>7</v>
      </c>
      <c r="I44" s="33">
        <f t="shared" si="2"/>
        <v>2</v>
      </c>
      <c r="J44" s="33">
        <f t="shared" si="2"/>
        <v>1500</v>
      </c>
      <c r="K44" s="33">
        <f t="shared" si="2"/>
        <v>34.999999999999986</v>
      </c>
      <c r="L44" s="34">
        <f t="shared" si="2"/>
        <v>18</v>
      </c>
      <c r="Q44" s="41">
        <f>SUM(Q33:Q42)</f>
        <v>154.35663257962514</v>
      </c>
    </row>
  </sheetData>
  <mergeCells count="4">
    <mergeCell ref="A19:A28"/>
    <mergeCell ref="C17:L17"/>
    <mergeCell ref="C31:L31"/>
    <mergeCell ref="A33:A42"/>
  </mergeCells>
  <phoneticPr fontId="0" type="noConversion"/>
  <printOptions horizontalCentered="1" verticalCentered="1" headings="1" gridLines="1"/>
  <pageMargins left="0" right="0" top="0" bottom="0" header="0" footer="0"/>
  <pageSetup scale="97" orientation="portrait" blackAndWhite="1" horizontalDpi="204" verticalDpi="196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3"/>
  <sheetViews>
    <sheetView workbookViewId="0">
      <selection activeCell="E38" sqref="E38"/>
    </sheetView>
  </sheetViews>
  <sheetFormatPr defaultRowHeight="12.75" x14ac:dyDescent="0.2"/>
  <cols>
    <col min="1" max="1" width="10" customWidth="1"/>
  </cols>
  <sheetData>
    <row r="3" spans="1:12" x14ac:dyDescent="0.2">
      <c r="A3" s="19" t="s">
        <v>13</v>
      </c>
      <c r="C3" s="43" t="s">
        <v>4</v>
      </c>
      <c r="D3" s="43"/>
      <c r="E3" s="43"/>
      <c r="F3" s="43"/>
      <c r="G3" s="43"/>
      <c r="H3" s="43"/>
      <c r="I3" s="43"/>
      <c r="J3" s="43"/>
      <c r="K3" s="43"/>
      <c r="L3" s="43"/>
    </row>
    <row r="4" spans="1:12" ht="13.5" thickBot="1" x14ac:dyDescent="0.25">
      <c r="C4" t="s">
        <v>6</v>
      </c>
      <c r="D4" t="s">
        <v>5</v>
      </c>
      <c r="E4" t="s">
        <v>11</v>
      </c>
      <c r="F4" t="s">
        <v>7</v>
      </c>
      <c r="G4" t="s">
        <v>14</v>
      </c>
      <c r="H4" t="s">
        <v>10</v>
      </c>
      <c r="I4" t="s">
        <v>9</v>
      </c>
      <c r="J4" t="s">
        <v>8</v>
      </c>
      <c r="K4" t="s">
        <v>12</v>
      </c>
      <c r="L4" t="s">
        <v>15</v>
      </c>
    </row>
    <row r="5" spans="1:12" x14ac:dyDescent="0.2">
      <c r="A5" s="42" t="s">
        <v>3</v>
      </c>
      <c r="B5" s="20" t="s">
        <v>6</v>
      </c>
      <c r="C5" s="11">
        <v>1</v>
      </c>
      <c r="D5" s="12">
        <v>1.1010790574763267</v>
      </c>
      <c r="E5" s="12">
        <v>1.6304968123787318</v>
      </c>
      <c r="F5" s="12">
        <v>0.90358724134815216</v>
      </c>
      <c r="G5" s="12">
        <v>1.7404925593943086</v>
      </c>
      <c r="H5" s="12">
        <v>1.4625656326327645</v>
      </c>
      <c r="I5" s="12">
        <v>1.0907504363001745</v>
      </c>
      <c r="J5" s="12">
        <v>117.09601873536299</v>
      </c>
      <c r="K5" s="12">
        <v>8.6385625431928119</v>
      </c>
      <c r="L5" s="13">
        <v>1.5284443493412405</v>
      </c>
    </row>
    <row r="6" spans="1:12" x14ac:dyDescent="0.2">
      <c r="A6" s="42"/>
      <c r="B6" s="20" t="s">
        <v>5</v>
      </c>
      <c r="C6" s="14">
        <v>0.91012514220705354</v>
      </c>
      <c r="D6" s="1">
        <v>1</v>
      </c>
      <c r="E6" s="1">
        <v>1.4850896994178449</v>
      </c>
      <c r="F6" s="1">
        <v>0.82235489547869267</v>
      </c>
      <c r="G6" s="1">
        <v>1.5851377484703422</v>
      </c>
      <c r="H6" s="1">
        <v>1.3311502469283709</v>
      </c>
      <c r="I6" s="1">
        <v>0.98985399653551087</v>
      </c>
      <c r="J6" s="1">
        <v>106.26992561105207</v>
      </c>
      <c r="K6" s="1">
        <v>7.8449831332862638</v>
      </c>
      <c r="L6" s="15">
        <v>1.3858093126385809</v>
      </c>
    </row>
    <row r="7" spans="1:12" x14ac:dyDescent="0.2">
      <c r="A7" s="42"/>
      <c r="B7" s="20" t="s">
        <v>11</v>
      </c>
      <c r="C7" s="14">
        <v>0.61335394202578541</v>
      </c>
      <c r="D7" s="1">
        <v>0.67368194128188197</v>
      </c>
      <c r="E7" s="1">
        <v>1</v>
      </c>
      <c r="F7" s="1">
        <v>0.55394603457731151</v>
      </c>
      <c r="G7" s="1">
        <v>1.0676688518289168</v>
      </c>
      <c r="H7" s="1">
        <v>0.90049527239981986</v>
      </c>
      <c r="I7" s="1">
        <v>0.66690675309778191</v>
      </c>
      <c r="J7" s="1">
        <v>71.633237822349571</v>
      </c>
      <c r="K7" s="1">
        <v>5.2848536095550154</v>
      </c>
      <c r="L7" s="15">
        <v>0.93509505241207769</v>
      </c>
    </row>
    <row r="8" spans="1:12" x14ac:dyDescent="0.2">
      <c r="A8" s="42"/>
      <c r="B8" s="20" t="s">
        <v>7</v>
      </c>
      <c r="C8" s="14">
        <v>1.1071377168606003</v>
      </c>
      <c r="D8" s="1">
        <v>1.216130758379141</v>
      </c>
      <c r="E8" s="1">
        <v>1.8054452227919404</v>
      </c>
      <c r="F8" s="1">
        <v>1</v>
      </c>
      <c r="G8" s="1">
        <v>1.9278966647387699</v>
      </c>
      <c r="H8" s="1">
        <v>1.6254876462938883</v>
      </c>
      <c r="I8" s="1">
        <v>1.2043839576056847</v>
      </c>
      <c r="J8" s="1">
        <v>129.36610608020698</v>
      </c>
      <c r="K8" s="1">
        <v>9.5392540303348277</v>
      </c>
      <c r="L8" s="15">
        <v>1.6878491737978292</v>
      </c>
    </row>
    <row r="9" spans="1:12" x14ac:dyDescent="0.2">
      <c r="A9" s="42"/>
      <c r="B9" s="20" t="s">
        <v>14</v>
      </c>
      <c r="C9" s="14">
        <v>0.57452773819920022</v>
      </c>
      <c r="D9" s="1">
        <v>0.63127327820213364</v>
      </c>
      <c r="E9" s="1">
        <v>0.93721590642836383</v>
      </c>
      <c r="F9" s="1">
        <v>0.51891443101032642</v>
      </c>
      <c r="G9" s="1">
        <v>1</v>
      </c>
      <c r="H9" s="1">
        <v>0.84395307620896276</v>
      </c>
      <c r="I9" s="1">
        <v>0.625</v>
      </c>
      <c r="J9" s="1">
        <v>67.069081153588201</v>
      </c>
      <c r="K9" s="1">
        <v>4.9544193420531117</v>
      </c>
      <c r="L9" s="15">
        <v>0.87888908419757428</v>
      </c>
    </row>
    <row r="10" spans="1:12" x14ac:dyDescent="0.2">
      <c r="A10" s="42"/>
      <c r="B10" s="20" t="s">
        <v>10</v>
      </c>
      <c r="C10" s="14">
        <v>0.68401324249637474</v>
      </c>
      <c r="D10" s="1">
        <v>0.7514390056959076</v>
      </c>
      <c r="E10" s="1">
        <v>1.1156107411002154</v>
      </c>
      <c r="F10" s="1">
        <v>0.61789421651013343</v>
      </c>
      <c r="G10" s="1">
        <v>1.1910717263393602</v>
      </c>
      <c r="H10" s="1">
        <v>1</v>
      </c>
      <c r="I10" s="1">
        <v>0.74145473418847774</v>
      </c>
      <c r="J10" s="1">
        <v>79.554494828957843</v>
      </c>
      <c r="K10" s="1">
        <v>5.870956378794105</v>
      </c>
      <c r="L10" s="15">
        <v>1.03255569056298</v>
      </c>
    </row>
    <row r="11" spans="1:12" x14ac:dyDescent="0.2">
      <c r="A11" s="42"/>
      <c r="B11" s="20" t="s">
        <v>9</v>
      </c>
      <c r="C11" s="14">
        <v>0.91957405329851205</v>
      </c>
      <c r="D11" s="1">
        <v>1.0107544271043907</v>
      </c>
      <c r="E11" s="1">
        <v>1.5006677971697404</v>
      </c>
      <c r="F11" s="1">
        <v>0.83086152031040983</v>
      </c>
      <c r="G11" s="1">
        <v>1.601870985310843</v>
      </c>
      <c r="H11" s="1">
        <v>1.3458044546127448</v>
      </c>
      <c r="I11" s="1">
        <v>1</v>
      </c>
      <c r="J11" s="1">
        <v>107.41138560687432</v>
      </c>
      <c r="K11" s="1">
        <v>7.9239302694136287</v>
      </c>
      <c r="L11" s="15">
        <v>1.401168574591209</v>
      </c>
    </row>
    <row r="12" spans="1:12" x14ac:dyDescent="0.2">
      <c r="A12" s="42"/>
      <c r="B12" s="20" t="s">
        <v>8</v>
      </c>
      <c r="C12" s="14">
        <v>8.5620103600325351E-3</v>
      </c>
      <c r="D12" s="1">
        <v>9.4118532880309459E-3</v>
      </c>
      <c r="E12" s="1">
        <v>1.3976631072846201E-2</v>
      </c>
      <c r="F12" s="1">
        <v>7.7382011777542186E-3</v>
      </c>
      <c r="G12" s="1">
        <v>1.492247772820199E-2</v>
      </c>
      <c r="H12" s="1">
        <v>1.2532427656561351E-2</v>
      </c>
      <c r="I12" s="1">
        <v>9.3169727292208206E-3</v>
      </c>
      <c r="J12" s="1">
        <v>1</v>
      </c>
      <c r="K12" s="1">
        <v>7.3783857567641345E-2</v>
      </c>
      <c r="L12" s="15">
        <v>1.3051848468039286E-2</v>
      </c>
    </row>
    <row r="13" spans="1:12" x14ac:dyDescent="0.2">
      <c r="A13" s="42"/>
      <c r="B13" s="20" t="s">
        <v>12</v>
      </c>
      <c r="C13" s="14">
        <v>0.11602489430132129</v>
      </c>
      <c r="D13" s="1">
        <v>0.12753361467248731</v>
      </c>
      <c r="E13" s="1">
        <v>0.1893050233981009</v>
      </c>
      <c r="F13" s="1">
        <v>0.10483389070018556</v>
      </c>
      <c r="G13" s="1">
        <v>0.20204550873038646</v>
      </c>
      <c r="H13" s="1">
        <v>0.16975161943044936</v>
      </c>
      <c r="I13" s="1">
        <v>0.12623489283919948</v>
      </c>
      <c r="J13" s="1">
        <v>13.590649633052459</v>
      </c>
      <c r="K13" s="1">
        <v>1</v>
      </c>
      <c r="L13" s="15">
        <v>0.17689252894404003</v>
      </c>
    </row>
    <row r="14" spans="1:12" ht="13.5" thickBot="1" x14ac:dyDescent="0.25">
      <c r="A14" s="42"/>
      <c r="B14" s="20" t="s">
        <v>15</v>
      </c>
      <c r="C14" s="16">
        <v>0.65587533121704222</v>
      </c>
      <c r="D14" s="17">
        <v>0.7208713893354286</v>
      </c>
      <c r="E14" s="17">
        <v>1.0701138601147162</v>
      </c>
      <c r="F14" s="17">
        <v>0.59261015141189377</v>
      </c>
      <c r="G14" s="17">
        <v>1.1421392267717434</v>
      </c>
      <c r="H14" s="17">
        <v>0.96961922309227699</v>
      </c>
      <c r="I14" s="17">
        <v>0.71346013898203497</v>
      </c>
      <c r="J14" s="17">
        <v>76.982294072363359</v>
      </c>
      <c r="K14" s="17">
        <v>5.6634762417171656</v>
      </c>
      <c r="L14" s="18">
        <v>1</v>
      </c>
    </row>
    <row r="17" spans="1:15" x14ac:dyDescent="0.2">
      <c r="A17" s="19" t="s">
        <v>16</v>
      </c>
      <c r="C17" s="43" t="s">
        <v>4</v>
      </c>
      <c r="D17" s="43"/>
      <c r="E17" s="43"/>
      <c r="F17" s="43"/>
      <c r="G17" s="43"/>
      <c r="H17" s="43"/>
      <c r="I17" s="43"/>
      <c r="J17" s="43"/>
      <c r="K17" s="43"/>
      <c r="L17" s="43"/>
    </row>
    <row r="18" spans="1:15" ht="13.5" thickBot="1" x14ac:dyDescent="0.25">
      <c r="C18" t="s">
        <v>6</v>
      </c>
      <c r="D18" t="s">
        <v>5</v>
      </c>
      <c r="E18" t="s">
        <v>11</v>
      </c>
      <c r="F18" t="s">
        <v>7</v>
      </c>
      <c r="G18" t="s">
        <v>14</v>
      </c>
      <c r="H18" t="s">
        <v>10</v>
      </c>
      <c r="I18" t="s">
        <v>9</v>
      </c>
      <c r="J18" t="s">
        <v>8</v>
      </c>
      <c r="K18" t="s">
        <v>12</v>
      </c>
      <c r="L18" t="s">
        <v>15</v>
      </c>
      <c r="N18" s="21" t="s">
        <v>17</v>
      </c>
      <c r="O18" s="21" t="s">
        <v>18</v>
      </c>
    </row>
    <row r="19" spans="1:15" x14ac:dyDescent="0.2">
      <c r="A19" s="42" t="s">
        <v>3</v>
      </c>
      <c r="B19" s="20" t="s">
        <v>6</v>
      </c>
      <c r="C19" s="24">
        <v>0</v>
      </c>
      <c r="D19" s="25">
        <v>0</v>
      </c>
      <c r="E19" s="25">
        <v>0</v>
      </c>
      <c r="F19" s="25">
        <v>0</v>
      </c>
      <c r="G19" s="25">
        <v>0</v>
      </c>
      <c r="H19" s="25">
        <v>30.310322120425941</v>
      </c>
      <c r="I19" s="25">
        <v>0</v>
      </c>
      <c r="J19" s="25">
        <v>0</v>
      </c>
      <c r="K19" s="25">
        <v>0</v>
      </c>
      <c r="L19" s="26">
        <v>0</v>
      </c>
      <c r="N19" s="35">
        <f>SUM(C19:L19)</f>
        <v>30.310322120425941</v>
      </c>
      <c r="O19" s="35">
        <f t="array" ref="O19:O28">TRANSPOSE(C30:L30)</f>
        <v>30.310322120425944</v>
      </c>
    </row>
    <row r="20" spans="1:15" x14ac:dyDescent="0.2">
      <c r="A20" s="42"/>
      <c r="B20" s="20" t="s">
        <v>5</v>
      </c>
      <c r="C20" s="27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28">
        <v>0</v>
      </c>
      <c r="N20" s="36">
        <f t="shared" ref="N20:N28" si="0">SUM(C20:L20)</f>
        <v>0</v>
      </c>
      <c r="O20" s="36">
        <v>0</v>
      </c>
    </row>
    <row r="21" spans="1:15" x14ac:dyDescent="0.2">
      <c r="A21" s="42"/>
      <c r="B21" s="20" t="s">
        <v>11</v>
      </c>
      <c r="C21" s="27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28">
        <v>0</v>
      </c>
      <c r="N21" s="36">
        <f t="shared" si="0"/>
        <v>0</v>
      </c>
      <c r="O21" s="36">
        <v>0</v>
      </c>
    </row>
    <row r="22" spans="1:15" x14ac:dyDescent="0.2">
      <c r="A22" s="42"/>
      <c r="B22" s="20" t="s">
        <v>7</v>
      </c>
      <c r="C22" s="27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28">
        <v>0</v>
      </c>
      <c r="N22" s="36">
        <f t="shared" si="0"/>
        <v>0</v>
      </c>
      <c r="O22" s="36">
        <v>0</v>
      </c>
    </row>
    <row r="23" spans="1:15" x14ac:dyDescent="0.2">
      <c r="A23" s="42"/>
      <c r="B23" s="20" t="s">
        <v>14</v>
      </c>
      <c r="C23" s="27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28">
        <v>0</v>
      </c>
      <c r="N23" s="36">
        <f t="shared" si="0"/>
        <v>0</v>
      </c>
      <c r="O23" s="36">
        <v>0</v>
      </c>
    </row>
    <row r="24" spans="1:15" x14ac:dyDescent="0.2">
      <c r="A24" s="42"/>
      <c r="B24" s="20" t="s">
        <v>10</v>
      </c>
      <c r="C24" s="27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28">
        <v>44.756464327240359</v>
      </c>
      <c r="N24" s="36">
        <f t="shared" si="0"/>
        <v>44.756464327240359</v>
      </c>
      <c r="O24" s="36">
        <v>44.33083544736364</v>
      </c>
    </row>
    <row r="25" spans="1:15" x14ac:dyDescent="0.2">
      <c r="A25" s="42"/>
      <c r="B25" s="20" t="s">
        <v>9</v>
      </c>
      <c r="C25" s="27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28">
        <v>0</v>
      </c>
      <c r="N25" s="36">
        <f t="shared" si="0"/>
        <v>0</v>
      </c>
      <c r="O25" s="36">
        <v>0</v>
      </c>
    </row>
    <row r="26" spans="1:15" x14ac:dyDescent="0.2">
      <c r="A26" s="42"/>
      <c r="B26" s="20" t="s">
        <v>8</v>
      </c>
      <c r="C26" s="27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28">
        <v>0</v>
      </c>
      <c r="N26" s="36">
        <f t="shared" si="0"/>
        <v>0</v>
      </c>
      <c r="O26" s="36">
        <v>0</v>
      </c>
    </row>
    <row r="27" spans="1:15" x14ac:dyDescent="0.2">
      <c r="A27" s="42"/>
      <c r="B27" s="20" t="s">
        <v>12</v>
      </c>
      <c r="C27" s="27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28">
        <v>0</v>
      </c>
      <c r="N27" s="36">
        <f t="shared" si="0"/>
        <v>0</v>
      </c>
      <c r="O27" s="36">
        <v>0</v>
      </c>
    </row>
    <row r="28" spans="1:15" ht="13.5" thickBot="1" x14ac:dyDescent="0.25">
      <c r="A28" s="42"/>
      <c r="B28" s="20" t="s">
        <v>15</v>
      </c>
      <c r="C28" s="29">
        <v>46.213541930571033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1">
        <v>0</v>
      </c>
      <c r="N28" s="37">
        <f t="shared" si="0"/>
        <v>46.213541930571033</v>
      </c>
      <c r="O28" s="37">
        <v>46.213541930571047</v>
      </c>
    </row>
    <row r="29" spans="1:15" ht="13.5" thickBot="1" x14ac:dyDescent="0.25"/>
    <row r="30" spans="1:15" ht="13.5" thickBot="1" x14ac:dyDescent="0.25">
      <c r="B30" s="23" t="s">
        <v>18</v>
      </c>
      <c r="C30" s="32">
        <f>SUMPRODUCT(C5:C14,C19:C28)</f>
        <v>30.310322120425944</v>
      </c>
      <c r="D30" s="33">
        <f t="shared" ref="D30:L30" si="1">SUMPRODUCT(D5:D14,D19:D28)</f>
        <v>0</v>
      </c>
      <c r="E30" s="33">
        <f t="shared" si="1"/>
        <v>0</v>
      </c>
      <c r="F30" s="33">
        <f t="shared" si="1"/>
        <v>0</v>
      </c>
      <c r="G30" s="33">
        <f t="shared" si="1"/>
        <v>0</v>
      </c>
      <c r="H30" s="33">
        <f t="shared" si="1"/>
        <v>44.33083544736364</v>
      </c>
      <c r="I30" s="33">
        <f t="shared" si="1"/>
        <v>0</v>
      </c>
      <c r="J30" s="33">
        <f t="shared" si="1"/>
        <v>0</v>
      </c>
      <c r="K30" s="33">
        <f t="shared" si="1"/>
        <v>0</v>
      </c>
      <c r="L30" s="34">
        <f t="shared" si="1"/>
        <v>46.213541930571047</v>
      </c>
      <c r="N30">
        <f>SUMPRODUCT($D5:$D14,N19:N28)</f>
        <v>100.31983414229012</v>
      </c>
      <c r="O30">
        <f>SUMPRODUCT($D5:$D14,O19:O28)</f>
        <v>100.00000000000011</v>
      </c>
    </row>
    <row r="32" spans="1:15" x14ac:dyDescent="0.2">
      <c r="N32" s="22" t="s">
        <v>21</v>
      </c>
    </row>
    <row r="33" spans="14:14" x14ac:dyDescent="0.2">
      <c r="N33" s="22" t="s">
        <v>22</v>
      </c>
    </row>
  </sheetData>
  <mergeCells count="4">
    <mergeCell ref="C3:L3"/>
    <mergeCell ref="A5:A14"/>
    <mergeCell ref="C17:L17"/>
    <mergeCell ref="A19:A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Exchange Plan</vt:lpstr>
      <vt:lpstr>Arbitrage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MSIS MSIS</dc:creator>
  <cp:lastModifiedBy>Andrzej Ruszczynski</cp:lastModifiedBy>
  <cp:lastPrinted>2002-05-28T12:55:18Z</cp:lastPrinted>
  <dcterms:created xsi:type="dcterms:W3CDTF">2002-05-14T14:03:07Z</dcterms:created>
  <dcterms:modified xsi:type="dcterms:W3CDTF">2019-09-08T12:20:05Z</dcterms:modified>
</cp:coreProperties>
</file>