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yifuhe/Learning/RBS/optimization model in finance/hw1/"/>
    </mc:Choice>
  </mc:AlternateContent>
  <xr:revisionPtr revIDLastSave="0" documentId="13_ncr:1_{67DDBB0F-7B67-4142-A3C6-54575DBF223A}" xr6:coauthVersionLast="45" xr6:coauthVersionMax="45" xr10:uidLastSave="{00000000-0000-0000-0000-000000000000}"/>
  <bookViews>
    <workbookView xWindow="0" yWindow="460" windowWidth="28800" windowHeight="16080" xr2:uid="{00000000-000D-0000-FFFF-FFFF00000000}"/>
  </bookViews>
  <sheets>
    <sheet name="Exchange Plan" sheetId="1" r:id="rId1"/>
  </sheets>
  <definedNames>
    <definedName name="cross_rates" localSheetId="0">'Exchange Plan'!#REF!</definedName>
    <definedName name="solver_adj" localSheetId="0" hidden="1">'Exchange Plan'!$C$48:$L$57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'Exchange Plan'!$C$58</definedName>
    <definedName name="solver_lhs10" localSheetId="0" hidden="1">'Exchange Plan'!$L$58</definedName>
    <definedName name="solver_lhs11" localSheetId="0" hidden="1">'Exchange Plan'!$L$58</definedName>
    <definedName name="solver_lhs12" localSheetId="0" hidden="1">'Exchange Plan'!$D$9</definedName>
    <definedName name="solver_lhs13" localSheetId="0" hidden="1">'Exchange Plan'!$E$43</definedName>
    <definedName name="solver_lhs14" localSheetId="0" hidden="1">'Exchange Plan'!$F$43</definedName>
    <definedName name="solver_lhs15" localSheetId="0" hidden="1">'Exchange Plan'!$G$43</definedName>
    <definedName name="solver_lhs16" localSheetId="0" hidden="1">'Exchange Plan'!$H$43</definedName>
    <definedName name="solver_lhs17" localSheetId="0" hidden="1">'Exchange Plan'!$I$43</definedName>
    <definedName name="solver_lhs18" localSheetId="0" hidden="1">'Exchange Plan'!$J$43</definedName>
    <definedName name="solver_lhs19" localSheetId="0" hidden="1">'Exchange Plan'!$K$43</definedName>
    <definedName name="solver_lhs2" localSheetId="0" hidden="1">'Exchange Plan'!$D$59</definedName>
    <definedName name="solver_lhs20" localSheetId="0" hidden="1">'Exchange Plan'!$L$43</definedName>
    <definedName name="solver_lhs3" localSheetId="0" hidden="1">'Exchange Plan'!$E$58</definedName>
    <definedName name="solver_lhs4" localSheetId="0" hidden="1">'Exchange Plan'!$F$58</definedName>
    <definedName name="solver_lhs5" localSheetId="0" hidden="1">'Exchange Plan'!$G$58</definedName>
    <definedName name="solver_lhs6" localSheetId="0" hidden="1">'Exchange Plan'!$H$58</definedName>
    <definedName name="solver_lhs7" localSheetId="0" hidden="1">'Exchange Plan'!$I$58</definedName>
    <definedName name="solver_lhs8" localSheetId="0" hidden="1">'Exchange Plan'!$J$58</definedName>
    <definedName name="solver_lhs9" localSheetId="0" hidden="1">'Exchange Plan'!$K$58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10</definedName>
    <definedName name="solver_nwt" localSheetId="0" hidden="1">1</definedName>
    <definedName name="solver_opt" localSheetId="0" hidden="1">'Exchange Plan'!$D$60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10" localSheetId="0" hidden="1">3</definedName>
    <definedName name="solver_rel11" localSheetId="0" hidden="1">2</definedName>
    <definedName name="solver_rel12" localSheetId="0" hidden="1">1</definedName>
    <definedName name="solver_rel13" localSheetId="0" hidden="1">2</definedName>
    <definedName name="solver_rel14" localSheetId="0" hidden="1">2</definedName>
    <definedName name="solver_rel15" localSheetId="0" hidden="1">2</definedName>
    <definedName name="solver_rel16" localSheetId="0" hidden="1">2</definedName>
    <definedName name="solver_rel17" localSheetId="0" hidden="1">2</definedName>
    <definedName name="solver_rel18" localSheetId="0" hidden="1">2</definedName>
    <definedName name="solver_rel19" localSheetId="0" hidden="1">2</definedName>
    <definedName name="solver_rel2" localSheetId="0" hidden="1">1</definedName>
    <definedName name="solver_rel20" localSheetId="0" hidden="1">2</definedName>
    <definedName name="solver_rel3" localSheetId="0" hidden="1">3</definedName>
    <definedName name="solver_rel4" localSheetId="0" hidden="1">3</definedName>
    <definedName name="solver_rel5" localSheetId="0" hidden="1">3</definedName>
    <definedName name="solver_rel6" localSheetId="0" hidden="1">3</definedName>
    <definedName name="solver_rel7" localSheetId="0" hidden="1">3</definedName>
    <definedName name="solver_rel8" localSheetId="0" hidden="1">3</definedName>
    <definedName name="solver_rel9" localSheetId="0" hidden="1">3</definedName>
    <definedName name="solver_rhs1" localSheetId="0" hidden="1">'Exchange Plan'!$M$48</definedName>
    <definedName name="solver_rhs10" localSheetId="0" hidden="1">'Exchange Plan'!$M$57</definedName>
    <definedName name="solver_rhs11" localSheetId="0" hidden="1">'Exchange Plan'!$M$57</definedName>
    <definedName name="solver_rhs12" localSheetId="0" hidden="1">'Exchange Plan'!$M$36</definedName>
    <definedName name="solver_rhs13" localSheetId="0" hidden="1">'Exchange Plan'!$C$7</definedName>
    <definedName name="solver_rhs14" localSheetId="0" hidden="1">'Exchange Plan'!$C$8</definedName>
    <definedName name="solver_rhs15" localSheetId="0" hidden="1">'Exchange Plan'!$C$9</definedName>
    <definedName name="solver_rhs16" localSheetId="0" hidden="1">'Exchange Plan'!$C$10</definedName>
    <definedName name="solver_rhs17" localSheetId="0" hidden="1">'Exchange Plan'!$C$11</definedName>
    <definedName name="solver_rhs18" localSheetId="0" hidden="1">'Exchange Plan'!$C$12</definedName>
    <definedName name="solver_rhs19" localSheetId="0" hidden="1">'Exchange Plan'!$C$13</definedName>
    <definedName name="solver_rhs2" localSheetId="0" hidden="1">100</definedName>
    <definedName name="solver_rhs20" localSheetId="0" hidden="1">'Exchange Plan'!$C$14</definedName>
    <definedName name="solver_rhs3" localSheetId="0" hidden="1">'Exchange Plan'!$M$50</definedName>
    <definedName name="solver_rhs4" localSheetId="0" hidden="1">'Exchange Plan'!$M$51</definedName>
    <definedName name="solver_rhs5" localSheetId="0" hidden="1">'Exchange Plan'!$M$52</definedName>
    <definedName name="solver_rhs6" localSheetId="0" hidden="1">'Exchange Plan'!$M$53</definedName>
    <definedName name="solver_rhs7" localSheetId="0" hidden="1">'Exchange Plan'!$M$54</definedName>
    <definedName name="solver_rhs8" localSheetId="0" hidden="1">'Exchange Plan'!$M$55</definedName>
    <definedName name="solver_rhs9" localSheetId="0" hidden="1">'Exchange Plan'!$M$56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48" i="1" l="1"/>
  <c r="N49" i="1"/>
  <c r="N50" i="1"/>
  <c r="N51" i="1"/>
  <c r="N52" i="1"/>
  <c r="N53" i="1"/>
  <c r="N54" i="1"/>
  <c r="N55" i="1"/>
  <c r="N56" i="1"/>
  <c r="N57" i="1"/>
  <c r="L58" i="1"/>
  <c r="K58" i="1"/>
  <c r="J58" i="1"/>
  <c r="I58" i="1"/>
  <c r="H58" i="1"/>
  <c r="G58" i="1"/>
  <c r="F58" i="1"/>
  <c r="E58" i="1"/>
  <c r="D58" i="1"/>
  <c r="C58" i="1"/>
  <c r="M57" i="1"/>
  <c r="M56" i="1"/>
  <c r="M55" i="1"/>
  <c r="M54" i="1"/>
  <c r="M53" i="1"/>
  <c r="M52" i="1"/>
  <c r="M51" i="1"/>
  <c r="M50" i="1"/>
  <c r="M49" i="1"/>
  <c r="M48" i="1"/>
  <c r="D60" i="1" l="1"/>
  <c r="D59" i="1"/>
  <c r="C43" i="1"/>
  <c r="C45" i="1" s="1"/>
  <c r="J43" i="1" l="1"/>
  <c r="J45" i="1" s="1"/>
  <c r="K43" i="1"/>
  <c r="K45" i="1" s="1"/>
  <c r="L43" i="1"/>
  <c r="L45" i="1" s="1"/>
  <c r="G43" i="1"/>
  <c r="G45" i="1" s="1"/>
  <c r="E43" i="1"/>
  <c r="E45" i="1" s="1"/>
  <c r="F43" i="1"/>
  <c r="F45" i="1" s="1"/>
  <c r="D43" i="1"/>
  <c r="D45" i="1" s="1"/>
  <c r="M33" i="1" l="1"/>
  <c r="D44" i="1" s="1"/>
  <c r="M34" i="1"/>
  <c r="E44" i="1" s="1"/>
  <c r="M35" i="1"/>
  <c r="F44" i="1" s="1"/>
  <c r="M36" i="1"/>
  <c r="G44" i="1" s="1"/>
  <c r="M37" i="1"/>
  <c r="H44" i="1" s="1"/>
  <c r="M38" i="1"/>
  <c r="I44" i="1" s="1"/>
  <c r="M39" i="1"/>
  <c r="J44" i="1" s="1"/>
  <c r="M40" i="1"/>
  <c r="K44" i="1" s="1"/>
  <c r="M41" i="1"/>
  <c r="L44" i="1" s="1"/>
  <c r="M32" i="1"/>
  <c r="C44" i="1" s="1"/>
  <c r="M44" i="1" l="1"/>
  <c r="I43" i="1"/>
  <c r="I45" i="1" s="1"/>
  <c r="H43" i="1"/>
  <c r="H45" i="1" s="1"/>
  <c r="M45" i="1" l="1"/>
</calcChain>
</file>

<file path=xl/sharedStrings.xml><?xml version="1.0" encoding="utf-8"?>
<sst xmlns="http://schemas.openxmlformats.org/spreadsheetml/2006/main" count="89" uniqueCount="28">
  <si>
    <t xml:space="preserve">Initial </t>
  </si>
  <si>
    <t>Position</t>
  </si>
  <si>
    <t>Desired</t>
  </si>
  <si>
    <t>Currency Purchased</t>
  </si>
  <si>
    <t>USD</t>
  </si>
  <si>
    <t>EUR</t>
  </si>
  <si>
    <t>GBP</t>
  </si>
  <si>
    <t>JPY</t>
  </si>
  <si>
    <t>CHF</t>
  </si>
  <si>
    <t>CAD</t>
  </si>
  <si>
    <t>AUD</t>
  </si>
  <si>
    <t>HKD</t>
  </si>
  <si>
    <t>Cross rates</t>
  </si>
  <si>
    <t>NZD</t>
  </si>
  <si>
    <t>SGD</t>
  </si>
  <si>
    <t>(buy)EUR</t>
  </si>
  <si>
    <t>position</t>
  </si>
  <si>
    <t>question1</t>
  </si>
  <si>
    <t>question2</t>
  </si>
  <si>
    <t xml:space="preserve"> </t>
  </si>
  <si>
    <t>initial position</t>
  </si>
  <si>
    <t>final</t>
  </si>
  <si>
    <t>Objective</t>
  </si>
  <si>
    <t>mesured in dollar</t>
  </si>
  <si>
    <t>cash out</t>
  </si>
  <si>
    <t>cash in</t>
  </si>
  <si>
    <t>initial</t>
  </si>
  <si>
    <t>objective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</si>
</sst>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5" x14ac:knownFonts="1">
    <font>
      <sz val="10"/>
      <name val="Arial"/>
    </font>
    <font>
      <b/>
      <sz val="10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17">
    <border>
      <left/>
      <right/>
      <top/>
      <bottom/>
      <diagonal/>
    </border>
    <border>
      <left/>
      <right style="medium">
        <color indexed="48"/>
      </right>
      <top style="medium">
        <color indexed="48"/>
      </top>
      <bottom/>
      <diagonal/>
    </border>
    <border>
      <left style="medium">
        <color indexed="48"/>
      </left>
      <right/>
      <top style="medium">
        <color indexed="48"/>
      </top>
      <bottom/>
      <diagonal/>
    </border>
    <border>
      <left style="medium">
        <color indexed="48"/>
      </left>
      <right/>
      <top/>
      <bottom/>
      <diagonal/>
    </border>
    <border>
      <left/>
      <right style="medium">
        <color indexed="48"/>
      </right>
      <top/>
      <bottom/>
      <diagonal/>
    </border>
    <border>
      <left style="medium">
        <color indexed="48"/>
      </left>
      <right/>
      <top/>
      <bottom style="medium">
        <color indexed="48"/>
      </bottom>
      <diagonal/>
    </border>
    <border>
      <left/>
      <right style="medium">
        <color indexed="48"/>
      </right>
      <top/>
      <bottom style="medium">
        <color indexed="48"/>
      </bottom>
      <diagonal/>
    </border>
    <border>
      <left style="medium">
        <color rgb="FF0070C0"/>
      </left>
      <right/>
      <top style="medium">
        <color rgb="FF0070C0"/>
      </top>
      <bottom/>
      <diagonal/>
    </border>
    <border>
      <left/>
      <right/>
      <top style="medium">
        <color rgb="FF0070C0"/>
      </top>
      <bottom/>
      <diagonal/>
    </border>
    <border>
      <left/>
      <right style="medium">
        <color rgb="FF0070C0"/>
      </right>
      <top style="medium">
        <color rgb="FF0070C0"/>
      </top>
      <bottom/>
      <diagonal/>
    </border>
    <border>
      <left style="medium">
        <color rgb="FF0070C0"/>
      </left>
      <right/>
      <top/>
      <bottom/>
      <diagonal/>
    </border>
    <border>
      <left/>
      <right style="medium">
        <color rgb="FF0070C0"/>
      </right>
      <top/>
      <bottom/>
      <diagonal/>
    </border>
    <border>
      <left style="medium">
        <color rgb="FF0070C0"/>
      </left>
      <right/>
      <top/>
      <bottom style="medium">
        <color rgb="FF0070C0"/>
      </bottom>
      <diagonal/>
    </border>
    <border>
      <left/>
      <right/>
      <top/>
      <bottom style="medium">
        <color rgb="FF0070C0"/>
      </bottom>
      <diagonal/>
    </border>
    <border>
      <left/>
      <right style="medium">
        <color rgb="FF0070C0"/>
      </right>
      <top/>
      <bottom style="medium">
        <color rgb="FF0070C0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Border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3" fontId="0" fillId="2" borderId="1" xfId="0" applyNumberFormat="1" applyFill="1" applyBorder="1" applyAlignment="1">
      <alignment horizontal="center"/>
    </xf>
    <xf numFmtId="3" fontId="0" fillId="2" borderId="2" xfId="0" applyNumberFormat="1" applyFill="1" applyBorder="1" applyAlignment="1">
      <alignment horizontal="center"/>
    </xf>
    <xf numFmtId="3" fontId="0" fillId="2" borderId="3" xfId="0" applyNumberFormat="1" applyFill="1" applyBorder="1" applyAlignment="1">
      <alignment horizontal="center"/>
    </xf>
    <xf numFmtId="3" fontId="0" fillId="2" borderId="4" xfId="0" applyNumberFormat="1" applyFill="1" applyBorder="1" applyAlignment="1">
      <alignment horizontal="center"/>
    </xf>
    <xf numFmtId="3" fontId="0" fillId="2" borderId="5" xfId="0" applyNumberFormat="1" applyFill="1" applyBorder="1" applyAlignment="1">
      <alignment horizontal="center"/>
    </xf>
    <xf numFmtId="3" fontId="0" fillId="2" borderId="6" xfId="0" applyNumberFormat="1" applyFill="1" applyBorder="1" applyAlignment="1">
      <alignment horizontal="center"/>
    </xf>
    <xf numFmtId="164" fontId="0" fillId="0" borderId="0" xfId="0" applyNumberForma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3" fillId="0" borderId="0" xfId="0" applyFont="1"/>
    <xf numFmtId="0" fontId="0" fillId="0" borderId="0" xfId="0" applyAlignment="1">
      <alignment horizontal="right"/>
    </xf>
    <xf numFmtId="0" fontId="0" fillId="0" borderId="0" xfId="0" applyFill="1" applyBorder="1" applyAlignment="1">
      <alignment horizontal="right"/>
    </xf>
    <xf numFmtId="0" fontId="4" fillId="0" borderId="0" xfId="0" applyFont="1"/>
    <xf numFmtId="0" fontId="1" fillId="0" borderId="0" xfId="0" applyFont="1"/>
    <xf numFmtId="0" fontId="1" fillId="0" borderId="0" xfId="0" applyFont="1" applyFill="1" applyBorder="1" applyAlignment="1">
      <alignment horizontal="right"/>
    </xf>
    <xf numFmtId="0" fontId="1" fillId="0" borderId="0" xfId="0" applyFont="1" applyAlignment="1">
      <alignment horizontal="right"/>
    </xf>
    <xf numFmtId="0" fontId="0" fillId="0" borderId="15" xfId="0" applyBorder="1"/>
    <xf numFmtId="0" fontId="4" fillId="0" borderId="16" xfId="0" applyFont="1" applyFill="1" applyBorder="1" applyAlignment="1">
      <alignment horizontal="right"/>
    </xf>
    <xf numFmtId="4" fontId="0" fillId="0" borderId="16" xfId="0" applyNumberFormat="1" applyBorder="1"/>
    <xf numFmtId="4" fontId="4" fillId="0" borderId="16" xfId="0" applyNumberFormat="1" applyFont="1" applyBorder="1"/>
    <xf numFmtId="0" fontId="1" fillId="0" borderId="16" xfId="0" applyFont="1" applyBorder="1"/>
    <xf numFmtId="0" fontId="1" fillId="0" borderId="16" xfId="0" applyFont="1" applyFill="1" applyBorder="1" applyAlignment="1">
      <alignment horizontal="right"/>
    </xf>
    <xf numFmtId="0" fontId="0" fillId="0" borderId="16" xfId="0" applyBorder="1"/>
    <xf numFmtId="4" fontId="0" fillId="0" borderId="0" xfId="0" applyNumberFormat="1"/>
    <xf numFmtId="0" fontId="0" fillId="0" borderId="0" xfId="0" applyFill="1" applyBorder="1"/>
    <xf numFmtId="165" fontId="0" fillId="0" borderId="0" xfId="0" applyNumberFormat="1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66675</xdr:colOff>
      <xdr:row>23</xdr:row>
      <xdr:rowOff>0</xdr:rowOff>
    </xdr:from>
    <xdr:to>
      <xdr:col>1</xdr:col>
      <xdr:colOff>371475</xdr:colOff>
      <xdr:row>25</xdr:row>
      <xdr:rowOff>38100</xdr:rowOff>
    </xdr:to>
    <xdr:sp macro="" textlink="">
      <xdr:nvSpPr>
        <xdr:cNvPr id="20" name="AutoShape 39" descr="hk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>
          <a:spLocks noChangeAspect="1" noChangeArrowheads="1"/>
        </xdr:cNvSpPr>
      </xdr:nvSpPr>
      <xdr:spPr bwMode="auto">
        <a:xfrm>
          <a:off x="876300" y="3752850"/>
          <a:ext cx="3048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304800</xdr:colOff>
      <xdr:row>19</xdr:row>
      <xdr:rowOff>19050</xdr:rowOff>
    </xdr:to>
    <xdr:sp macro="" textlink="">
      <xdr:nvSpPr>
        <xdr:cNvPr id="21" name="AutoShape 40" descr="sg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>
          <a:spLocks noChangeAspect="1" noChangeArrowheads="1"/>
        </xdr:cNvSpPr>
      </xdr:nvSpPr>
      <xdr:spPr bwMode="auto">
        <a:xfrm>
          <a:off x="819150" y="6762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1</xdr:col>
      <xdr:colOff>0</xdr:colOff>
      <xdr:row>29</xdr:row>
      <xdr:rowOff>0</xdr:rowOff>
    </xdr:from>
    <xdr:ext cx="304800" cy="361950"/>
    <xdr:sp macro="" textlink="">
      <xdr:nvSpPr>
        <xdr:cNvPr id="23" name="AutoShape 39" descr="hk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>
          <a:spLocks noChangeAspect="1" noChangeArrowheads="1"/>
        </xdr:cNvSpPr>
      </xdr:nvSpPr>
      <xdr:spPr bwMode="auto">
        <a:xfrm>
          <a:off x="809625" y="7229475"/>
          <a:ext cx="3048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50800</xdr:colOff>
      <xdr:row>28</xdr:row>
      <xdr:rowOff>152400</xdr:rowOff>
    </xdr:from>
    <xdr:ext cx="304800" cy="352425"/>
    <xdr:sp macro="" textlink="">
      <xdr:nvSpPr>
        <xdr:cNvPr id="24" name="AutoShape 40" descr="sg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>
          <a:spLocks noChangeAspect="1" noChangeArrowheads="1"/>
        </xdr:cNvSpPr>
      </xdr:nvSpPr>
      <xdr:spPr bwMode="auto">
        <a:xfrm>
          <a:off x="977900" y="4826000"/>
          <a:ext cx="304800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66675</xdr:colOff>
      <xdr:row>36</xdr:row>
      <xdr:rowOff>0</xdr:rowOff>
    </xdr:from>
    <xdr:ext cx="304800" cy="368300"/>
    <xdr:sp macro="" textlink="">
      <xdr:nvSpPr>
        <xdr:cNvPr id="6" name="AutoShape 39" descr="hk">
          <a:extLst>
            <a:ext uri="{FF2B5EF4-FFF2-40B4-BE49-F238E27FC236}">
              <a16:creationId xmlns:a16="http://schemas.microsoft.com/office/drawing/2014/main" id="{21427B15-E70F-3C48-9250-80F6ADB8227C}"/>
            </a:ext>
          </a:extLst>
        </xdr:cNvPr>
        <xdr:cNvSpPr>
          <a:spLocks noChangeAspect="1" noChangeArrowheads="1"/>
        </xdr:cNvSpPr>
      </xdr:nvSpPr>
      <xdr:spPr bwMode="auto">
        <a:xfrm>
          <a:off x="993775" y="3835400"/>
          <a:ext cx="304800" cy="368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45</xdr:row>
      <xdr:rowOff>0</xdr:rowOff>
    </xdr:from>
    <xdr:ext cx="304800" cy="361950"/>
    <xdr:sp macro="" textlink="">
      <xdr:nvSpPr>
        <xdr:cNvPr id="8" name="AutoShape 39" descr="hk">
          <a:extLst>
            <a:ext uri="{FF2B5EF4-FFF2-40B4-BE49-F238E27FC236}">
              <a16:creationId xmlns:a16="http://schemas.microsoft.com/office/drawing/2014/main" id="{C9A882B7-F7E3-FB4A-A275-00D484F21524}"/>
            </a:ext>
          </a:extLst>
        </xdr:cNvPr>
        <xdr:cNvSpPr>
          <a:spLocks noChangeAspect="1" noChangeArrowheads="1"/>
        </xdr:cNvSpPr>
      </xdr:nvSpPr>
      <xdr:spPr bwMode="auto">
        <a:xfrm>
          <a:off x="927100" y="4838700"/>
          <a:ext cx="3048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66675</xdr:colOff>
      <xdr:row>52</xdr:row>
      <xdr:rowOff>0</xdr:rowOff>
    </xdr:from>
    <xdr:ext cx="304800" cy="368300"/>
    <xdr:sp macro="" textlink="">
      <xdr:nvSpPr>
        <xdr:cNvPr id="9" name="AutoShape 39" descr="hk">
          <a:extLst>
            <a:ext uri="{FF2B5EF4-FFF2-40B4-BE49-F238E27FC236}">
              <a16:creationId xmlns:a16="http://schemas.microsoft.com/office/drawing/2014/main" id="{86C108F8-8BA6-404E-A20E-E6900A209174}"/>
            </a:ext>
          </a:extLst>
        </xdr:cNvPr>
        <xdr:cNvSpPr>
          <a:spLocks noChangeAspect="1" noChangeArrowheads="1"/>
        </xdr:cNvSpPr>
      </xdr:nvSpPr>
      <xdr:spPr bwMode="auto">
        <a:xfrm>
          <a:off x="993775" y="6007100"/>
          <a:ext cx="304800" cy="368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0"/>
  <sheetViews>
    <sheetView tabSelected="1" topLeftCell="A39" zoomScale="125" zoomScaleNormal="100" workbookViewId="0">
      <selection activeCell="F62" sqref="F62"/>
    </sheetView>
  </sheetViews>
  <sheetFormatPr baseColWidth="10" defaultColWidth="8.83203125" defaultRowHeight="13" x14ac:dyDescent="0.15"/>
  <cols>
    <col min="1" max="1" width="12.1640625" customWidth="1"/>
    <col min="2" max="2" width="16.5" customWidth="1"/>
    <col min="3" max="3" width="8.6640625" bestFit="1" customWidth="1"/>
    <col min="4" max="4" width="8.83203125" customWidth="1"/>
    <col min="5" max="5" width="8" customWidth="1"/>
    <col min="6" max="6" width="14.33203125" customWidth="1"/>
    <col min="7" max="8" width="9" customWidth="1"/>
    <col min="9" max="11" width="8" customWidth="1"/>
    <col min="12" max="12" width="9.5" customWidth="1"/>
    <col min="13" max="13" width="10.5" customWidth="1"/>
    <col min="14" max="14" width="9.1640625" customWidth="1"/>
    <col min="15" max="15" width="10.5" bestFit="1" customWidth="1"/>
    <col min="16" max="16" width="11.83203125" bestFit="1" customWidth="1"/>
    <col min="17" max="17" width="13.1640625" bestFit="1" customWidth="1"/>
  </cols>
  <sheetData>
    <row r="1" spans="2:17" x14ac:dyDescent="0.15">
      <c r="Q1" s="10"/>
    </row>
    <row r="2" spans="2:17" x14ac:dyDescent="0.15">
      <c r="C2" s="3" t="s">
        <v>0</v>
      </c>
      <c r="D2" s="3" t="s">
        <v>2</v>
      </c>
      <c r="Q2" s="10"/>
    </row>
    <row r="3" spans="2:17" x14ac:dyDescent="0.15">
      <c r="C3" s="3" t="s">
        <v>1</v>
      </c>
      <c r="D3" s="3" t="s">
        <v>1</v>
      </c>
      <c r="Q3" s="10"/>
    </row>
    <row r="4" spans="2:17" ht="14" thickBot="1" x14ac:dyDescent="0.2">
      <c r="P4" s="10"/>
    </row>
    <row r="5" spans="2:17" x14ac:dyDescent="0.15">
      <c r="B5" s="2" t="s">
        <v>5</v>
      </c>
      <c r="C5" s="5">
        <v>70</v>
      </c>
      <c r="D5" s="4">
        <v>60</v>
      </c>
      <c r="P5" s="10"/>
    </row>
    <row r="6" spans="2:17" x14ac:dyDescent="0.15">
      <c r="B6" s="2" t="s">
        <v>4</v>
      </c>
      <c r="C6" s="6">
        <v>20</v>
      </c>
      <c r="D6" s="7">
        <v>25</v>
      </c>
      <c r="P6" s="10"/>
    </row>
    <row r="7" spans="2:17" x14ac:dyDescent="0.15">
      <c r="B7" s="2" t="s">
        <v>10</v>
      </c>
      <c r="C7" s="6">
        <v>8</v>
      </c>
      <c r="D7" s="7">
        <v>6</v>
      </c>
      <c r="P7" s="10"/>
    </row>
    <row r="8" spans="2:17" x14ac:dyDescent="0.15">
      <c r="B8" s="2" t="s">
        <v>6</v>
      </c>
      <c r="C8" s="6">
        <v>3</v>
      </c>
      <c r="D8" s="7">
        <v>2</v>
      </c>
      <c r="P8" s="10"/>
    </row>
    <row r="9" spans="2:17" x14ac:dyDescent="0.15">
      <c r="B9" s="2" t="s">
        <v>13</v>
      </c>
      <c r="C9" s="6">
        <v>15</v>
      </c>
      <c r="D9" s="7">
        <v>20</v>
      </c>
      <c r="P9" s="10"/>
    </row>
    <row r="10" spans="2:17" x14ac:dyDescent="0.15">
      <c r="B10" s="2" t="s">
        <v>9</v>
      </c>
      <c r="C10" s="6">
        <v>7</v>
      </c>
      <c r="D10" s="7">
        <v>8</v>
      </c>
      <c r="P10" s="10"/>
    </row>
    <row r="11" spans="2:17" x14ac:dyDescent="0.15">
      <c r="B11" s="2" t="s">
        <v>8</v>
      </c>
      <c r="C11" s="6">
        <v>2</v>
      </c>
      <c r="D11" s="7">
        <v>3</v>
      </c>
      <c r="P11" s="10"/>
    </row>
    <row r="12" spans="2:17" x14ac:dyDescent="0.15">
      <c r="B12" s="2" t="s">
        <v>7</v>
      </c>
      <c r="C12" s="6">
        <v>1500</v>
      </c>
      <c r="D12" s="7">
        <v>1800</v>
      </c>
      <c r="P12" s="10"/>
    </row>
    <row r="13" spans="2:17" x14ac:dyDescent="0.15">
      <c r="B13" s="2" t="s">
        <v>11</v>
      </c>
      <c r="C13" s="6">
        <v>35</v>
      </c>
      <c r="D13" s="7">
        <v>40</v>
      </c>
      <c r="P13" s="10"/>
    </row>
    <row r="14" spans="2:17" ht="14" thickBot="1" x14ac:dyDescent="0.2">
      <c r="B14" s="2" t="s">
        <v>14</v>
      </c>
      <c r="C14" s="8">
        <v>18</v>
      </c>
      <c r="D14" s="9">
        <v>13</v>
      </c>
      <c r="P14" s="10"/>
    </row>
    <row r="15" spans="2:17" x14ac:dyDescent="0.15">
      <c r="P15" s="10"/>
    </row>
    <row r="16" spans="2:17" x14ac:dyDescent="0.15">
      <c r="P16" s="10"/>
    </row>
    <row r="17" spans="1:13" x14ac:dyDescent="0.15">
      <c r="A17" s="19" t="s">
        <v>12</v>
      </c>
      <c r="C17" s="37"/>
      <c r="D17" s="37"/>
      <c r="E17" s="37"/>
      <c r="F17" s="37"/>
      <c r="G17" s="37"/>
      <c r="H17" s="37"/>
      <c r="I17" s="37"/>
      <c r="J17" s="37"/>
      <c r="K17" s="37"/>
      <c r="L17" s="37"/>
    </row>
    <row r="18" spans="1:13" ht="14" thickBot="1" x14ac:dyDescent="0.2">
      <c r="C18" t="s">
        <v>5</v>
      </c>
      <c r="D18" t="s">
        <v>4</v>
      </c>
      <c r="E18" t="s">
        <v>10</v>
      </c>
      <c r="F18" t="s">
        <v>6</v>
      </c>
      <c r="G18" t="s">
        <v>13</v>
      </c>
      <c r="H18" t="s">
        <v>9</v>
      </c>
      <c r="I18" t="s">
        <v>8</v>
      </c>
      <c r="J18" t="s">
        <v>7</v>
      </c>
      <c r="K18" t="s">
        <v>11</v>
      </c>
      <c r="L18" t="s">
        <v>14</v>
      </c>
    </row>
    <row r="19" spans="1:13" x14ac:dyDescent="0.15">
      <c r="A19" s="36" t="s">
        <v>3</v>
      </c>
      <c r="B19" s="20" t="s">
        <v>15</v>
      </c>
      <c r="C19" s="11">
        <v>1</v>
      </c>
      <c r="D19" s="12">
        <v>1.0987499999999999</v>
      </c>
      <c r="E19" s="12">
        <v>1.6303799999999999</v>
      </c>
      <c r="F19" s="12">
        <v>0.90322999999999998</v>
      </c>
      <c r="G19" s="12">
        <v>1.7405600000000001</v>
      </c>
      <c r="H19" s="12">
        <v>1.4619599999999999</v>
      </c>
      <c r="I19" s="12">
        <v>1.0874600000000001</v>
      </c>
      <c r="J19" s="12">
        <v>116.795</v>
      </c>
      <c r="K19" s="12">
        <v>8.6188400000000005</v>
      </c>
      <c r="L19" s="13">
        <v>1.52468</v>
      </c>
    </row>
    <row r="20" spans="1:13" x14ac:dyDescent="0.15">
      <c r="A20" s="36"/>
      <c r="B20" s="20" t="s">
        <v>4</v>
      </c>
      <c r="C20" s="14">
        <v>0.90820000000000001</v>
      </c>
      <c r="D20" s="1">
        <v>1</v>
      </c>
      <c r="E20" s="1">
        <v>1.48438</v>
      </c>
      <c r="F20" s="1">
        <v>0.82228000000000001</v>
      </c>
      <c r="G20" s="1">
        <v>1.5841000000000001</v>
      </c>
      <c r="H20" s="1">
        <v>1.3307800000000001</v>
      </c>
      <c r="I20" s="1">
        <v>0.98936000000000002</v>
      </c>
      <c r="J20" s="1">
        <v>106.249</v>
      </c>
      <c r="K20" s="1">
        <v>7.8410700000000002</v>
      </c>
      <c r="L20" s="15">
        <v>1.3872100000000001</v>
      </c>
    </row>
    <row r="21" spans="1:13" x14ac:dyDescent="0.15">
      <c r="A21" s="36"/>
      <c r="B21" s="20" t="s">
        <v>10</v>
      </c>
      <c r="C21" s="14">
        <v>0.61331000000000002</v>
      </c>
      <c r="D21" s="1">
        <v>0.67335999999999996</v>
      </c>
      <c r="E21" s="1">
        <v>1</v>
      </c>
      <c r="F21" s="1">
        <v>0.55388000000000004</v>
      </c>
      <c r="G21" s="1">
        <v>1.0669900000000001</v>
      </c>
      <c r="H21" s="1">
        <v>0.89637</v>
      </c>
      <c r="I21" s="1">
        <v>0.66637000000000002</v>
      </c>
      <c r="J21" s="1">
        <v>71.548000000000002</v>
      </c>
      <c r="K21" s="1">
        <v>5.2824799999999996</v>
      </c>
      <c r="L21" s="15">
        <v>0.93447999999999998</v>
      </c>
    </row>
    <row r="22" spans="1:13" x14ac:dyDescent="0.15">
      <c r="A22" s="36"/>
      <c r="B22" s="20" t="s">
        <v>6</v>
      </c>
      <c r="C22" s="14">
        <v>1.1067</v>
      </c>
      <c r="D22" s="1">
        <v>1.2160200000000001</v>
      </c>
      <c r="E22" s="1">
        <v>1.8052299999999999</v>
      </c>
      <c r="F22" s="1">
        <v>1</v>
      </c>
      <c r="G22" s="1">
        <v>1.9271</v>
      </c>
      <c r="H22" s="1">
        <v>1.6184000000000001</v>
      </c>
      <c r="I22" s="1">
        <v>1.20357</v>
      </c>
      <c r="J22" s="1">
        <v>129.22900000000001</v>
      </c>
      <c r="K22" s="1">
        <v>9.5388999999999999</v>
      </c>
      <c r="L22" s="15">
        <v>1.6874499999999999</v>
      </c>
    </row>
    <row r="23" spans="1:13" x14ac:dyDescent="0.15">
      <c r="A23" s="36"/>
      <c r="B23" s="20" t="s">
        <v>13</v>
      </c>
      <c r="C23" s="14">
        <v>0.57455000000000001</v>
      </c>
      <c r="D23" s="1">
        <v>0.63085999999999998</v>
      </c>
      <c r="E23" s="1">
        <v>0.93662000000000001</v>
      </c>
      <c r="F23" s="1">
        <v>0.51870000000000005</v>
      </c>
      <c r="G23" s="1">
        <v>1</v>
      </c>
      <c r="H23" s="1">
        <v>0.83957999999999999</v>
      </c>
      <c r="I23" s="1">
        <v>0.62426999999999999</v>
      </c>
      <c r="J23" s="1">
        <v>67.013000000000005</v>
      </c>
      <c r="K23" s="1">
        <v>4.9493799999999997</v>
      </c>
      <c r="L23" s="15">
        <v>0.87555000000000005</v>
      </c>
    </row>
    <row r="24" spans="1:13" x14ac:dyDescent="0.15">
      <c r="A24" s="36"/>
      <c r="B24" s="20" t="s">
        <v>9</v>
      </c>
      <c r="C24" s="14">
        <v>0.68372999999999995</v>
      </c>
      <c r="D24" s="1">
        <v>0.75122999999999995</v>
      </c>
      <c r="E24" s="1">
        <v>1.1105</v>
      </c>
      <c r="F24" s="1">
        <v>0.61519999999999997</v>
      </c>
      <c r="G24" s="1">
        <v>1.1849000000000001</v>
      </c>
      <c r="H24" s="1">
        <v>1</v>
      </c>
      <c r="I24" s="1">
        <v>0.74304999999999999</v>
      </c>
      <c r="J24" s="1">
        <v>79.793000000000006</v>
      </c>
      <c r="K24" s="1">
        <v>5.8909599999999998</v>
      </c>
      <c r="L24" s="15">
        <v>1.0420799999999999</v>
      </c>
    </row>
    <row r="25" spans="1:13" x14ac:dyDescent="0.15">
      <c r="A25" s="36"/>
      <c r="B25" s="20" t="s">
        <v>8</v>
      </c>
      <c r="C25" s="14">
        <v>0.91679999999999995</v>
      </c>
      <c r="D25" s="1">
        <v>1.0102500000000001</v>
      </c>
      <c r="E25" s="1">
        <v>1.49946</v>
      </c>
      <c r="F25" s="1">
        <v>0.83030000000000004</v>
      </c>
      <c r="G25" s="1">
        <v>1.6</v>
      </c>
      <c r="H25" s="1">
        <v>1.3487</v>
      </c>
      <c r="I25" s="1">
        <v>1</v>
      </c>
      <c r="J25" s="1">
        <v>107.331</v>
      </c>
      <c r="K25" s="1">
        <v>7.9217399999999998</v>
      </c>
      <c r="L25" s="15">
        <v>1.4016200000000001</v>
      </c>
    </row>
    <row r="26" spans="1:13" x14ac:dyDescent="0.15">
      <c r="A26" s="36"/>
      <c r="B26" s="20" t="s">
        <v>7</v>
      </c>
      <c r="C26" s="14">
        <v>8.5400000000000007E-3</v>
      </c>
      <c r="D26" s="1">
        <v>9.41E-3</v>
      </c>
      <c r="E26" s="1">
        <v>1.396E-2</v>
      </c>
      <c r="F26" s="1">
        <v>7.7299999999999999E-3</v>
      </c>
      <c r="G26" s="1">
        <v>1.491E-2</v>
      </c>
      <c r="H26" s="1">
        <v>1.257E-2</v>
      </c>
      <c r="I26" s="1">
        <v>9.3100000000000006E-3</v>
      </c>
      <c r="J26" s="1">
        <v>1</v>
      </c>
      <c r="K26" s="1">
        <v>7.3580000000000007E-2</v>
      </c>
      <c r="L26" s="15">
        <v>1.299E-2</v>
      </c>
    </row>
    <row r="27" spans="1:13" x14ac:dyDescent="0.15">
      <c r="A27" s="36"/>
      <c r="B27" s="20" t="s">
        <v>11</v>
      </c>
      <c r="C27" s="14">
        <v>0.11576</v>
      </c>
      <c r="D27" s="1">
        <v>0.12747</v>
      </c>
      <c r="E27" s="1">
        <v>0.18922</v>
      </c>
      <c r="F27" s="1">
        <v>0.10483000000000001</v>
      </c>
      <c r="G27" s="1">
        <v>0.20183999999999999</v>
      </c>
      <c r="H27" s="1">
        <v>0.17033000000000001</v>
      </c>
      <c r="I27" s="1">
        <v>0.12620000000000001</v>
      </c>
      <c r="J27" s="1">
        <v>13.553100000000001</v>
      </c>
      <c r="K27" s="1">
        <v>1</v>
      </c>
      <c r="L27" s="15">
        <v>0.17657</v>
      </c>
    </row>
    <row r="28" spans="1:13" ht="14" thickBot="1" x14ac:dyDescent="0.2">
      <c r="A28" s="36"/>
      <c r="B28" s="20" t="s">
        <v>14</v>
      </c>
      <c r="C28" s="16">
        <v>0.65425999999999995</v>
      </c>
      <c r="D28" s="17">
        <v>0.72160000000000002</v>
      </c>
      <c r="E28" s="17">
        <v>1.06941</v>
      </c>
      <c r="F28" s="17">
        <v>0.59247000000000005</v>
      </c>
      <c r="G28" s="17">
        <v>1.1377999999999999</v>
      </c>
      <c r="H28" s="17">
        <v>0.98760000000000003</v>
      </c>
      <c r="I28" s="17">
        <v>0.71369000000000005</v>
      </c>
      <c r="J28" s="17">
        <v>76.617500000000007</v>
      </c>
      <c r="K28" s="17">
        <v>5.6531500000000001</v>
      </c>
      <c r="L28" s="18">
        <v>1</v>
      </c>
    </row>
    <row r="30" spans="1:13" ht="14" thickBot="1" x14ac:dyDescent="0.2">
      <c r="A30" s="22" t="s">
        <v>17</v>
      </c>
    </row>
    <row r="31" spans="1:13" ht="14" thickBot="1" x14ac:dyDescent="0.2">
      <c r="A31" t="s">
        <v>16</v>
      </c>
      <c r="B31" s="21"/>
      <c r="C31" t="s">
        <v>5</v>
      </c>
      <c r="D31" t="s">
        <v>4</v>
      </c>
      <c r="E31" t="s">
        <v>10</v>
      </c>
      <c r="F31" t="s">
        <v>6</v>
      </c>
      <c r="G31" t="s">
        <v>13</v>
      </c>
      <c r="H31" t="s">
        <v>9</v>
      </c>
      <c r="I31" t="s">
        <v>8</v>
      </c>
      <c r="J31" t="s">
        <v>7</v>
      </c>
      <c r="K31" t="s">
        <v>11</v>
      </c>
      <c r="L31" t="s">
        <v>14</v>
      </c>
      <c r="M31" s="26" t="s">
        <v>21</v>
      </c>
    </row>
    <row r="32" spans="1:13" ht="14" thickBot="1" x14ac:dyDescent="0.2">
      <c r="B32" s="20" t="s">
        <v>15</v>
      </c>
      <c r="C32" s="11">
        <v>36.955078009482911</v>
      </c>
      <c r="D32" s="12">
        <v>17.733043080373619</v>
      </c>
      <c r="E32" s="12">
        <v>0</v>
      </c>
      <c r="F32" s="12">
        <v>0</v>
      </c>
      <c r="G32" s="12">
        <v>0</v>
      </c>
      <c r="H32" s="12">
        <v>4.7880926974746227</v>
      </c>
      <c r="I32" s="12">
        <v>0</v>
      </c>
      <c r="J32" s="12">
        <v>0</v>
      </c>
      <c r="K32" s="12">
        <v>0.52378621266885084</v>
      </c>
      <c r="L32" s="12">
        <v>0</v>
      </c>
      <c r="M32" s="26">
        <f>SUM(C32:L32)</f>
        <v>60.000000000000007</v>
      </c>
    </row>
    <row r="33" spans="1:14" ht="14" thickBot="1" x14ac:dyDescent="0.2">
      <c r="B33" s="20" t="s">
        <v>4</v>
      </c>
      <c r="C33" s="14">
        <v>25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26">
        <f t="shared" ref="M33:M41" si="0">SUM(C33:L33)</f>
        <v>25</v>
      </c>
      <c r="N33" s="23"/>
    </row>
    <row r="34" spans="1:14" ht="14" thickBot="1" x14ac:dyDescent="0.2">
      <c r="B34" s="20" t="s">
        <v>10</v>
      </c>
      <c r="C34" s="14">
        <v>0</v>
      </c>
      <c r="D34" s="1">
        <v>0.76603735808407514</v>
      </c>
      <c r="E34" s="1">
        <v>0</v>
      </c>
      <c r="F34" s="1">
        <v>0</v>
      </c>
      <c r="G34" s="1">
        <v>0</v>
      </c>
      <c r="H34" s="1">
        <v>0</v>
      </c>
      <c r="I34" s="1">
        <v>3.0013355943394804</v>
      </c>
      <c r="J34" s="1">
        <v>2.2326270475764445</v>
      </c>
      <c r="K34" s="1">
        <v>0</v>
      </c>
      <c r="L34" s="1">
        <v>0</v>
      </c>
      <c r="M34" s="26">
        <f t="shared" si="0"/>
        <v>6</v>
      </c>
    </row>
    <row r="35" spans="1:14" ht="14" thickBot="1" x14ac:dyDescent="0.2">
      <c r="B35" s="20" t="s">
        <v>6</v>
      </c>
      <c r="C35" s="14">
        <v>2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26">
        <f t="shared" si="0"/>
        <v>2</v>
      </c>
    </row>
    <row r="36" spans="1:14" ht="14" thickBot="1" x14ac:dyDescent="0.2">
      <c r="B36" s="20" t="s">
        <v>13</v>
      </c>
      <c r="C36" s="14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20</v>
      </c>
      <c r="K36" s="1">
        <v>0</v>
      </c>
      <c r="L36" s="1">
        <v>0</v>
      </c>
      <c r="M36" s="26">
        <f t="shared" si="0"/>
        <v>20</v>
      </c>
    </row>
    <row r="37" spans="1:14" ht="14" thickBot="1" x14ac:dyDescent="0.2">
      <c r="B37" s="20" t="s">
        <v>9</v>
      </c>
      <c r="C37" s="14">
        <v>0</v>
      </c>
      <c r="D37" s="1">
        <v>0</v>
      </c>
      <c r="E37" s="1">
        <v>7.2039621791985589</v>
      </c>
      <c r="F37" s="1">
        <v>4.8764629388816632</v>
      </c>
      <c r="G37" s="1">
        <v>1.2705361239848247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26">
        <f t="shared" si="0"/>
        <v>13.350961242065045</v>
      </c>
    </row>
    <row r="38" spans="1:14" ht="14" thickBot="1" x14ac:dyDescent="0.2">
      <c r="B38" s="20" t="s">
        <v>8</v>
      </c>
      <c r="C38" s="14">
        <v>3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26">
        <f t="shared" si="0"/>
        <v>3</v>
      </c>
    </row>
    <row r="39" spans="1:14" ht="14" thickBot="1" x14ac:dyDescent="0.2">
      <c r="B39" s="20" t="s">
        <v>7</v>
      </c>
      <c r="C39" s="14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414.31870669748969</v>
      </c>
      <c r="L39" s="1">
        <v>1385.6812933025103</v>
      </c>
      <c r="M39" s="26">
        <f t="shared" si="0"/>
        <v>1800</v>
      </c>
    </row>
    <row r="40" spans="1:14" ht="14" thickBot="1" x14ac:dyDescent="0.2">
      <c r="B40" s="20" t="s">
        <v>11</v>
      </c>
      <c r="C40" s="14">
        <v>40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26">
        <f t="shared" si="0"/>
        <v>40</v>
      </c>
    </row>
    <row r="41" spans="1:14" ht="14" thickBot="1" x14ac:dyDescent="0.2">
      <c r="B41" s="20" t="s">
        <v>14</v>
      </c>
      <c r="C41" s="16">
        <v>1.1397945625853609</v>
      </c>
      <c r="D41" s="17">
        <v>0</v>
      </c>
      <c r="E41" s="17">
        <v>0</v>
      </c>
      <c r="F41" s="17">
        <v>0</v>
      </c>
      <c r="G41" s="17">
        <v>11.860205437414637</v>
      </c>
      <c r="H41" s="17">
        <v>0</v>
      </c>
      <c r="I41" s="17">
        <v>0</v>
      </c>
      <c r="J41" s="17">
        <v>0</v>
      </c>
      <c r="K41" s="17">
        <v>0</v>
      </c>
      <c r="L41" s="17">
        <v>0</v>
      </c>
      <c r="M41" s="26">
        <f t="shared" si="0"/>
        <v>12.999999999999998</v>
      </c>
    </row>
    <row r="42" spans="1:14" ht="14" thickBot="1" x14ac:dyDescent="0.2">
      <c r="B42" s="25"/>
    </row>
    <row r="43" spans="1:14" ht="15" thickTop="1" thickBot="1" x14ac:dyDescent="0.2">
      <c r="B43" s="27" t="s">
        <v>20</v>
      </c>
      <c r="C43" s="28">
        <f t="shared" ref="C43:L43" si="1">SUMPRODUCT(C19:C28,C32:C41)</f>
        <v>70.000000000000014</v>
      </c>
      <c r="D43" s="29">
        <f t="shared" si="1"/>
        <v>20.000000000000004</v>
      </c>
      <c r="E43" s="28">
        <f t="shared" si="1"/>
        <v>8</v>
      </c>
      <c r="F43" s="28">
        <f t="shared" si="1"/>
        <v>2.9999999999999991</v>
      </c>
      <c r="G43" s="28">
        <f t="shared" si="1"/>
        <v>14.999999999999993</v>
      </c>
      <c r="H43" s="28">
        <f t="shared" si="1"/>
        <v>6.9999999999999991</v>
      </c>
      <c r="I43" s="28">
        <f t="shared" si="1"/>
        <v>1.9999999999999996</v>
      </c>
      <c r="J43" s="28">
        <f t="shared" si="1"/>
        <v>1499.9999999999995</v>
      </c>
      <c r="K43" s="28">
        <f t="shared" si="1"/>
        <v>35.000000000000092</v>
      </c>
      <c r="L43" s="28">
        <f t="shared" si="1"/>
        <v>17.999999999999609</v>
      </c>
      <c r="M43" s="30" t="s">
        <v>22</v>
      </c>
    </row>
    <row r="44" spans="1:14" ht="15" thickTop="1" thickBot="1" x14ac:dyDescent="0.2">
      <c r="B44" s="31" t="s">
        <v>23</v>
      </c>
      <c r="C44" s="32">
        <f>M32/C20</f>
        <v>66.06474344857962</v>
      </c>
      <c r="D44" s="32">
        <f>M33</f>
        <v>25</v>
      </c>
      <c r="E44" s="32">
        <f>M34/E20</f>
        <v>4.0420916476912918</v>
      </c>
      <c r="F44" s="32">
        <f>M35/F20</f>
        <v>2.4322615167582819</v>
      </c>
      <c r="G44" s="32">
        <f>M36/G20</f>
        <v>12.625465564042674</v>
      </c>
      <c r="H44" s="32">
        <f>M37/H20</f>
        <v>10.032433040821957</v>
      </c>
      <c r="I44" s="32">
        <f>M38/I20</f>
        <v>3.0322632813131722</v>
      </c>
      <c r="J44" s="32">
        <f>M39/J20</f>
        <v>16.941335918455703</v>
      </c>
      <c r="K44" s="32">
        <f>M40/K20</f>
        <v>5.1013445868994918</v>
      </c>
      <c r="L44" s="32">
        <f>M41/L20</f>
        <v>9.3713280613605718</v>
      </c>
      <c r="M44" s="32">
        <f>SUM(C44:L44)</f>
        <v>154.64326706592277</v>
      </c>
    </row>
    <row r="45" spans="1:14" ht="14" thickTop="1" x14ac:dyDescent="0.15">
      <c r="C45">
        <f>C43/C20</f>
        <v>77.075534023342897</v>
      </c>
      <c r="D45">
        <f t="shared" ref="D45:L45" si="2">D43/D20</f>
        <v>20.000000000000004</v>
      </c>
      <c r="E45">
        <f t="shared" si="2"/>
        <v>5.3894555302550557</v>
      </c>
      <c r="F45">
        <f t="shared" si="2"/>
        <v>3.6483922751374216</v>
      </c>
      <c r="G45">
        <f t="shared" si="2"/>
        <v>9.4690991730320011</v>
      </c>
      <c r="H45">
        <f t="shared" si="2"/>
        <v>5.2600730398713527</v>
      </c>
      <c r="I45">
        <f t="shared" si="2"/>
        <v>2.0215088542087809</v>
      </c>
      <c r="J45">
        <f t="shared" si="2"/>
        <v>14.117779932046416</v>
      </c>
      <c r="K45">
        <f t="shared" si="2"/>
        <v>4.4636765135370675</v>
      </c>
      <c r="L45">
        <f t="shared" si="2"/>
        <v>12.975685008037434</v>
      </c>
      <c r="M45">
        <f>SUM(C45:L45)</f>
        <v>154.42120434946844</v>
      </c>
    </row>
    <row r="47" spans="1:14" ht="14" thickBot="1" x14ac:dyDescent="0.2">
      <c r="A47" s="22" t="s">
        <v>18</v>
      </c>
      <c r="B47" s="21"/>
      <c r="C47" t="s">
        <v>5</v>
      </c>
      <c r="D47" t="s">
        <v>4</v>
      </c>
      <c r="E47" t="s">
        <v>10</v>
      </c>
      <c r="F47" t="s">
        <v>6</v>
      </c>
      <c r="G47" t="s">
        <v>13</v>
      </c>
      <c r="H47" t="s">
        <v>9</v>
      </c>
      <c r="I47" t="s">
        <v>8</v>
      </c>
      <c r="J47" t="s">
        <v>7</v>
      </c>
      <c r="K47" t="s">
        <v>11</v>
      </c>
      <c r="L47" t="s">
        <v>14</v>
      </c>
      <c r="M47" s="23" t="s">
        <v>25</v>
      </c>
      <c r="N47" s="23" t="s">
        <v>24</v>
      </c>
    </row>
    <row r="48" spans="1:14" x14ac:dyDescent="0.15">
      <c r="B48" s="20" t="s">
        <v>15</v>
      </c>
      <c r="C48" s="11">
        <v>0</v>
      </c>
      <c r="D48" s="12">
        <v>0</v>
      </c>
      <c r="E48" s="12">
        <v>0</v>
      </c>
      <c r="F48" s="12">
        <v>0</v>
      </c>
      <c r="G48" s="12">
        <v>0</v>
      </c>
      <c r="H48" s="12">
        <v>0</v>
      </c>
      <c r="I48" s="12">
        <v>0</v>
      </c>
      <c r="J48" s="12">
        <v>0</v>
      </c>
      <c r="K48" s="12">
        <v>0</v>
      </c>
      <c r="L48" s="13">
        <v>0</v>
      </c>
      <c r="M48">
        <f t="shared" ref="M48:M57" si="3">SUM(C48:L48)</f>
        <v>0</v>
      </c>
      <c r="N48" s="33">
        <f>SUMPRODUCT($C$48:$C$57,$C$19:$C$28)</f>
        <v>1.2437340046744796E-14</v>
      </c>
    </row>
    <row r="49" spans="2:15" x14ac:dyDescent="0.15">
      <c r="B49" s="20" t="s">
        <v>4</v>
      </c>
      <c r="C49" s="14">
        <v>0</v>
      </c>
      <c r="D49" s="1">
        <v>0</v>
      </c>
      <c r="E49" s="1">
        <v>0</v>
      </c>
      <c r="F49" s="1">
        <v>0</v>
      </c>
      <c r="G49" s="1">
        <v>0</v>
      </c>
      <c r="H49" s="1">
        <v>1.4988010832439613E-15</v>
      </c>
      <c r="I49" s="1">
        <v>0</v>
      </c>
      <c r="J49" s="1">
        <v>0.31966028535898761</v>
      </c>
      <c r="K49" s="1">
        <v>0</v>
      </c>
      <c r="L49" s="15">
        <v>0</v>
      </c>
      <c r="M49">
        <f t="shared" si="3"/>
        <v>0.3196602853589891</v>
      </c>
      <c r="N49" s="33">
        <f>SUMPRODUCT($D$48:$D$57,$D$19:$D$28)</f>
        <v>0</v>
      </c>
    </row>
    <row r="50" spans="2:15" x14ac:dyDescent="0.15">
      <c r="B50" s="20" t="s">
        <v>10</v>
      </c>
      <c r="C50" s="14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5">
        <v>0</v>
      </c>
      <c r="M50">
        <f t="shared" si="3"/>
        <v>0</v>
      </c>
      <c r="N50" s="33">
        <f>SUMPRODUCT($E$48:$E$57,$E$19:$E$28)</f>
        <v>0</v>
      </c>
      <c r="O50" t="s">
        <v>19</v>
      </c>
    </row>
    <row r="51" spans="2:15" x14ac:dyDescent="0.15">
      <c r="B51" s="20" t="s">
        <v>6</v>
      </c>
      <c r="C51" s="14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5">
        <v>0</v>
      </c>
      <c r="M51">
        <f t="shared" si="3"/>
        <v>0</v>
      </c>
      <c r="N51" s="33">
        <f>SUMPRODUCT($F$48:$F$57,$F$19:$F$28)</f>
        <v>0</v>
      </c>
    </row>
    <row r="52" spans="2:15" x14ac:dyDescent="0.15">
      <c r="B52" s="20" t="s">
        <v>13</v>
      </c>
      <c r="C52" s="14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52.583517812975451</v>
      </c>
      <c r="K52" s="1">
        <v>0</v>
      </c>
      <c r="L52" s="15">
        <v>0</v>
      </c>
      <c r="M52">
        <f t="shared" si="3"/>
        <v>52.583517812975451</v>
      </c>
      <c r="N52" s="33">
        <f>SUMPRODUCT($G$48:$G$57,$G$19:$G$28)</f>
        <v>52.583517812975423</v>
      </c>
    </row>
    <row r="53" spans="2:15" x14ac:dyDescent="0.15">
      <c r="B53" s="20" t="s">
        <v>9</v>
      </c>
      <c r="C53" s="14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5">
        <v>0</v>
      </c>
      <c r="M53">
        <f t="shared" si="3"/>
        <v>0</v>
      </c>
      <c r="N53" s="33">
        <f>SUMPRODUCT($H$48:$H$57,$H$19:$H$28)</f>
        <v>1.994574505559399E-15</v>
      </c>
    </row>
    <row r="54" spans="2:15" x14ac:dyDescent="0.15">
      <c r="B54" s="20" t="s">
        <v>8</v>
      </c>
      <c r="C54" s="14">
        <v>1.3566034082400521E-14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5">
        <v>0</v>
      </c>
      <c r="M54">
        <f t="shared" si="3"/>
        <v>1.3566034082400521E-14</v>
      </c>
      <c r="N54" s="33">
        <f>SUMPRODUCT($I$48:$I$57,$I$19:$I$28)</f>
        <v>0</v>
      </c>
    </row>
    <row r="55" spans="2:15" x14ac:dyDescent="0.15">
      <c r="B55" s="20" t="s">
        <v>7</v>
      </c>
      <c r="C55" s="14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5">
        <v>3557.7428648600321</v>
      </c>
      <c r="M55">
        <f t="shared" si="3"/>
        <v>3557.7428648600321</v>
      </c>
      <c r="N55" s="33">
        <f>SUMPRODUCT($J$48:$J$57,$J$19:$J$28)</f>
        <v>3557.7428648600312</v>
      </c>
    </row>
    <row r="56" spans="2:15" x14ac:dyDescent="0.15">
      <c r="B56" s="20" t="s">
        <v>11</v>
      </c>
      <c r="C56" s="14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5">
        <v>0</v>
      </c>
      <c r="M56">
        <f t="shared" si="3"/>
        <v>0</v>
      </c>
      <c r="N56" s="33">
        <f>SUMPRODUCT($K$48:$K$57,$K$19:$K$28)</f>
        <v>0</v>
      </c>
    </row>
    <row r="57" spans="2:15" ht="14" thickBot="1" x14ac:dyDescent="0.2">
      <c r="B57" s="20" t="s">
        <v>14</v>
      </c>
      <c r="C57" s="16">
        <v>0</v>
      </c>
      <c r="D57" s="17">
        <v>0</v>
      </c>
      <c r="E57" s="17">
        <v>0</v>
      </c>
      <c r="F57" s="17">
        <v>0</v>
      </c>
      <c r="G57" s="17">
        <v>46.215079814532807</v>
      </c>
      <c r="H57" s="17">
        <v>0</v>
      </c>
      <c r="I57" s="17">
        <v>0</v>
      </c>
      <c r="J57" s="17">
        <v>0</v>
      </c>
      <c r="K57" s="17">
        <v>0</v>
      </c>
      <c r="L57" s="18">
        <v>0</v>
      </c>
      <c r="M57">
        <f t="shared" si="3"/>
        <v>46.215079814532807</v>
      </c>
      <c r="N57" s="33">
        <f>SUMPRODUCT($L$48:$L$57,$L$19:$L$28)</f>
        <v>46.215079814531819</v>
      </c>
    </row>
    <row r="58" spans="2:15" x14ac:dyDescent="0.15">
      <c r="B58" s="25" t="s">
        <v>24</v>
      </c>
      <c r="C58" s="33">
        <f>SUMPRODUCT($C$48:$C$57,$C$19:$C$28)</f>
        <v>1.2437340046744796E-14</v>
      </c>
      <c r="D58" s="33">
        <f>SUMPRODUCT($D$48:$D$57,$D$19:$D$28)</f>
        <v>0</v>
      </c>
      <c r="E58" s="33">
        <f>SUMPRODUCT($E$48:$E$57,$E$19:$E$28)</f>
        <v>0</v>
      </c>
      <c r="F58" s="33">
        <f>SUMPRODUCT($F$48:$F$57,$F$19:$F$28)</f>
        <v>0</v>
      </c>
      <c r="G58" s="33">
        <f>SUMPRODUCT($G$48:$G$57,$G$19:$G$28)</f>
        <v>52.583517812975423</v>
      </c>
      <c r="H58" s="33">
        <f>SUMPRODUCT($H$48:$H$57,$H$19:$H$28)</f>
        <v>1.994574505559399E-15</v>
      </c>
      <c r="I58" s="33">
        <f>SUMPRODUCT($I$48:$I$57,$I$19:$I$28)</f>
        <v>0</v>
      </c>
      <c r="J58" s="33">
        <f>SUMPRODUCT($J$48:$J$57,$J$19:$J$28)</f>
        <v>3557.7428648600312</v>
      </c>
      <c r="K58" s="33">
        <f>SUMPRODUCT($K$48:$K$57,$K$19:$K$28)</f>
        <v>0</v>
      </c>
      <c r="L58" s="33">
        <f>SUMPRODUCT($L$48:$L$57,$L$19:$L$28)</f>
        <v>46.215079814531819</v>
      </c>
    </row>
    <row r="59" spans="2:15" x14ac:dyDescent="0.15">
      <c r="B59" s="23"/>
      <c r="C59" s="23" t="s">
        <v>26</v>
      </c>
      <c r="D59" s="34">
        <f>SUMPRODUCT(N48:N57,D19:D28)</f>
        <v>99.999999999992752</v>
      </c>
    </row>
    <row r="60" spans="2:15" x14ac:dyDescent="0.15">
      <c r="B60" s="24"/>
      <c r="C60" s="23" t="s">
        <v>27</v>
      </c>
      <c r="D60" s="35">
        <f>SUMPRODUCT(M48:M57,D19:D28)</f>
        <v>100.31966028535247</v>
      </c>
    </row>
  </sheetData>
  <mergeCells count="2">
    <mergeCell ref="A19:A28"/>
    <mergeCell ref="C17:L17"/>
  </mergeCells>
  <phoneticPr fontId="0" type="noConversion"/>
  <printOptions horizontalCentered="1" verticalCentered="1" headings="1" gridLines="1"/>
  <pageMargins left="0" right="0" top="0" bottom="0" header="0" footer="0"/>
  <pageSetup scale="97" orientation="portrait" blackAndWhite="1" horizontalDpi="204" verticalDpi="196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Exchange Plan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MSIS MSIS</dc:creator>
  <cp:lastModifiedBy>一夫 何</cp:lastModifiedBy>
  <cp:lastPrinted>2002-05-28T12:55:18Z</cp:lastPrinted>
  <dcterms:created xsi:type="dcterms:W3CDTF">2002-05-14T14:03:07Z</dcterms:created>
  <dcterms:modified xsi:type="dcterms:W3CDTF">2019-09-18T21:44:29Z</dcterms:modified>
</cp:coreProperties>
</file>