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sses\FINANCE\2019\"/>
    </mc:Choice>
  </mc:AlternateContent>
  <xr:revisionPtr revIDLastSave="0" documentId="13_ncr:1_{F8C8CA32-9D75-4F24-879E-E0998D6C101A}" xr6:coauthVersionLast="45" xr6:coauthVersionMax="45" xr10:uidLastSave="{00000000-0000-0000-0000-000000000000}"/>
  <bookViews>
    <workbookView xWindow="12105" yWindow="675" windowWidth="26250" windowHeight="16845" xr2:uid="{00000000-000D-0000-FFFF-FFFF00000000}"/>
  </bookViews>
  <sheets>
    <sheet name="First Order Dominance" sheetId="1" r:id="rId1"/>
    <sheet name="Second Order Dominance" sheetId="3" r:id="rId2"/>
  </sheets>
  <definedNames>
    <definedName name="solver_adj" localSheetId="0" hidden="1">'First Order Dominance'!#REF!,'First Order Dominance'!#REF!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'First Order Dominance'!#REF!</definedName>
    <definedName name="solver_lin" localSheetId="0" hidden="1">1</definedName>
    <definedName name="solver_neg" localSheetId="0" hidden="1">1</definedName>
    <definedName name="solver_num" localSheetId="0" hidden="1">1</definedName>
    <definedName name="solver_nwt" localSheetId="0" hidden="1">1</definedName>
    <definedName name="solver_opt" localSheetId="0" hidden="1">'First Order Dominance'!#REF!</definedName>
    <definedName name="solver_pre" localSheetId="0" hidden="1">0.000001</definedName>
    <definedName name="solver_rel1" localSheetId="0" hidden="1">3</definedName>
    <definedName name="solver_rhs1" localSheetId="0" hidden="1">'First Order Dominance'!#REF!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3" i="1"/>
  <c r="F5" i="3"/>
  <c r="F6" i="3"/>
  <c r="F7" i="3"/>
  <c r="F8" i="3"/>
  <c r="F9" i="3"/>
  <c r="F10" i="3"/>
  <c r="F11" i="3"/>
  <c r="F12" i="3"/>
  <c r="F13" i="3"/>
  <c r="F14" i="3"/>
  <c r="F15" i="3"/>
  <c r="F4" i="3"/>
  <c r="G4" i="3" s="1"/>
  <c r="E58" i="1"/>
  <c r="E36" i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C16" i="1"/>
  <c r="D16" i="1"/>
  <c r="E16" i="1"/>
  <c r="F16" i="1"/>
  <c r="G16" i="1"/>
  <c r="H16" i="1"/>
  <c r="I16" i="1"/>
  <c r="J16" i="1"/>
  <c r="K16" i="1"/>
  <c r="L16" i="1"/>
  <c r="M16" i="1"/>
  <c r="B16" i="1"/>
  <c r="B15" i="1"/>
  <c r="C15" i="1"/>
  <c r="D15" i="1"/>
  <c r="E15" i="1"/>
  <c r="F15" i="1"/>
  <c r="G15" i="1"/>
  <c r="H15" i="1"/>
  <c r="I15" i="1"/>
  <c r="J15" i="1"/>
  <c r="K15" i="1"/>
  <c r="L15" i="1"/>
  <c r="M15" i="1"/>
  <c r="C14" i="1"/>
  <c r="D14" i="1"/>
  <c r="E14" i="1"/>
  <c r="F14" i="1"/>
  <c r="G14" i="1"/>
  <c r="H14" i="1"/>
  <c r="I14" i="1"/>
  <c r="J14" i="1"/>
  <c r="K14" i="1"/>
  <c r="L14" i="1"/>
  <c r="M14" i="1"/>
  <c r="B14" i="1"/>
  <c r="L5" i="3" l="1"/>
  <c r="K5" i="3"/>
  <c r="J5" i="3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B20" i="1" a="1"/>
  <c r="B20" i="1" s="1"/>
  <c r="L6" i="3" l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J6" i="3"/>
  <c r="J7" i="3" s="1"/>
  <c r="J8" i="3" s="1"/>
  <c r="J9" i="3" s="1"/>
  <c r="J10" i="3" s="1"/>
  <c r="J11" i="3" s="1"/>
  <c r="J12" i="3" s="1"/>
  <c r="J13" i="3" s="1"/>
  <c r="J14" i="3" s="1"/>
  <c r="J15" i="3" s="1"/>
  <c r="J16" i="3" s="1"/>
  <c r="K6" i="3"/>
  <c r="K7" i="3" s="1"/>
  <c r="K8" i="3" s="1"/>
  <c r="K9" i="3" s="1"/>
  <c r="K10" i="3" s="1"/>
  <c r="K11" i="3" s="1"/>
  <c r="K12" i="3" s="1"/>
  <c r="K13" i="3" s="1"/>
  <c r="K14" i="3" s="1"/>
  <c r="K15" i="3" s="1"/>
  <c r="K16" i="3" s="1"/>
  <c r="D31" i="1"/>
  <c r="C30" i="1"/>
  <c r="B29" i="1"/>
  <c r="D27" i="1"/>
  <c r="C26" i="1"/>
  <c r="B25" i="1"/>
  <c r="D23" i="1"/>
  <c r="C22" i="1"/>
  <c r="B21" i="1"/>
  <c r="C31" i="1"/>
  <c r="B30" i="1"/>
  <c r="D28" i="1"/>
  <c r="C27" i="1"/>
  <c r="B26" i="1"/>
  <c r="D24" i="1"/>
  <c r="C23" i="1"/>
  <c r="B22" i="1"/>
  <c r="D20" i="1"/>
  <c r="B31" i="1"/>
  <c r="D29" i="1"/>
  <c r="C28" i="1"/>
  <c r="B27" i="1"/>
  <c r="D25" i="1"/>
  <c r="C24" i="1"/>
  <c r="B23" i="1"/>
  <c r="D21" i="1"/>
  <c r="C20" i="1"/>
  <c r="D30" i="1"/>
  <c r="C29" i="1"/>
  <c r="B28" i="1"/>
  <c r="D26" i="1"/>
  <c r="C25" i="1"/>
  <c r="B24" i="1"/>
  <c r="D22" i="1"/>
  <c r="C21" i="1"/>
</calcChain>
</file>

<file path=xl/sharedStrings.xml><?xml version="1.0" encoding="utf-8"?>
<sst xmlns="http://schemas.openxmlformats.org/spreadsheetml/2006/main" count="33" uniqueCount="19">
  <si>
    <t>Monthly Returns</t>
  </si>
  <si>
    <t>Asset</t>
  </si>
  <si>
    <t>Portfolios</t>
  </si>
  <si>
    <t>Portfolio 1 returns</t>
  </si>
  <si>
    <t>Portfolio 2 returns</t>
  </si>
  <si>
    <t>Portfolio 3 returns</t>
  </si>
  <si>
    <t>Sorted Returns</t>
  </si>
  <si>
    <t>Portfolio 1</t>
  </si>
  <si>
    <t>Portfolio 2</t>
  </si>
  <si>
    <t>Portfolio 3</t>
  </si>
  <si>
    <t>Returns</t>
  </si>
  <si>
    <t>Data for Graphs of Distribution Functions</t>
  </si>
  <si>
    <t>Value</t>
  </si>
  <si>
    <t>Integrated Distribution Functions</t>
  </si>
  <si>
    <t>Probability</t>
  </si>
  <si>
    <t>Cumulative</t>
  </si>
  <si>
    <t>added row</t>
  </si>
  <si>
    <t>Portfolios 2 and 3 dominate Portfolio 1 in the second order. They (2 and 3) cannot be compared.</t>
  </si>
  <si>
    <t>No first order dominance can be established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</si>
</sst>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 applyAlignment="1">
      <alignment horizontal="right"/>
    </xf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0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0" fontId="3" fillId="0" borderId="0" xfId="0" applyFont="1"/>
    <xf numFmtId="164" fontId="0" fillId="0" borderId="0" xfId="0" applyNumberForma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734275685418844E-2"/>
          <c:y val="3.4587288738440407E-2"/>
          <c:w val="0.88481349469870485"/>
          <c:h val="0.88737017685873376"/>
        </c:manualLayout>
      </c:layout>
      <c:scatterChart>
        <c:scatterStyle val="lineMarker"/>
        <c:varyColors val="0"/>
        <c:ser>
          <c:idx val="0"/>
          <c:order val="0"/>
          <c:tx>
            <c:v>Portfolio 1</c:v>
          </c:tx>
          <c:spPr>
            <a:ln w="19050"/>
          </c:spPr>
          <c:marker>
            <c:symbol val="diamond"/>
            <c:size val="5"/>
          </c:marker>
          <c:xVal>
            <c:numRef>
              <c:f>'First Order Dominance'!$B$35:$B$58</c:f>
              <c:numCache>
                <c:formatCode>0.0000</c:formatCode>
                <c:ptCount val="24"/>
                <c:pt idx="0">
                  <c:v>-0.03</c:v>
                </c:pt>
                <c:pt idx="1">
                  <c:v>-0.03</c:v>
                </c:pt>
                <c:pt idx="2">
                  <c:v>-2.4E-2</c:v>
                </c:pt>
                <c:pt idx="3">
                  <c:v>-2.4E-2</c:v>
                </c:pt>
                <c:pt idx="4">
                  <c:v>-1.0999999999999999E-2</c:v>
                </c:pt>
                <c:pt idx="5">
                  <c:v>-1.0999999999999999E-2</c:v>
                </c:pt>
                <c:pt idx="6">
                  <c:v>-4.0000000000000001E-3</c:v>
                </c:pt>
                <c:pt idx="7">
                  <c:v>-4.0000000000000001E-3</c:v>
                </c:pt>
                <c:pt idx="8">
                  <c:v>1.7000000000000001E-2</c:v>
                </c:pt>
                <c:pt idx="9">
                  <c:v>1.7000000000000001E-2</c:v>
                </c:pt>
                <c:pt idx="10">
                  <c:v>1.9E-2</c:v>
                </c:pt>
                <c:pt idx="11">
                  <c:v>1.9E-2</c:v>
                </c:pt>
                <c:pt idx="12">
                  <c:v>0.02</c:v>
                </c:pt>
                <c:pt idx="13">
                  <c:v>0.02</c:v>
                </c:pt>
                <c:pt idx="14">
                  <c:v>2.1000000000000001E-2</c:v>
                </c:pt>
                <c:pt idx="15">
                  <c:v>2.1000000000000001E-2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3.9E-2</c:v>
                </c:pt>
                <c:pt idx="19">
                  <c:v>3.9E-2</c:v>
                </c:pt>
                <c:pt idx="20">
                  <c:v>5.3999999999999999E-2</c:v>
                </c:pt>
                <c:pt idx="21">
                  <c:v>5.3999999999999999E-2</c:v>
                </c:pt>
                <c:pt idx="22">
                  <c:v>5.6000000000000001E-2</c:v>
                </c:pt>
                <c:pt idx="23">
                  <c:v>5.6000000000000001E-2</c:v>
                </c:pt>
              </c:numCache>
            </c:numRef>
          </c:xVal>
          <c:yVal>
            <c:numRef>
              <c:f>'First Order Dominance'!$E$35:$E$58</c:f>
              <c:numCache>
                <c:formatCode>General</c:formatCode>
                <c:ptCount val="24"/>
                <c:pt idx="0" formatCode="0.0000">
                  <c:v>0</c:v>
                </c:pt>
                <c:pt idx="1">
                  <c:v>8.3333333333333329E-2</c:v>
                </c:pt>
                <c:pt idx="2">
                  <c:v>8.3333333333333329E-2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0.25</c:v>
                </c:pt>
                <c:pt idx="6">
                  <c:v>0.25</c:v>
                </c:pt>
                <c:pt idx="7">
                  <c:v>0.33333333333333331</c:v>
                </c:pt>
                <c:pt idx="8">
                  <c:v>0.33333333333333331</c:v>
                </c:pt>
                <c:pt idx="9">
                  <c:v>0.41666666666666663</c:v>
                </c:pt>
                <c:pt idx="10">
                  <c:v>0.41666666666666663</c:v>
                </c:pt>
                <c:pt idx="11">
                  <c:v>0.49999999999999994</c:v>
                </c:pt>
                <c:pt idx="12">
                  <c:v>0.49999999999999994</c:v>
                </c:pt>
                <c:pt idx="13">
                  <c:v>0.58333333333333326</c:v>
                </c:pt>
                <c:pt idx="14">
                  <c:v>0.58333333333333326</c:v>
                </c:pt>
                <c:pt idx="15">
                  <c:v>0.66666666666666663</c:v>
                </c:pt>
                <c:pt idx="16">
                  <c:v>0.66666666666666663</c:v>
                </c:pt>
                <c:pt idx="17">
                  <c:v>0.75</c:v>
                </c:pt>
                <c:pt idx="18">
                  <c:v>0.75</c:v>
                </c:pt>
                <c:pt idx="19">
                  <c:v>0.83333333333333337</c:v>
                </c:pt>
                <c:pt idx="20">
                  <c:v>0.83333333333333337</c:v>
                </c:pt>
                <c:pt idx="21">
                  <c:v>0.91666666666666674</c:v>
                </c:pt>
                <c:pt idx="22">
                  <c:v>0.91666666666666674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41-4BAD-89BC-2056E31402B1}"/>
            </c:ext>
          </c:extLst>
        </c:ser>
        <c:ser>
          <c:idx val="1"/>
          <c:order val="1"/>
          <c:tx>
            <c:v>Portfolio 2</c:v>
          </c:tx>
          <c:spPr>
            <a:ln w="19050"/>
          </c:spPr>
          <c:marker>
            <c:symbol val="square"/>
            <c:size val="4"/>
          </c:marker>
          <c:xVal>
            <c:numRef>
              <c:f>'First Order Dominance'!$C$35:$C$58</c:f>
              <c:numCache>
                <c:formatCode>0.0000</c:formatCode>
                <c:ptCount val="24"/>
                <c:pt idx="0">
                  <c:v>-1.6999999999999988E-3</c:v>
                </c:pt>
                <c:pt idx="1">
                  <c:v>-1.6999999999999988E-3</c:v>
                </c:pt>
                <c:pt idx="2">
                  <c:v>-4.0000000000000029E-4</c:v>
                </c:pt>
                <c:pt idx="3">
                  <c:v>-4.0000000000000029E-4</c:v>
                </c:pt>
                <c:pt idx="4">
                  <c:v>-4.0000000000000029E-4</c:v>
                </c:pt>
                <c:pt idx="5">
                  <c:v>-4.0000000000000029E-4</c:v>
                </c:pt>
                <c:pt idx="6">
                  <c:v>5.3000000000000018E-3</c:v>
                </c:pt>
                <c:pt idx="7">
                  <c:v>5.3000000000000018E-3</c:v>
                </c:pt>
                <c:pt idx="8">
                  <c:v>8.1000000000000013E-3</c:v>
                </c:pt>
                <c:pt idx="9">
                  <c:v>8.1000000000000013E-3</c:v>
                </c:pt>
                <c:pt idx="10">
                  <c:v>1.0499999999999999E-2</c:v>
                </c:pt>
                <c:pt idx="11">
                  <c:v>1.0499999999999999E-2</c:v>
                </c:pt>
                <c:pt idx="12">
                  <c:v>1.4200000000000001E-2</c:v>
                </c:pt>
                <c:pt idx="13">
                  <c:v>1.4200000000000001E-2</c:v>
                </c:pt>
                <c:pt idx="14">
                  <c:v>1.4600000000000002E-2</c:v>
                </c:pt>
                <c:pt idx="15">
                  <c:v>1.4600000000000002E-2</c:v>
                </c:pt>
                <c:pt idx="16">
                  <c:v>1.5800000000000002E-2</c:v>
                </c:pt>
                <c:pt idx="17">
                  <c:v>1.5800000000000002E-2</c:v>
                </c:pt>
                <c:pt idx="18">
                  <c:v>1.8599999999999998E-2</c:v>
                </c:pt>
                <c:pt idx="19">
                  <c:v>1.8599999999999998E-2</c:v>
                </c:pt>
                <c:pt idx="20">
                  <c:v>1.9700000000000002E-2</c:v>
                </c:pt>
                <c:pt idx="21">
                  <c:v>1.9700000000000002E-2</c:v>
                </c:pt>
                <c:pt idx="22">
                  <c:v>2.2200000000000004E-2</c:v>
                </c:pt>
                <c:pt idx="23">
                  <c:v>2.2200000000000004E-2</c:v>
                </c:pt>
              </c:numCache>
            </c:numRef>
          </c:xVal>
          <c:yVal>
            <c:numRef>
              <c:f>'First Order Dominance'!$E$35:$E$58</c:f>
              <c:numCache>
                <c:formatCode>General</c:formatCode>
                <c:ptCount val="24"/>
                <c:pt idx="0" formatCode="0.0000">
                  <c:v>0</c:v>
                </c:pt>
                <c:pt idx="1">
                  <c:v>8.3333333333333329E-2</c:v>
                </c:pt>
                <c:pt idx="2">
                  <c:v>8.3333333333333329E-2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0.25</c:v>
                </c:pt>
                <c:pt idx="6">
                  <c:v>0.25</c:v>
                </c:pt>
                <c:pt idx="7">
                  <c:v>0.33333333333333331</c:v>
                </c:pt>
                <c:pt idx="8">
                  <c:v>0.33333333333333331</c:v>
                </c:pt>
                <c:pt idx="9">
                  <c:v>0.41666666666666663</c:v>
                </c:pt>
                <c:pt idx="10">
                  <c:v>0.41666666666666663</c:v>
                </c:pt>
                <c:pt idx="11">
                  <c:v>0.49999999999999994</c:v>
                </c:pt>
                <c:pt idx="12">
                  <c:v>0.49999999999999994</c:v>
                </c:pt>
                <c:pt idx="13">
                  <c:v>0.58333333333333326</c:v>
                </c:pt>
                <c:pt idx="14">
                  <c:v>0.58333333333333326</c:v>
                </c:pt>
                <c:pt idx="15">
                  <c:v>0.66666666666666663</c:v>
                </c:pt>
                <c:pt idx="16">
                  <c:v>0.66666666666666663</c:v>
                </c:pt>
                <c:pt idx="17">
                  <c:v>0.75</c:v>
                </c:pt>
                <c:pt idx="18">
                  <c:v>0.75</c:v>
                </c:pt>
                <c:pt idx="19">
                  <c:v>0.83333333333333337</c:v>
                </c:pt>
                <c:pt idx="20">
                  <c:v>0.83333333333333337</c:v>
                </c:pt>
                <c:pt idx="21">
                  <c:v>0.91666666666666674</c:v>
                </c:pt>
                <c:pt idx="22">
                  <c:v>0.91666666666666674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41-4BAD-89BC-2056E31402B1}"/>
            </c:ext>
          </c:extLst>
        </c:ser>
        <c:ser>
          <c:idx val="2"/>
          <c:order val="2"/>
          <c:tx>
            <c:v>Portfolio 3</c:v>
          </c:tx>
          <c:spPr>
            <a:ln w="19050"/>
          </c:spPr>
          <c:marker>
            <c:symbol val="triangle"/>
            <c:size val="4"/>
          </c:marker>
          <c:xVal>
            <c:numRef>
              <c:f>'First Order Dominance'!$D$35:$D$58</c:f>
              <c:numCache>
                <c:formatCode>0.0000</c:formatCode>
                <c:ptCount val="24"/>
                <c:pt idx="0">
                  <c:v>-1.3000000000000001E-2</c:v>
                </c:pt>
                <c:pt idx="1">
                  <c:v>-1.3000000000000001E-2</c:v>
                </c:pt>
                <c:pt idx="2">
                  <c:v>-8.7999999999999988E-3</c:v>
                </c:pt>
                <c:pt idx="3">
                  <c:v>-8.7999999999999988E-3</c:v>
                </c:pt>
                <c:pt idx="4">
                  <c:v>-8.7999999999999988E-3</c:v>
                </c:pt>
                <c:pt idx="5">
                  <c:v>-8.7999999999999988E-3</c:v>
                </c:pt>
                <c:pt idx="6">
                  <c:v>5.7999999999999996E-3</c:v>
                </c:pt>
                <c:pt idx="7">
                  <c:v>5.7999999999999996E-3</c:v>
                </c:pt>
                <c:pt idx="8">
                  <c:v>8.8000000000000005E-3</c:v>
                </c:pt>
                <c:pt idx="9">
                  <c:v>8.8000000000000005E-3</c:v>
                </c:pt>
                <c:pt idx="10">
                  <c:v>9.4000000000000004E-3</c:v>
                </c:pt>
                <c:pt idx="11">
                  <c:v>9.4000000000000004E-3</c:v>
                </c:pt>
                <c:pt idx="12">
                  <c:v>1.1600000000000001E-2</c:v>
                </c:pt>
                <c:pt idx="13">
                  <c:v>1.1600000000000001E-2</c:v>
                </c:pt>
                <c:pt idx="14">
                  <c:v>1.72E-2</c:v>
                </c:pt>
                <c:pt idx="15">
                  <c:v>1.72E-2</c:v>
                </c:pt>
                <c:pt idx="16">
                  <c:v>1.8599999999999998E-2</c:v>
                </c:pt>
                <c:pt idx="17">
                  <c:v>1.8599999999999998E-2</c:v>
                </c:pt>
                <c:pt idx="18">
                  <c:v>2.6599999999999999E-2</c:v>
                </c:pt>
                <c:pt idx="19">
                  <c:v>2.6599999999999999E-2</c:v>
                </c:pt>
                <c:pt idx="20">
                  <c:v>3.6600000000000001E-2</c:v>
                </c:pt>
                <c:pt idx="21">
                  <c:v>3.6600000000000001E-2</c:v>
                </c:pt>
                <c:pt idx="22">
                  <c:v>3.9400000000000004E-2</c:v>
                </c:pt>
                <c:pt idx="23">
                  <c:v>3.9400000000000004E-2</c:v>
                </c:pt>
              </c:numCache>
            </c:numRef>
          </c:xVal>
          <c:yVal>
            <c:numRef>
              <c:f>'First Order Dominance'!$E$35:$E$58</c:f>
              <c:numCache>
                <c:formatCode>General</c:formatCode>
                <c:ptCount val="24"/>
                <c:pt idx="0" formatCode="0.0000">
                  <c:v>0</c:v>
                </c:pt>
                <c:pt idx="1">
                  <c:v>8.3333333333333329E-2</c:v>
                </c:pt>
                <c:pt idx="2">
                  <c:v>8.3333333333333329E-2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0.25</c:v>
                </c:pt>
                <c:pt idx="6">
                  <c:v>0.25</c:v>
                </c:pt>
                <c:pt idx="7">
                  <c:v>0.33333333333333331</c:v>
                </c:pt>
                <c:pt idx="8">
                  <c:v>0.33333333333333331</c:v>
                </c:pt>
                <c:pt idx="9">
                  <c:v>0.41666666666666663</c:v>
                </c:pt>
                <c:pt idx="10">
                  <c:v>0.41666666666666663</c:v>
                </c:pt>
                <c:pt idx="11">
                  <c:v>0.49999999999999994</c:v>
                </c:pt>
                <c:pt idx="12">
                  <c:v>0.49999999999999994</c:v>
                </c:pt>
                <c:pt idx="13">
                  <c:v>0.58333333333333326</c:v>
                </c:pt>
                <c:pt idx="14">
                  <c:v>0.58333333333333326</c:v>
                </c:pt>
                <c:pt idx="15">
                  <c:v>0.66666666666666663</c:v>
                </c:pt>
                <c:pt idx="16">
                  <c:v>0.66666666666666663</c:v>
                </c:pt>
                <c:pt idx="17">
                  <c:v>0.75</c:v>
                </c:pt>
                <c:pt idx="18">
                  <c:v>0.75</c:v>
                </c:pt>
                <c:pt idx="19">
                  <c:v>0.83333333333333337</c:v>
                </c:pt>
                <c:pt idx="20">
                  <c:v>0.83333333333333337</c:v>
                </c:pt>
                <c:pt idx="21">
                  <c:v>0.91666666666666674</c:v>
                </c:pt>
                <c:pt idx="22">
                  <c:v>0.91666666666666674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41-4BAD-89BC-2056E3140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82952880"/>
        <c:axId val="-1882951248"/>
      </c:scatterChart>
      <c:valAx>
        <c:axId val="-1882952880"/>
        <c:scaling>
          <c:orientation val="minMax"/>
          <c:max val="7.0000000000000007E-2"/>
          <c:min val="-4.0000000000000008E-2"/>
        </c:scaling>
        <c:delete val="0"/>
        <c:axPos val="b"/>
        <c:numFmt formatCode="0.0000" sourceLinked="1"/>
        <c:majorTickMark val="out"/>
        <c:minorTickMark val="none"/>
        <c:tickLblPos val="nextTo"/>
        <c:crossAx val="-1882951248"/>
        <c:crosses val="autoZero"/>
        <c:crossBetween val="midCat"/>
        <c:majorUnit val="2.0000000000000004E-2"/>
      </c:valAx>
      <c:valAx>
        <c:axId val="-1882951248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9BBB59">
                  <a:shade val="95000"/>
                  <a:satMod val="105000"/>
                  <a:alpha val="0"/>
                </a:srgbClr>
              </a:solidFill>
            </a:ln>
          </c:spPr>
        </c:majorGridlines>
        <c:numFmt formatCode="0.0000" sourceLinked="1"/>
        <c:majorTickMark val="out"/>
        <c:minorTickMark val="none"/>
        <c:tickLblPos val="nextTo"/>
        <c:crossAx val="-18829528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967288727463298"/>
          <c:y val="0.6429146123089754"/>
          <c:w val="0.16705688897321569"/>
          <c:h val="0.168999190521745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Portfolio 1</c:v>
          </c:tx>
          <c:spPr>
            <a:ln w="19050"/>
          </c:spPr>
          <c:marker>
            <c:symbol val="diamond"/>
            <c:size val="5"/>
          </c:marker>
          <c:xVal>
            <c:numRef>
              <c:f>'Second Order Dominance'!$C$4:$C$16</c:f>
              <c:numCache>
                <c:formatCode>0.0000</c:formatCode>
                <c:ptCount val="13"/>
                <c:pt idx="0">
                  <c:v>-2.5999999999999999E-2</c:v>
                </c:pt>
                <c:pt idx="1">
                  <c:v>-2.1999999999999999E-2</c:v>
                </c:pt>
                <c:pt idx="2">
                  <c:v>-2.1000000000000001E-2</c:v>
                </c:pt>
                <c:pt idx="3">
                  <c:v>-4.0000000000000001E-3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1.6E-2</c:v>
                </c:pt>
                <c:pt idx="7">
                  <c:v>1.7999999999999999E-2</c:v>
                </c:pt>
                <c:pt idx="8">
                  <c:v>2.5999999999999999E-2</c:v>
                </c:pt>
                <c:pt idx="9">
                  <c:v>0.03</c:v>
                </c:pt>
                <c:pt idx="10">
                  <c:v>3.9E-2</c:v>
                </c:pt>
                <c:pt idx="11">
                  <c:v>7.2999999999999995E-2</c:v>
                </c:pt>
                <c:pt idx="12">
                  <c:v>0.08</c:v>
                </c:pt>
              </c:numCache>
            </c:numRef>
          </c:xVal>
          <c:yVal>
            <c:numRef>
              <c:f>'Second Order Dominance'!$J$4:$J$16</c:f>
              <c:numCache>
                <c:formatCode>General</c:formatCode>
                <c:ptCount val="13"/>
                <c:pt idx="0" formatCode="0.0000">
                  <c:v>0</c:v>
                </c:pt>
                <c:pt idx="1">
                  <c:v>3.3333333333333332E-4</c:v>
                </c:pt>
                <c:pt idx="2">
                  <c:v>4.9999999999999958E-4</c:v>
                </c:pt>
                <c:pt idx="3">
                  <c:v>4.7499999999999999E-3</c:v>
                </c:pt>
                <c:pt idx="4">
                  <c:v>7.083333333333333E-3</c:v>
                </c:pt>
                <c:pt idx="5">
                  <c:v>7.083333333333333E-3</c:v>
                </c:pt>
                <c:pt idx="6">
                  <c:v>1.3583333333333333E-2</c:v>
                </c:pt>
                <c:pt idx="7">
                  <c:v>1.4749999999999997E-2</c:v>
                </c:pt>
                <c:pt idx="8">
                  <c:v>2.0083333333333332E-2</c:v>
                </c:pt>
                <c:pt idx="9">
                  <c:v>2.3083333333333331E-2</c:v>
                </c:pt>
                <c:pt idx="10">
                  <c:v>3.058333333333333E-2</c:v>
                </c:pt>
                <c:pt idx="11">
                  <c:v>6.1749999999999999E-2</c:v>
                </c:pt>
                <c:pt idx="12">
                  <c:v>6.8750000000000006E-2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34-47B5-8623-2437BC4F8E20}"/>
            </c:ext>
          </c:extLst>
        </c:ser>
        <c:ser>
          <c:idx val="1"/>
          <c:order val="1"/>
          <c:tx>
            <c:v>Portfolio 2</c:v>
          </c:tx>
          <c:spPr>
            <a:ln w="19050"/>
          </c:spPr>
          <c:marker>
            <c:symbol val="square"/>
            <c:size val="4"/>
          </c:marker>
          <c:xVal>
            <c:numRef>
              <c:f>'Second Order Dominance'!$D$4:$D$16</c:f>
              <c:numCache>
                <c:formatCode>0.0000</c:formatCode>
                <c:ptCount val="13"/>
                <c:pt idx="0">
                  <c:v>-1.6999999999999988E-3</c:v>
                </c:pt>
                <c:pt idx="1">
                  <c:v>-4.0000000000000029E-4</c:v>
                </c:pt>
                <c:pt idx="2">
                  <c:v>3.1999999999999993E-3</c:v>
                </c:pt>
                <c:pt idx="3">
                  <c:v>5.3000000000000018E-3</c:v>
                </c:pt>
                <c:pt idx="4">
                  <c:v>8.1000000000000013E-3</c:v>
                </c:pt>
                <c:pt idx="5">
                  <c:v>1.0499999999999999E-2</c:v>
                </c:pt>
                <c:pt idx="6">
                  <c:v>1.4200000000000001E-2</c:v>
                </c:pt>
                <c:pt idx="7">
                  <c:v>1.4600000000000002E-2</c:v>
                </c:pt>
                <c:pt idx="8">
                  <c:v>1.5800000000000002E-2</c:v>
                </c:pt>
                <c:pt idx="9">
                  <c:v>1.8599999999999998E-2</c:v>
                </c:pt>
                <c:pt idx="10">
                  <c:v>1.9700000000000002E-2</c:v>
                </c:pt>
                <c:pt idx="11">
                  <c:v>2.2200000000000004E-2</c:v>
                </c:pt>
                <c:pt idx="12">
                  <c:v>0.08</c:v>
                </c:pt>
              </c:numCache>
            </c:numRef>
          </c:xVal>
          <c:yVal>
            <c:numRef>
              <c:f>'Second Order Dominance'!$K$4:$K$16</c:f>
              <c:numCache>
                <c:formatCode>General</c:formatCode>
                <c:ptCount val="13"/>
                <c:pt idx="0" formatCode="0.0000">
                  <c:v>0</c:v>
                </c:pt>
                <c:pt idx="1">
                  <c:v>1.0833333333333322E-4</c:v>
                </c:pt>
                <c:pt idx="2">
                  <c:v>7.0833333333333306E-4</c:v>
                </c:pt>
                <c:pt idx="3">
                  <c:v>1.2333333333333337E-3</c:v>
                </c:pt>
                <c:pt idx="4">
                  <c:v>2.1666666666666666E-3</c:v>
                </c:pt>
                <c:pt idx="5">
                  <c:v>3.1666666666666657E-3</c:v>
                </c:pt>
                <c:pt idx="6">
                  <c:v>5.0166666666666667E-3</c:v>
                </c:pt>
                <c:pt idx="7">
                  <c:v>5.2500000000000003E-3</c:v>
                </c:pt>
                <c:pt idx="8">
                  <c:v>6.0499999999999998E-3</c:v>
                </c:pt>
                <c:pt idx="9">
                  <c:v>8.1499999999999975E-3</c:v>
                </c:pt>
                <c:pt idx="10">
                  <c:v>9.0666666666666673E-3</c:v>
                </c:pt>
                <c:pt idx="11">
                  <c:v>1.1358333333333337E-2</c:v>
                </c:pt>
                <c:pt idx="12">
                  <c:v>6.9158333333333336E-2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34-47B5-8623-2437BC4F8E20}"/>
            </c:ext>
          </c:extLst>
        </c:ser>
        <c:ser>
          <c:idx val="2"/>
          <c:order val="2"/>
          <c:tx>
            <c:v>Portfolio 3</c:v>
          </c:tx>
          <c:spPr>
            <a:ln w="19050"/>
          </c:spPr>
          <c:xVal>
            <c:numRef>
              <c:f>'Second Order Dominance'!$E$4:$E$16</c:f>
              <c:numCache>
                <c:formatCode>0.0000</c:formatCode>
                <c:ptCount val="13"/>
                <c:pt idx="0">
                  <c:v>-1.3000000000000001E-2</c:v>
                </c:pt>
                <c:pt idx="1">
                  <c:v>-8.7999999999999988E-3</c:v>
                </c:pt>
                <c:pt idx="2">
                  <c:v>-2.1684043449710089E-19</c:v>
                </c:pt>
                <c:pt idx="3">
                  <c:v>5.7999999999999996E-3</c:v>
                </c:pt>
                <c:pt idx="4">
                  <c:v>8.8000000000000005E-3</c:v>
                </c:pt>
                <c:pt idx="5">
                  <c:v>9.4000000000000004E-3</c:v>
                </c:pt>
                <c:pt idx="6">
                  <c:v>1.1600000000000001E-2</c:v>
                </c:pt>
                <c:pt idx="7">
                  <c:v>1.72E-2</c:v>
                </c:pt>
                <c:pt idx="8">
                  <c:v>1.8599999999999998E-2</c:v>
                </c:pt>
                <c:pt idx="9">
                  <c:v>2.6599999999999999E-2</c:v>
                </c:pt>
                <c:pt idx="10">
                  <c:v>3.6600000000000001E-2</c:v>
                </c:pt>
                <c:pt idx="11">
                  <c:v>3.9400000000000004E-2</c:v>
                </c:pt>
                <c:pt idx="12">
                  <c:v>0.08</c:v>
                </c:pt>
              </c:numCache>
            </c:numRef>
          </c:xVal>
          <c:yVal>
            <c:numRef>
              <c:f>'Second Order Dominance'!$L$4:$L$16</c:f>
              <c:numCache>
                <c:formatCode>General</c:formatCode>
                <c:ptCount val="13"/>
                <c:pt idx="0" formatCode="0.0000">
                  <c:v>0</c:v>
                </c:pt>
                <c:pt idx="1">
                  <c:v>3.5000000000000016E-4</c:v>
                </c:pt>
                <c:pt idx="2">
                  <c:v>1.8166666666666665E-3</c:v>
                </c:pt>
                <c:pt idx="3">
                  <c:v>3.2666666666666664E-3</c:v>
                </c:pt>
                <c:pt idx="4">
                  <c:v>4.2666666666666669E-3</c:v>
                </c:pt>
                <c:pt idx="5">
                  <c:v>4.5166666666666671E-3</c:v>
                </c:pt>
                <c:pt idx="6">
                  <c:v>5.6166666666666674E-3</c:v>
                </c:pt>
                <c:pt idx="7">
                  <c:v>8.8833333333333334E-3</c:v>
                </c:pt>
                <c:pt idx="8">
                  <c:v>9.8166666666666662E-3</c:v>
                </c:pt>
                <c:pt idx="9">
                  <c:v>1.5816666666666666E-2</c:v>
                </c:pt>
                <c:pt idx="10">
                  <c:v>2.4150000000000001E-2</c:v>
                </c:pt>
                <c:pt idx="11">
                  <c:v>2.6716666666666673E-2</c:v>
                </c:pt>
                <c:pt idx="12">
                  <c:v>6.7316666666666664E-2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34-47B5-8623-2437BC4F8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82944720"/>
        <c:axId val="-1882944176"/>
      </c:scatterChart>
      <c:valAx>
        <c:axId val="-1882944720"/>
        <c:scaling>
          <c:orientation val="minMax"/>
          <c:max val="6.0000000000000005E-2"/>
          <c:min val="-3.0000000000000002E-2"/>
        </c:scaling>
        <c:delete val="0"/>
        <c:axPos val="b"/>
        <c:numFmt formatCode="0.0000" sourceLinked="1"/>
        <c:majorTickMark val="out"/>
        <c:minorTickMark val="none"/>
        <c:tickLblPos val="nextTo"/>
        <c:crossAx val="-1882944176"/>
        <c:crosses val="autoZero"/>
        <c:crossBetween val="midCat"/>
      </c:valAx>
      <c:valAx>
        <c:axId val="-1882944176"/>
        <c:scaling>
          <c:orientation val="minMax"/>
          <c:max val="6.0000000000000012E-2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-1882944720"/>
        <c:crosses val="autoZero"/>
        <c:crossBetween val="midCat"/>
        <c:majorUnit val="1.0000000000000002E-2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35</xdr:row>
      <xdr:rowOff>152400</xdr:rowOff>
    </xdr:from>
    <xdr:to>
      <xdr:col>14</xdr:col>
      <xdr:colOff>66675</xdr:colOff>
      <xdr:row>57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16</xdr:row>
      <xdr:rowOff>123824</xdr:rowOff>
    </xdr:from>
    <xdr:to>
      <xdr:col>16</xdr:col>
      <xdr:colOff>276225</xdr:colOff>
      <xdr:row>36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"/>
  <sheetViews>
    <sheetView tabSelected="1" topLeftCell="A28" workbookViewId="0">
      <selection activeCell="S56" sqref="S56"/>
    </sheetView>
  </sheetViews>
  <sheetFormatPr defaultRowHeight="15" x14ac:dyDescent="0.25"/>
  <cols>
    <col min="1" max="1" width="23.42578125" customWidth="1"/>
    <col min="2" max="4" width="10.28515625" bestFit="1" customWidth="1"/>
    <col min="5" max="6" width="10.5703125" bestFit="1" customWidth="1"/>
    <col min="7" max="7" width="11.7109375" bestFit="1" customWidth="1"/>
    <col min="9" max="10" width="10.5703125" bestFit="1" customWidth="1"/>
    <col min="11" max="11" width="11.7109375" bestFit="1" customWidth="1"/>
    <col min="13" max="13" width="12.5703125" bestFit="1" customWidth="1"/>
    <col min="14" max="14" width="1.85546875" customWidth="1"/>
    <col min="15" max="15" width="2.5703125" bestFit="1" customWidth="1"/>
    <col min="16" max="17" width="4" bestFit="1" customWidth="1"/>
  </cols>
  <sheetData>
    <row r="1" spans="1:19" x14ac:dyDescent="0.25">
      <c r="A1" s="1"/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O1" s="30" t="s">
        <v>2</v>
      </c>
      <c r="P1" s="30"/>
      <c r="Q1" s="30"/>
    </row>
    <row r="2" spans="1:19" ht="15.75" thickBot="1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O2" s="11">
        <v>1</v>
      </c>
      <c r="P2" s="11">
        <v>2</v>
      </c>
      <c r="Q2" s="11">
        <v>3</v>
      </c>
    </row>
    <row r="3" spans="1:19" x14ac:dyDescent="0.25">
      <c r="A3" s="1">
        <v>1</v>
      </c>
      <c r="B3" s="2">
        <v>4.0000000000000001E-3</v>
      </c>
      <c r="C3" s="3">
        <v>-2.5000000000000001E-2</v>
      </c>
      <c r="D3" s="3">
        <v>8.9999999999999993E-3</v>
      </c>
      <c r="E3" s="3">
        <v>1.2E-2</v>
      </c>
      <c r="F3" s="3">
        <v>4.7E-2</v>
      </c>
      <c r="G3" s="3">
        <v>-1.9E-2</v>
      </c>
      <c r="H3" s="3">
        <v>6.0000000000000001E-3</v>
      </c>
      <c r="I3" s="3">
        <v>-3.6999999999999998E-2</v>
      </c>
      <c r="J3" s="3">
        <v>2.5000000000000001E-2</v>
      </c>
      <c r="K3" s="3">
        <v>2.1000000000000001E-2</v>
      </c>
      <c r="L3" s="3">
        <v>1.7000000000000001E-2</v>
      </c>
      <c r="M3" s="4">
        <v>1.9E-2</v>
      </c>
      <c r="O3" s="13">
        <v>0</v>
      </c>
      <c r="P3" s="13">
        <v>0.1</v>
      </c>
      <c r="Q3" s="13">
        <v>0</v>
      </c>
      <c r="S3">
        <f>AVERAGE(B3:M3)</f>
        <v>6.5833333333333343E-3</v>
      </c>
    </row>
    <row r="4" spans="1:19" x14ac:dyDescent="0.25">
      <c r="A4" s="1">
        <v>2</v>
      </c>
      <c r="B4" s="5">
        <v>1.4E-2</v>
      </c>
      <c r="C4" s="12">
        <v>0</v>
      </c>
      <c r="D4" s="12">
        <v>-3.9E-2</v>
      </c>
      <c r="E4" s="12">
        <v>1.6E-2</v>
      </c>
      <c r="F4" s="12">
        <v>-6.0000000000000001E-3</v>
      </c>
      <c r="G4" s="12">
        <v>7.0000000000000007E-2</v>
      </c>
      <c r="H4" s="12">
        <v>-2.1000000000000001E-2</v>
      </c>
      <c r="I4" s="12">
        <v>-2.1999999999999999E-2</v>
      </c>
      <c r="J4" s="12">
        <v>1.9E-2</v>
      </c>
      <c r="K4" s="12">
        <v>2.5000000000000001E-2</v>
      </c>
      <c r="L4" s="12">
        <v>5.3999999999999999E-2</v>
      </c>
      <c r="M4" s="7">
        <v>0.04</v>
      </c>
      <c r="O4" s="14">
        <v>0</v>
      </c>
      <c r="P4" s="14">
        <v>0.1</v>
      </c>
      <c r="Q4" s="14">
        <v>0.2</v>
      </c>
      <c r="S4">
        <f t="shared" ref="S4:S12" si="0">AVERAGE(B4:M4)</f>
        <v>1.2500000000000002E-2</v>
      </c>
    </row>
    <row r="5" spans="1:19" x14ac:dyDescent="0.25">
      <c r="A5" s="1">
        <v>3</v>
      </c>
      <c r="B5" s="5">
        <v>1E-3</v>
      </c>
      <c r="C5" s="6">
        <v>6.0000000000000001E-3</v>
      </c>
      <c r="D5" s="6">
        <v>5.0000000000000001E-3</v>
      </c>
      <c r="E5" s="6">
        <v>1.9E-2</v>
      </c>
      <c r="F5" s="6">
        <v>1.6E-2</v>
      </c>
      <c r="G5" s="6">
        <v>5.7000000000000002E-2</v>
      </c>
      <c r="H5" s="6">
        <v>-5.1999999999999998E-2</v>
      </c>
      <c r="I5" s="6">
        <v>2.7E-2</v>
      </c>
      <c r="J5" s="6">
        <v>3.9E-2</v>
      </c>
      <c r="K5" s="6">
        <v>0</v>
      </c>
      <c r="L5" s="6">
        <v>1.0999999999999999E-2</v>
      </c>
      <c r="M5" s="7">
        <v>2E-3</v>
      </c>
      <c r="O5" s="14">
        <v>0</v>
      </c>
      <c r="P5" s="14">
        <v>0.1</v>
      </c>
      <c r="Q5" s="14">
        <v>0.2</v>
      </c>
      <c r="S5">
        <f t="shared" si="0"/>
        <v>1.091666666666667E-2</v>
      </c>
    </row>
    <row r="6" spans="1:19" x14ac:dyDescent="0.25">
      <c r="A6" s="1">
        <v>4</v>
      </c>
      <c r="B6" s="5">
        <v>-1.2E-2</v>
      </c>
      <c r="C6" s="6">
        <v>-2.1000000000000001E-2</v>
      </c>
      <c r="D6" s="6">
        <v>6.2E-2</v>
      </c>
      <c r="E6" s="6">
        <v>3.5999999999999997E-2</v>
      </c>
      <c r="F6" s="6">
        <v>-2E-3</v>
      </c>
      <c r="G6" s="6">
        <v>-3.7999999999999999E-2</v>
      </c>
      <c r="H6" s="6">
        <v>1.4999999999999999E-2</v>
      </c>
      <c r="I6" s="6">
        <v>-3.0000000000000001E-3</v>
      </c>
      <c r="J6" s="6">
        <v>2.4E-2</v>
      </c>
      <c r="K6" s="6">
        <v>1.2E-2</v>
      </c>
      <c r="L6" s="6">
        <v>4.8000000000000001E-2</v>
      </c>
      <c r="M6" s="7">
        <v>-7.0000000000000001E-3</v>
      </c>
      <c r="O6" s="14">
        <v>0</v>
      </c>
      <c r="P6" s="14">
        <v>0.1</v>
      </c>
      <c r="Q6" s="14">
        <v>0</v>
      </c>
      <c r="S6">
        <f t="shared" si="0"/>
        <v>9.4999999999999998E-3</v>
      </c>
    </row>
    <row r="7" spans="1:19" x14ac:dyDescent="0.25">
      <c r="A7" s="1">
        <v>5</v>
      </c>
      <c r="B7" s="5">
        <v>-4.2999999999999997E-2</v>
      </c>
      <c r="C7" s="6">
        <v>5.0000000000000001E-3</v>
      </c>
      <c r="D7" s="6">
        <v>2.3E-2</v>
      </c>
      <c r="E7" s="6">
        <v>0</v>
      </c>
      <c r="F7" s="6">
        <v>2.3E-2</v>
      </c>
      <c r="G7" s="6">
        <v>0.04</v>
      </c>
      <c r="H7" s="6">
        <v>3.4000000000000002E-2</v>
      </c>
      <c r="I7" s="6">
        <v>2.9000000000000001E-2</v>
      </c>
      <c r="J7" s="6">
        <v>-1.2999999999999999E-2</v>
      </c>
      <c r="K7" s="6">
        <v>-0.04</v>
      </c>
      <c r="L7" s="6">
        <v>1.0999999999999999E-2</v>
      </c>
      <c r="M7" s="7">
        <v>3.0000000000000001E-3</v>
      </c>
      <c r="O7" s="14">
        <v>0</v>
      </c>
      <c r="P7" s="14">
        <v>0.1</v>
      </c>
      <c r="Q7" s="14">
        <v>0</v>
      </c>
      <c r="S7">
        <f t="shared" si="0"/>
        <v>6.000000000000001E-3</v>
      </c>
    </row>
    <row r="8" spans="1:19" x14ac:dyDescent="0.25">
      <c r="A8" s="1">
        <v>6</v>
      </c>
      <c r="B8" s="5">
        <v>1.4999999999999999E-2</v>
      </c>
      <c r="C8" s="6">
        <v>-2.7E-2</v>
      </c>
      <c r="D8" s="6">
        <v>-0.01</v>
      </c>
      <c r="E8" s="6">
        <v>-2.7E-2</v>
      </c>
      <c r="F8" s="6">
        <v>2E-3</v>
      </c>
      <c r="G8" s="6">
        <v>3.7999999999999999E-2</v>
      </c>
      <c r="H8" s="6">
        <v>5.6000000000000001E-2</v>
      </c>
      <c r="I8" s="6">
        <v>-4.0000000000000001E-3</v>
      </c>
      <c r="J8" s="6">
        <v>0.08</v>
      </c>
      <c r="K8" s="6">
        <v>1E-3</v>
      </c>
      <c r="L8" s="6">
        <v>1.2999999999999999E-2</v>
      </c>
      <c r="M8" s="7">
        <v>2.5999999999999999E-2</v>
      </c>
      <c r="O8" s="14">
        <v>0</v>
      </c>
      <c r="P8" s="14">
        <v>0.1</v>
      </c>
      <c r="Q8" s="14">
        <v>0.2</v>
      </c>
      <c r="S8">
        <f t="shared" si="0"/>
        <v>1.3583333333333334E-2</v>
      </c>
    </row>
    <row r="9" spans="1:19" x14ac:dyDescent="0.25">
      <c r="A9" s="1">
        <v>7</v>
      </c>
      <c r="B9" s="5">
        <v>-1E-3</v>
      </c>
      <c r="C9" s="6">
        <v>1.0999999999999999E-2</v>
      </c>
      <c r="D9" s="6">
        <v>5.6000000000000001E-2</v>
      </c>
      <c r="E9" s="6">
        <v>-2.4E-2</v>
      </c>
      <c r="F9" s="6">
        <v>1.9E-2</v>
      </c>
      <c r="G9" s="6">
        <v>-4.8000000000000001E-2</v>
      </c>
      <c r="H9" s="6">
        <v>-1.4999999999999999E-2</v>
      </c>
      <c r="I9" s="6">
        <v>1.9E-2</v>
      </c>
      <c r="J9" s="6">
        <v>6.2E-2</v>
      </c>
      <c r="K9" s="6">
        <v>2.3E-2</v>
      </c>
      <c r="L9" s="6">
        <v>2E-3</v>
      </c>
      <c r="M9" s="7">
        <v>-1.7000000000000001E-2</v>
      </c>
      <c r="O9" s="14">
        <v>0</v>
      </c>
      <c r="P9" s="14">
        <v>0.1</v>
      </c>
      <c r="Q9" s="14">
        <v>0</v>
      </c>
      <c r="S9">
        <f t="shared" si="0"/>
        <v>7.2500000000000004E-3</v>
      </c>
    </row>
    <row r="10" spans="1:19" x14ac:dyDescent="0.25">
      <c r="A10" s="1">
        <v>8</v>
      </c>
      <c r="B10" s="5">
        <v>3.9E-2</v>
      </c>
      <c r="C10" s="6">
        <v>0.03</v>
      </c>
      <c r="D10" s="6">
        <v>3.0000000000000001E-3</v>
      </c>
      <c r="E10" s="6">
        <v>-4.0000000000000001E-3</v>
      </c>
      <c r="F10" s="6">
        <v>1.6E-2</v>
      </c>
      <c r="G10" s="6">
        <v>-2.1000000000000001E-2</v>
      </c>
      <c r="H10" s="6">
        <v>3.0000000000000001E-3</v>
      </c>
      <c r="I10" s="6">
        <v>1.7999999999999999E-2</v>
      </c>
      <c r="J10" s="6">
        <v>-2.5999999999999999E-2</v>
      </c>
      <c r="K10" s="6">
        <v>-2.1999999999999999E-2</v>
      </c>
      <c r="L10" s="6">
        <v>2.5999999999999999E-2</v>
      </c>
      <c r="M10" s="7">
        <v>7.2999999999999995E-2</v>
      </c>
      <c r="O10" s="14">
        <v>1</v>
      </c>
      <c r="P10" s="14">
        <v>0.1</v>
      </c>
      <c r="Q10" s="14">
        <v>0.2</v>
      </c>
      <c r="S10">
        <f t="shared" si="0"/>
        <v>1.1250000000000001E-2</v>
      </c>
    </row>
    <row r="11" spans="1:19" x14ac:dyDescent="0.25">
      <c r="A11" s="1">
        <v>9</v>
      </c>
      <c r="B11" s="5">
        <v>1.7000000000000001E-2</v>
      </c>
      <c r="C11" s="6">
        <v>0.02</v>
      </c>
      <c r="D11" s="6">
        <v>-2.4E-2</v>
      </c>
      <c r="E11" s="6">
        <v>-4.0000000000000001E-3</v>
      </c>
      <c r="F11" s="6">
        <v>1.9E-2</v>
      </c>
      <c r="G11" s="6">
        <v>3.9E-2</v>
      </c>
      <c r="H11" s="6">
        <v>-0.03</v>
      </c>
      <c r="I11" s="6">
        <v>2.5000000000000001E-2</v>
      </c>
      <c r="J11" s="6">
        <v>2.1000000000000001E-2</v>
      </c>
      <c r="K11" s="6">
        <v>5.3999999999999999E-2</v>
      </c>
      <c r="L11" s="6">
        <v>-1.0999999999999999E-2</v>
      </c>
      <c r="M11" s="7">
        <v>5.6000000000000001E-2</v>
      </c>
      <c r="O11" s="14">
        <v>0</v>
      </c>
      <c r="P11" s="14">
        <v>0.1</v>
      </c>
      <c r="Q11" s="14">
        <v>0.2</v>
      </c>
      <c r="S11">
        <f t="shared" si="0"/>
        <v>1.5166666666666667E-2</v>
      </c>
    </row>
    <row r="12" spans="1:19" ht="15.75" thickBot="1" x14ac:dyDescent="0.3">
      <c r="A12" s="1">
        <v>10</v>
      </c>
      <c r="B12" s="8">
        <v>0.108</v>
      </c>
      <c r="C12" s="9">
        <v>-3.0000000000000001E-3</v>
      </c>
      <c r="D12" s="9">
        <v>6.0999999999999999E-2</v>
      </c>
      <c r="E12" s="9">
        <v>8.0000000000000002E-3</v>
      </c>
      <c r="F12" s="9">
        <v>2.4E-2</v>
      </c>
      <c r="G12" s="9">
        <v>-3.6999999999999998E-2</v>
      </c>
      <c r="H12" s="9">
        <v>-1.2999999999999999E-2</v>
      </c>
      <c r="I12" s="9">
        <v>5.2999999999999999E-2</v>
      </c>
      <c r="J12" s="9">
        <v>-8.9999999999999993E-3</v>
      </c>
      <c r="K12" s="9">
        <v>-2.1000000000000001E-2</v>
      </c>
      <c r="L12" s="9">
        <v>2.5999999999999999E-2</v>
      </c>
      <c r="M12" s="10">
        <v>-8.9999999999999993E-3</v>
      </c>
      <c r="O12" s="15">
        <v>0</v>
      </c>
      <c r="P12" s="15">
        <v>0.1</v>
      </c>
      <c r="Q12" s="15">
        <v>0</v>
      </c>
      <c r="S12">
        <f t="shared" si="0"/>
        <v>1.5666666666666662E-2</v>
      </c>
    </row>
    <row r="13" spans="1:19" ht="15.75" thickBot="1" x14ac:dyDescent="0.3"/>
    <row r="14" spans="1:19" x14ac:dyDescent="0.25">
      <c r="A14" s="16" t="s">
        <v>3</v>
      </c>
      <c r="B14" s="17">
        <f>SUMPRODUCT(B3:B12,$O3:$O12)</f>
        <v>3.9E-2</v>
      </c>
      <c r="C14" s="18">
        <f t="shared" ref="C14:M14" si="1">SUMPRODUCT(C3:C12,$O3:$O12)</f>
        <v>0.03</v>
      </c>
      <c r="D14" s="18">
        <f t="shared" si="1"/>
        <v>3.0000000000000001E-3</v>
      </c>
      <c r="E14" s="18">
        <f t="shared" si="1"/>
        <v>-4.0000000000000001E-3</v>
      </c>
      <c r="F14" s="18">
        <f t="shared" si="1"/>
        <v>1.6E-2</v>
      </c>
      <c r="G14" s="18">
        <f t="shared" si="1"/>
        <v>-2.1000000000000001E-2</v>
      </c>
      <c r="H14" s="18">
        <f t="shared" si="1"/>
        <v>3.0000000000000001E-3</v>
      </c>
      <c r="I14" s="18">
        <f t="shared" si="1"/>
        <v>1.7999999999999999E-2</v>
      </c>
      <c r="J14" s="18">
        <f t="shared" si="1"/>
        <v>-2.5999999999999999E-2</v>
      </c>
      <c r="K14" s="18">
        <f t="shared" si="1"/>
        <v>-2.1999999999999999E-2</v>
      </c>
      <c r="L14" s="18">
        <f t="shared" si="1"/>
        <v>2.5999999999999999E-2</v>
      </c>
      <c r="M14" s="19">
        <f t="shared" si="1"/>
        <v>7.2999999999999995E-2</v>
      </c>
    </row>
    <row r="15" spans="1:19" x14ac:dyDescent="0.25">
      <c r="A15" s="16" t="s">
        <v>4</v>
      </c>
      <c r="B15" s="20">
        <f>SUMPRODUCT(B3:B12,$P3:$P12)</f>
        <v>1.4200000000000001E-2</v>
      </c>
      <c r="C15" s="21">
        <f t="shared" ref="C15:M15" si="2">SUMPRODUCT(C3:C12,$P3:$P12)</f>
        <v>-4.0000000000000029E-4</v>
      </c>
      <c r="D15" s="21">
        <f t="shared" si="2"/>
        <v>1.4600000000000002E-2</v>
      </c>
      <c r="E15" s="21">
        <f t="shared" si="2"/>
        <v>3.1999999999999993E-3</v>
      </c>
      <c r="F15" s="21">
        <f t="shared" si="2"/>
        <v>1.5800000000000002E-2</v>
      </c>
      <c r="G15" s="21">
        <f t="shared" si="2"/>
        <v>8.1000000000000013E-3</v>
      </c>
      <c r="H15" s="21">
        <f t="shared" si="2"/>
        <v>-1.6999999999999988E-3</v>
      </c>
      <c r="I15" s="21">
        <f t="shared" si="2"/>
        <v>1.0499999999999999E-2</v>
      </c>
      <c r="J15" s="21">
        <f t="shared" si="2"/>
        <v>2.2200000000000004E-2</v>
      </c>
      <c r="K15" s="21">
        <f t="shared" si="2"/>
        <v>5.3000000000000018E-3</v>
      </c>
      <c r="L15" s="21">
        <f t="shared" si="2"/>
        <v>1.9700000000000002E-2</v>
      </c>
      <c r="M15" s="22">
        <f t="shared" si="2"/>
        <v>1.8599999999999998E-2</v>
      </c>
    </row>
    <row r="16" spans="1:19" ht="15.75" thickBot="1" x14ac:dyDescent="0.3">
      <c r="A16" s="16" t="s">
        <v>5</v>
      </c>
      <c r="B16" s="23">
        <f>SUMPRODUCT(B3:B12,$Q3:$Q12)</f>
        <v>1.72E-2</v>
      </c>
      <c r="C16" s="24">
        <f t="shared" ref="C16:M16" si="3">SUMPRODUCT(C3:C12,$Q3:$Q12)</f>
        <v>5.7999999999999996E-3</v>
      </c>
      <c r="D16" s="24">
        <f t="shared" si="3"/>
        <v>-1.3000000000000001E-2</v>
      </c>
      <c r="E16" s="24">
        <f t="shared" si="3"/>
        <v>-2.1684043449710089E-19</v>
      </c>
      <c r="F16" s="24">
        <f t="shared" si="3"/>
        <v>9.4000000000000004E-3</v>
      </c>
      <c r="G16" s="24">
        <f t="shared" si="3"/>
        <v>3.6600000000000001E-2</v>
      </c>
      <c r="H16" s="24">
        <f t="shared" si="3"/>
        <v>-8.7999999999999988E-3</v>
      </c>
      <c r="I16" s="24">
        <f t="shared" si="3"/>
        <v>8.8000000000000005E-3</v>
      </c>
      <c r="J16" s="24">
        <f t="shared" si="3"/>
        <v>2.6599999999999999E-2</v>
      </c>
      <c r="K16" s="24">
        <f t="shared" si="3"/>
        <v>1.1600000000000001E-2</v>
      </c>
      <c r="L16" s="24">
        <f t="shared" si="3"/>
        <v>1.8599999999999998E-2</v>
      </c>
      <c r="M16" s="25">
        <f t="shared" si="3"/>
        <v>3.9400000000000004E-2</v>
      </c>
    </row>
    <row r="18" spans="2:11" x14ac:dyDescent="0.25">
      <c r="B18" s="30" t="s">
        <v>10</v>
      </c>
      <c r="C18" s="30"/>
      <c r="D18" s="30"/>
      <c r="I18" s="30" t="s">
        <v>6</v>
      </c>
      <c r="J18" s="30"/>
      <c r="K18" s="30"/>
    </row>
    <row r="19" spans="2:11" x14ac:dyDescent="0.25">
      <c r="B19" s="26" t="s">
        <v>7</v>
      </c>
      <c r="C19" s="26" t="s">
        <v>8</v>
      </c>
      <c r="D19" s="26" t="s">
        <v>9</v>
      </c>
      <c r="I19" s="26" t="s">
        <v>7</v>
      </c>
      <c r="J19" s="26" t="s">
        <v>8</v>
      </c>
      <c r="K19" s="26" t="s">
        <v>9</v>
      </c>
    </row>
    <row r="20" spans="2:11" x14ac:dyDescent="0.25">
      <c r="B20" s="27">
        <f t="array" ref="B20:D31">TRANSPOSE(B14:M16)</f>
        <v>3.9E-2</v>
      </c>
      <c r="C20" s="27">
        <v>1.4200000000000001E-2</v>
      </c>
      <c r="D20" s="27">
        <v>1.72E-2</v>
      </c>
      <c r="I20" s="27">
        <v>-2.5999999999999999E-2</v>
      </c>
      <c r="J20" s="27">
        <v>-1.6999999999999988E-3</v>
      </c>
      <c r="K20" s="27">
        <v>-1.3000000000000001E-2</v>
      </c>
    </row>
    <row r="21" spans="2:11" x14ac:dyDescent="0.25">
      <c r="B21" s="27">
        <v>0.03</v>
      </c>
      <c r="C21" s="27">
        <v>-4.0000000000000029E-4</v>
      </c>
      <c r="D21" s="27">
        <v>5.7999999999999996E-3</v>
      </c>
      <c r="I21" s="27">
        <v>-2.1999999999999999E-2</v>
      </c>
      <c r="J21" s="27">
        <v>-4.0000000000000029E-4</v>
      </c>
      <c r="K21" s="27">
        <v>-8.7999999999999988E-3</v>
      </c>
    </row>
    <row r="22" spans="2:11" x14ac:dyDescent="0.25">
      <c r="B22" s="27">
        <v>3.0000000000000001E-3</v>
      </c>
      <c r="C22" s="27">
        <v>1.4600000000000002E-2</v>
      </c>
      <c r="D22" s="27">
        <v>-1.3000000000000001E-2</v>
      </c>
      <c r="I22" s="27">
        <v>-2.1000000000000001E-2</v>
      </c>
      <c r="J22" s="27">
        <v>3.1999999999999993E-3</v>
      </c>
      <c r="K22" s="27">
        <v>-2.1684043449710089E-19</v>
      </c>
    </row>
    <row r="23" spans="2:11" x14ac:dyDescent="0.25">
      <c r="B23" s="27">
        <v>-4.0000000000000001E-3</v>
      </c>
      <c r="C23" s="27">
        <v>3.1999999999999993E-3</v>
      </c>
      <c r="D23" s="27">
        <v>-2.1684043449710089E-19</v>
      </c>
      <c r="I23" s="27">
        <v>-4.0000000000000001E-3</v>
      </c>
      <c r="J23" s="27">
        <v>5.3000000000000018E-3</v>
      </c>
      <c r="K23" s="27">
        <v>5.7999999999999996E-3</v>
      </c>
    </row>
    <row r="24" spans="2:11" x14ac:dyDescent="0.25">
      <c r="B24" s="27">
        <v>1.6E-2</v>
      </c>
      <c r="C24" s="27">
        <v>1.5800000000000002E-2</v>
      </c>
      <c r="D24" s="27">
        <v>9.4000000000000004E-3</v>
      </c>
      <c r="I24" s="27">
        <v>3.0000000000000001E-3</v>
      </c>
      <c r="J24" s="27">
        <v>8.1000000000000013E-3</v>
      </c>
      <c r="K24" s="27">
        <v>8.8000000000000005E-3</v>
      </c>
    </row>
    <row r="25" spans="2:11" x14ac:dyDescent="0.25">
      <c r="B25" s="27">
        <v>-2.1000000000000001E-2</v>
      </c>
      <c r="C25" s="27">
        <v>8.1000000000000013E-3</v>
      </c>
      <c r="D25" s="27">
        <v>3.6600000000000001E-2</v>
      </c>
      <c r="I25" s="27">
        <v>3.0000000000000001E-3</v>
      </c>
      <c r="J25" s="27">
        <v>1.0499999999999999E-2</v>
      </c>
      <c r="K25" s="27">
        <v>9.4000000000000004E-3</v>
      </c>
    </row>
    <row r="26" spans="2:11" x14ac:dyDescent="0.25">
      <c r="B26" s="27">
        <v>3.0000000000000001E-3</v>
      </c>
      <c r="C26" s="27">
        <v>-1.6999999999999988E-3</v>
      </c>
      <c r="D26" s="27">
        <v>-8.7999999999999988E-3</v>
      </c>
      <c r="I26" s="27">
        <v>1.6E-2</v>
      </c>
      <c r="J26" s="27">
        <v>1.4200000000000001E-2</v>
      </c>
      <c r="K26" s="27">
        <v>1.1600000000000001E-2</v>
      </c>
    </row>
    <row r="27" spans="2:11" x14ac:dyDescent="0.25">
      <c r="B27" s="27">
        <v>1.7999999999999999E-2</v>
      </c>
      <c r="C27" s="27">
        <v>1.0499999999999999E-2</v>
      </c>
      <c r="D27" s="27">
        <v>8.8000000000000005E-3</v>
      </c>
      <c r="I27" s="27">
        <v>1.7999999999999999E-2</v>
      </c>
      <c r="J27" s="27">
        <v>1.4600000000000002E-2</v>
      </c>
      <c r="K27" s="27">
        <v>1.72E-2</v>
      </c>
    </row>
    <row r="28" spans="2:11" x14ac:dyDescent="0.25">
      <c r="B28" s="27">
        <v>-2.5999999999999999E-2</v>
      </c>
      <c r="C28" s="27">
        <v>2.2200000000000004E-2</v>
      </c>
      <c r="D28" s="27">
        <v>2.6599999999999999E-2</v>
      </c>
      <c r="I28" s="27">
        <v>2.5999999999999999E-2</v>
      </c>
      <c r="J28" s="27">
        <v>1.5800000000000002E-2</v>
      </c>
      <c r="K28" s="27">
        <v>1.8599999999999998E-2</v>
      </c>
    </row>
    <row r="29" spans="2:11" x14ac:dyDescent="0.25">
      <c r="B29" s="27">
        <v>-2.1999999999999999E-2</v>
      </c>
      <c r="C29" s="27">
        <v>5.3000000000000018E-3</v>
      </c>
      <c r="D29" s="27">
        <v>1.1600000000000001E-2</v>
      </c>
      <c r="I29" s="27">
        <v>0.03</v>
      </c>
      <c r="J29" s="27">
        <v>1.8599999999999998E-2</v>
      </c>
      <c r="K29" s="27">
        <v>2.6599999999999999E-2</v>
      </c>
    </row>
    <row r="30" spans="2:11" x14ac:dyDescent="0.25">
      <c r="B30" s="27">
        <v>2.5999999999999999E-2</v>
      </c>
      <c r="C30" s="27">
        <v>1.9700000000000002E-2</v>
      </c>
      <c r="D30" s="27">
        <v>1.8599999999999998E-2</v>
      </c>
      <c r="I30" s="27">
        <v>3.9E-2</v>
      </c>
      <c r="J30" s="27">
        <v>1.9700000000000002E-2</v>
      </c>
      <c r="K30" s="27">
        <v>3.6600000000000001E-2</v>
      </c>
    </row>
    <row r="31" spans="2:11" x14ac:dyDescent="0.25">
      <c r="B31" s="27">
        <v>7.2999999999999995E-2</v>
      </c>
      <c r="C31" s="27">
        <v>1.8599999999999998E-2</v>
      </c>
      <c r="D31" s="27">
        <v>3.9400000000000004E-2</v>
      </c>
      <c r="I31" s="27">
        <v>7.2999999999999995E-2</v>
      </c>
      <c r="J31" s="27">
        <v>2.2200000000000004E-2</v>
      </c>
      <c r="K31" s="27">
        <v>3.9400000000000004E-2</v>
      </c>
    </row>
    <row r="33" spans="2:5" x14ac:dyDescent="0.25">
      <c r="B33" s="28" t="s">
        <v>11</v>
      </c>
      <c r="C33" s="28"/>
      <c r="D33" s="28"/>
      <c r="E33" s="26"/>
    </row>
    <row r="34" spans="2:5" x14ac:dyDescent="0.25">
      <c r="B34" s="26" t="s">
        <v>7</v>
      </c>
      <c r="C34" s="26" t="s">
        <v>8</v>
      </c>
      <c r="D34" s="26" t="s">
        <v>9</v>
      </c>
      <c r="E34" s="26" t="s">
        <v>12</v>
      </c>
    </row>
    <row r="35" spans="2:5" x14ac:dyDescent="0.25">
      <c r="B35" s="27">
        <v>-0.03</v>
      </c>
      <c r="C35" s="27">
        <v>-1.6999999999999988E-3</v>
      </c>
      <c r="D35" s="27">
        <v>-1.3000000000000001E-2</v>
      </c>
      <c r="E35" s="27">
        <v>0</v>
      </c>
    </row>
    <row r="36" spans="2:5" x14ac:dyDescent="0.25">
      <c r="B36" s="27">
        <v>-0.03</v>
      </c>
      <c r="C36" s="27">
        <v>-1.6999999999999988E-3</v>
      </c>
      <c r="D36" s="27">
        <v>-1.3000000000000001E-2</v>
      </c>
      <c r="E36">
        <f>E35+1/12</f>
        <v>8.3333333333333329E-2</v>
      </c>
    </row>
    <row r="37" spans="2:5" x14ac:dyDescent="0.25">
      <c r="B37" s="27">
        <v>-2.4E-2</v>
      </c>
      <c r="C37" s="27">
        <v>-4.0000000000000029E-4</v>
      </c>
      <c r="D37" s="27">
        <v>-8.7999999999999988E-3</v>
      </c>
      <c r="E37">
        <f>E36</f>
        <v>8.3333333333333329E-2</v>
      </c>
    </row>
    <row r="38" spans="2:5" x14ac:dyDescent="0.25">
      <c r="B38" s="27">
        <v>-2.4E-2</v>
      </c>
      <c r="C38" s="27">
        <v>-4.0000000000000029E-4</v>
      </c>
      <c r="D38" s="27">
        <v>-8.7999999999999988E-3</v>
      </c>
      <c r="E38">
        <f>E37+1/12</f>
        <v>0.16666666666666666</v>
      </c>
    </row>
    <row r="39" spans="2:5" x14ac:dyDescent="0.25">
      <c r="B39" s="27">
        <v>-1.0999999999999999E-2</v>
      </c>
      <c r="C39" s="27">
        <v>-4.0000000000000029E-4</v>
      </c>
      <c r="D39" s="27">
        <v>-8.7999999999999988E-3</v>
      </c>
      <c r="E39">
        <f>E38</f>
        <v>0.16666666666666666</v>
      </c>
    </row>
    <row r="40" spans="2:5" x14ac:dyDescent="0.25">
      <c r="B40" s="27">
        <v>-1.0999999999999999E-2</v>
      </c>
      <c r="C40" s="27">
        <v>-4.0000000000000029E-4</v>
      </c>
      <c r="D40" s="27">
        <v>-8.7999999999999988E-3</v>
      </c>
      <c r="E40">
        <f>E39+1/12</f>
        <v>0.25</v>
      </c>
    </row>
    <row r="41" spans="2:5" x14ac:dyDescent="0.25">
      <c r="B41" s="27">
        <v>-4.0000000000000001E-3</v>
      </c>
      <c r="C41" s="27">
        <v>5.3000000000000018E-3</v>
      </c>
      <c r="D41" s="27">
        <v>5.7999999999999996E-3</v>
      </c>
      <c r="E41">
        <f>E40</f>
        <v>0.25</v>
      </c>
    </row>
    <row r="42" spans="2:5" x14ac:dyDescent="0.25">
      <c r="B42" s="27">
        <v>-4.0000000000000001E-3</v>
      </c>
      <c r="C42" s="27">
        <v>5.3000000000000018E-3</v>
      </c>
      <c r="D42" s="27">
        <v>5.7999999999999996E-3</v>
      </c>
      <c r="E42">
        <f>E41+1/12</f>
        <v>0.33333333333333331</v>
      </c>
    </row>
    <row r="43" spans="2:5" x14ac:dyDescent="0.25">
      <c r="B43" s="27">
        <v>1.7000000000000001E-2</v>
      </c>
      <c r="C43" s="27">
        <v>8.1000000000000013E-3</v>
      </c>
      <c r="D43" s="27">
        <v>8.8000000000000005E-3</v>
      </c>
      <c r="E43">
        <f>E42</f>
        <v>0.33333333333333331</v>
      </c>
    </row>
    <row r="44" spans="2:5" x14ac:dyDescent="0.25">
      <c r="B44" s="27">
        <v>1.7000000000000001E-2</v>
      </c>
      <c r="C44" s="27">
        <v>8.1000000000000013E-3</v>
      </c>
      <c r="D44" s="27">
        <v>8.8000000000000005E-3</v>
      </c>
      <c r="E44">
        <f>E43+1/12</f>
        <v>0.41666666666666663</v>
      </c>
    </row>
    <row r="45" spans="2:5" x14ac:dyDescent="0.25">
      <c r="B45" s="27">
        <v>1.9E-2</v>
      </c>
      <c r="C45" s="27">
        <v>1.0499999999999999E-2</v>
      </c>
      <c r="D45" s="27">
        <v>9.4000000000000004E-3</v>
      </c>
      <c r="E45">
        <f>E44</f>
        <v>0.41666666666666663</v>
      </c>
    </row>
    <row r="46" spans="2:5" x14ac:dyDescent="0.25">
      <c r="B46" s="27">
        <v>1.9E-2</v>
      </c>
      <c r="C46" s="27">
        <v>1.0499999999999999E-2</v>
      </c>
      <c r="D46" s="27">
        <v>9.4000000000000004E-3</v>
      </c>
      <c r="E46">
        <f>E45+1/12</f>
        <v>0.49999999999999994</v>
      </c>
    </row>
    <row r="47" spans="2:5" x14ac:dyDescent="0.25">
      <c r="B47" s="27">
        <v>0.02</v>
      </c>
      <c r="C47" s="27">
        <v>1.4200000000000001E-2</v>
      </c>
      <c r="D47" s="27">
        <v>1.1600000000000001E-2</v>
      </c>
      <c r="E47">
        <f>E46</f>
        <v>0.49999999999999994</v>
      </c>
    </row>
    <row r="48" spans="2:5" x14ac:dyDescent="0.25">
      <c r="B48" s="27">
        <v>0.02</v>
      </c>
      <c r="C48" s="27">
        <v>1.4200000000000001E-2</v>
      </c>
      <c r="D48" s="27">
        <v>1.1600000000000001E-2</v>
      </c>
      <c r="E48">
        <f>E47+1/12</f>
        <v>0.58333333333333326</v>
      </c>
    </row>
    <row r="49" spans="2:7" x14ac:dyDescent="0.25">
      <c r="B49" s="27">
        <v>2.1000000000000001E-2</v>
      </c>
      <c r="C49" s="27">
        <v>1.4600000000000002E-2</v>
      </c>
      <c r="D49" s="27">
        <v>1.72E-2</v>
      </c>
      <c r="E49">
        <f>E48</f>
        <v>0.58333333333333326</v>
      </c>
    </row>
    <row r="50" spans="2:7" x14ac:dyDescent="0.25">
      <c r="B50" s="27">
        <v>2.1000000000000001E-2</v>
      </c>
      <c r="C50" s="27">
        <v>1.4600000000000002E-2</v>
      </c>
      <c r="D50" s="27">
        <v>1.72E-2</v>
      </c>
      <c r="E50">
        <f>E49+1/12</f>
        <v>0.66666666666666663</v>
      </c>
    </row>
    <row r="51" spans="2:7" x14ac:dyDescent="0.25">
      <c r="B51" s="27">
        <v>2.5000000000000001E-2</v>
      </c>
      <c r="C51" s="27">
        <v>1.5800000000000002E-2</v>
      </c>
      <c r="D51" s="27">
        <v>1.8599999999999998E-2</v>
      </c>
      <c r="E51">
        <f>E50</f>
        <v>0.66666666666666663</v>
      </c>
    </row>
    <row r="52" spans="2:7" x14ac:dyDescent="0.25">
      <c r="B52" s="27">
        <v>2.5000000000000001E-2</v>
      </c>
      <c r="C52" s="27">
        <v>1.5800000000000002E-2</v>
      </c>
      <c r="D52" s="27">
        <v>1.8599999999999998E-2</v>
      </c>
      <c r="E52">
        <f>E51+1/12</f>
        <v>0.75</v>
      </c>
    </row>
    <row r="53" spans="2:7" x14ac:dyDescent="0.25">
      <c r="B53" s="27">
        <v>3.9E-2</v>
      </c>
      <c r="C53" s="27">
        <v>1.8599999999999998E-2</v>
      </c>
      <c r="D53" s="27">
        <v>2.6599999999999999E-2</v>
      </c>
      <c r="E53">
        <f>E52</f>
        <v>0.75</v>
      </c>
    </row>
    <row r="54" spans="2:7" x14ac:dyDescent="0.25">
      <c r="B54" s="27">
        <v>3.9E-2</v>
      </c>
      <c r="C54" s="27">
        <v>1.8599999999999998E-2</v>
      </c>
      <c r="D54" s="27">
        <v>2.6599999999999999E-2</v>
      </c>
      <c r="E54">
        <f>E53+1/12</f>
        <v>0.83333333333333337</v>
      </c>
    </row>
    <row r="55" spans="2:7" x14ac:dyDescent="0.25">
      <c r="B55" s="27">
        <v>5.3999999999999999E-2</v>
      </c>
      <c r="C55" s="27">
        <v>1.9700000000000002E-2</v>
      </c>
      <c r="D55" s="27">
        <v>3.6600000000000001E-2</v>
      </c>
      <c r="E55">
        <f>E54</f>
        <v>0.83333333333333337</v>
      </c>
    </row>
    <row r="56" spans="2:7" x14ac:dyDescent="0.25">
      <c r="B56" s="27">
        <v>5.3999999999999999E-2</v>
      </c>
      <c r="C56" s="27">
        <v>1.9700000000000002E-2</v>
      </c>
      <c r="D56" s="27">
        <v>3.6600000000000001E-2</v>
      </c>
      <c r="E56">
        <f>E55+1/12</f>
        <v>0.91666666666666674</v>
      </c>
    </row>
    <row r="57" spans="2:7" x14ac:dyDescent="0.25">
      <c r="B57" s="27">
        <v>5.6000000000000001E-2</v>
      </c>
      <c r="C57" s="27">
        <v>2.2200000000000004E-2</v>
      </c>
      <c r="D57" s="27">
        <v>3.9400000000000004E-2</v>
      </c>
      <c r="E57">
        <f>E56</f>
        <v>0.91666666666666674</v>
      </c>
    </row>
    <row r="58" spans="2:7" x14ac:dyDescent="0.25">
      <c r="B58" s="27">
        <v>5.6000000000000001E-2</v>
      </c>
      <c r="C58" s="27">
        <v>2.2200000000000004E-2</v>
      </c>
      <c r="D58" s="27">
        <v>3.9400000000000004E-2</v>
      </c>
      <c r="E58">
        <f>1</f>
        <v>1</v>
      </c>
    </row>
    <row r="59" spans="2:7" x14ac:dyDescent="0.25">
      <c r="B59" s="27"/>
    </row>
    <row r="60" spans="2:7" ht="18.75" x14ac:dyDescent="0.3">
      <c r="G60" s="33" t="s">
        <v>18</v>
      </c>
    </row>
    <row r="61" spans="2:7" x14ac:dyDescent="0.25">
      <c r="B61" s="27"/>
    </row>
    <row r="62" spans="2:7" x14ac:dyDescent="0.25">
      <c r="B62" s="27"/>
    </row>
    <row r="63" spans="2:7" x14ac:dyDescent="0.25">
      <c r="B63" s="27"/>
    </row>
    <row r="64" spans="2:7" x14ac:dyDescent="0.25">
      <c r="B64" s="27"/>
    </row>
    <row r="65" spans="2:2" x14ac:dyDescent="0.25">
      <c r="B65" s="27"/>
    </row>
    <row r="66" spans="2:2" x14ac:dyDescent="0.25">
      <c r="B66" s="27"/>
    </row>
    <row r="67" spans="2:2" x14ac:dyDescent="0.25">
      <c r="B67" s="27"/>
    </row>
    <row r="68" spans="2:2" x14ac:dyDescent="0.25">
      <c r="B68" s="27"/>
    </row>
    <row r="69" spans="2:2" x14ac:dyDescent="0.25">
      <c r="B69" s="27"/>
    </row>
  </sheetData>
  <sortState xmlns:xlrd2="http://schemas.microsoft.com/office/spreadsheetml/2017/richdata2" ref="I20:I31">
    <sortCondition ref="I20"/>
  </sortState>
  <mergeCells count="4">
    <mergeCell ref="B1:M1"/>
    <mergeCell ref="O1:Q1"/>
    <mergeCell ref="B18:D18"/>
    <mergeCell ref="I18:K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40"/>
  <sheetViews>
    <sheetView topLeftCell="B4" workbookViewId="0">
      <selection activeCell="D22" sqref="D22"/>
    </sheetView>
  </sheetViews>
  <sheetFormatPr defaultRowHeight="15" x14ac:dyDescent="0.25"/>
  <cols>
    <col min="3" max="5" width="10.5703125" bestFit="1" customWidth="1"/>
    <col min="6" max="6" width="10.7109375" customWidth="1"/>
    <col min="7" max="7" width="11" customWidth="1"/>
    <col min="8" max="8" width="10.28515625" customWidth="1"/>
    <col min="9" max="9" width="10.85546875" customWidth="1"/>
    <col min="10" max="10" width="11" customWidth="1"/>
    <col min="12" max="12" width="11.42578125" customWidth="1"/>
  </cols>
  <sheetData>
    <row r="2" spans="1:12" x14ac:dyDescent="0.25">
      <c r="C2" s="30" t="s">
        <v>6</v>
      </c>
      <c r="D2" s="30"/>
      <c r="E2" s="30"/>
      <c r="F2" s="26"/>
      <c r="G2" s="26" t="s">
        <v>15</v>
      </c>
      <c r="J2" s="30" t="s">
        <v>13</v>
      </c>
      <c r="K2" s="30"/>
      <c r="L2" s="30"/>
    </row>
    <row r="3" spans="1:12" x14ac:dyDescent="0.25">
      <c r="C3" s="26" t="s">
        <v>7</v>
      </c>
      <c r="D3" s="26" t="s">
        <v>8</v>
      </c>
      <c r="E3" s="26" t="s">
        <v>9</v>
      </c>
      <c r="F3" s="26" t="s">
        <v>14</v>
      </c>
      <c r="G3" s="26" t="s">
        <v>14</v>
      </c>
      <c r="J3" s="26" t="s">
        <v>7</v>
      </c>
      <c r="K3" s="26" t="s">
        <v>8</v>
      </c>
      <c r="L3" s="26" t="s">
        <v>9</v>
      </c>
    </row>
    <row r="4" spans="1:12" x14ac:dyDescent="0.25">
      <c r="C4" s="27">
        <v>-2.5999999999999999E-2</v>
      </c>
      <c r="D4" s="27">
        <v>-1.6999999999999988E-3</v>
      </c>
      <c r="E4" s="27">
        <v>-1.3000000000000001E-2</v>
      </c>
      <c r="F4">
        <f>1/12</f>
        <v>8.3333333333333329E-2</v>
      </c>
      <c r="G4">
        <f>F4</f>
        <v>8.3333333333333329E-2</v>
      </c>
      <c r="J4" s="27">
        <v>0</v>
      </c>
      <c r="K4" s="27">
        <v>0</v>
      </c>
      <c r="L4" s="27">
        <v>0</v>
      </c>
    </row>
    <row r="5" spans="1:12" x14ac:dyDescent="0.25">
      <c r="C5" s="27">
        <v>-2.1999999999999999E-2</v>
      </c>
      <c r="D5" s="27">
        <v>-4.0000000000000029E-4</v>
      </c>
      <c r="E5" s="27">
        <v>-8.7999999999999988E-3</v>
      </c>
      <c r="F5">
        <f t="shared" ref="F5:F15" si="0">1/12</f>
        <v>8.3333333333333329E-2</v>
      </c>
      <c r="G5">
        <f>G4+F5</f>
        <v>0.16666666666666666</v>
      </c>
      <c r="J5">
        <f>J4+$G4*(C5-C4)</f>
        <v>3.3333333333333332E-4</v>
      </c>
      <c r="K5">
        <f>K4+$G4*(D5-D4)</f>
        <v>1.0833333333333322E-4</v>
      </c>
      <c r="L5">
        <f>L4+$G4*(E5-E4)</f>
        <v>3.5000000000000016E-4</v>
      </c>
    </row>
    <row r="6" spans="1:12" x14ac:dyDescent="0.25">
      <c r="C6" s="27">
        <v>-2.1000000000000001E-2</v>
      </c>
      <c r="D6" s="27">
        <v>3.1999999999999993E-3</v>
      </c>
      <c r="E6" s="27">
        <v>-2.1684043449710089E-19</v>
      </c>
      <c r="F6">
        <f t="shared" si="0"/>
        <v>8.3333333333333329E-2</v>
      </c>
      <c r="G6">
        <f t="shared" ref="G6:G15" si="1">G5+F6</f>
        <v>0.25</v>
      </c>
      <c r="J6">
        <f t="shared" ref="J6:L16" si="2">J5+$G5*(C6-C5)</f>
        <v>4.9999999999999958E-4</v>
      </c>
      <c r="K6">
        <f t="shared" si="2"/>
        <v>7.0833333333333306E-4</v>
      </c>
      <c r="L6">
        <f t="shared" si="2"/>
        <v>1.8166666666666665E-3</v>
      </c>
    </row>
    <row r="7" spans="1:12" x14ac:dyDescent="0.25">
      <c r="C7" s="27">
        <v>-4.0000000000000001E-3</v>
      </c>
      <c r="D7" s="27">
        <v>5.3000000000000018E-3</v>
      </c>
      <c r="E7" s="27">
        <v>5.7999999999999996E-3</v>
      </c>
      <c r="F7">
        <f t="shared" si="0"/>
        <v>8.3333333333333329E-2</v>
      </c>
      <c r="G7">
        <f t="shared" si="1"/>
        <v>0.33333333333333331</v>
      </c>
      <c r="J7">
        <f t="shared" si="2"/>
        <v>4.7499999999999999E-3</v>
      </c>
      <c r="K7">
        <f t="shared" si="2"/>
        <v>1.2333333333333337E-3</v>
      </c>
      <c r="L7">
        <f t="shared" si="2"/>
        <v>3.2666666666666664E-3</v>
      </c>
    </row>
    <row r="8" spans="1:12" x14ac:dyDescent="0.25">
      <c r="C8" s="27">
        <v>3.0000000000000001E-3</v>
      </c>
      <c r="D8" s="27">
        <v>8.1000000000000013E-3</v>
      </c>
      <c r="E8" s="27">
        <v>8.8000000000000005E-3</v>
      </c>
      <c r="F8">
        <f t="shared" si="0"/>
        <v>8.3333333333333329E-2</v>
      </c>
      <c r="G8">
        <f t="shared" si="1"/>
        <v>0.41666666666666663</v>
      </c>
      <c r="J8">
        <f t="shared" si="2"/>
        <v>7.083333333333333E-3</v>
      </c>
      <c r="K8">
        <f t="shared" si="2"/>
        <v>2.1666666666666666E-3</v>
      </c>
      <c r="L8">
        <f t="shared" si="2"/>
        <v>4.2666666666666669E-3</v>
      </c>
    </row>
    <row r="9" spans="1:12" x14ac:dyDescent="0.25">
      <c r="C9" s="27">
        <v>3.0000000000000001E-3</v>
      </c>
      <c r="D9" s="27">
        <v>1.0499999999999999E-2</v>
      </c>
      <c r="E9" s="27">
        <v>9.4000000000000004E-3</v>
      </c>
      <c r="F9">
        <f t="shared" si="0"/>
        <v>8.3333333333333329E-2</v>
      </c>
      <c r="G9">
        <f t="shared" si="1"/>
        <v>0.49999999999999994</v>
      </c>
      <c r="J9">
        <f t="shared" si="2"/>
        <v>7.083333333333333E-3</v>
      </c>
      <c r="K9">
        <f t="shared" si="2"/>
        <v>3.1666666666666657E-3</v>
      </c>
      <c r="L9">
        <f t="shared" si="2"/>
        <v>4.5166666666666671E-3</v>
      </c>
    </row>
    <row r="10" spans="1:12" x14ac:dyDescent="0.25">
      <c r="C10" s="27">
        <v>1.6E-2</v>
      </c>
      <c r="D10" s="27">
        <v>1.4200000000000001E-2</v>
      </c>
      <c r="E10" s="27">
        <v>1.1600000000000001E-2</v>
      </c>
      <c r="F10">
        <f t="shared" si="0"/>
        <v>8.3333333333333329E-2</v>
      </c>
      <c r="G10">
        <f t="shared" si="1"/>
        <v>0.58333333333333326</v>
      </c>
      <c r="J10">
        <f t="shared" si="2"/>
        <v>1.3583333333333333E-2</v>
      </c>
      <c r="K10">
        <f t="shared" si="2"/>
        <v>5.0166666666666667E-3</v>
      </c>
      <c r="L10">
        <f t="shared" si="2"/>
        <v>5.6166666666666674E-3</v>
      </c>
    </row>
    <row r="11" spans="1:12" x14ac:dyDescent="0.25">
      <c r="C11" s="27">
        <v>1.7999999999999999E-2</v>
      </c>
      <c r="D11" s="27">
        <v>1.4600000000000002E-2</v>
      </c>
      <c r="E11" s="27">
        <v>1.72E-2</v>
      </c>
      <c r="F11">
        <f t="shared" si="0"/>
        <v>8.3333333333333329E-2</v>
      </c>
      <c r="G11">
        <f t="shared" si="1"/>
        <v>0.66666666666666663</v>
      </c>
      <c r="J11">
        <f t="shared" si="2"/>
        <v>1.4749999999999997E-2</v>
      </c>
      <c r="K11">
        <f t="shared" si="2"/>
        <v>5.2500000000000003E-3</v>
      </c>
      <c r="L11">
        <f t="shared" si="2"/>
        <v>8.8833333333333334E-3</v>
      </c>
    </row>
    <row r="12" spans="1:12" x14ac:dyDescent="0.25">
      <c r="C12" s="27">
        <v>2.5999999999999999E-2</v>
      </c>
      <c r="D12" s="27">
        <v>1.5800000000000002E-2</v>
      </c>
      <c r="E12" s="27">
        <v>1.8599999999999998E-2</v>
      </c>
      <c r="F12">
        <f t="shared" si="0"/>
        <v>8.3333333333333329E-2</v>
      </c>
      <c r="G12">
        <f t="shared" si="1"/>
        <v>0.75</v>
      </c>
      <c r="J12">
        <f t="shared" si="2"/>
        <v>2.0083333333333332E-2</v>
      </c>
      <c r="K12">
        <f t="shared" si="2"/>
        <v>6.0499999999999998E-3</v>
      </c>
      <c r="L12">
        <f t="shared" si="2"/>
        <v>9.8166666666666662E-3</v>
      </c>
    </row>
    <row r="13" spans="1:12" x14ac:dyDescent="0.25">
      <c r="C13" s="27">
        <v>0.03</v>
      </c>
      <c r="D13" s="27">
        <v>1.8599999999999998E-2</v>
      </c>
      <c r="E13" s="27">
        <v>2.6599999999999999E-2</v>
      </c>
      <c r="F13">
        <f t="shared" si="0"/>
        <v>8.3333333333333329E-2</v>
      </c>
      <c r="G13">
        <f t="shared" si="1"/>
        <v>0.83333333333333337</v>
      </c>
      <c r="J13">
        <f t="shared" si="2"/>
        <v>2.3083333333333331E-2</v>
      </c>
      <c r="K13">
        <f t="shared" si="2"/>
        <v>8.1499999999999975E-3</v>
      </c>
      <c r="L13">
        <f t="shared" si="2"/>
        <v>1.5816666666666666E-2</v>
      </c>
    </row>
    <row r="14" spans="1:12" x14ac:dyDescent="0.25">
      <c r="C14" s="27">
        <v>3.9E-2</v>
      </c>
      <c r="D14" s="27">
        <v>1.9700000000000002E-2</v>
      </c>
      <c r="E14" s="27">
        <v>3.6600000000000001E-2</v>
      </c>
      <c r="F14">
        <f t="shared" si="0"/>
        <v>8.3333333333333329E-2</v>
      </c>
      <c r="G14">
        <f t="shared" si="1"/>
        <v>0.91666666666666674</v>
      </c>
      <c r="J14">
        <f t="shared" si="2"/>
        <v>3.058333333333333E-2</v>
      </c>
      <c r="K14">
        <f t="shared" si="2"/>
        <v>9.0666666666666673E-3</v>
      </c>
      <c r="L14">
        <f t="shared" si="2"/>
        <v>2.4150000000000001E-2</v>
      </c>
    </row>
    <row r="15" spans="1:12" x14ac:dyDescent="0.25">
      <c r="C15" s="27">
        <v>7.2999999999999995E-2</v>
      </c>
      <c r="D15" s="27">
        <v>2.2200000000000004E-2</v>
      </c>
      <c r="E15" s="27">
        <v>3.9400000000000004E-2</v>
      </c>
      <c r="F15">
        <f t="shared" si="0"/>
        <v>8.3333333333333329E-2</v>
      </c>
      <c r="G15">
        <f t="shared" si="1"/>
        <v>1</v>
      </c>
      <c r="J15">
        <f t="shared" si="2"/>
        <v>6.1749999999999999E-2</v>
      </c>
      <c r="K15">
        <f t="shared" si="2"/>
        <v>1.1358333333333337E-2</v>
      </c>
      <c r="L15">
        <f t="shared" si="2"/>
        <v>2.6716666666666673E-2</v>
      </c>
    </row>
    <row r="16" spans="1:12" x14ac:dyDescent="0.25">
      <c r="A16" t="s">
        <v>16</v>
      </c>
      <c r="C16" s="27">
        <v>0.08</v>
      </c>
      <c r="D16" s="27">
        <v>0.08</v>
      </c>
      <c r="E16" s="27">
        <v>0.08</v>
      </c>
      <c r="J16">
        <f t="shared" si="2"/>
        <v>6.8750000000000006E-2</v>
      </c>
      <c r="K16">
        <f t="shared" si="2"/>
        <v>6.9158333333333336E-2</v>
      </c>
      <c r="L16">
        <f t="shared" si="2"/>
        <v>6.7316666666666664E-2</v>
      </c>
    </row>
    <row r="40" spans="4:15" ht="21" x14ac:dyDescent="0.35">
      <c r="D40" s="31" t="s">
        <v>17</v>
      </c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</sheetData>
  <mergeCells count="3">
    <mergeCell ref="C2:E2"/>
    <mergeCell ref="J2:L2"/>
    <mergeCell ref="D40:O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Order Dominance</vt:lpstr>
      <vt:lpstr>Second Order Dominance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Andrzej Ruszczynski</cp:lastModifiedBy>
  <dcterms:created xsi:type="dcterms:W3CDTF">2009-11-01T21:51:21Z</dcterms:created>
  <dcterms:modified xsi:type="dcterms:W3CDTF">2019-12-15T21:47:30Z</dcterms:modified>
</cp:coreProperties>
</file>