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lasses\FINANCE\2019\"/>
    </mc:Choice>
  </mc:AlternateContent>
  <xr:revisionPtr revIDLastSave="0" documentId="13_ncr:1_{F11361E3-E981-406A-97D1-964CD11FB518}" xr6:coauthVersionLast="45" xr6:coauthVersionMax="45" xr10:uidLastSave="{00000000-0000-0000-0000-000000000000}"/>
  <bookViews>
    <workbookView xWindow="14205" yWindow="2805" windowWidth="21870" windowHeight="14355" xr2:uid="{00000000-000D-0000-FFFF-FFFF00000000}"/>
  </bookViews>
  <sheets>
    <sheet name="MR-1" sheetId="1" r:id="rId1"/>
    <sheet name="MR-2" sheetId="2" r:id="rId2"/>
    <sheet name="Sheet3" sheetId="3" r:id="rId3"/>
  </sheets>
  <definedNames>
    <definedName name="solver_adj" localSheetId="0" hidden="1">'MR-1'!$B$11:$B$15</definedName>
    <definedName name="solver_adj" localSheetId="1" hidden="1">'MR-2'!$B$11:$B$16</definedName>
    <definedName name="solver_cvg" localSheetId="0" hidden="1">0.0001</definedName>
    <definedName name="solver_cvg" localSheetId="1" hidden="1">0.0001</definedName>
    <definedName name="solver_drv" localSheetId="0" hidden="1">1</definedName>
    <definedName name="solver_drv" localSheetId="1" hidden="1">1</definedName>
    <definedName name="solver_eng" localSheetId="0" hidden="1">1</definedName>
    <definedName name="solver_eng" localSheetId="1" hidden="1">1</definedName>
    <definedName name="solver_est" localSheetId="0" hidden="1">1</definedName>
    <definedName name="solver_est" localSheetId="1" hidden="1">1</definedName>
    <definedName name="solver_itr" localSheetId="0" hidden="1">100</definedName>
    <definedName name="solver_itr" localSheetId="1" hidden="1">100</definedName>
    <definedName name="solver_lhs1" localSheetId="0" hidden="1">'MR-1'!$B$16</definedName>
    <definedName name="solver_lhs1" localSheetId="1" hidden="1">'MR-2'!$B$17</definedName>
    <definedName name="solver_lhs2" localSheetId="0" hidden="1">'MR-1'!$G$11</definedName>
    <definedName name="solver_lhs2" localSheetId="1" hidden="1">'MR-2'!$G$11</definedName>
    <definedName name="solver_lin" localSheetId="0" hidden="1">2</definedName>
    <definedName name="solver_lin" localSheetId="1" hidden="1">2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1</definedName>
    <definedName name="solver_neg" localSheetId="1" hidden="1">2</definedName>
    <definedName name="solver_nod" localSheetId="0" hidden="1">2147483647</definedName>
    <definedName name="solver_nod" localSheetId="1" hidden="1">2147483647</definedName>
    <definedName name="solver_num" localSheetId="0" hidden="1">2</definedName>
    <definedName name="solver_num" localSheetId="1" hidden="1">2</definedName>
    <definedName name="solver_nwt" localSheetId="0" hidden="1">1</definedName>
    <definedName name="solver_nwt" localSheetId="1" hidden="1">1</definedName>
    <definedName name="solver_opt" localSheetId="0" hidden="1">'MR-1'!$G$12</definedName>
    <definedName name="solver_opt" localSheetId="1" hidden="1">'MR-2'!$G$12</definedName>
    <definedName name="solver_pre" localSheetId="0" hidden="1">0.000001</definedName>
    <definedName name="solver_pre" localSheetId="1" hidden="1">0.000001</definedName>
    <definedName name="solver_rbv" localSheetId="0" hidden="1">1</definedName>
    <definedName name="solver_rbv" localSheetId="1" hidden="1">1</definedName>
    <definedName name="solver_rel1" localSheetId="0" hidden="1">2</definedName>
    <definedName name="solver_rel1" localSheetId="1" hidden="1">2</definedName>
    <definedName name="solver_rel2" localSheetId="0" hidden="1">2</definedName>
    <definedName name="solver_rel2" localSheetId="1" hidden="1">2</definedName>
    <definedName name="solver_rhs1" localSheetId="0" hidden="1">1</definedName>
    <definedName name="solver_rhs1" localSheetId="1" hidden="1">1</definedName>
    <definedName name="solver_rhs2" localSheetId="0" hidden="1">'MR-1'!$H$11</definedName>
    <definedName name="solver_rhs2" localSheetId="1" hidden="1">'MR-2'!$I$11</definedName>
    <definedName name="solver_rlx" localSheetId="0" hidden="1">1</definedName>
    <definedName name="solver_rlx" localSheetId="1" hidden="1">1</definedName>
    <definedName name="solver_rsd" localSheetId="0" hidden="1">0</definedName>
    <definedName name="solver_rsd" localSheetId="1" hidden="1">0</definedName>
    <definedName name="solver_scl" localSheetId="0" hidden="1">2</definedName>
    <definedName name="solver_scl" localSheetId="1" hidden="1">2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100</definedName>
    <definedName name="solver_tim" localSheetId="1" hidden="1">100</definedName>
    <definedName name="solver_tol" localSheetId="0" hidden="1">0.05</definedName>
    <definedName name="solver_tol" localSheetId="1" hidden="1">0.05</definedName>
    <definedName name="solver_typ" localSheetId="0" hidden="1">2</definedName>
    <definedName name="solver_typ" localSheetId="1" hidden="1">2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0" i="1" l="1"/>
  <c r="F21" i="1"/>
  <c r="F22" i="1"/>
  <c r="F23" i="1"/>
  <c r="F19" i="1"/>
  <c r="G11" i="1"/>
  <c r="B16" i="1" l="1"/>
  <c r="B17" i="2"/>
  <c r="G11" i="2"/>
  <c r="D11" i="2" a="1"/>
  <c r="D11" i="2" s="1"/>
  <c r="D11" i="1" a="1"/>
  <c r="D11" i="1" s="1"/>
  <c r="G12" i="2" l="1"/>
  <c r="D12" i="2"/>
  <c r="D13" i="2"/>
  <c r="D14" i="2"/>
  <c r="D15" i="2"/>
  <c r="D13" i="1"/>
  <c r="D14" i="1"/>
  <c r="D15" i="1"/>
  <c r="D12" i="1"/>
  <c r="G12" i="1" l="1"/>
</calcChain>
</file>

<file path=xl/sharedStrings.xml><?xml version="1.0" encoding="utf-8"?>
<sst xmlns="http://schemas.openxmlformats.org/spreadsheetml/2006/main" count="33" uniqueCount="17">
  <si>
    <t>Security</t>
  </si>
  <si>
    <t>Covariance Matrix</t>
  </si>
  <si>
    <t>Portfolio</t>
  </si>
  <si>
    <t>Weights</t>
  </si>
  <si>
    <t>Mean</t>
  </si>
  <si>
    <t>Total</t>
  </si>
  <si>
    <t>Covariance</t>
  </si>
  <si>
    <t>X weights</t>
  </si>
  <si>
    <t>Variance</t>
  </si>
  <si>
    <t>Risk Free</t>
  </si>
  <si>
    <t>Target mean</t>
  </si>
  <si>
    <t>Average Return Rate</t>
  </si>
  <si>
    <t>Return Rate</t>
  </si>
  <si>
    <t>MV</t>
  </si>
  <si>
    <t>target 1</t>
  </si>
  <si>
    <t>target 2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</si>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</sst>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0000"/>
    <numFmt numFmtId="166" formatCode="0.0000000"/>
  </numFmts>
  <fonts count="3" x14ac:knownFonts="1">
    <font>
      <sz val="10"/>
      <name val="Arial"/>
    </font>
    <font>
      <i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0">
    <border>
      <left/>
      <right/>
      <top/>
      <bottom/>
      <diagonal/>
    </border>
    <border>
      <left style="medium">
        <color indexed="12"/>
      </left>
      <right style="medium">
        <color indexed="12"/>
      </right>
      <top style="medium">
        <color indexed="12"/>
      </top>
      <bottom style="medium">
        <color indexed="12"/>
      </bottom>
      <diagonal/>
    </border>
    <border>
      <left style="medium">
        <color indexed="12"/>
      </left>
      <right/>
      <top style="medium">
        <color indexed="12"/>
      </top>
      <bottom/>
      <diagonal/>
    </border>
    <border>
      <left/>
      <right/>
      <top style="medium">
        <color indexed="12"/>
      </top>
      <bottom/>
      <diagonal/>
    </border>
    <border>
      <left/>
      <right style="medium">
        <color indexed="12"/>
      </right>
      <top style="medium">
        <color indexed="12"/>
      </top>
      <bottom/>
      <diagonal/>
    </border>
    <border>
      <left style="medium">
        <color indexed="12"/>
      </left>
      <right/>
      <top/>
      <bottom/>
      <diagonal/>
    </border>
    <border>
      <left/>
      <right style="medium">
        <color indexed="12"/>
      </right>
      <top/>
      <bottom/>
      <diagonal/>
    </border>
    <border>
      <left style="medium">
        <color indexed="12"/>
      </left>
      <right/>
      <top/>
      <bottom style="medium">
        <color indexed="12"/>
      </bottom>
      <diagonal/>
    </border>
    <border>
      <left/>
      <right/>
      <top/>
      <bottom style="medium">
        <color indexed="12"/>
      </bottom>
      <diagonal/>
    </border>
    <border>
      <left/>
      <right style="medium">
        <color indexed="12"/>
      </right>
      <top/>
      <bottom style="medium">
        <color indexed="12"/>
      </bottom>
      <diagonal/>
    </border>
    <border>
      <left style="medium">
        <color indexed="12"/>
      </left>
      <right style="medium">
        <color indexed="12"/>
      </right>
      <top style="medium">
        <color indexed="12"/>
      </top>
      <bottom/>
      <diagonal/>
    </border>
    <border>
      <left style="medium">
        <color indexed="12"/>
      </left>
      <right style="medium">
        <color indexed="12"/>
      </right>
      <top/>
      <bottom/>
      <diagonal/>
    </border>
    <border>
      <left style="medium">
        <color indexed="12"/>
      </left>
      <right style="medium">
        <color indexed="12"/>
      </right>
      <top/>
      <bottom style="medium">
        <color indexed="12"/>
      </bottom>
      <diagonal/>
    </border>
    <border>
      <left style="medium">
        <color indexed="10"/>
      </left>
      <right style="medium">
        <color indexed="10"/>
      </right>
      <top style="medium">
        <color indexed="10"/>
      </top>
      <bottom/>
      <diagonal/>
    </border>
    <border>
      <left style="medium">
        <color indexed="10"/>
      </left>
      <right style="medium">
        <color indexed="10"/>
      </right>
      <top/>
      <bottom style="medium">
        <color indexed="10"/>
      </bottom>
      <diagonal/>
    </border>
    <border>
      <left style="medium">
        <color indexed="10"/>
      </left>
      <right style="medium">
        <color indexed="10"/>
      </right>
      <top/>
      <bottom/>
      <diagonal/>
    </border>
    <border>
      <left style="medium">
        <color indexed="10"/>
      </left>
      <right style="medium">
        <color indexed="12"/>
      </right>
      <top style="medium">
        <color indexed="12"/>
      </top>
      <bottom style="medium">
        <color indexed="12"/>
      </bottom>
      <diagonal/>
    </border>
    <border>
      <left/>
      <right/>
      <top style="medium">
        <color rgb="FF0070C0"/>
      </top>
      <bottom style="medium">
        <color rgb="FF0070C0"/>
      </bottom>
      <diagonal/>
    </border>
    <border>
      <left/>
      <right style="medium">
        <color rgb="FF0070C0"/>
      </right>
      <top style="medium">
        <color rgb="FF0070C0"/>
      </top>
      <bottom style="medium">
        <color rgb="FF0070C0"/>
      </bottom>
      <diagonal/>
    </border>
    <border>
      <left style="medium">
        <color rgb="FF0070C0"/>
      </left>
      <right/>
      <top style="medium">
        <color rgb="FF0070C0"/>
      </top>
      <bottom style="medium">
        <color rgb="FF0070C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horizontal="right"/>
    </xf>
    <xf numFmtId="0" fontId="0" fillId="0" borderId="1" xfId="0" applyBorder="1"/>
    <xf numFmtId="164" fontId="0" fillId="0" borderId="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13" xfId="0" applyNumberFormat="1" applyBorder="1"/>
    <xf numFmtId="164" fontId="0" fillId="0" borderId="14" xfId="0" applyNumberFormat="1" applyBorder="1"/>
    <xf numFmtId="164" fontId="0" fillId="2" borderId="13" xfId="0" applyNumberFormat="1" applyFill="1" applyBorder="1" applyAlignment="1">
      <alignment horizontal="center"/>
    </xf>
    <xf numFmtId="164" fontId="0" fillId="2" borderId="15" xfId="0" applyNumberFormat="1" applyFill="1" applyBorder="1" applyAlignment="1">
      <alignment horizontal="center"/>
    </xf>
    <xf numFmtId="164" fontId="0" fillId="2" borderId="14" xfId="0" applyNumberForma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2" borderId="13" xfId="0" applyNumberFormat="1" applyFill="1" applyBorder="1" applyAlignment="1">
      <alignment horizontal="center"/>
    </xf>
    <xf numFmtId="165" fontId="0" fillId="2" borderId="15" xfId="0" applyNumberFormat="1" applyFill="1" applyBorder="1" applyAlignment="1">
      <alignment horizontal="center"/>
    </xf>
    <xf numFmtId="165" fontId="0" fillId="2" borderId="14" xfId="0" applyNumberFormat="1" applyFill="1" applyBorder="1" applyAlignment="1">
      <alignment horizontal="center"/>
    </xf>
    <xf numFmtId="164" fontId="0" fillId="0" borderId="16" xfId="0" applyNumberFormat="1" applyBorder="1"/>
    <xf numFmtId="166" fontId="0" fillId="0" borderId="10" xfId="0" applyNumberFormat="1" applyBorder="1" applyAlignment="1">
      <alignment horizontal="center"/>
    </xf>
    <xf numFmtId="166" fontId="0" fillId="0" borderId="11" xfId="0" applyNumberFormat="1" applyBorder="1" applyAlignment="1">
      <alignment horizontal="center"/>
    </xf>
    <xf numFmtId="166" fontId="0" fillId="0" borderId="12" xfId="0" applyNumberFormat="1" applyBorder="1" applyAlignment="1">
      <alignment horizontal="center"/>
    </xf>
    <xf numFmtId="0" fontId="1" fillId="0" borderId="0" xfId="0" applyFont="1" applyAlignment="1">
      <alignment horizontal="center"/>
    </xf>
    <xf numFmtId="165" fontId="2" fillId="2" borderId="15" xfId="0" applyNumberFormat="1" applyFont="1" applyFill="1" applyBorder="1" applyAlignment="1">
      <alignment horizontal="center"/>
    </xf>
    <xf numFmtId="0" fontId="0" fillId="0" borderId="17" xfId="0" applyBorder="1"/>
    <xf numFmtId="0" fontId="0" fillId="0" borderId="18" xfId="0" applyBorder="1"/>
    <xf numFmtId="164" fontId="0" fillId="0" borderId="19" xfId="0" applyNumberFormat="1" applyBorder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zoomScale="150" zoomScaleNormal="150" workbookViewId="0">
      <selection activeCell="K25" sqref="K25"/>
    </sheetView>
  </sheetViews>
  <sheetFormatPr defaultRowHeight="12.75" x14ac:dyDescent="0.2"/>
  <cols>
    <col min="1" max="1" width="9.42578125" customWidth="1"/>
    <col min="2" max="2" width="10.42578125" customWidth="1"/>
    <col min="3" max="4" width="10" customWidth="1"/>
    <col min="5" max="5" width="10.140625" customWidth="1"/>
    <col min="6" max="6" width="9.85546875" customWidth="1"/>
    <col min="7" max="7" width="11.42578125" customWidth="1"/>
    <col min="8" max="8" width="11.140625" customWidth="1"/>
    <col min="9" max="9" width="10.85546875" customWidth="1"/>
  </cols>
  <sheetData>
    <row r="1" spans="1:9" ht="12.75" customHeight="1" x14ac:dyDescent="0.2">
      <c r="B1" s="35" t="s">
        <v>1</v>
      </c>
      <c r="C1" s="35"/>
      <c r="D1" s="35"/>
      <c r="E1" s="35"/>
      <c r="F1" s="35"/>
      <c r="G1" s="36" t="s">
        <v>11</v>
      </c>
      <c r="I1" s="1" t="s">
        <v>9</v>
      </c>
    </row>
    <row r="2" spans="1:9" ht="13.5" thickBot="1" x14ac:dyDescent="0.25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37"/>
      <c r="I2" s="1" t="s">
        <v>12</v>
      </c>
    </row>
    <row r="3" spans="1:9" ht="13.5" thickBot="1" x14ac:dyDescent="0.25">
      <c r="A3" s="1">
        <v>1</v>
      </c>
      <c r="B3" s="5">
        <v>5.0307638888888895E-4</v>
      </c>
      <c r="C3" s="6">
        <v>5.5291666666666685E-5</v>
      </c>
      <c r="D3" s="6">
        <v>-9.8118055555555542E-5</v>
      </c>
      <c r="E3" s="6">
        <v>2.5670833333333334E-4</v>
      </c>
      <c r="F3" s="7">
        <v>-1.694166666666667E-4</v>
      </c>
      <c r="G3" s="14">
        <v>5.4545454545454558E-3</v>
      </c>
      <c r="I3" s="22">
        <v>5.0000000000000001E-3</v>
      </c>
    </row>
    <row r="4" spans="1:9" x14ac:dyDescent="0.2">
      <c r="A4" s="1">
        <v>2</v>
      </c>
      <c r="B4" s="8">
        <v>5.5291666666666685E-5</v>
      </c>
      <c r="C4" s="9">
        <v>9.550833333333335E-4</v>
      </c>
      <c r="D4" s="9">
        <v>3.5770833333333336E-4</v>
      </c>
      <c r="E4" s="9">
        <v>-2.7200000000000005E-4</v>
      </c>
      <c r="F4" s="10">
        <v>-1.3516666666666663E-4</v>
      </c>
      <c r="G4" s="15">
        <v>1.0000000000000002E-2</v>
      </c>
    </row>
    <row r="5" spans="1:9" x14ac:dyDescent="0.2">
      <c r="A5" s="1">
        <v>3</v>
      </c>
      <c r="B5" s="8">
        <v>-9.8118055555555542E-5</v>
      </c>
      <c r="C5" s="9">
        <v>3.5770833333333336E-4</v>
      </c>
      <c r="D5" s="9">
        <v>6.3140972222222233E-4</v>
      </c>
      <c r="E5" s="9">
        <v>-1.6645833333333335E-4</v>
      </c>
      <c r="F5" s="10">
        <v>4.9916666666666676E-5</v>
      </c>
      <c r="G5" s="15">
        <v>1.172727272727273E-2</v>
      </c>
    </row>
    <row r="6" spans="1:9" x14ac:dyDescent="0.2">
      <c r="A6" s="1">
        <v>4</v>
      </c>
      <c r="B6" s="8">
        <v>2.5670833333333334E-4</v>
      </c>
      <c r="C6" s="9">
        <v>-2.7200000000000005E-4</v>
      </c>
      <c r="D6" s="9">
        <v>-1.6645833333333335E-4</v>
      </c>
      <c r="E6" s="9">
        <v>7.8308333333333344E-4</v>
      </c>
      <c r="F6" s="10">
        <v>-2.2916666666666721E-5</v>
      </c>
      <c r="G6" s="15">
        <v>1.0999999999999999E-2</v>
      </c>
    </row>
    <row r="7" spans="1:9" ht="13.5" thickBot="1" x14ac:dyDescent="0.25">
      <c r="A7" s="1">
        <v>5</v>
      </c>
      <c r="B7" s="11">
        <v>-1.694166666666667E-4</v>
      </c>
      <c r="C7" s="12">
        <v>-1.3516666666666663E-4</v>
      </c>
      <c r="D7" s="12">
        <v>4.9916666666666676E-5</v>
      </c>
      <c r="E7" s="12">
        <v>-2.2916666666666721E-5</v>
      </c>
      <c r="F7" s="13">
        <v>6.6633333333333345E-4</v>
      </c>
      <c r="G7" s="16">
        <v>6.2727272727272736E-3</v>
      </c>
    </row>
    <row r="9" spans="1:9" x14ac:dyDescent="0.2">
      <c r="B9" s="1" t="s">
        <v>2</v>
      </c>
      <c r="D9" t="s">
        <v>6</v>
      </c>
    </row>
    <row r="10" spans="1:9" ht="13.5" thickBot="1" x14ac:dyDescent="0.25">
      <c r="A10" s="1" t="s">
        <v>0</v>
      </c>
      <c r="B10" s="1" t="s">
        <v>3</v>
      </c>
      <c r="D10" t="s">
        <v>7</v>
      </c>
      <c r="H10" t="s">
        <v>10</v>
      </c>
    </row>
    <row r="11" spans="1:9" ht="13.5" thickBot="1" x14ac:dyDescent="0.25">
      <c r="A11" s="1">
        <v>1</v>
      </c>
      <c r="B11" s="23">
        <v>0</v>
      </c>
      <c r="D11" s="27">
        <f t="array" ref="D11:D15">MMULT(B3:F7,B11:B15)</f>
        <v>6.8214286230933548E-5</v>
      </c>
      <c r="F11" s="3" t="s">
        <v>4</v>
      </c>
      <c r="G11" s="17">
        <f>SUMPRODUCT(G3:G7,B11:B15)</f>
        <v>1.1000000008048365E-2</v>
      </c>
      <c r="H11" s="26">
        <v>1.0999999999999999E-2</v>
      </c>
    </row>
    <row r="12" spans="1:9" ht="13.5" thickBot="1" x14ac:dyDescent="0.25">
      <c r="A12" s="1">
        <v>2</v>
      </c>
      <c r="B12" s="24">
        <v>0.1472121873356585</v>
      </c>
      <c r="D12" s="28">
        <v>1.7081353837115532E-4</v>
      </c>
      <c r="F12" s="3" t="s">
        <v>8</v>
      </c>
      <c r="G12" s="18">
        <f>SUMPRODUCT(B11:B15,D11:D15)</f>
        <v>2.1333407871455948E-4</v>
      </c>
    </row>
    <row r="13" spans="1:9" x14ac:dyDescent="0.2">
      <c r="A13" s="1">
        <v>3</v>
      </c>
      <c r="B13" s="31">
        <v>0.40941853645816617</v>
      </c>
      <c r="D13" s="28">
        <v>2.4425813017336099E-4</v>
      </c>
    </row>
    <row r="14" spans="1:9" x14ac:dyDescent="0.2">
      <c r="A14" s="1">
        <v>4</v>
      </c>
      <c r="B14" s="24">
        <v>0.41152285039000031</v>
      </c>
      <c r="D14" s="28">
        <v>2.1333402933138406E-4</v>
      </c>
    </row>
    <row r="15" spans="1:9" ht="13.5" thickBot="1" x14ac:dyDescent="0.25">
      <c r="A15" s="1">
        <v>5</v>
      </c>
      <c r="B15" s="25">
        <v>3.1846425816175021E-2</v>
      </c>
      <c r="D15" s="29">
        <v>1.232823103740739E-5</v>
      </c>
    </row>
    <row r="16" spans="1:9" x14ac:dyDescent="0.2">
      <c r="A16" s="3" t="s">
        <v>5</v>
      </c>
      <c r="B16" s="2">
        <f>SUM(B11:B15)</f>
        <v>1</v>
      </c>
    </row>
    <row r="17" spans="3:6" ht="13.5" thickBot="1" x14ac:dyDescent="0.25">
      <c r="D17" s="30" t="s">
        <v>13</v>
      </c>
      <c r="E17" s="30" t="s">
        <v>14</v>
      </c>
      <c r="F17" s="30" t="s">
        <v>15</v>
      </c>
    </row>
    <row r="18" spans="3:6" ht="13.5" thickBot="1" x14ac:dyDescent="0.25">
      <c r="C18" s="3" t="s">
        <v>16</v>
      </c>
      <c r="D18" s="34">
        <v>8.2346048145341289E-3</v>
      </c>
      <c r="E18" s="32">
        <v>0.01</v>
      </c>
      <c r="F18" s="33">
        <v>1.0999999999999999E-2</v>
      </c>
    </row>
    <row r="19" spans="3:6" x14ac:dyDescent="0.2">
      <c r="D19">
        <v>0.27286946258426126</v>
      </c>
      <c r="E19">
        <v>5.1431935415038953E-2</v>
      </c>
      <c r="F19">
        <f>D19+(E19-D19)*(F$18-D$18)/(E$18-D$18)</f>
        <v>-7.400033549646623E-2</v>
      </c>
    </row>
    <row r="20" spans="3:6" x14ac:dyDescent="0.2">
      <c r="D20">
        <v>0.12353990202328402</v>
      </c>
      <c r="E20">
        <v>0.16922959167749946</v>
      </c>
      <c r="F20">
        <f>D20+(E20-D20)*(F$18-D$18)/(E$18-D$18)</f>
        <v>0.19511030667568743</v>
      </c>
    </row>
    <row r="21" spans="3:6" x14ac:dyDescent="0.2">
      <c r="D21">
        <v>0.18273895035887169</v>
      </c>
      <c r="E21">
        <v>0.2879188736637735</v>
      </c>
      <c r="F21">
        <f>D21+(E21-D21)*(F$18-D$18)/(E$18-D$18)</f>
        <v>0.34749755846524233</v>
      </c>
    </row>
    <row r="22" spans="3:6" x14ac:dyDescent="0.2">
      <c r="D22">
        <v>0.15398090097271599</v>
      </c>
      <c r="E22">
        <v>0.33192964596015284</v>
      </c>
      <c r="F22">
        <f>D22+(E22-D22)*(F$18-D$18)/(E$18-D$18)</f>
        <v>0.43272789580950749</v>
      </c>
    </row>
    <row r="23" spans="3:6" x14ac:dyDescent="0.2">
      <c r="D23">
        <v>0.26687078406086701</v>
      </c>
      <c r="E23">
        <v>0.15948995328353519</v>
      </c>
      <c r="F23">
        <f>D23+(E23-D23)*(F$18-D$18)/(E$18-D$18)</f>
        <v>9.8664574546028949E-2</v>
      </c>
    </row>
  </sheetData>
  <mergeCells count="2">
    <mergeCell ref="B1:F1"/>
    <mergeCell ref="G1:G2"/>
  </mergeCells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7"/>
  <sheetViews>
    <sheetView topLeftCell="A4" zoomScale="140" zoomScaleNormal="140" workbookViewId="0">
      <selection activeCell="J25" sqref="J25"/>
    </sheetView>
  </sheetViews>
  <sheetFormatPr defaultRowHeight="12.75" x14ac:dyDescent="0.2"/>
  <cols>
    <col min="2" max="2" width="11.28515625" customWidth="1"/>
    <col min="3" max="3" width="11.7109375" customWidth="1"/>
    <col min="4" max="4" width="10.28515625" customWidth="1"/>
    <col min="5" max="5" width="10.85546875" customWidth="1"/>
    <col min="6" max="6" width="11.28515625" customWidth="1"/>
    <col min="7" max="7" width="12.5703125" customWidth="1"/>
    <col min="8" max="8" width="3.140625" customWidth="1"/>
    <col min="9" max="9" width="9.85546875" customWidth="1"/>
    <col min="17" max="17" width="12.42578125" bestFit="1" customWidth="1"/>
  </cols>
  <sheetData>
    <row r="1" spans="1:9" x14ac:dyDescent="0.2">
      <c r="B1" s="35" t="s">
        <v>1</v>
      </c>
      <c r="C1" s="35"/>
      <c r="D1" s="35"/>
      <c r="E1" s="35"/>
      <c r="F1" s="35"/>
      <c r="G1" s="36" t="s">
        <v>11</v>
      </c>
      <c r="I1" s="1" t="s">
        <v>9</v>
      </c>
    </row>
    <row r="2" spans="1:9" ht="13.5" thickBot="1" x14ac:dyDescent="0.25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37"/>
      <c r="I2" s="1" t="s">
        <v>12</v>
      </c>
    </row>
    <row r="3" spans="1:9" ht="13.5" thickBot="1" x14ac:dyDescent="0.25">
      <c r="A3" s="1">
        <v>1</v>
      </c>
      <c r="B3" s="5">
        <v>5.0307638888888895E-4</v>
      </c>
      <c r="C3" s="6">
        <v>5.5291666666666685E-5</v>
      </c>
      <c r="D3" s="6">
        <v>-9.8118055555555542E-5</v>
      </c>
      <c r="E3" s="6">
        <v>2.5670833333333334E-4</v>
      </c>
      <c r="F3" s="7">
        <v>-1.694166666666667E-4</v>
      </c>
      <c r="G3" s="14">
        <v>5.4545454545454558E-3</v>
      </c>
      <c r="I3" s="22">
        <v>5.0000000000000001E-3</v>
      </c>
    </row>
    <row r="4" spans="1:9" x14ac:dyDescent="0.2">
      <c r="A4" s="1">
        <v>2</v>
      </c>
      <c r="B4" s="8">
        <v>5.5291666666666685E-5</v>
      </c>
      <c r="C4" s="9">
        <v>9.550833333333335E-4</v>
      </c>
      <c r="D4" s="9">
        <v>3.5770833333333336E-4</v>
      </c>
      <c r="E4" s="9">
        <v>-2.7200000000000005E-4</v>
      </c>
      <c r="F4" s="10">
        <v>-1.3516666666666663E-4</v>
      </c>
      <c r="G4" s="15">
        <v>1.0000000000000002E-2</v>
      </c>
    </row>
    <row r="5" spans="1:9" x14ac:dyDescent="0.2">
      <c r="A5" s="1">
        <v>3</v>
      </c>
      <c r="B5" s="8">
        <v>-9.8118055555555542E-5</v>
      </c>
      <c r="C5" s="9">
        <v>3.5770833333333336E-4</v>
      </c>
      <c r="D5" s="9">
        <v>6.3140972222222233E-4</v>
      </c>
      <c r="E5" s="9">
        <v>-1.6645833333333335E-4</v>
      </c>
      <c r="F5" s="10">
        <v>4.9916666666666676E-5</v>
      </c>
      <c r="G5" s="15">
        <v>1.172727272727273E-2</v>
      </c>
    </row>
    <row r="6" spans="1:9" x14ac:dyDescent="0.2">
      <c r="A6" s="1">
        <v>4</v>
      </c>
      <c r="B6" s="8">
        <v>2.5670833333333334E-4</v>
      </c>
      <c r="C6" s="9">
        <v>-2.7200000000000005E-4</v>
      </c>
      <c r="D6" s="9">
        <v>-1.6645833333333335E-4</v>
      </c>
      <c r="E6" s="9">
        <v>7.8308333333333344E-4</v>
      </c>
      <c r="F6" s="10">
        <v>-2.2916666666666721E-5</v>
      </c>
      <c r="G6" s="15">
        <v>1.0999999999999999E-2</v>
      </c>
    </row>
    <row r="7" spans="1:9" ht="13.5" thickBot="1" x14ac:dyDescent="0.25">
      <c r="A7" s="1">
        <v>5</v>
      </c>
      <c r="B7" s="11">
        <v>-1.694166666666667E-4</v>
      </c>
      <c r="C7" s="12">
        <v>-1.3516666666666663E-4</v>
      </c>
      <c r="D7" s="12">
        <v>4.9916666666666676E-5</v>
      </c>
      <c r="E7" s="12">
        <v>-2.2916666666666721E-5</v>
      </c>
      <c r="F7" s="13">
        <v>6.6633333333333345E-4</v>
      </c>
      <c r="G7" s="16">
        <v>6.2727272727272736E-3</v>
      </c>
    </row>
    <row r="9" spans="1:9" x14ac:dyDescent="0.2">
      <c r="B9" s="1" t="s">
        <v>2</v>
      </c>
      <c r="D9" t="s">
        <v>6</v>
      </c>
    </row>
    <row r="10" spans="1:9" ht="13.5" thickBot="1" x14ac:dyDescent="0.25">
      <c r="A10" s="1" t="s">
        <v>0</v>
      </c>
      <c r="B10" s="1" t="s">
        <v>3</v>
      </c>
      <c r="D10" t="s">
        <v>7</v>
      </c>
      <c r="I10" t="s">
        <v>10</v>
      </c>
    </row>
    <row r="11" spans="1:9" ht="13.5" thickBot="1" x14ac:dyDescent="0.25">
      <c r="A11" s="1">
        <v>1</v>
      </c>
      <c r="B11" s="19">
        <v>-0.32485641921497166</v>
      </c>
      <c r="D11" s="14">
        <f t="array" ref="D11:D15">MMULT(B3:F7,B11:B15)</f>
        <v>3.8830154016249149E-5</v>
      </c>
      <c r="F11" s="3" t="s">
        <v>4</v>
      </c>
      <c r="G11" s="17">
        <f>SUMPRODUCT(G3:G7,B11:B15)+B16*I3</f>
        <v>2.0000999912675742E-2</v>
      </c>
      <c r="I11" s="4">
        <v>0.02</v>
      </c>
    </row>
    <row r="12" spans="1:9" ht="13.5" thickBot="1" x14ac:dyDescent="0.25">
      <c r="A12" s="1">
        <v>2</v>
      </c>
      <c r="B12" s="20">
        <v>0.47945886988633102</v>
      </c>
      <c r="D12" s="15">
        <v>4.2713235905290166E-4</v>
      </c>
      <c r="F12" s="3" t="s">
        <v>8</v>
      </c>
      <c r="G12" s="18">
        <f>SUMPRODUCT(B11:B15,D11:D15)</f>
        <v>1.2814831052495208E-3</v>
      </c>
    </row>
    <row r="13" spans="1:9" x14ac:dyDescent="0.2">
      <c r="A13" s="1">
        <v>3</v>
      </c>
      <c r="B13" s="20">
        <v>0.87060874180447101</v>
      </c>
      <c r="D13" s="15">
        <v>5.7468747858121778E-4</v>
      </c>
    </row>
    <row r="14" spans="1:9" x14ac:dyDescent="0.2">
      <c r="A14" s="1">
        <v>4</v>
      </c>
      <c r="B14" s="20">
        <v>1.1170541741544704</v>
      </c>
      <c r="D14" s="15">
        <v>5.1255915785971781E-4</v>
      </c>
    </row>
    <row r="15" spans="1:9" ht="13.5" thickBot="1" x14ac:dyDescent="0.25">
      <c r="A15" s="1">
        <v>5</v>
      </c>
      <c r="B15" s="20">
        <v>0.15103006457385135</v>
      </c>
      <c r="D15" s="16">
        <v>1.0872432900744353E-4</v>
      </c>
    </row>
    <row r="16" spans="1:9" ht="13.5" thickBot="1" x14ac:dyDescent="0.25">
      <c r="A16" s="1" t="s">
        <v>9</v>
      </c>
      <c r="B16" s="21">
        <v>-1.2932954312041522</v>
      </c>
    </row>
    <row r="17" spans="1:2" x14ac:dyDescent="0.2">
      <c r="A17" t="s">
        <v>5</v>
      </c>
      <c r="B17" s="2">
        <f>SUM(B11:B16)</f>
        <v>0.99999999999999978</v>
      </c>
    </row>
  </sheetData>
  <mergeCells count="2">
    <mergeCell ref="B1:F1"/>
    <mergeCell ref="G1:G2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MR-1</vt:lpstr>
      <vt:lpstr>MR-2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Andrzej Ruszczynski</dc:creator>
  <cp:lastModifiedBy>Andrzej Ruszczynski</cp:lastModifiedBy>
  <dcterms:created xsi:type="dcterms:W3CDTF">2002-06-24T22:49:10Z</dcterms:created>
  <dcterms:modified xsi:type="dcterms:W3CDTF">2019-10-19T20:26:13Z</dcterms:modified>
</cp:coreProperties>
</file>