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sheng/Desktop/"/>
    </mc:Choice>
  </mc:AlternateContent>
  <xr:revisionPtr revIDLastSave="0" documentId="8_{2DAFCD54-D280-744C-80E4-538834A3EDDB}" xr6:coauthVersionLast="38" xr6:coauthVersionMax="38" xr10:uidLastSave="{00000000-0000-0000-0000-000000000000}"/>
  <bookViews>
    <workbookView xWindow="680" yWindow="960" windowWidth="27840" windowHeight="15560" xr2:uid="{7B318004-FC19-9948-B292-7921886C0AB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4" i="1"/>
  <c r="D25" i="1" s="1"/>
  <c r="E22" i="1"/>
  <c r="D21" i="1" s="1"/>
  <c r="H16" i="1"/>
  <c r="C20" i="1" s="1"/>
  <c r="C12" i="1"/>
  <c r="D13" i="1" s="1"/>
  <c r="D11" i="1"/>
  <c r="B11" i="1"/>
  <c r="C10" i="1"/>
  <c r="D9" i="1" s="1"/>
  <c r="B9" i="1"/>
  <c r="C8" i="1"/>
  <c r="D7" i="1"/>
  <c r="E6" i="1" s="1"/>
  <c r="K6" i="1" s="1"/>
  <c r="E10" i="1" l="1"/>
  <c r="K10" i="1" s="1"/>
  <c r="E8" i="1"/>
  <c r="K8" i="1" s="1"/>
  <c r="J7" i="1"/>
  <c r="E12" i="1"/>
  <c r="K12" i="1" s="1"/>
  <c r="E14" i="1"/>
  <c r="K14" i="1" s="1"/>
  <c r="D23" i="1"/>
  <c r="C24" i="1" s="1"/>
  <c r="C22" i="1" l="1"/>
  <c r="J9" i="1"/>
  <c r="I8" i="1" s="1"/>
  <c r="J13" i="1"/>
  <c r="J11" i="1"/>
  <c r="I12" i="1" l="1"/>
  <c r="I10" i="1"/>
  <c r="B23" i="1"/>
  <c r="B21" i="1"/>
  <c r="A22" i="1" s="1"/>
  <c r="H11" i="1" l="1"/>
  <c r="H9" i="1"/>
  <c r="G10" i="1" s="1"/>
</calcChain>
</file>

<file path=xl/sharedStrings.xml><?xml version="1.0" encoding="utf-8"?>
<sst xmlns="http://schemas.openxmlformats.org/spreadsheetml/2006/main" count="1" uniqueCount="1">
  <si>
    <t>strike price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</si>
</sst>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 applyProtection="1">
      <protection locked="0"/>
    </xf>
    <xf numFmtId="0" fontId="2" fillId="0" borderId="0" xfId="0" applyFont="1" applyAlignment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E3CA-C0D2-A14B-980D-089F42A33F05}">
  <dimension ref="A1:K26"/>
  <sheetViews>
    <sheetView tabSelected="1" workbookViewId="0">
      <selection activeCell="G3" sqref="G3"/>
    </sheetView>
  </sheetViews>
  <sheetFormatPr baseColWidth="10" defaultRowHeight="16"/>
  <sheetData>
    <row r="1" spans="1:11" s="1" customFormat="1">
      <c r="G1" s="2" t="s">
        <v>0</v>
      </c>
    </row>
    <row r="2" spans="1:11" s="1" customFormat="1">
      <c r="G2" s="2">
        <v>49.570999999999998</v>
      </c>
    </row>
    <row r="3" spans="1:11" s="1" customFormat="1">
      <c r="A3" s="1">
        <v>1.1000000000000001</v>
      </c>
    </row>
    <row r="4" spans="1:11" s="1" customFormat="1">
      <c r="A4" s="1">
        <v>0.9</v>
      </c>
    </row>
    <row r="5" spans="1:11" s="1" customFormat="1"/>
    <row r="6" spans="1:11" s="1" customFormat="1">
      <c r="E6" s="1">
        <f>D7*A3</f>
        <v>58.564000000000014</v>
      </c>
      <c r="K6" s="1">
        <f>MAX(0,G2-E6)</f>
        <v>0</v>
      </c>
    </row>
    <row r="7" spans="1:11" s="1" customFormat="1">
      <c r="D7" s="1">
        <f>A3*C8</f>
        <v>53.240000000000009</v>
      </c>
      <c r="J7" s="1">
        <f>MAX((EXP(-0.03*3/12))*(K6*G16+K8*H16),G2-D7)</f>
        <v>0.75955392956754897</v>
      </c>
    </row>
    <row r="8" spans="1:11" s="1" customFormat="1">
      <c r="A8" s="2"/>
      <c r="C8" s="1">
        <f>B9*A3</f>
        <v>48.400000000000006</v>
      </c>
      <c r="E8" s="1">
        <f>D9*A3</f>
        <v>47.916000000000004</v>
      </c>
      <c r="I8" s="1">
        <f>MAX((EXP(-0.03*3/12))*(J7*G16+J9*H16),G2-C8)</f>
        <v>3.1640033568777755</v>
      </c>
      <c r="K8" s="1">
        <f>MAX(0,G2-E8)</f>
        <v>1.654999999999994</v>
      </c>
    </row>
    <row r="9" spans="1:11" s="1" customFormat="1">
      <c r="B9" s="1">
        <f>A10*1.1</f>
        <v>44</v>
      </c>
      <c r="D9" s="1">
        <f>C10*A3</f>
        <v>43.56</v>
      </c>
      <c r="H9" s="1">
        <f>MAX((EXP(-0.03*3/12))*(I8*G16+H16*I10),G2-B9)</f>
        <v>6.264398984757694</v>
      </c>
      <c r="J9" s="1">
        <f>MAX((EXP(-0.03*3/12))*(K8*G16+K10*H16),G2-D9)</f>
        <v>6.0109999999999957</v>
      </c>
    </row>
    <row r="10" spans="1:11" s="1" customFormat="1">
      <c r="A10" s="1">
        <v>40</v>
      </c>
      <c r="C10" s="1">
        <f>B9*A4</f>
        <v>39.6</v>
      </c>
      <c r="E10" s="1">
        <f>D9*A4</f>
        <v>39.204000000000001</v>
      </c>
      <c r="G10" s="1">
        <f>MAX((EXP(-0.03*3/12))*(H9*G16+H11*H16),G2-A10)</f>
        <v>9.570999999999998</v>
      </c>
      <c r="I10" s="1">
        <f>MAX((EXP(-0.03*3/12))*(J9*G16+J11*H16),G2-C10)</f>
        <v>9.9709999999999965</v>
      </c>
      <c r="K10" s="1">
        <f>MAX(G2-E10,0)</f>
        <v>10.366999999999997</v>
      </c>
    </row>
    <row r="11" spans="1:11" s="1" customFormat="1">
      <c r="B11" s="1">
        <f>A10*A4</f>
        <v>36</v>
      </c>
      <c r="D11" s="1">
        <f>C12*A3</f>
        <v>35.64</v>
      </c>
      <c r="H11" s="1">
        <f>MAX((EXP(-0.03*3/12))*(I10*G16+I12*H16),G2-B11)</f>
        <v>13.570999999999998</v>
      </c>
      <c r="J11" s="1">
        <f>MAX((EXP(-0.03*3/12))*(K10*G16+K12*H16),G2-D11)</f>
        <v>13.930999999999997</v>
      </c>
    </row>
    <row r="12" spans="1:11" s="1" customFormat="1">
      <c r="C12" s="1">
        <f>B11*A4</f>
        <v>32.4</v>
      </c>
      <c r="E12" s="1">
        <f>A3*D13</f>
        <v>32.076000000000001</v>
      </c>
      <c r="I12" s="1">
        <f>MAX(G2-C12,(EXP(-0.03*3/12))*(J11*G16+J13*H16))</f>
        <v>17.170999999999999</v>
      </c>
      <c r="K12" s="1">
        <f>MAX(0,G2-E12)</f>
        <v>17.494999999999997</v>
      </c>
    </row>
    <row r="13" spans="1:11" s="1" customFormat="1">
      <c r="D13" s="1">
        <f>C12*A4</f>
        <v>29.16</v>
      </c>
      <c r="J13" s="1">
        <f>MAX((EXP(-0.03*3/12))*(K12*G16+K14*H16),G2-D13)</f>
        <v>20.410999999999998</v>
      </c>
    </row>
    <row r="14" spans="1:11" s="1" customFormat="1">
      <c r="E14" s="1">
        <f>D13*A4</f>
        <v>26.244</v>
      </c>
      <c r="K14" s="1">
        <f>MAX(G2-E14,0)</f>
        <v>23.326999999999998</v>
      </c>
    </row>
    <row r="15" spans="1:11" s="1" customFormat="1"/>
    <row r="16" spans="1:11" s="1" customFormat="1">
      <c r="G16" s="1">
        <v>0.53759999999999997</v>
      </c>
      <c r="H16" s="1">
        <f>1-G16</f>
        <v>0.46240000000000003</v>
      </c>
    </row>
    <row r="17" spans="1:5" s="1" customFormat="1"/>
    <row r="18" spans="1:5" s="1" customFormat="1">
      <c r="E18" s="1">
        <v>0</v>
      </c>
    </row>
    <row r="19" spans="1:5" s="1" customFormat="1">
      <c r="D19" s="1">
        <v>0</v>
      </c>
    </row>
    <row r="20" spans="1:5" s="1" customFormat="1">
      <c r="C20" s="1">
        <f>(EXP(-0.03*3/12))*(H16*D21)</f>
        <v>0.58892284396547667</v>
      </c>
      <c r="E20" s="1">
        <v>0</v>
      </c>
    </row>
    <row r="21" spans="1:5" s="1" customFormat="1">
      <c r="B21" s="1">
        <f>(EXP(-0.03*3/12))*(C20*G16+H16*C22)</f>
        <v>1.9020490803838759</v>
      </c>
      <c r="D21" s="1">
        <f>(EXP(-0.03*3/12))*(E22*(1-0.5376))</f>
        <v>1.2832101432452412</v>
      </c>
    </row>
    <row r="22" spans="1:5" s="1" customFormat="1">
      <c r="A22" s="1">
        <f>(EXP(-0.03*3/12))*(B21*G16+H16*B23)</f>
        <v>3.7525864351125358</v>
      </c>
      <c r="C22" s="1">
        <f>(EXP(-0.03*3/12))*(G16*D21+H16*D23)</f>
        <v>3.4596954080671747</v>
      </c>
      <c r="E22" s="1">
        <f>42-39.204</f>
        <v>2.7959999999999994</v>
      </c>
    </row>
    <row r="23" spans="1:5" s="1" customFormat="1">
      <c r="B23" s="1">
        <f>(EXP(-0.03*3/12))*(C22*G16+C24*H16)</f>
        <v>5.9651709636768988</v>
      </c>
      <c r="D23" s="1">
        <f>(EXP(-0.03*3/12))*(G16*E22+(1-G16)*E24)</f>
        <v>6.0464682055990888</v>
      </c>
    </row>
    <row r="24" spans="1:5" s="1" customFormat="1">
      <c r="C24" s="1">
        <f>(EXP(-0.03*3/12))*(G16*D23+H16*D25)</f>
        <v>8.9752285579035558</v>
      </c>
      <c r="E24" s="1">
        <f>42-32.076</f>
        <v>9.9239999999999995</v>
      </c>
    </row>
    <row r="25" spans="1:5" s="1" customFormat="1">
      <c r="D25" s="1">
        <f>(EXP(-0.03*3/12))*(G16*E24+(1-G16)*E26)</f>
        <v>12.526415495927221</v>
      </c>
    </row>
    <row r="26" spans="1:5" s="1" customFormat="1">
      <c r="E26" s="1">
        <f>42-26.244</f>
        <v>15.756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2018-11-14T19:43:45Z</dcterms:created>
  <dcterms:modified xsi:type="dcterms:W3CDTF">2018-11-14T19:44:27Z</dcterms:modified>
</cp:coreProperties>
</file>