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autoCompressPictures="0"/>
  <bookViews>
    <workbookView xWindow="0" yWindow="0" windowWidth="17360" windowHeight="16440" tabRatio="500"/>
  </bookViews>
  <sheets>
    <sheet name="Introduction" sheetId="8" r:id="rId1"/>
    <sheet name="Income Statement" sheetId="1" r:id="rId2"/>
    <sheet name="Statement of Financial Position" sheetId="2" r:id="rId3"/>
    <sheet name="Statement of Cash Flows" sheetId="5" r:id="rId4"/>
    <sheet name="Statement of Changes in Equity" sheetId="6"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K20" i="6" l="1"/>
  <c r="I20" i="6"/>
  <c r="J20" i="6"/>
  <c r="D20" i="6"/>
  <c r="E20" i="6"/>
  <c r="F20" i="6"/>
  <c r="G20" i="6"/>
  <c r="H20" i="6"/>
  <c r="B20" i="6"/>
  <c r="C20" i="6"/>
  <c r="K11" i="6"/>
  <c r="H11" i="6"/>
  <c r="I11" i="6"/>
  <c r="J11" i="6"/>
  <c r="C11" i="6"/>
  <c r="D11" i="6"/>
  <c r="E11" i="6"/>
  <c r="F11" i="6"/>
  <c r="G11" i="6"/>
  <c r="B11" i="6"/>
  <c r="K10" i="6"/>
  <c r="E10" i="6"/>
  <c r="F10" i="6"/>
  <c r="G10" i="6"/>
  <c r="H10" i="6"/>
  <c r="I10" i="6"/>
  <c r="J10" i="6"/>
  <c r="B10" i="6"/>
  <c r="C10" i="6"/>
  <c r="D10" i="6"/>
  <c r="K9" i="6"/>
  <c r="H9" i="6"/>
  <c r="I9" i="6"/>
  <c r="J9" i="6"/>
  <c r="C9" i="6"/>
  <c r="D9" i="6"/>
  <c r="E9" i="6"/>
  <c r="F9" i="6"/>
  <c r="G9" i="6"/>
  <c r="B9" i="6"/>
  <c r="B19" i="6"/>
  <c r="C19" i="6"/>
  <c r="D19" i="6"/>
  <c r="E19" i="6"/>
  <c r="F19" i="6"/>
  <c r="G19" i="6"/>
  <c r="H19" i="6"/>
  <c r="I19" i="6"/>
  <c r="J19" i="6"/>
  <c r="B21" i="6"/>
  <c r="C21" i="6"/>
  <c r="D21" i="6"/>
  <c r="E21" i="6"/>
  <c r="F21" i="6"/>
  <c r="G21" i="6"/>
  <c r="H21" i="6"/>
  <c r="I21" i="6"/>
  <c r="J21" i="6"/>
  <c r="K19" i="6"/>
  <c r="K21" i="6"/>
  <c r="B11" i="1"/>
  <c r="B21" i="1"/>
  <c r="B11" i="5"/>
  <c r="B44" i="5"/>
  <c r="B53" i="5"/>
  <c r="B58" i="5"/>
  <c r="B85" i="5"/>
  <c r="B99" i="5"/>
  <c r="B101" i="5"/>
  <c r="B106" i="5"/>
  <c r="C104" i="5"/>
  <c r="C11" i="1"/>
  <c r="C21" i="1"/>
  <c r="C11" i="5"/>
  <c r="C44" i="5"/>
  <c r="C53" i="5"/>
  <c r="C58" i="5"/>
  <c r="C85" i="5"/>
  <c r="C99" i="5"/>
  <c r="C101" i="5"/>
  <c r="C106" i="5"/>
  <c r="D104" i="5"/>
  <c r="D11" i="1"/>
  <c r="D21" i="1"/>
  <c r="D11" i="5"/>
  <c r="D44" i="5"/>
  <c r="D53" i="5"/>
  <c r="D58" i="5"/>
  <c r="D85" i="5"/>
  <c r="D99" i="5"/>
  <c r="D101" i="5"/>
  <c r="D106" i="5"/>
  <c r="E104" i="5"/>
  <c r="E85" i="5"/>
  <c r="E11" i="1"/>
  <c r="E21" i="1"/>
  <c r="E11" i="5"/>
  <c r="E44" i="5"/>
  <c r="E53" i="5"/>
  <c r="E58" i="5"/>
  <c r="E99" i="5"/>
  <c r="E101" i="5"/>
  <c r="E106" i="5"/>
  <c r="F104" i="5"/>
  <c r="F11" i="1"/>
  <c r="F21" i="1"/>
  <c r="F11" i="5"/>
  <c r="F44" i="5"/>
  <c r="F53" i="5"/>
  <c r="F58" i="5"/>
  <c r="F85" i="5"/>
  <c r="F99" i="5"/>
  <c r="F101" i="5"/>
  <c r="F106" i="5"/>
  <c r="G104" i="5"/>
  <c r="G11" i="1"/>
  <c r="G21" i="1"/>
  <c r="G11" i="5"/>
  <c r="G44" i="5"/>
  <c r="G53" i="5"/>
  <c r="G58" i="5"/>
  <c r="G85" i="5"/>
  <c r="G99" i="5"/>
  <c r="G101" i="5"/>
  <c r="G106" i="5"/>
  <c r="H104" i="5"/>
  <c r="H11" i="1"/>
  <c r="H21" i="1"/>
  <c r="H11" i="5"/>
  <c r="H44" i="5"/>
  <c r="H53" i="5"/>
  <c r="H58" i="5"/>
  <c r="H85" i="5"/>
  <c r="H99" i="5"/>
  <c r="H101" i="5"/>
  <c r="H106" i="5"/>
  <c r="I104" i="5"/>
  <c r="I11" i="1"/>
  <c r="I21" i="1"/>
  <c r="I11" i="5"/>
  <c r="I44" i="5"/>
  <c r="I53" i="5"/>
  <c r="I58" i="5"/>
  <c r="I85" i="5"/>
  <c r="I99" i="5"/>
  <c r="I101" i="5"/>
  <c r="I106" i="5"/>
  <c r="J104" i="5"/>
  <c r="J11" i="1"/>
  <c r="J21" i="1"/>
  <c r="J11" i="5"/>
  <c r="J44" i="5"/>
  <c r="J53" i="5"/>
  <c r="J58" i="5"/>
  <c r="J85" i="5"/>
  <c r="J99" i="5"/>
  <c r="J101" i="5"/>
  <c r="J106" i="5"/>
  <c r="K104" i="5"/>
  <c r="K11" i="1"/>
  <c r="K21" i="1"/>
  <c r="K11" i="5"/>
  <c r="K44" i="5"/>
  <c r="K53" i="5"/>
  <c r="K58" i="5"/>
  <c r="K85" i="5"/>
  <c r="K99" i="5"/>
  <c r="K101" i="5"/>
  <c r="K106" i="5"/>
  <c r="B69" i="2"/>
  <c r="C69" i="2"/>
  <c r="D69" i="2"/>
  <c r="E69" i="2"/>
  <c r="F69" i="2"/>
  <c r="G69" i="2"/>
  <c r="H69" i="2"/>
  <c r="I69" i="2"/>
  <c r="J69" i="2"/>
  <c r="K69" i="2"/>
  <c r="J71" i="2"/>
  <c r="J50" i="2"/>
  <c r="J52" i="2"/>
  <c r="J59" i="2"/>
  <c r="J61" i="2"/>
  <c r="J73" i="2"/>
  <c r="K71" i="2"/>
  <c r="K50" i="2"/>
  <c r="K52" i="2"/>
  <c r="K59" i="2"/>
  <c r="K61" i="2"/>
  <c r="K73" i="2"/>
  <c r="B71" i="2"/>
  <c r="B50" i="2"/>
  <c r="B52" i="2"/>
  <c r="B59" i="2"/>
  <c r="B61" i="2"/>
  <c r="B73" i="2"/>
  <c r="C71" i="2"/>
  <c r="C50" i="2"/>
  <c r="C52" i="2"/>
  <c r="C59" i="2"/>
  <c r="C61" i="2"/>
  <c r="C73" i="2"/>
  <c r="D71" i="2"/>
  <c r="D50" i="2"/>
  <c r="D52" i="2"/>
  <c r="D59" i="2"/>
  <c r="D61" i="2"/>
  <c r="D73" i="2"/>
  <c r="E71" i="2"/>
  <c r="E50" i="2"/>
  <c r="E52" i="2"/>
  <c r="E59" i="2"/>
  <c r="E61" i="2"/>
  <c r="E73" i="2"/>
  <c r="F71" i="2"/>
  <c r="F50" i="2"/>
  <c r="F52" i="2"/>
  <c r="F59" i="2"/>
  <c r="F61" i="2"/>
  <c r="F73" i="2"/>
  <c r="G71" i="2"/>
  <c r="G50" i="2"/>
  <c r="G52" i="2"/>
  <c r="G59" i="2"/>
  <c r="G61" i="2"/>
  <c r="G73" i="2"/>
  <c r="H71" i="2"/>
  <c r="H50" i="2"/>
  <c r="H52" i="2"/>
  <c r="H59" i="2"/>
  <c r="H61" i="2"/>
  <c r="H73" i="2"/>
  <c r="I71" i="2"/>
  <c r="I50" i="2"/>
  <c r="I52" i="2"/>
  <c r="I59" i="2"/>
  <c r="I61" i="2"/>
  <c r="I73" i="2"/>
  <c r="B36" i="2"/>
  <c r="B21" i="2"/>
  <c r="B23" i="2"/>
  <c r="B38" i="2"/>
  <c r="B62" i="2"/>
  <c r="C36" i="2"/>
  <c r="C21" i="2"/>
  <c r="C23" i="2"/>
  <c r="C38" i="2"/>
  <c r="C62" i="2"/>
  <c r="D36" i="2"/>
  <c r="D21" i="2"/>
  <c r="D23" i="2"/>
  <c r="D38" i="2"/>
  <c r="D62" i="2"/>
  <c r="E36" i="2"/>
  <c r="E21" i="2"/>
  <c r="E23" i="2"/>
  <c r="E38" i="2"/>
  <c r="E62" i="2"/>
  <c r="F36" i="2"/>
  <c r="F21" i="2"/>
  <c r="F23" i="2"/>
  <c r="F38" i="2"/>
  <c r="F62" i="2"/>
  <c r="G36" i="2"/>
  <c r="G21" i="2"/>
  <c r="G23" i="2"/>
  <c r="G38" i="2"/>
  <c r="G62" i="2"/>
  <c r="H36" i="2"/>
  <c r="H21" i="2"/>
  <c r="H23" i="2"/>
  <c r="H38" i="2"/>
  <c r="H62" i="2"/>
  <c r="I36" i="2"/>
  <c r="I21" i="2"/>
  <c r="I23" i="2"/>
  <c r="I38" i="2"/>
  <c r="I62" i="2"/>
  <c r="J21" i="2"/>
  <c r="J23" i="2"/>
  <c r="J36" i="2"/>
  <c r="J38" i="2"/>
  <c r="J62" i="2"/>
  <c r="K21" i="2"/>
  <c r="K23" i="2"/>
  <c r="K36" i="2"/>
  <c r="K38" i="2"/>
  <c r="K62" i="2"/>
  <c r="K23" i="1"/>
  <c r="H23" i="1"/>
  <c r="I23" i="1"/>
  <c r="J23" i="1"/>
  <c r="D23" i="1"/>
  <c r="E23" i="1"/>
  <c r="F23" i="1"/>
  <c r="G23" i="1"/>
  <c r="B23" i="1"/>
  <c r="C23" i="1"/>
  <c r="K28" i="1"/>
  <c r="J28" i="1"/>
  <c r="I28" i="1"/>
  <c r="B28" i="1"/>
  <c r="D28" i="1"/>
  <c r="E28" i="1"/>
  <c r="F28" i="1"/>
  <c r="G28" i="1"/>
  <c r="H28" i="1"/>
  <c r="C28" i="1"/>
</calcChain>
</file>

<file path=xl/sharedStrings.xml><?xml version="1.0" encoding="utf-8"?>
<sst xmlns="http://schemas.openxmlformats.org/spreadsheetml/2006/main" count="767" uniqueCount="185">
  <si>
    <t>S$’000</t>
  </si>
  <si>
    <t>Revenue</t>
  </si>
  <si>
    <t>Cost of sales</t>
  </si>
  <si>
    <t>Gross profit</t>
  </si>
  <si>
    <t>Selling &amp; distribution expenses</t>
  </si>
  <si>
    <t>Administrative expenses</t>
  </si>
  <si>
    <t>Other operating expenses</t>
  </si>
  <si>
    <t>-</t>
  </si>
  <si>
    <t>Profit before income tax</t>
  </si>
  <si>
    <t>Income tax expense</t>
  </si>
  <si>
    <t>Profit attributable to:</t>
  </si>
  <si>
    <t>Non-controlling interests</t>
  </si>
  <si>
    <t>Earnings per ordinary share (cents)</t>
  </si>
  <si>
    <t>Basic</t>
  </si>
  <si>
    <t>Fully-diluted</t>
  </si>
  <si>
    <t>BOUSTEAD SINGAPORE LIMITED</t>
  </si>
  <si>
    <t>* 7.0</t>
  </si>
  <si>
    <t>* 6.9</t>
  </si>
  <si>
    <t>ASSETS</t>
  </si>
  <si>
    <t>Cash &amp; cash equivalents</t>
  </si>
  <si>
    <t>Trade receivables</t>
  </si>
  <si>
    <t>Other receivables &amp; prepayments</t>
  </si>
  <si>
    <t>Foreign exchange contracts</t>
  </si>
  <si>
    <t>Inventories</t>
  </si>
  <si>
    <t>Properties held for sale</t>
  </si>
  <si>
    <t>Contracts work-in-progress</t>
  </si>
  <si>
    <t>Assets held for sale</t>
  </si>
  <si>
    <t>Total current assets</t>
  </si>
  <si>
    <t>Property, plant &amp; equipment</t>
  </si>
  <si>
    <t>Investment properties</t>
  </si>
  <si>
    <t>Goodwill</t>
  </si>
  <si>
    <t>Other intangible assets</t>
  </si>
  <si>
    <t>Total non-current assets</t>
  </si>
  <si>
    <t>Trade &amp; other payables</t>
  </si>
  <si>
    <t>Income tax payable</t>
  </si>
  <si>
    <t>Liabilities associated with assets held for sale</t>
  </si>
  <si>
    <t>Total current liabilities</t>
  </si>
  <si>
    <t>Pension liability</t>
  </si>
  <si>
    <t>Total non-current liabilities</t>
  </si>
  <si>
    <t>Share capital</t>
  </si>
  <si>
    <t>Treasury shares</t>
  </si>
  <si>
    <t>Other reserves</t>
  </si>
  <si>
    <t>Total equity</t>
  </si>
  <si>
    <t>Adjustments for:</t>
  </si>
  <si>
    <t>Depreciation expense</t>
  </si>
  <si>
    <t>Amortisation expense</t>
  </si>
  <si>
    <t>Share option expense</t>
  </si>
  <si>
    <t>Allowance for/(Write-back of) foreseeable losses</t>
  </si>
  <si>
    <t>Interest income</t>
  </si>
  <si>
    <t>Impairment loss on other intangible assets</t>
  </si>
  <si>
    <t>Operating cash flows before changes in working capital</t>
  </si>
  <si>
    <t>Cash generated from operations</t>
  </si>
  <si>
    <t>Income tax paid</t>
  </si>
  <si>
    <t>Purchase of property, plant &amp; equipment</t>
  </si>
  <si>
    <t>Repurchase of shares</t>
  </si>
  <si>
    <t>Interest paid</t>
  </si>
  <si>
    <t>(Gain)/Loss on disposal of subsidiaries</t>
  </si>
  <si>
    <t>Interest received</t>
  </si>
  <si>
    <t>Net loss on restructuring of joint ventures</t>
  </si>
  <si>
    <t>(Gain)/Loss on disposal of property, plant &amp; equipment</t>
  </si>
  <si>
    <t>(Gain)/Loss on disposal of investment properties</t>
  </si>
  <si>
    <t>Loss on termination of joint ventures</t>
  </si>
  <si>
    <t>Net increase/(decrease) in cash &amp; cash equivalents</t>
  </si>
  <si>
    <t>Capital reserve</t>
  </si>
  <si>
    <t>Foreign currency translation reserve</t>
  </si>
  <si>
    <t>Exceptional &amp; extraordinary items</t>
  </si>
  <si>
    <t>* 4.9</t>
  </si>
  <si>
    <t>(Gain)/Loss on disposal of freehold &amp; leasehold properties</t>
  </si>
  <si>
    <t>Allowance for/(Write-back of) doubtful sundry debtors</t>
  </si>
  <si>
    <t>(Gain)/Loss on voluntary administration of subsidiaries</t>
  </si>
  <si>
    <t>(Increase)/Decrease in pledged fixed deposits</t>
  </si>
  <si>
    <t>Proceeds from disposal of property, plant &amp; equipment</t>
  </si>
  <si>
    <t>(Gain)/Loss on disposal of assets held for sale</t>
  </si>
  <si>
    <t>Net cash inflow/(outflow) on termination of joint ventures</t>
  </si>
  <si>
    <t>Net cash inflow/(outflow) on voluntary administration of subsidiaries</t>
  </si>
  <si>
    <t>Net cash inflow/(outflow) on restructuring of joint ventures</t>
  </si>
  <si>
    <t>Net cash inflow/(outflow) on acquisition of subsidiaries</t>
  </si>
  <si>
    <t>(Acquisition)/Sale of non-controlling interests</t>
  </si>
  <si>
    <t>Share premium</t>
  </si>
  <si>
    <t>Proposed dividend</t>
  </si>
  <si>
    <t>Shares to be issued</t>
  </si>
  <si>
    <t>Purchase of other intangible assets</t>
  </si>
  <si>
    <t>Proceeds from disposal of investment properties</t>
  </si>
  <si>
    <t>Investments in joint ventures</t>
  </si>
  <si>
    <t>Equity holders of company</t>
  </si>
  <si>
    <t>Deferred income tax assets</t>
  </si>
  <si>
    <t>Deferred income tax liabilities</t>
  </si>
  <si>
    <t>Allowance for/(Write-back of) impairment of receivables, net</t>
  </si>
  <si>
    <t>Finance expenses</t>
  </si>
  <si>
    <t>Additions to investment properties</t>
  </si>
  <si>
    <t>NET ASSETS</t>
  </si>
  <si>
    <t>Equity attributable to equity holders of company</t>
  </si>
  <si>
    <t>LIABILITIES</t>
  </si>
  <si>
    <t>EQUITY</t>
  </si>
  <si>
    <t>Unrealised currency translation (gains)/losses</t>
  </si>
  <si>
    <t>Net cash provided by/(used in) operating activities</t>
  </si>
  <si>
    <t>Net cash inflow/(outflow) from disposal of subsidiaries</t>
  </si>
  <si>
    <t>FY2006</t>
  </si>
  <si>
    <t>FY2007</t>
  </si>
  <si>
    <t>FY2008</t>
  </si>
  <si>
    <t>FY2009</t>
  </si>
  <si>
    <t>FY2010</t>
  </si>
  <si>
    <t>FY2011</t>
  </si>
  <si>
    <t>FY2012</t>
  </si>
  <si>
    <t>FY2013</t>
  </si>
  <si>
    <t>FY2014</t>
  </si>
  <si>
    <t>Financial year/period ended</t>
  </si>
  <si>
    <t>As at end of</t>
  </si>
  <si>
    <t>Current assets</t>
  </si>
  <si>
    <t>Non-current assets</t>
  </si>
  <si>
    <t>Total assets</t>
  </si>
  <si>
    <t>Current liabilities</t>
  </si>
  <si>
    <t>Non-current liabilities</t>
  </si>
  <si>
    <t>Total liabilities</t>
  </si>
  <si>
    <t>Total liabilities &amp; equity</t>
  </si>
  <si>
    <t>Cash flows from operating activities</t>
  </si>
  <si>
    <t>Cash flows from investing activities</t>
  </si>
  <si>
    <t>Cash flows from financing activities</t>
  </si>
  <si>
    <t>Net cash provided by/(used in) investing activities</t>
  </si>
  <si>
    <t>Net cash provided by/(used in) financing activities</t>
  </si>
  <si>
    <t>FY2015</t>
  </si>
  <si>
    <t>Investments in associated companies</t>
  </si>
  <si>
    <t>FINANCIAL YEAR END 31 MARCH</t>
  </si>
  <si>
    <t>Total profit for financial year/period</t>
  </si>
  <si>
    <t>Other income</t>
  </si>
  <si>
    <t>Other gains and losses</t>
  </si>
  <si>
    <t>Financial assets held for trading</t>
  </si>
  <si>
    <t>Available-for-sale financial assets</t>
  </si>
  <si>
    <t>Prepayments</t>
  </si>
  <si>
    <t>Borrowings</t>
  </si>
  <si>
    <t>Retained profits</t>
  </si>
  <si>
    <t>* Adjusted to reflect one-for-one share split on 21 August 2008 for comparative purposes.</t>
  </si>
  <si>
    <t>CONSOLIDATED STATEMENT OF CASH FLOWS</t>
  </si>
  <si>
    <t>CONSOLIDATED STATEMENT OF FINANCIAL POSITION</t>
  </si>
  <si>
    <t>CONSOLIDATED INCOME STATEMENT</t>
  </si>
  <si>
    <t>Share of (gain)/loss of associated companies &amp; joint ventures</t>
  </si>
  <si>
    <t>Share of gain/(loss) of associated companies &amp; joint ventures</t>
  </si>
  <si>
    <t>Allowance for/(Write-back of) impairment of investment in associated companies</t>
  </si>
  <si>
    <t>Write-off of trade receivables</t>
  </si>
  <si>
    <t>Employee share-based compensation expense</t>
  </si>
  <si>
    <t>(Gain)/Loss on disposal of available-for-sale financial assets</t>
  </si>
  <si>
    <t>(Gain)/Loss on disposal of financial assets held for trading</t>
  </si>
  <si>
    <t>Fair value (gains)/losses on foreign exchange contracts &amp; financial assets held for trading</t>
  </si>
  <si>
    <t>Impairment loss of goodwill</t>
  </si>
  <si>
    <t>Allowance for/(Write-back of) impairment of receivables from associated companies</t>
  </si>
  <si>
    <t>Impairment loss on available-for-sale financial assets</t>
  </si>
  <si>
    <t>Unrealised profit/(loss) on construction of properties for associated companies</t>
  </si>
  <si>
    <t>Write-off of goodwill</t>
  </si>
  <si>
    <t>Receivables</t>
  </si>
  <si>
    <t>Inventories &amp; contracts work-in-progress</t>
  </si>
  <si>
    <t>Payables</t>
  </si>
  <si>
    <t>Changes in working capital, net of effects from acquisition &amp; disposal of subsidiaries:</t>
  </si>
  <si>
    <t>Proceeds from disposal of available-for-sale financial assets</t>
  </si>
  <si>
    <t>Proceeds from disposal of financial assets held for trading</t>
  </si>
  <si>
    <t>Purchase of available-for-sale financial assets</t>
  </si>
  <si>
    <t>Purchase of financial assets held for trading</t>
  </si>
  <si>
    <t>Loans to associated companies</t>
  </si>
  <si>
    <t>Proceeds from repayment of loans by associated companies</t>
  </si>
  <si>
    <t>Loans to joint ventures</t>
  </si>
  <si>
    <t>Proceeds from repayment of loans by joint ventures</t>
  </si>
  <si>
    <t>Net cash inflow/(outflow) from disposal of assets held for sale</t>
  </si>
  <si>
    <t>Net cash inflow/(outflow) from disposal of subsidiaries retained as joint ventures from loan settlement</t>
  </si>
  <si>
    <t>Net cash inflow/(outflow) on acquisition of associated companies</t>
  </si>
  <si>
    <t>Dividends from associated companies</t>
  </si>
  <si>
    <t>Acquisition of interests in associated companies</t>
  </si>
  <si>
    <t>Net proceeds from issuance of ordinary shares</t>
  </si>
  <si>
    <t>Proceeds from short-term borrowings</t>
  </si>
  <si>
    <t>Repayment of short-term borrowings</t>
  </si>
  <si>
    <t>Proceeds from long-term borrowings</t>
  </si>
  <si>
    <t>Repayment of long-term borrowings</t>
  </si>
  <si>
    <t>Dividends paid to non-controlling interests</t>
  </si>
  <si>
    <t>Dividends paid to equity holders of company</t>
  </si>
  <si>
    <t>Beginning of financial year/period</t>
  </si>
  <si>
    <t>Effect of currency translation on cash &amp; cash equivalents</t>
  </si>
  <si>
    <t>End of financial year/period</t>
  </si>
  <si>
    <t>NAV per ordinary share (cents)</t>
  </si>
  <si>
    <t>* 21.1</t>
  </si>
  <si>
    <t>* 26.5</t>
  </si>
  <si>
    <t>Fair value reserve</t>
  </si>
  <si>
    <t>Share-based compensation reserve</t>
  </si>
  <si>
    <t>CONSOLIDATED STATEMENT OF CHANGES IN EQUITY</t>
  </si>
  <si>
    <t>LAST UPDATED ON 10 JULY 2015</t>
  </si>
  <si>
    <t>Important Notice</t>
  </si>
  <si>
    <t>The information in this file is prepared from data believed to be reliable.  No representation, expressed or implied, is made with respect to the accuracy, completeness or reliability of the information in this file.  Accordingly, Boustead Singapore Limited does not accept any liability whatsoever for any direct, indirect or consequential loss or damage that may arise from the use of this information.  For the audited and complete financial statements, please download and review the respective annual reports that have been released by Boustead Singapore Limited.</t>
  </si>
  <si>
    <t>CONSOLIDATED FINANCIAL STATEMENTS FOR 10 FINANCIAL YEARS ENDED 31 MARCH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</si>
</sst>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_ ;\-#,##0\ "/>
    <numFmt numFmtId="165" formatCode="#,##0.0_ ;\-#,##0.0\ "/>
    <numFmt numFmtId="166" formatCode="#,##0.0"/>
  </numFmts>
  <fonts count="25" x14ac:knownFonts="1">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indexed="8"/>
      <name val="Calibri"/>
      <family val="2"/>
    </font>
    <font>
      <sz val="10"/>
      <name val="Verdana"/>
    </font>
    <font>
      <b/>
      <sz val="10"/>
      <color theme="0"/>
      <name val="Verdana"/>
      <family val="2"/>
    </font>
    <font>
      <sz val="10"/>
      <color theme="0"/>
      <name val="Verdana"/>
      <family val="2"/>
    </font>
    <font>
      <b/>
      <sz val="10"/>
      <name val="Verdana"/>
    </font>
    <font>
      <i/>
      <sz val="10"/>
      <name val="Verdana"/>
    </font>
    <font>
      <b/>
      <sz val="12"/>
      <color rgb="FF02CDFF"/>
      <name val="Verdana"/>
    </font>
    <font>
      <sz val="12"/>
      <color rgb="FF02CDFF"/>
      <name val="Verdana"/>
    </font>
    <font>
      <i/>
      <sz val="10"/>
      <color rgb="FF02CDFF"/>
      <name val="Verdana"/>
    </font>
    <font>
      <b/>
      <sz val="10"/>
      <color rgb="FF02CDFF"/>
      <name val="Verdana"/>
    </font>
    <font>
      <sz val="10"/>
      <color rgb="FF02CDFF"/>
      <name val="Verdana"/>
    </font>
    <font>
      <i/>
      <sz val="8"/>
      <name val="Verdana"/>
    </font>
    <font>
      <sz val="8"/>
      <name val="Verdana"/>
    </font>
    <font>
      <b/>
      <sz val="12"/>
      <color rgb="FF33C1EE"/>
      <name val="Verdana"/>
    </font>
    <font>
      <b/>
      <sz val="10"/>
      <color rgb="FF33C1EE"/>
      <name val="Verdana"/>
    </font>
    <font>
      <b/>
      <sz val="8"/>
      <name val="Verdana"/>
    </font>
    <font>
      <b/>
      <sz val="12"/>
      <color rgb="FFD48B00"/>
      <name val="Verdana"/>
    </font>
    <font>
      <sz val="12"/>
      <color theme="1"/>
      <name val="Verdana"/>
    </font>
    <font>
      <b/>
      <sz val="12"/>
      <color rgb="FFFF0000"/>
      <name val="Verdana"/>
    </font>
    <font>
      <b/>
      <i/>
      <sz val="9"/>
      <color rgb="FFFF0000"/>
      <name val="Verdana"/>
    </font>
    <font>
      <b/>
      <sz val="12"/>
      <color rgb="FF2DB4EA"/>
      <name val="Verdana"/>
    </font>
  </fonts>
  <fills count="3">
    <fill>
      <patternFill patternType="none"/>
    </fill>
    <fill>
      <patternFill patternType="gray125"/>
    </fill>
    <fill>
      <patternFill patternType="solid">
        <fgColor rgb="FF33C1EE"/>
        <bgColor indexed="64"/>
      </patternFill>
    </fill>
  </fills>
  <borders count="6">
    <border>
      <left/>
      <right/>
      <top/>
      <bottom/>
      <diagonal/>
    </border>
    <border>
      <left/>
      <right/>
      <top/>
      <bottom style="thin">
        <color auto="1"/>
      </bottom>
      <diagonal/>
    </border>
    <border>
      <left/>
      <right/>
      <top style="thin">
        <color auto="1"/>
      </top>
      <bottom style="double">
        <color auto="1"/>
      </bottom>
      <diagonal/>
    </border>
    <border>
      <left/>
      <right/>
      <top style="thin">
        <color auto="1"/>
      </top>
      <bottom style="thin">
        <color auto="1"/>
      </bottom>
      <diagonal/>
    </border>
    <border>
      <left/>
      <right/>
      <top/>
      <bottom style="double">
        <color auto="1"/>
      </bottom>
      <diagonal/>
    </border>
    <border>
      <left/>
      <right/>
      <top style="thin">
        <color auto="1"/>
      </top>
      <bottom/>
      <diagonal/>
    </border>
  </borders>
  <cellStyleXfs count="50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05">
    <xf numFmtId="0" fontId="0" fillId="0" borderId="0" xfId="0"/>
    <xf numFmtId="0" fontId="5" fillId="0" borderId="0" xfId="0" applyFont="1" applyBorder="1"/>
    <xf numFmtId="0" fontId="5" fillId="0" borderId="0" xfId="0" applyFont="1" applyBorder="1" applyAlignment="1">
      <alignment wrapText="1"/>
    </xf>
    <xf numFmtId="0" fontId="5" fillId="0" borderId="0" xfId="0" applyFont="1"/>
    <xf numFmtId="0" fontId="8" fillId="0" borderId="0" xfId="0" applyFont="1"/>
    <xf numFmtId="0" fontId="5" fillId="0" borderId="0" xfId="0" applyFont="1" applyAlignment="1">
      <alignment horizontal="justify" vertical="center"/>
    </xf>
    <xf numFmtId="0" fontId="5" fillId="0" borderId="0" xfId="0" applyFont="1" applyAlignment="1">
      <alignment vertical="center" wrapText="1"/>
    </xf>
    <xf numFmtId="0" fontId="8" fillId="0" borderId="0" xfId="0" applyFont="1" applyAlignment="1">
      <alignment vertical="center" wrapText="1"/>
    </xf>
    <xf numFmtId="0" fontId="5" fillId="0" borderId="0" xfId="0" applyFont="1" applyBorder="1" applyAlignment="1">
      <alignment horizontal="right" vertical="center" wrapText="1"/>
    </xf>
    <xf numFmtId="0" fontId="8" fillId="0" borderId="0" xfId="0" applyFont="1" applyBorder="1" applyAlignment="1">
      <alignment horizontal="right" vertical="center" wrapText="1"/>
    </xf>
    <xf numFmtId="0" fontId="9" fillId="0" borderId="0" xfId="0" applyFont="1" applyAlignment="1">
      <alignment vertical="center" wrapText="1"/>
    </xf>
    <xf numFmtId="0" fontId="5" fillId="0" borderId="0" xfId="0" applyFont="1" applyFill="1" applyAlignment="1">
      <alignment vertical="center" wrapText="1"/>
    </xf>
    <xf numFmtId="0" fontId="5" fillId="0" borderId="0" xfId="0" applyFont="1" applyBorder="1" applyAlignment="1">
      <alignment vertical="center" wrapText="1"/>
    </xf>
    <xf numFmtId="0" fontId="5" fillId="0" borderId="0" xfId="0" applyFont="1" applyAlignment="1">
      <alignment vertical="center"/>
    </xf>
    <xf numFmtId="0" fontId="7" fillId="0" borderId="0" xfId="0" applyFont="1"/>
    <xf numFmtId="164" fontId="5" fillId="0" borderId="0" xfId="0" applyNumberFormat="1" applyFont="1" applyBorder="1" applyAlignment="1">
      <alignment horizontal="right" vertical="center" wrapText="1"/>
    </xf>
    <xf numFmtId="164" fontId="8" fillId="0" borderId="0" xfId="0" applyNumberFormat="1" applyFont="1" applyBorder="1" applyAlignment="1">
      <alignment horizontal="right" vertical="center" wrapText="1"/>
    </xf>
    <xf numFmtId="164" fontId="5" fillId="0" borderId="0" xfId="0" applyNumberFormat="1" applyFont="1" applyAlignment="1">
      <alignment vertical="center" wrapText="1"/>
    </xf>
    <xf numFmtId="164" fontId="9" fillId="0" borderId="0" xfId="0" applyNumberFormat="1" applyFont="1" applyAlignment="1">
      <alignment vertical="center" wrapText="1"/>
    </xf>
    <xf numFmtId="164" fontId="5" fillId="0" borderId="0" xfId="0" applyNumberFormat="1" applyFont="1" applyFill="1" applyBorder="1" applyAlignment="1">
      <alignment horizontal="right" vertical="center" wrapText="1"/>
    </xf>
    <xf numFmtId="164" fontId="5" fillId="0" borderId="1" xfId="0" applyNumberFormat="1" applyFont="1" applyBorder="1" applyAlignment="1">
      <alignment horizontal="right" vertical="center" wrapText="1"/>
    </xf>
    <xf numFmtId="164" fontId="8" fillId="0" borderId="1" xfId="0" applyNumberFormat="1" applyFont="1" applyBorder="1" applyAlignment="1">
      <alignment horizontal="right" vertical="center" wrapText="1"/>
    </xf>
    <xf numFmtId="164" fontId="8" fillId="0" borderId="0" xfId="0" applyNumberFormat="1" applyFont="1" applyAlignment="1">
      <alignment vertical="center" wrapText="1"/>
    </xf>
    <xf numFmtId="164" fontId="5" fillId="0" borderId="3" xfId="0" applyNumberFormat="1" applyFont="1" applyBorder="1" applyAlignment="1">
      <alignment horizontal="right" vertical="center" wrapText="1"/>
    </xf>
    <xf numFmtId="164" fontId="8" fillId="0" borderId="3" xfId="0" applyNumberFormat="1" applyFont="1" applyBorder="1" applyAlignment="1">
      <alignment horizontal="right" vertical="center" wrapText="1"/>
    </xf>
    <xf numFmtId="164" fontId="5" fillId="0" borderId="2" xfId="0" applyNumberFormat="1" applyFont="1" applyBorder="1" applyAlignment="1">
      <alignment horizontal="right" vertical="center" wrapText="1"/>
    </xf>
    <xf numFmtId="164" fontId="8" fillId="0" borderId="2" xfId="0" applyNumberFormat="1" applyFont="1" applyBorder="1" applyAlignment="1">
      <alignment horizontal="right" vertical="center" wrapText="1"/>
    </xf>
    <xf numFmtId="0" fontId="5" fillId="0" borderId="0" xfId="31" applyFont="1" applyAlignment="1">
      <alignment vertical="center" wrapText="1"/>
    </xf>
    <xf numFmtId="0" fontId="5" fillId="0" borderId="0" xfId="31" applyFont="1" applyBorder="1" applyAlignment="1">
      <alignment horizontal="right" vertical="center" wrapText="1"/>
    </xf>
    <xf numFmtId="0" fontId="8" fillId="0" borderId="0" xfId="31" applyFont="1" applyAlignment="1">
      <alignment vertical="center" wrapText="1"/>
    </xf>
    <xf numFmtId="164" fontId="5" fillId="0" borderId="0" xfId="31" applyNumberFormat="1" applyFont="1" applyBorder="1" applyAlignment="1">
      <alignment horizontal="right" vertical="center" wrapText="1"/>
    </xf>
    <xf numFmtId="164" fontId="8" fillId="0" borderId="0" xfId="31" applyNumberFormat="1" applyFont="1" applyBorder="1" applyAlignment="1">
      <alignment horizontal="right" vertical="center" wrapText="1"/>
    </xf>
    <xf numFmtId="164" fontId="5" fillId="0" borderId="0" xfId="0" applyNumberFormat="1" applyFont="1" applyAlignment="1">
      <alignment horizontal="right" vertical="center" wrapText="1"/>
    </xf>
    <xf numFmtId="164" fontId="5" fillId="0" borderId="3" xfId="31" applyNumberFormat="1" applyFont="1" applyBorder="1" applyAlignment="1">
      <alignment horizontal="right" vertical="center" wrapText="1"/>
    </xf>
    <xf numFmtId="164" fontId="8" fillId="0" borderId="3" xfId="31" applyNumberFormat="1" applyFont="1" applyBorder="1" applyAlignment="1">
      <alignment horizontal="right" vertical="center" wrapText="1"/>
    </xf>
    <xf numFmtId="164" fontId="5" fillId="0" borderId="0" xfId="31" applyNumberFormat="1" applyFont="1" applyAlignment="1">
      <alignment vertical="center" wrapText="1"/>
    </xf>
    <xf numFmtId="164" fontId="8" fillId="0" borderId="0" xfId="31" applyNumberFormat="1" applyFont="1" applyAlignment="1">
      <alignment vertical="center" wrapText="1"/>
    </xf>
    <xf numFmtId="164" fontId="5" fillId="0" borderId="4" xfId="31" applyNumberFormat="1" applyFont="1" applyBorder="1" applyAlignment="1">
      <alignment horizontal="right" vertical="center" wrapText="1"/>
    </xf>
    <xf numFmtId="164" fontId="8" fillId="0" borderId="4" xfId="31" applyNumberFormat="1" applyFont="1" applyBorder="1" applyAlignment="1">
      <alignment horizontal="right" vertical="center" wrapText="1"/>
    </xf>
    <xf numFmtId="164" fontId="5" fillId="0" borderId="5" xfId="31" applyNumberFormat="1" applyFont="1" applyBorder="1" applyAlignment="1">
      <alignment horizontal="right" vertical="center" wrapText="1"/>
    </xf>
    <xf numFmtId="164" fontId="8" fillId="0" borderId="5" xfId="31" applyNumberFormat="1" applyFont="1" applyBorder="1" applyAlignment="1">
      <alignment horizontal="right" vertical="center" wrapText="1"/>
    </xf>
    <xf numFmtId="164" fontId="5" fillId="0" borderId="1" xfId="31" applyNumberFormat="1" applyFont="1" applyBorder="1" applyAlignment="1">
      <alignment horizontal="right" vertical="center" wrapText="1"/>
    </xf>
    <xf numFmtId="164" fontId="8" fillId="0" borderId="1" xfId="31" applyNumberFormat="1" applyFont="1" applyBorder="1" applyAlignment="1">
      <alignment horizontal="righ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5" fillId="0" borderId="0" xfId="0" applyFont="1" applyAlignment="1">
      <alignment horizontal="left"/>
    </xf>
    <xf numFmtId="165" fontId="5" fillId="0" borderId="0" xfId="0" applyNumberFormat="1" applyFont="1" applyBorder="1" applyAlignment="1">
      <alignment horizontal="right" vertical="center" wrapText="1"/>
    </xf>
    <xf numFmtId="165" fontId="5" fillId="0" borderId="0" xfId="0" applyNumberFormat="1" applyFont="1" applyAlignment="1">
      <alignment horizontal="right" vertical="center" wrapText="1"/>
    </xf>
    <xf numFmtId="165" fontId="8" fillId="0" borderId="0" xfId="0" applyNumberFormat="1" applyFont="1" applyBorder="1" applyAlignment="1">
      <alignment horizontal="right" vertical="center" wrapText="1"/>
    </xf>
    <xf numFmtId="0" fontId="10" fillId="0" borderId="0" xfId="0" applyFont="1" applyAlignment="1">
      <alignment horizontal="left" vertical="center"/>
    </xf>
    <xf numFmtId="0" fontId="11" fillId="0" borderId="0" xfId="0" applyFont="1"/>
    <xf numFmtId="0" fontId="12" fillId="0" borderId="0" xfId="0" applyFont="1" applyAlignment="1">
      <alignment horizontal="left"/>
    </xf>
    <xf numFmtId="0" fontId="13" fillId="0" borderId="0" xfId="0" applyFont="1" applyAlignment="1">
      <alignment horizontal="left" vertical="center"/>
    </xf>
    <xf numFmtId="0" fontId="14" fillId="0" borderId="0" xfId="0" applyFont="1"/>
    <xf numFmtId="0" fontId="15" fillId="0" borderId="0" xfId="0" applyFont="1" applyAlignment="1">
      <alignment horizontal="left"/>
    </xf>
    <xf numFmtId="0" fontId="16" fillId="0" borderId="0" xfId="0" applyFont="1" applyAlignment="1">
      <alignment horizontal="left"/>
    </xf>
    <xf numFmtId="0" fontId="16" fillId="0" borderId="0" xfId="0" applyFont="1"/>
    <xf numFmtId="0" fontId="10" fillId="0" borderId="0" xfId="31" applyFont="1" applyAlignment="1">
      <alignment horizontal="left" vertical="center"/>
    </xf>
    <xf numFmtId="0" fontId="11" fillId="0" borderId="0" xfId="31" applyFont="1"/>
    <xf numFmtId="0" fontId="14" fillId="0" borderId="0" xfId="31" applyFont="1" applyAlignment="1">
      <alignment horizontal="justify" vertical="center"/>
    </xf>
    <xf numFmtId="0" fontId="14" fillId="0" borderId="0" xfId="31" applyFont="1"/>
    <xf numFmtId="0" fontId="14" fillId="0" borderId="0" xfId="31" applyFont="1" applyAlignment="1">
      <alignment vertical="center" wrapText="1"/>
    </xf>
    <xf numFmtId="0" fontId="10" fillId="0" borderId="0" xfId="0" applyFont="1" applyAlignment="1">
      <alignment horizontal="justify" vertical="center"/>
    </xf>
    <xf numFmtId="0" fontId="14" fillId="0" borderId="0" xfId="0" applyFont="1" applyAlignment="1">
      <alignment horizontal="justify" vertical="center"/>
    </xf>
    <xf numFmtId="0" fontId="14" fillId="0" borderId="0" xfId="0" applyFont="1" applyAlignment="1">
      <alignment vertical="center" wrapText="1"/>
    </xf>
    <xf numFmtId="164" fontId="5" fillId="0" borderId="5" xfId="0" applyNumberFormat="1" applyFont="1" applyBorder="1" applyAlignment="1">
      <alignment horizontal="right" vertical="center" wrapText="1"/>
    </xf>
    <xf numFmtId="164" fontId="8" fillId="0" borderId="5" xfId="0" applyNumberFormat="1" applyFont="1" applyBorder="1" applyAlignment="1">
      <alignment horizontal="right" vertical="center" wrapText="1"/>
    </xf>
    <xf numFmtId="164" fontId="8" fillId="0" borderId="0" xfId="0" applyNumberFormat="1" applyFont="1" applyFill="1" applyBorder="1" applyAlignment="1">
      <alignment horizontal="right" vertical="center" wrapText="1"/>
    </xf>
    <xf numFmtId="0" fontId="17" fillId="0" borderId="0" xfId="0" applyFont="1" applyAlignment="1">
      <alignment horizontal="left" vertical="center"/>
    </xf>
    <xf numFmtId="0" fontId="7" fillId="2" borderId="0" xfId="0" applyFont="1" applyFill="1" applyAlignment="1">
      <alignment horizontal="left" vertical="center" wrapText="1"/>
    </xf>
    <xf numFmtId="15" fontId="7" fillId="2" borderId="0" xfId="0" applyNumberFormat="1" applyFont="1" applyFill="1" applyAlignment="1">
      <alignment horizontal="right" vertical="center" wrapText="1"/>
    </xf>
    <xf numFmtId="0" fontId="7" fillId="2" borderId="0" xfId="0" applyFont="1" applyFill="1" applyAlignment="1">
      <alignment horizontal="right" vertical="center" wrapText="1"/>
    </xf>
    <xf numFmtId="0" fontId="7" fillId="2" borderId="0" xfId="0" applyFont="1" applyFill="1" applyBorder="1" applyAlignment="1">
      <alignment horizontal="right" vertical="center" wrapText="1"/>
    </xf>
    <xf numFmtId="0" fontId="6" fillId="2" borderId="0" xfId="0" applyFont="1" applyFill="1" applyBorder="1" applyAlignment="1">
      <alignment horizontal="right" vertical="center" wrapText="1"/>
    </xf>
    <xf numFmtId="0" fontId="5" fillId="2" borderId="0" xfId="0" applyFont="1" applyFill="1" applyAlignment="1">
      <alignment horizontal="left" vertical="center" wrapText="1"/>
    </xf>
    <xf numFmtId="0" fontId="5" fillId="2" borderId="0" xfId="0" applyFont="1" applyFill="1" applyBorder="1" applyAlignment="1">
      <alignment horizontal="right" vertical="center" wrapText="1"/>
    </xf>
    <xf numFmtId="0" fontId="8" fillId="2" borderId="0" xfId="0" applyFont="1" applyFill="1" applyBorder="1" applyAlignment="1">
      <alignment horizontal="right" vertical="center" wrapText="1"/>
    </xf>
    <xf numFmtId="0" fontId="7" fillId="2" borderId="0" xfId="31" applyFont="1" applyFill="1" applyAlignment="1">
      <alignment vertical="center" wrapText="1"/>
    </xf>
    <xf numFmtId="0" fontId="5" fillId="2" borderId="0" xfId="31" applyFont="1" applyFill="1" applyAlignment="1">
      <alignment vertical="center" wrapText="1"/>
    </xf>
    <xf numFmtId="164" fontId="5" fillId="2" borderId="0" xfId="31" applyNumberFormat="1" applyFont="1" applyFill="1" applyAlignment="1">
      <alignment vertical="center" wrapText="1"/>
    </xf>
    <xf numFmtId="164" fontId="5" fillId="2" borderId="0" xfId="31" applyNumberFormat="1" applyFont="1" applyFill="1" applyBorder="1" applyAlignment="1">
      <alignment horizontal="right" vertical="center" wrapText="1"/>
    </xf>
    <xf numFmtId="164" fontId="8" fillId="2" borderId="0" xfId="31" applyNumberFormat="1" applyFont="1" applyFill="1" applyBorder="1" applyAlignment="1">
      <alignment horizontal="right" vertical="center" wrapText="1"/>
    </xf>
    <xf numFmtId="0" fontId="17" fillId="0" borderId="0" xfId="0" applyFont="1" applyAlignment="1">
      <alignment horizontal="justify" vertical="center"/>
    </xf>
    <xf numFmtId="0" fontId="7" fillId="2" borderId="0" xfId="0" applyFont="1" applyFill="1" applyAlignment="1">
      <alignment vertical="center" wrapText="1"/>
    </xf>
    <xf numFmtId="0" fontId="5" fillId="2" borderId="0" xfId="0" applyFont="1" applyFill="1" applyAlignment="1">
      <alignment vertical="center" wrapText="1"/>
    </xf>
    <xf numFmtId="0" fontId="5" fillId="0" borderId="0" xfId="0" applyFont="1" applyFill="1"/>
    <xf numFmtId="0" fontId="5" fillId="0" borderId="0" xfId="0" applyFont="1" applyFill="1" applyAlignment="1">
      <alignment horizontal="left" vertical="center" wrapText="1"/>
    </xf>
    <xf numFmtId="0" fontId="10" fillId="0" borderId="0" xfId="0" applyFont="1"/>
    <xf numFmtId="0" fontId="13" fillId="0" borderId="0" xfId="0" applyFont="1"/>
    <xf numFmtId="0" fontId="19" fillId="0" borderId="0" xfId="0" applyFont="1"/>
    <xf numFmtId="15" fontId="6" fillId="2" borderId="0" xfId="0" applyNumberFormat="1" applyFont="1" applyFill="1" applyBorder="1" applyAlignment="1">
      <alignment horizontal="right" vertical="center" wrapText="1"/>
    </xf>
    <xf numFmtId="164" fontId="5" fillId="0" borderId="2" xfId="31" applyNumberFormat="1" applyFont="1" applyBorder="1" applyAlignment="1">
      <alignment horizontal="right" vertical="center" wrapText="1"/>
    </xf>
    <xf numFmtId="164" fontId="8" fillId="0" borderId="2" xfId="31" applyNumberFormat="1" applyFont="1" applyBorder="1" applyAlignment="1">
      <alignment horizontal="right" vertical="center" wrapText="1"/>
    </xf>
    <xf numFmtId="0" fontId="10" fillId="0" borderId="0" xfId="31" applyFont="1"/>
    <xf numFmtId="0" fontId="17" fillId="0" borderId="0" xfId="0" applyFont="1" applyAlignment="1">
      <alignment vertical="center"/>
    </xf>
    <xf numFmtId="166" fontId="5" fillId="0" borderId="0" xfId="0" applyNumberFormat="1" applyFont="1" applyFill="1" applyBorder="1" applyAlignment="1">
      <alignment horizontal="right" vertical="center" wrapText="1"/>
    </xf>
    <xf numFmtId="166" fontId="5" fillId="0" borderId="0" xfId="0" applyNumberFormat="1" applyFont="1" applyAlignment="1">
      <alignment horizontal="right"/>
    </xf>
    <xf numFmtId="164" fontId="8" fillId="0" borderId="0" xfId="0" applyNumberFormat="1" applyFont="1"/>
    <xf numFmtId="0" fontId="20" fillId="0" borderId="0" xfId="0" applyFont="1" applyAlignment="1">
      <alignment horizontal="left" vertical="center"/>
    </xf>
    <xf numFmtId="0" fontId="21" fillId="0" borderId="0" xfId="0" applyFont="1"/>
    <xf numFmtId="0" fontId="22" fillId="0" borderId="0" xfId="0" applyFont="1" applyAlignment="1">
      <alignment horizontal="left" vertical="center"/>
    </xf>
    <xf numFmtId="0" fontId="23" fillId="0" borderId="0" xfId="0" applyFont="1" applyAlignment="1">
      <alignment wrapText="1"/>
    </xf>
    <xf numFmtId="0" fontId="0" fillId="0" borderId="0" xfId="0" applyAlignment="1">
      <alignment wrapText="1"/>
    </xf>
    <xf numFmtId="0" fontId="24" fillId="0" borderId="0" xfId="0" applyFont="1" applyAlignment="1">
      <alignment horizontal="left" vertical="center"/>
    </xf>
    <xf numFmtId="0" fontId="18" fillId="0" borderId="0" xfId="0" applyFont="1" applyAlignment="1">
      <alignment horizontal="center" vertical="center" wrapText="1"/>
    </xf>
  </cellXfs>
  <cellStyles count="50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Normal" xfId="0" builtinId="0"/>
    <cellStyle name="Normal_Sheet1" xfId="3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abSelected="1" showRuler="0" zoomScale="125" zoomScaleNormal="125" zoomScalePageLayoutView="125" workbookViewId="0"/>
  </sheetViews>
  <sheetFormatPr baseColWidth="10" defaultRowHeight="16" x14ac:dyDescent="0"/>
  <cols>
    <col min="1" max="1" width="109.1640625" style="99" bestFit="1" customWidth="1"/>
    <col min="2" max="16384" width="10.83203125" style="99"/>
  </cols>
  <sheetData>
    <row r="1" spans="1:10">
      <c r="A1" s="68" t="s">
        <v>15</v>
      </c>
    </row>
    <row r="2" spans="1:10">
      <c r="A2" s="103" t="s">
        <v>184</v>
      </c>
    </row>
    <row r="3" spans="1:10">
      <c r="A3" s="103" t="s">
        <v>181</v>
      </c>
    </row>
    <row r="4" spans="1:10">
      <c r="A4" s="98"/>
    </row>
    <row r="5" spans="1:10">
      <c r="A5" s="100" t="s">
        <v>182</v>
      </c>
    </row>
    <row r="6" spans="1:10" ht="64" customHeight="1">
      <c r="A6" s="101" t="s">
        <v>183</v>
      </c>
      <c r="B6" s="102"/>
      <c r="C6" s="102"/>
      <c r="D6" s="102"/>
      <c r="E6" s="102"/>
      <c r="F6" s="102"/>
      <c r="G6" s="102"/>
      <c r="H6" s="102"/>
      <c r="I6" s="102"/>
      <c r="J6" s="102"/>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showGridLines="0" showRuler="0" zoomScale="125" zoomScaleNormal="125" zoomScalePageLayoutView="125" workbookViewId="0">
      <pane xSplit="1" ySplit="7" topLeftCell="B8" activePane="bottomRight" state="frozen"/>
      <selection pane="topRight" activeCell="B1" sqref="B1"/>
      <selection pane="bottomLeft" activeCell="A7" sqref="A7"/>
      <selection pane="bottomRight"/>
    </sheetView>
  </sheetViews>
  <sheetFormatPr baseColWidth="10" defaultRowHeight="13" x14ac:dyDescent="0"/>
  <cols>
    <col min="1" max="1" width="53.33203125" style="45" customWidth="1"/>
    <col min="2" max="6" width="10" style="45" bestFit="1" customWidth="1"/>
    <col min="7" max="10" width="10" style="3" bestFit="1" customWidth="1"/>
    <col min="11" max="11" width="10.5" style="4" bestFit="1" customWidth="1"/>
    <col min="12" max="16384" width="10.83203125" style="3"/>
  </cols>
  <sheetData>
    <row r="1" spans="1:11" s="50" customFormat="1" ht="16">
      <c r="A1" s="68" t="s">
        <v>15</v>
      </c>
      <c r="B1" s="49"/>
      <c r="C1" s="49"/>
      <c r="D1" s="49"/>
      <c r="E1" s="49"/>
      <c r="F1" s="49"/>
      <c r="K1" s="87"/>
    </row>
    <row r="2" spans="1:11" s="50" customFormat="1" ht="16">
      <c r="A2" s="68" t="s">
        <v>134</v>
      </c>
      <c r="B2" s="49"/>
      <c r="C2" s="49"/>
      <c r="D2" s="49"/>
      <c r="E2" s="49"/>
      <c r="F2" s="49"/>
      <c r="K2" s="87"/>
    </row>
    <row r="3" spans="1:11" s="50" customFormat="1" ht="16">
      <c r="A3" s="68" t="s">
        <v>122</v>
      </c>
      <c r="B3" s="49"/>
      <c r="C3" s="49"/>
      <c r="D3" s="49"/>
      <c r="E3" s="49"/>
      <c r="F3" s="49"/>
      <c r="K3" s="87"/>
    </row>
    <row r="4" spans="1:11" s="53" customFormat="1">
      <c r="A4" s="51"/>
      <c r="B4" s="51"/>
      <c r="C4" s="51"/>
      <c r="D4" s="52"/>
      <c r="E4" s="52"/>
      <c r="F4" s="52"/>
      <c r="K4" s="88"/>
    </row>
    <row r="5" spans="1:11" s="53" customFormat="1" ht="13" customHeight="1">
      <c r="B5" s="104" t="s">
        <v>106</v>
      </c>
      <c r="C5" s="104"/>
      <c r="D5" s="104"/>
      <c r="E5" s="104"/>
      <c r="F5" s="104"/>
      <c r="G5" s="104"/>
      <c r="H5" s="104"/>
      <c r="I5" s="104"/>
      <c r="J5" s="104"/>
      <c r="K5" s="104"/>
    </row>
    <row r="6" spans="1:11" s="14" customFormat="1">
      <c r="A6" s="69"/>
      <c r="B6" s="70" t="s">
        <v>97</v>
      </c>
      <c r="C6" s="70" t="s">
        <v>98</v>
      </c>
      <c r="D6" s="70" t="s">
        <v>99</v>
      </c>
      <c r="E6" s="70" t="s">
        <v>100</v>
      </c>
      <c r="F6" s="70" t="s">
        <v>101</v>
      </c>
      <c r="G6" s="70" t="s">
        <v>102</v>
      </c>
      <c r="H6" s="70" t="s">
        <v>103</v>
      </c>
      <c r="I6" s="70" t="s">
        <v>104</v>
      </c>
      <c r="J6" s="70" t="s">
        <v>105</v>
      </c>
      <c r="K6" s="90" t="s">
        <v>120</v>
      </c>
    </row>
    <row r="7" spans="1:11" s="14" customFormat="1">
      <c r="A7" s="69"/>
      <c r="B7" s="71" t="s">
        <v>0</v>
      </c>
      <c r="C7" s="71" t="s">
        <v>0</v>
      </c>
      <c r="D7" s="71" t="s">
        <v>0</v>
      </c>
      <c r="E7" s="71" t="s">
        <v>0</v>
      </c>
      <c r="F7" s="72" t="s">
        <v>0</v>
      </c>
      <c r="G7" s="72" t="s">
        <v>0</v>
      </c>
      <c r="H7" s="72" t="s">
        <v>0</v>
      </c>
      <c r="I7" s="72" t="s">
        <v>0</v>
      </c>
      <c r="J7" s="72" t="s">
        <v>0</v>
      </c>
      <c r="K7" s="73" t="s">
        <v>0</v>
      </c>
    </row>
    <row r="8" spans="1:11">
      <c r="A8" s="43"/>
      <c r="B8" s="43"/>
      <c r="C8" s="43"/>
      <c r="D8" s="43"/>
      <c r="E8" s="43"/>
      <c r="F8" s="8"/>
      <c r="G8" s="8"/>
      <c r="H8" s="8"/>
    </row>
    <row r="9" spans="1:11">
      <c r="A9" s="44" t="s">
        <v>1</v>
      </c>
      <c r="B9" s="15">
        <v>289266</v>
      </c>
      <c r="C9" s="15">
        <v>343862</v>
      </c>
      <c r="D9" s="15">
        <v>438279</v>
      </c>
      <c r="E9" s="15">
        <v>516625</v>
      </c>
      <c r="F9" s="15">
        <v>438398</v>
      </c>
      <c r="G9" s="15">
        <v>560572</v>
      </c>
      <c r="H9" s="15">
        <v>408695</v>
      </c>
      <c r="I9" s="15">
        <v>513198</v>
      </c>
      <c r="J9" s="15">
        <v>513705</v>
      </c>
      <c r="K9" s="16">
        <v>556405</v>
      </c>
    </row>
    <row r="10" spans="1:11">
      <c r="A10" s="43" t="s">
        <v>2</v>
      </c>
      <c r="B10" s="20">
        <v>-180208</v>
      </c>
      <c r="C10" s="20">
        <v>-226666</v>
      </c>
      <c r="D10" s="20">
        <v>-302587</v>
      </c>
      <c r="E10" s="20">
        <v>-373575</v>
      </c>
      <c r="F10" s="20">
        <v>-305782</v>
      </c>
      <c r="G10" s="20">
        <v>-382492</v>
      </c>
      <c r="H10" s="20">
        <v>-262667</v>
      </c>
      <c r="I10" s="20">
        <v>-337385</v>
      </c>
      <c r="J10" s="20">
        <v>-338303</v>
      </c>
      <c r="K10" s="21">
        <v>-370220</v>
      </c>
    </row>
    <row r="11" spans="1:11">
      <c r="A11" s="44" t="s">
        <v>3</v>
      </c>
      <c r="B11" s="15">
        <f t="shared" ref="B11:D11" si="0">SUM(B9:B10)</f>
        <v>109058</v>
      </c>
      <c r="C11" s="15">
        <f t="shared" si="0"/>
        <v>117196</v>
      </c>
      <c r="D11" s="15">
        <f t="shared" si="0"/>
        <v>135692</v>
      </c>
      <c r="E11" s="15">
        <f>SUM(E9:E10)</f>
        <v>143050</v>
      </c>
      <c r="F11" s="15">
        <f t="shared" ref="F11" si="1">SUM(F9:F10)</f>
        <v>132616</v>
      </c>
      <c r="G11" s="15">
        <f t="shared" ref="G11" si="2">SUM(G9:G10)</f>
        <v>178080</v>
      </c>
      <c r="H11" s="15">
        <f t="shared" ref="H11" si="3">SUM(H9:H10)</f>
        <v>146028</v>
      </c>
      <c r="I11" s="15">
        <f>SUM(I9:I10)</f>
        <v>175813</v>
      </c>
      <c r="J11" s="15">
        <f t="shared" ref="J11" si="4">SUM(J9:J10)</f>
        <v>175402</v>
      </c>
      <c r="K11" s="16">
        <f t="shared" ref="K11" si="5">SUM(K9:K10)</f>
        <v>186185</v>
      </c>
    </row>
    <row r="12" spans="1:11">
      <c r="A12" s="43"/>
      <c r="B12" s="15"/>
      <c r="C12" s="15"/>
      <c r="D12" s="15"/>
      <c r="E12" s="15"/>
      <c r="F12" s="15"/>
      <c r="G12" s="15"/>
      <c r="H12" s="15"/>
      <c r="I12" s="15"/>
      <c r="J12" s="15"/>
      <c r="K12" s="16"/>
    </row>
    <row r="13" spans="1:11">
      <c r="A13" s="43" t="s">
        <v>124</v>
      </c>
      <c r="B13" s="15">
        <v>6219</v>
      </c>
      <c r="C13" s="15">
        <v>12003</v>
      </c>
      <c r="D13" s="15">
        <v>12549</v>
      </c>
      <c r="E13" s="15">
        <v>10065</v>
      </c>
      <c r="F13" s="15">
        <v>4758</v>
      </c>
      <c r="G13" s="15">
        <v>4298</v>
      </c>
      <c r="H13" s="15">
        <v>17059</v>
      </c>
      <c r="I13" s="15">
        <v>4762</v>
      </c>
      <c r="J13" s="15">
        <v>4724</v>
      </c>
      <c r="K13" s="16">
        <v>6370</v>
      </c>
    </row>
    <row r="14" spans="1:11">
      <c r="A14" s="43" t="s">
        <v>125</v>
      </c>
      <c r="B14" s="15" t="s">
        <v>7</v>
      </c>
      <c r="C14" s="15" t="s">
        <v>7</v>
      </c>
      <c r="D14" s="15" t="s">
        <v>7</v>
      </c>
      <c r="E14" s="15" t="s">
        <v>7</v>
      </c>
      <c r="F14" s="15" t="s">
        <v>7</v>
      </c>
      <c r="G14" s="15" t="s">
        <v>7</v>
      </c>
      <c r="H14" s="15" t="s">
        <v>7</v>
      </c>
      <c r="I14" s="15">
        <v>16351</v>
      </c>
      <c r="J14" s="15">
        <v>7701</v>
      </c>
      <c r="K14" s="16">
        <v>6387</v>
      </c>
    </row>
    <row r="15" spans="1:11">
      <c r="A15" s="43" t="s">
        <v>4</v>
      </c>
      <c r="B15" s="15">
        <v>-21959</v>
      </c>
      <c r="C15" s="15">
        <v>-23433</v>
      </c>
      <c r="D15" s="15">
        <v>-20912</v>
      </c>
      <c r="E15" s="15">
        <v>-28020</v>
      </c>
      <c r="F15" s="15">
        <v>-24272</v>
      </c>
      <c r="G15" s="15">
        <v>-30819</v>
      </c>
      <c r="H15" s="15">
        <v>-31802</v>
      </c>
      <c r="I15" s="15">
        <v>-35577</v>
      </c>
      <c r="J15" s="15">
        <v>-35902</v>
      </c>
      <c r="K15" s="16">
        <v>-36415</v>
      </c>
    </row>
    <row r="16" spans="1:11">
      <c r="A16" s="43" t="s">
        <v>5</v>
      </c>
      <c r="B16" s="15">
        <v>-28146</v>
      </c>
      <c r="C16" s="15">
        <v>-40622</v>
      </c>
      <c r="D16" s="15">
        <v>-40559</v>
      </c>
      <c r="E16" s="15">
        <v>-55397</v>
      </c>
      <c r="F16" s="15">
        <v>-43262</v>
      </c>
      <c r="G16" s="15">
        <v>-44477</v>
      </c>
      <c r="H16" s="15">
        <v>-44199</v>
      </c>
      <c r="I16" s="15">
        <v>-46954</v>
      </c>
      <c r="J16" s="15">
        <v>-43445</v>
      </c>
      <c r="K16" s="16">
        <v>-52441</v>
      </c>
    </row>
    <row r="17" spans="1:11">
      <c r="A17" s="43" t="s">
        <v>6</v>
      </c>
      <c r="B17" s="15">
        <v>-10783</v>
      </c>
      <c r="C17" s="15">
        <v>-9754</v>
      </c>
      <c r="D17" s="15">
        <v>-9659</v>
      </c>
      <c r="E17" s="15">
        <v>-10356</v>
      </c>
      <c r="F17" s="15">
        <v>-11287</v>
      </c>
      <c r="G17" s="15">
        <v>-32896</v>
      </c>
      <c r="H17" s="15">
        <v>-14313</v>
      </c>
      <c r="I17" s="15">
        <v>-15802</v>
      </c>
      <c r="J17" s="15">
        <v>-16439</v>
      </c>
      <c r="K17" s="16">
        <v>-17697</v>
      </c>
    </row>
    <row r="18" spans="1:11">
      <c r="A18" s="43" t="s">
        <v>88</v>
      </c>
      <c r="B18" s="15">
        <v>-2533</v>
      </c>
      <c r="C18" s="15">
        <v>-1448</v>
      </c>
      <c r="D18" s="15">
        <v>-1077</v>
      </c>
      <c r="E18" s="15">
        <v>-2184</v>
      </c>
      <c r="F18" s="15">
        <v>-995</v>
      </c>
      <c r="G18" s="15">
        <v>-613</v>
      </c>
      <c r="H18" s="15">
        <v>-845</v>
      </c>
      <c r="I18" s="15">
        <v>-1170</v>
      </c>
      <c r="J18" s="15">
        <v>-832</v>
      </c>
      <c r="K18" s="16">
        <v>-2190</v>
      </c>
    </row>
    <row r="19" spans="1:11">
      <c r="A19" s="43" t="s">
        <v>136</v>
      </c>
      <c r="B19" s="15">
        <v>2637</v>
      </c>
      <c r="C19" s="15">
        <v>16</v>
      </c>
      <c r="D19" s="15">
        <v>-323</v>
      </c>
      <c r="E19" s="15">
        <v>24228</v>
      </c>
      <c r="F19" s="15">
        <v>1406</v>
      </c>
      <c r="G19" s="15" t="s">
        <v>7</v>
      </c>
      <c r="H19" s="15" t="s">
        <v>7</v>
      </c>
      <c r="I19" s="15" t="s">
        <v>7</v>
      </c>
      <c r="J19" s="15">
        <v>-572</v>
      </c>
      <c r="K19" s="16">
        <v>-1218</v>
      </c>
    </row>
    <row r="20" spans="1:11">
      <c r="A20" s="43" t="s">
        <v>65</v>
      </c>
      <c r="B20" s="20" t="s">
        <v>7</v>
      </c>
      <c r="C20" s="20" t="s">
        <v>7</v>
      </c>
      <c r="D20" s="20" t="s">
        <v>7</v>
      </c>
      <c r="E20" s="20" t="s">
        <v>7</v>
      </c>
      <c r="F20" s="20" t="s">
        <v>7</v>
      </c>
      <c r="G20" s="20" t="s">
        <v>7</v>
      </c>
      <c r="H20" s="20" t="s">
        <v>7</v>
      </c>
      <c r="I20" s="20" t="s">
        <v>7</v>
      </c>
      <c r="J20" s="20" t="s">
        <v>7</v>
      </c>
      <c r="K20" s="21" t="s">
        <v>7</v>
      </c>
    </row>
    <row r="21" spans="1:11">
      <c r="A21" s="44" t="s">
        <v>8</v>
      </c>
      <c r="B21" s="15">
        <f t="shared" ref="B21:D21" si="6">SUM(B11,B13:B20)</f>
        <v>54493</v>
      </c>
      <c r="C21" s="15">
        <f t="shared" si="6"/>
        <v>53958</v>
      </c>
      <c r="D21" s="15">
        <f t="shared" si="6"/>
        <v>75711</v>
      </c>
      <c r="E21" s="15">
        <f>SUM(E11,E13:E20)</f>
        <v>81386</v>
      </c>
      <c r="F21" s="15">
        <f t="shared" ref="F21" si="7">SUM(F11,F13:F20)</f>
        <v>58964</v>
      </c>
      <c r="G21" s="15">
        <f t="shared" ref="G21" si="8">SUM(G11,G13:G20)</f>
        <v>73573</v>
      </c>
      <c r="H21" s="15">
        <f t="shared" ref="H21" si="9">SUM(H11,H13:H20)</f>
        <v>71928</v>
      </c>
      <c r="I21" s="15">
        <f t="shared" ref="I21" si="10">SUM(I11,I13:I20)</f>
        <v>97423</v>
      </c>
      <c r="J21" s="15">
        <f t="shared" ref="J21" si="11">SUM(J11,J13:J20)</f>
        <v>90637</v>
      </c>
      <c r="K21" s="16">
        <f>SUM(K11,K13:K20)</f>
        <v>88981</v>
      </c>
    </row>
    <row r="22" spans="1:11">
      <c r="A22" s="43" t="s">
        <v>9</v>
      </c>
      <c r="B22" s="20">
        <v>-15841</v>
      </c>
      <c r="C22" s="20">
        <v>-14162</v>
      </c>
      <c r="D22" s="20">
        <v>-17711</v>
      </c>
      <c r="E22" s="20">
        <v>-15902</v>
      </c>
      <c r="F22" s="20">
        <v>-11838</v>
      </c>
      <c r="G22" s="20">
        <v>-14995</v>
      </c>
      <c r="H22" s="20">
        <v>-13512</v>
      </c>
      <c r="I22" s="20">
        <v>-12943</v>
      </c>
      <c r="J22" s="20">
        <v>-16591</v>
      </c>
      <c r="K22" s="21">
        <v>-22632</v>
      </c>
    </row>
    <row r="23" spans="1:11" ht="14" thickBot="1">
      <c r="A23" s="44" t="s">
        <v>123</v>
      </c>
      <c r="B23" s="25">
        <f t="shared" ref="B23:C23" si="12">SUM(B21:B22)</f>
        <v>38652</v>
      </c>
      <c r="C23" s="25">
        <f t="shared" si="12"/>
        <v>39796</v>
      </c>
      <c r="D23" s="25">
        <f>SUM(D21:D22)</f>
        <v>58000</v>
      </c>
      <c r="E23" s="25">
        <f t="shared" ref="E23" si="13">SUM(E21:E22)</f>
        <v>65484</v>
      </c>
      <c r="F23" s="25">
        <f t="shared" ref="F23" si="14">SUM(F21:F22)</f>
        <v>47126</v>
      </c>
      <c r="G23" s="25">
        <f t="shared" ref="G23" si="15">SUM(G21:G22)</f>
        <v>58578</v>
      </c>
      <c r="H23" s="25">
        <f>SUM(H21:H22)</f>
        <v>58416</v>
      </c>
      <c r="I23" s="25">
        <f t="shared" ref="I23" si="16">SUM(I21:I22)</f>
        <v>84480</v>
      </c>
      <c r="J23" s="25">
        <f t="shared" ref="J23" si="17">SUM(J21:J22)</f>
        <v>74046</v>
      </c>
      <c r="K23" s="26">
        <f>SUM(K21:K22)</f>
        <v>66349</v>
      </c>
    </row>
    <row r="24" spans="1:11" ht="14" thickTop="1">
      <c r="A24" s="43"/>
      <c r="B24" s="15"/>
      <c r="C24" s="15"/>
      <c r="D24" s="15"/>
      <c r="E24" s="15"/>
      <c r="F24" s="15"/>
      <c r="G24" s="15"/>
      <c r="H24" s="15"/>
      <c r="I24" s="15"/>
      <c r="J24" s="15"/>
      <c r="K24" s="16"/>
    </row>
    <row r="25" spans="1:11">
      <c r="A25" s="43" t="s">
        <v>10</v>
      </c>
      <c r="B25" s="15"/>
      <c r="C25" s="15"/>
      <c r="D25" s="15"/>
      <c r="E25" s="15"/>
      <c r="F25" s="15"/>
      <c r="G25" s="15"/>
      <c r="H25" s="15"/>
      <c r="I25" s="15"/>
      <c r="J25" s="15"/>
      <c r="K25" s="16"/>
    </row>
    <row r="26" spans="1:11">
      <c r="A26" s="43" t="s">
        <v>84</v>
      </c>
      <c r="B26" s="15">
        <v>24891</v>
      </c>
      <c r="C26" s="15">
        <v>35245</v>
      </c>
      <c r="D26" s="15">
        <v>51487</v>
      </c>
      <c r="E26" s="15">
        <v>60113</v>
      </c>
      <c r="F26" s="15">
        <v>43066</v>
      </c>
      <c r="G26" s="15">
        <v>52235</v>
      </c>
      <c r="H26" s="15">
        <v>55584</v>
      </c>
      <c r="I26" s="15">
        <v>81357</v>
      </c>
      <c r="J26" s="15">
        <v>70685</v>
      </c>
      <c r="K26" s="16">
        <v>63282</v>
      </c>
    </row>
    <row r="27" spans="1:11">
      <c r="A27" s="43" t="s">
        <v>11</v>
      </c>
      <c r="B27" s="15">
        <v>13761</v>
      </c>
      <c r="C27" s="15">
        <v>4551</v>
      </c>
      <c r="D27" s="15">
        <v>6513</v>
      </c>
      <c r="E27" s="15">
        <v>5371</v>
      </c>
      <c r="F27" s="15">
        <v>4060</v>
      </c>
      <c r="G27" s="15">
        <v>6343</v>
      </c>
      <c r="H27" s="15">
        <v>2832</v>
      </c>
      <c r="I27" s="15">
        <v>3123</v>
      </c>
      <c r="J27" s="15">
        <v>3361</v>
      </c>
      <c r="K27" s="16">
        <v>3067</v>
      </c>
    </row>
    <row r="28" spans="1:11" ht="14" thickBot="1">
      <c r="A28" s="43"/>
      <c r="B28" s="25">
        <f t="shared" ref="B28" si="18">SUM(B26:B27)</f>
        <v>38652</v>
      </c>
      <c r="C28" s="25">
        <f>SUM(C26:C27)</f>
        <v>39796</v>
      </c>
      <c r="D28" s="25">
        <f t="shared" ref="D28:H28" si="19">SUM(D26:D27)</f>
        <v>58000</v>
      </c>
      <c r="E28" s="25">
        <f t="shared" si="19"/>
        <v>65484</v>
      </c>
      <c r="F28" s="25">
        <f t="shared" si="19"/>
        <v>47126</v>
      </c>
      <c r="G28" s="25">
        <f t="shared" si="19"/>
        <v>58578</v>
      </c>
      <c r="H28" s="25">
        <f t="shared" si="19"/>
        <v>58416</v>
      </c>
      <c r="I28" s="25">
        <f>SUM(I26:I27)</f>
        <v>84480</v>
      </c>
      <c r="J28" s="25">
        <f>SUM(J26:J27)</f>
        <v>74046</v>
      </c>
      <c r="K28" s="26">
        <f>SUM(K26:K27)</f>
        <v>66349</v>
      </c>
    </row>
    <row r="29" spans="1:11" ht="14" thickTop="1">
      <c r="A29" s="43"/>
      <c r="B29" s="43"/>
      <c r="C29" s="43"/>
      <c r="D29" s="8"/>
      <c r="E29" s="8"/>
      <c r="F29" s="8"/>
      <c r="G29" s="8"/>
      <c r="H29" s="8"/>
    </row>
    <row r="30" spans="1:11">
      <c r="A30" s="74"/>
      <c r="B30" s="74"/>
      <c r="C30" s="74"/>
      <c r="D30" s="75"/>
      <c r="E30" s="75"/>
      <c r="F30" s="75"/>
      <c r="G30" s="75"/>
      <c r="H30" s="75"/>
      <c r="I30" s="75"/>
      <c r="J30" s="75"/>
      <c r="K30" s="76"/>
    </row>
    <row r="31" spans="1:11">
      <c r="A31" s="43"/>
      <c r="B31" s="43"/>
      <c r="C31" s="43"/>
      <c r="D31" s="8"/>
      <c r="E31" s="8"/>
      <c r="F31" s="8"/>
      <c r="G31" s="8"/>
      <c r="H31" s="8"/>
    </row>
    <row r="32" spans="1:11">
      <c r="A32" s="44" t="s">
        <v>12</v>
      </c>
      <c r="B32" s="44"/>
      <c r="C32" s="44"/>
      <c r="D32" s="8"/>
      <c r="E32" s="8"/>
      <c r="F32" s="8"/>
      <c r="G32" s="8"/>
      <c r="H32" s="8"/>
    </row>
    <row r="33" spans="1:11">
      <c r="A33" s="43" t="s">
        <v>13</v>
      </c>
      <c r="B33" s="46" t="s">
        <v>66</v>
      </c>
      <c r="C33" s="46" t="s">
        <v>16</v>
      </c>
      <c r="D33" s="47">
        <v>10.1</v>
      </c>
      <c r="E33" s="47">
        <v>11.7</v>
      </c>
      <c r="F33" s="47">
        <v>8.5</v>
      </c>
      <c r="G33" s="47">
        <v>10.3</v>
      </c>
      <c r="H33" s="46">
        <v>11</v>
      </c>
      <c r="I33" s="3">
        <v>16.2</v>
      </c>
      <c r="J33" s="3">
        <v>13.9</v>
      </c>
      <c r="K33" s="4">
        <v>12.3</v>
      </c>
    </row>
    <row r="34" spans="1:11">
      <c r="A34" s="43" t="s">
        <v>14</v>
      </c>
      <c r="B34" s="46" t="s">
        <v>66</v>
      </c>
      <c r="C34" s="46" t="s">
        <v>17</v>
      </c>
      <c r="D34" s="47">
        <v>10</v>
      </c>
      <c r="E34" s="47">
        <v>11.7</v>
      </c>
      <c r="F34" s="47">
        <v>8.5</v>
      </c>
      <c r="G34" s="47">
        <v>10.3</v>
      </c>
      <c r="H34" s="46">
        <v>11</v>
      </c>
      <c r="I34" s="46">
        <v>16.100000000000001</v>
      </c>
      <c r="J34" s="46">
        <v>13.9</v>
      </c>
      <c r="K34" s="48">
        <v>12.2</v>
      </c>
    </row>
    <row r="35" spans="1:11">
      <c r="A35" s="43"/>
      <c r="B35" s="43"/>
      <c r="C35" s="43"/>
      <c r="D35" s="8"/>
      <c r="E35" s="8"/>
      <c r="F35" s="8"/>
      <c r="G35" s="8"/>
      <c r="H35" s="8"/>
    </row>
    <row r="36" spans="1:11">
      <c r="A36" s="74"/>
      <c r="B36" s="74"/>
      <c r="C36" s="74"/>
      <c r="D36" s="75"/>
      <c r="E36" s="75"/>
      <c r="F36" s="75"/>
      <c r="G36" s="75"/>
      <c r="H36" s="75"/>
      <c r="I36" s="75"/>
      <c r="J36" s="75"/>
      <c r="K36" s="76"/>
    </row>
    <row r="37" spans="1:11">
      <c r="A37" s="43"/>
      <c r="B37" s="43"/>
      <c r="C37" s="43"/>
      <c r="D37" s="43"/>
      <c r="E37" s="43"/>
      <c r="F37" s="43"/>
      <c r="G37" s="8"/>
      <c r="H37" s="8"/>
    </row>
    <row r="38" spans="1:11" s="56" customFormat="1" ht="11">
      <c r="A38" s="54" t="s">
        <v>131</v>
      </c>
      <c r="B38" s="55"/>
      <c r="C38" s="55"/>
      <c r="D38" s="55"/>
      <c r="E38" s="55"/>
      <c r="F38" s="55"/>
      <c r="K38" s="89"/>
    </row>
  </sheetData>
  <mergeCells count="1">
    <mergeCell ref="B5:K5"/>
  </mergeCells>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1"/>
  <sheetViews>
    <sheetView showGridLines="0" showRuler="0" zoomScale="125" zoomScaleNormal="125" zoomScalePageLayoutView="125" workbookViewId="0">
      <pane xSplit="1" ySplit="7" topLeftCell="B8" activePane="bottomRight" state="frozen"/>
      <selection pane="topRight" activeCell="B1" sqref="B1"/>
      <selection pane="bottomLeft" activeCell="A7" sqref="A7"/>
      <selection pane="bottomRight"/>
    </sheetView>
  </sheetViews>
  <sheetFormatPr baseColWidth="10" defaultRowHeight="13" x14ac:dyDescent="0"/>
  <cols>
    <col min="1" max="1" width="42.1640625" style="3" customWidth="1"/>
    <col min="2" max="2" width="10.5" style="3" customWidth="1"/>
    <col min="3" max="8" width="10.5" style="3" bestFit="1" customWidth="1"/>
    <col min="9" max="9" width="11.6640625" style="3" bestFit="1" customWidth="1"/>
    <col min="10" max="10" width="11.83203125" style="3" bestFit="1" customWidth="1"/>
    <col min="11" max="11" width="11.6640625" style="4" customWidth="1"/>
    <col min="12" max="16384" width="10.83203125" style="3"/>
  </cols>
  <sheetData>
    <row r="1" spans="1:11" s="50" customFormat="1" ht="16">
      <c r="A1" s="68" t="s">
        <v>15</v>
      </c>
      <c r="B1" s="57"/>
      <c r="C1" s="57"/>
      <c r="D1" s="49"/>
      <c r="E1" s="49"/>
      <c r="F1" s="49"/>
      <c r="G1" s="58"/>
      <c r="H1" s="58"/>
      <c r="K1" s="87"/>
    </row>
    <row r="2" spans="1:11" s="50" customFormat="1" ht="16">
      <c r="A2" s="68" t="s">
        <v>133</v>
      </c>
      <c r="B2" s="57"/>
      <c r="C2" s="57"/>
      <c r="D2" s="57"/>
      <c r="E2" s="57"/>
      <c r="F2" s="57"/>
      <c r="G2" s="58"/>
      <c r="H2" s="58"/>
      <c r="K2" s="87"/>
    </row>
    <row r="3" spans="1:11" s="50" customFormat="1" ht="16">
      <c r="A3" s="68" t="s">
        <v>122</v>
      </c>
      <c r="B3" s="57"/>
      <c r="C3" s="57"/>
      <c r="D3" s="49"/>
      <c r="E3" s="49"/>
      <c r="F3" s="49"/>
      <c r="G3" s="58"/>
      <c r="H3" s="58"/>
      <c r="K3" s="87"/>
    </row>
    <row r="4" spans="1:11" s="53" customFormat="1">
      <c r="A4" s="59"/>
      <c r="B4" s="59"/>
      <c r="C4" s="59"/>
      <c r="D4" s="59"/>
      <c r="E4" s="59"/>
      <c r="F4" s="59"/>
      <c r="G4" s="60"/>
      <c r="H4" s="60"/>
      <c r="K4" s="88"/>
    </row>
    <row r="5" spans="1:11" s="53" customFormat="1" ht="15" customHeight="1">
      <c r="A5" s="61"/>
      <c r="B5" s="104" t="s">
        <v>107</v>
      </c>
      <c r="C5" s="104"/>
      <c r="D5" s="104"/>
      <c r="E5" s="104"/>
      <c r="F5" s="104"/>
      <c r="G5" s="104"/>
      <c r="H5" s="104"/>
      <c r="I5" s="104"/>
      <c r="J5" s="104"/>
      <c r="K5" s="104"/>
    </row>
    <row r="6" spans="1:11" s="14" customFormat="1">
      <c r="A6" s="77"/>
      <c r="B6" s="70" t="s">
        <v>97</v>
      </c>
      <c r="C6" s="70" t="s">
        <v>98</v>
      </c>
      <c r="D6" s="70" t="s">
        <v>99</v>
      </c>
      <c r="E6" s="70" t="s">
        <v>100</v>
      </c>
      <c r="F6" s="70" t="s">
        <v>101</v>
      </c>
      <c r="G6" s="70" t="s">
        <v>102</v>
      </c>
      <c r="H6" s="70" t="s">
        <v>103</v>
      </c>
      <c r="I6" s="70" t="s">
        <v>104</v>
      </c>
      <c r="J6" s="70" t="s">
        <v>105</v>
      </c>
      <c r="K6" s="90" t="s">
        <v>120</v>
      </c>
    </row>
    <row r="7" spans="1:11" s="14" customFormat="1">
      <c r="A7" s="77"/>
      <c r="B7" s="71" t="s">
        <v>0</v>
      </c>
      <c r="C7" s="71" t="s">
        <v>0</v>
      </c>
      <c r="D7" s="71" t="s">
        <v>0</v>
      </c>
      <c r="E7" s="71" t="s">
        <v>0</v>
      </c>
      <c r="F7" s="71" t="s">
        <v>0</v>
      </c>
      <c r="G7" s="72" t="s">
        <v>0</v>
      </c>
      <c r="H7" s="72" t="s">
        <v>0</v>
      </c>
      <c r="I7" s="72" t="s">
        <v>0</v>
      </c>
      <c r="J7" s="72" t="s">
        <v>0</v>
      </c>
      <c r="K7" s="73" t="s">
        <v>0</v>
      </c>
    </row>
    <row r="8" spans="1:11">
      <c r="A8" s="27"/>
      <c r="B8" s="27"/>
      <c r="C8" s="27"/>
      <c r="D8" s="27"/>
      <c r="E8" s="27"/>
      <c r="F8" s="27"/>
      <c r="G8" s="28"/>
      <c r="H8" s="28"/>
    </row>
    <row r="9" spans="1:11">
      <c r="A9" s="29" t="s">
        <v>18</v>
      </c>
      <c r="B9" s="29"/>
      <c r="C9" s="29"/>
      <c r="D9" s="29"/>
      <c r="E9" s="29"/>
      <c r="F9" s="29"/>
      <c r="G9" s="28"/>
      <c r="H9" s="28"/>
    </row>
    <row r="10" spans="1:11">
      <c r="A10" s="27"/>
      <c r="B10" s="27"/>
      <c r="C10" s="27"/>
      <c r="D10" s="27"/>
      <c r="E10" s="27"/>
      <c r="F10" s="27"/>
      <c r="G10" s="28"/>
      <c r="H10" s="28"/>
    </row>
    <row r="11" spans="1:11">
      <c r="A11" s="29" t="s">
        <v>108</v>
      </c>
      <c r="B11" s="29"/>
      <c r="C11" s="29"/>
      <c r="D11" s="29"/>
      <c r="E11" s="29"/>
      <c r="F11" s="29"/>
      <c r="G11" s="28"/>
      <c r="H11" s="28"/>
    </row>
    <row r="12" spans="1:11">
      <c r="A12" s="27" t="s">
        <v>19</v>
      </c>
      <c r="B12" s="30">
        <v>106395</v>
      </c>
      <c r="C12" s="30">
        <v>121142</v>
      </c>
      <c r="D12" s="30">
        <v>165285</v>
      </c>
      <c r="E12" s="30">
        <v>180011</v>
      </c>
      <c r="F12" s="30">
        <v>223337</v>
      </c>
      <c r="G12" s="15">
        <v>209788</v>
      </c>
      <c r="H12" s="15">
        <v>192507</v>
      </c>
      <c r="I12" s="15">
        <v>223507</v>
      </c>
      <c r="J12" s="15">
        <v>219341</v>
      </c>
      <c r="K12" s="16">
        <v>260053</v>
      </c>
    </row>
    <row r="13" spans="1:11">
      <c r="A13" s="27" t="s">
        <v>20</v>
      </c>
      <c r="B13" s="30">
        <v>54987</v>
      </c>
      <c r="C13" s="30">
        <v>83492</v>
      </c>
      <c r="D13" s="30">
        <v>98416</v>
      </c>
      <c r="E13" s="30">
        <v>95943</v>
      </c>
      <c r="F13" s="30">
        <v>111479</v>
      </c>
      <c r="G13" s="30">
        <v>89372</v>
      </c>
      <c r="H13" s="30">
        <v>75416</v>
      </c>
      <c r="I13" s="30">
        <v>114237</v>
      </c>
      <c r="J13" s="30">
        <v>111808</v>
      </c>
      <c r="K13" s="31">
        <v>115489</v>
      </c>
    </row>
    <row r="14" spans="1:11">
      <c r="A14" s="27" t="s">
        <v>21</v>
      </c>
      <c r="B14" s="30">
        <v>33274</v>
      </c>
      <c r="C14" s="30">
        <v>24033</v>
      </c>
      <c r="D14" s="30">
        <v>17515</v>
      </c>
      <c r="E14" s="30">
        <v>31852</v>
      </c>
      <c r="F14" s="30">
        <v>32503</v>
      </c>
      <c r="G14" s="30">
        <v>15931</v>
      </c>
      <c r="H14" s="30">
        <v>33338</v>
      </c>
      <c r="I14" s="30">
        <v>46375</v>
      </c>
      <c r="J14" s="30">
        <v>47362</v>
      </c>
      <c r="K14" s="31">
        <v>83607</v>
      </c>
    </row>
    <row r="15" spans="1:11">
      <c r="A15" s="27" t="s">
        <v>126</v>
      </c>
      <c r="B15" s="32" t="s">
        <v>7</v>
      </c>
      <c r="C15" s="32" t="s">
        <v>7</v>
      </c>
      <c r="D15" s="32" t="s">
        <v>7</v>
      </c>
      <c r="E15" s="32" t="s">
        <v>7</v>
      </c>
      <c r="F15" s="32" t="s">
        <v>7</v>
      </c>
      <c r="G15" s="30">
        <v>6282</v>
      </c>
      <c r="H15" s="30">
        <v>5372</v>
      </c>
      <c r="I15" s="30">
        <v>5307</v>
      </c>
      <c r="J15" s="30">
        <v>4320</v>
      </c>
      <c r="K15" s="31" t="s">
        <v>7</v>
      </c>
    </row>
    <row r="16" spans="1:11">
      <c r="A16" s="27" t="s">
        <v>23</v>
      </c>
      <c r="B16" s="30">
        <v>5317</v>
      </c>
      <c r="C16" s="30">
        <v>5382</v>
      </c>
      <c r="D16" s="30">
        <v>8826</v>
      </c>
      <c r="E16" s="30">
        <v>7936</v>
      </c>
      <c r="F16" s="30">
        <v>6018</v>
      </c>
      <c r="G16" s="30">
        <v>3233</v>
      </c>
      <c r="H16" s="30">
        <v>4477</v>
      </c>
      <c r="I16" s="30">
        <v>5260</v>
      </c>
      <c r="J16" s="30">
        <v>5315</v>
      </c>
      <c r="K16" s="31">
        <v>6122</v>
      </c>
    </row>
    <row r="17" spans="1:11">
      <c r="A17" s="27" t="s">
        <v>24</v>
      </c>
      <c r="B17" s="30">
        <v>3259</v>
      </c>
      <c r="C17" s="30">
        <v>3259</v>
      </c>
      <c r="D17" s="30">
        <v>29006</v>
      </c>
      <c r="E17" s="30">
        <v>37424</v>
      </c>
      <c r="F17" s="30">
        <v>69499</v>
      </c>
      <c r="G17" s="30">
        <v>55683</v>
      </c>
      <c r="H17" s="30">
        <v>61363</v>
      </c>
      <c r="I17" s="30">
        <v>30449</v>
      </c>
      <c r="J17" s="30">
        <v>30368</v>
      </c>
      <c r="K17" s="31">
        <v>30437</v>
      </c>
    </row>
    <row r="18" spans="1:11">
      <c r="A18" s="27" t="s">
        <v>25</v>
      </c>
      <c r="B18" s="30">
        <v>5722</v>
      </c>
      <c r="C18" s="30">
        <v>4269</v>
      </c>
      <c r="D18" s="30">
        <v>10428</v>
      </c>
      <c r="E18" s="30">
        <v>22733</v>
      </c>
      <c r="F18" s="30">
        <v>24749</v>
      </c>
      <c r="G18" s="30">
        <v>47325</v>
      </c>
      <c r="H18" s="30">
        <v>57653</v>
      </c>
      <c r="I18" s="30">
        <v>40544</v>
      </c>
      <c r="J18" s="30">
        <v>37511</v>
      </c>
      <c r="K18" s="31">
        <v>74587</v>
      </c>
    </row>
    <row r="19" spans="1:11">
      <c r="A19" s="27" t="s">
        <v>127</v>
      </c>
      <c r="B19" s="32">
        <v>4254</v>
      </c>
      <c r="C19" s="32" t="s">
        <v>7</v>
      </c>
      <c r="D19" s="32" t="s">
        <v>7</v>
      </c>
      <c r="E19" s="32" t="s">
        <v>7</v>
      </c>
      <c r="F19" s="32" t="s">
        <v>7</v>
      </c>
      <c r="G19" s="32" t="s">
        <v>7</v>
      </c>
      <c r="H19" s="30">
        <v>2397</v>
      </c>
      <c r="I19" s="30">
        <v>4635</v>
      </c>
      <c r="J19" s="30">
        <v>8353</v>
      </c>
      <c r="K19" s="31">
        <v>4070</v>
      </c>
    </row>
    <row r="20" spans="1:11">
      <c r="A20" s="27" t="s">
        <v>22</v>
      </c>
      <c r="B20" s="32">
        <v>76</v>
      </c>
      <c r="C20" s="32" t="s">
        <v>7</v>
      </c>
      <c r="D20" s="32" t="s">
        <v>7</v>
      </c>
      <c r="E20" s="32" t="s">
        <v>7</v>
      </c>
      <c r="F20" s="30">
        <v>43</v>
      </c>
      <c r="G20" s="30">
        <v>66</v>
      </c>
      <c r="H20" s="30" t="s">
        <v>7</v>
      </c>
      <c r="I20" s="30" t="s">
        <v>7</v>
      </c>
      <c r="J20" s="30">
        <v>38</v>
      </c>
      <c r="K20" s="31">
        <v>1642</v>
      </c>
    </row>
    <row r="21" spans="1:11">
      <c r="A21" s="27"/>
      <c r="B21" s="39">
        <f t="shared" ref="B21:D21" si="0">SUM(B12:B20)</f>
        <v>213284</v>
      </c>
      <c r="C21" s="39">
        <f t="shared" si="0"/>
        <v>241577</v>
      </c>
      <c r="D21" s="39">
        <f t="shared" si="0"/>
        <v>329476</v>
      </c>
      <c r="E21" s="39">
        <f t="shared" ref="E21" si="1">SUM(E12:E20)</f>
        <v>375899</v>
      </c>
      <c r="F21" s="39">
        <f t="shared" ref="F21" si="2">SUM(F12:F20)</f>
        <v>467628</v>
      </c>
      <c r="G21" s="39">
        <f t="shared" ref="G21" si="3">SUM(G12:G20)</f>
        <v>427680</v>
      </c>
      <c r="H21" s="39">
        <f t="shared" ref="H21" si="4">SUM(H12:H20)</f>
        <v>432523</v>
      </c>
      <c r="I21" s="39">
        <f t="shared" ref="I21" si="5">SUM(I12:I20)</f>
        <v>470314</v>
      </c>
      <c r="J21" s="39">
        <f t="shared" ref="J21:K21" si="6">SUM(J12:J20)</f>
        <v>464416</v>
      </c>
      <c r="K21" s="40">
        <f t="shared" si="6"/>
        <v>576007</v>
      </c>
    </row>
    <row r="22" spans="1:11">
      <c r="A22" s="27" t="s">
        <v>26</v>
      </c>
      <c r="B22" s="30" t="s">
        <v>7</v>
      </c>
      <c r="C22" s="30">
        <v>5963</v>
      </c>
      <c r="D22" s="15" t="s">
        <v>7</v>
      </c>
      <c r="E22" s="15" t="s">
        <v>7</v>
      </c>
      <c r="F22" s="30">
        <v>5677</v>
      </c>
      <c r="G22" s="30">
        <v>746</v>
      </c>
      <c r="H22" s="30" t="s">
        <v>7</v>
      </c>
      <c r="I22" s="30">
        <v>15550</v>
      </c>
      <c r="J22" s="30" t="s">
        <v>7</v>
      </c>
      <c r="K22" s="31" t="s">
        <v>7</v>
      </c>
    </row>
    <row r="23" spans="1:11">
      <c r="A23" s="27" t="s">
        <v>27</v>
      </c>
      <c r="B23" s="33">
        <f t="shared" ref="B23:C23" si="7">SUM(B21:B22)</f>
        <v>213284</v>
      </c>
      <c r="C23" s="33">
        <f t="shared" si="7"/>
        <v>247540</v>
      </c>
      <c r="D23" s="33">
        <f t="shared" ref="D23" si="8">SUM(D21:D22)</f>
        <v>329476</v>
      </c>
      <c r="E23" s="33">
        <f t="shared" ref="E23" si="9">SUM(E21:E22)</f>
        <v>375899</v>
      </c>
      <c r="F23" s="33">
        <f t="shared" ref="F23" si="10">SUM(F21:F22)</f>
        <v>473305</v>
      </c>
      <c r="G23" s="33">
        <f t="shared" ref="G23" si="11">SUM(G21:G22)</f>
        <v>428426</v>
      </c>
      <c r="H23" s="33">
        <f t="shared" ref="H23" si="12">SUM(H21:H22)</f>
        <v>432523</v>
      </c>
      <c r="I23" s="33">
        <f t="shared" ref="I23:K23" si="13">SUM(I21:I22)</f>
        <v>485864</v>
      </c>
      <c r="J23" s="33">
        <f t="shared" si="13"/>
        <v>464416</v>
      </c>
      <c r="K23" s="34">
        <f t="shared" si="13"/>
        <v>576007</v>
      </c>
    </row>
    <row r="24" spans="1:11">
      <c r="A24" s="27"/>
      <c r="B24" s="35"/>
      <c r="C24" s="35"/>
      <c r="D24" s="30"/>
      <c r="E24" s="30"/>
      <c r="F24" s="30"/>
      <c r="G24" s="30"/>
      <c r="H24" s="30"/>
      <c r="I24" s="30"/>
      <c r="J24" s="30"/>
      <c r="K24" s="31"/>
    </row>
    <row r="25" spans="1:11">
      <c r="A25" s="29" t="s">
        <v>109</v>
      </c>
      <c r="B25" s="36"/>
      <c r="C25" s="36"/>
      <c r="D25" s="30"/>
      <c r="E25" s="30"/>
      <c r="F25" s="30"/>
      <c r="G25" s="30"/>
      <c r="H25" s="30"/>
      <c r="I25" s="30"/>
      <c r="J25" s="30"/>
      <c r="K25" s="31"/>
    </row>
    <row r="26" spans="1:11">
      <c r="A26" s="27" t="s">
        <v>20</v>
      </c>
      <c r="B26" s="30">
        <v>752</v>
      </c>
      <c r="C26" s="30" t="s">
        <v>7</v>
      </c>
      <c r="D26" s="30" t="s">
        <v>7</v>
      </c>
      <c r="E26" s="30" t="s">
        <v>7</v>
      </c>
      <c r="F26" s="30" t="s">
        <v>7</v>
      </c>
      <c r="G26" s="30">
        <v>7438</v>
      </c>
      <c r="H26" s="30">
        <v>7438</v>
      </c>
      <c r="I26" s="30">
        <v>10436</v>
      </c>
      <c r="J26" s="30">
        <v>9183</v>
      </c>
      <c r="K26" s="31">
        <v>7438</v>
      </c>
    </row>
    <row r="27" spans="1:11">
      <c r="A27" s="27" t="s">
        <v>128</v>
      </c>
      <c r="B27" s="30" t="s">
        <v>7</v>
      </c>
      <c r="C27" s="30" t="s">
        <v>7</v>
      </c>
      <c r="D27" s="30" t="s">
        <v>7</v>
      </c>
      <c r="E27" s="30" t="s">
        <v>7</v>
      </c>
      <c r="F27" s="30" t="s">
        <v>7</v>
      </c>
      <c r="G27" s="30" t="s">
        <v>7</v>
      </c>
      <c r="H27" s="30" t="s">
        <v>7</v>
      </c>
      <c r="I27" s="30" t="s">
        <v>7</v>
      </c>
      <c r="J27" s="30">
        <v>1221</v>
      </c>
      <c r="K27" s="31">
        <v>1241</v>
      </c>
    </row>
    <row r="28" spans="1:11">
      <c r="A28" s="27" t="s">
        <v>127</v>
      </c>
      <c r="B28" s="30">
        <v>2260</v>
      </c>
      <c r="C28" s="30">
        <v>1924</v>
      </c>
      <c r="D28" s="30">
        <v>5223</v>
      </c>
      <c r="E28" s="30">
        <v>4420</v>
      </c>
      <c r="F28" s="30">
        <v>5550</v>
      </c>
      <c r="G28" s="30">
        <v>9684</v>
      </c>
      <c r="H28" s="30">
        <v>48896</v>
      </c>
      <c r="I28" s="30">
        <v>32340</v>
      </c>
      <c r="J28" s="30">
        <v>69392</v>
      </c>
      <c r="K28" s="31">
        <v>73387</v>
      </c>
    </row>
    <row r="29" spans="1:11">
      <c r="A29" s="27" t="s">
        <v>28</v>
      </c>
      <c r="B29" s="30">
        <v>46154</v>
      </c>
      <c r="C29" s="30">
        <v>38809</v>
      </c>
      <c r="D29" s="30">
        <v>18270</v>
      </c>
      <c r="E29" s="30">
        <v>24320</v>
      </c>
      <c r="F29" s="30">
        <v>21891</v>
      </c>
      <c r="G29" s="30">
        <v>15775</v>
      </c>
      <c r="H29" s="30">
        <v>17159</v>
      </c>
      <c r="I29" s="30">
        <v>18545</v>
      </c>
      <c r="J29" s="30">
        <v>17025</v>
      </c>
      <c r="K29" s="31">
        <v>16732</v>
      </c>
    </row>
    <row r="30" spans="1:11">
      <c r="A30" s="27" t="s">
        <v>29</v>
      </c>
      <c r="B30" s="32" t="s">
        <v>7</v>
      </c>
      <c r="C30" s="32" t="s">
        <v>7</v>
      </c>
      <c r="D30" s="30">
        <v>7316</v>
      </c>
      <c r="E30" s="30">
        <v>6809</v>
      </c>
      <c r="F30" s="30">
        <v>6661</v>
      </c>
      <c r="G30" s="30">
        <v>13463</v>
      </c>
      <c r="H30" s="30">
        <v>52142</v>
      </c>
      <c r="I30" s="30">
        <v>50346</v>
      </c>
      <c r="J30" s="30">
        <v>108962</v>
      </c>
      <c r="K30" s="31">
        <v>159857</v>
      </c>
    </row>
    <row r="31" spans="1:11">
      <c r="A31" s="27" t="s">
        <v>30</v>
      </c>
      <c r="B31" s="30">
        <v>51</v>
      </c>
      <c r="C31" s="30">
        <v>51</v>
      </c>
      <c r="D31" s="30">
        <v>51</v>
      </c>
      <c r="E31" s="30">
        <v>51</v>
      </c>
      <c r="F31" s="30">
        <v>1613</v>
      </c>
      <c r="G31" s="30">
        <v>1536</v>
      </c>
      <c r="H31" s="30">
        <v>1580</v>
      </c>
      <c r="I31" s="30">
        <v>1568</v>
      </c>
      <c r="J31" s="30">
        <v>1322</v>
      </c>
      <c r="K31" s="31" t="s">
        <v>7</v>
      </c>
    </row>
    <row r="32" spans="1:11">
      <c r="A32" s="27" t="s">
        <v>31</v>
      </c>
      <c r="B32" s="30">
        <v>507</v>
      </c>
      <c r="C32" s="30">
        <v>147</v>
      </c>
      <c r="D32" s="30">
        <v>118</v>
      </c>
      <c r="E32" s="30">
        <v>94</v>
      </c>
      <c r="F32" s="30">
        <v>2143</v>
      </c>
      <c r="G32" s="30">
        <v>1875</v>
      </c>
      <c r="H32" s="30">
        <v>1754</v>
      </c>
      <c r="I32" s="30">
        <v>1829</v>
      </c>
      <c r="J32" s="30">
        <v>2420</v>
      </c>
      <c r="K32" s="31">
        <v>1452</v>
      </c>
    </row>
    <row r="33" spans="1:11">
      <c r="A33" s="27" t="s">
        <v>121</v>
      </c>
      <c r="B33" s="30">
        <v>15652</v>
      </c>
      <c r="C33" s="30">
        <v>15486</v>
      </c>
      <c r="D33" s="30">
        <v>19734</v>
      </c>
      <c r="E33" s="30">
        <v>39240</v>
      </c>
      <c r="F33" s="30">
        <v>5192</v>
      </c>
      <c r="G33" s="30">
        <v>5192</v>
      </c>
      <c r="H33" s="30">
        <v>2787</v>
      </c>
      <c r="I33" s="30">
        <v>2787</v>
      </c>
      <c r="J33" s="30">
        <v>3959</v>
      </c>
      <c r="K33" s="31">
        <v>3761</v>
      </c>
    </row>
    <row r="34" spans="1:11">
      <c r="A34" s="27" t="s">
        <v>83</v>
      </c>
      <c r="B34" s="30" t="s">
        <v>7</v>
      </c>
      <c r="C34" s="30" t="s">
        <v>7</v>
      </c>
      <c r="D34" s="30" t="s">
        <v>7</v>
      </c>
      <c r="E34" s="30" t="s">
        <v>7</v>
      </c>
      <c r="F34" s="30" t="s">
        <v>7</v>
      </c>
      <c r="G34" s="30" t="s">
        <v>7</v>
      </c>
      <c r="H34" s="30" t="s">
        <v>7</v>
      </c>
      <c r="I34" s="30" t="s">
        <v>7</v>
      </c>
      <c r="J34" s="30">
        <v>4467</v>
      </c>
      <c r="K34" s="31">
        <v>10728</v>
      </c>
    </row>
    <row r="35" spans="1:11">
      <c r="A35" s="27" t="s">
        <v>85</v>
      </c>
      <c r="B35" s="30">
        <v>1465</v>
      </c>
      <c r="C35" s="30">
        <v>1648</v>
      </c>
      <c r="D35" s="30">
        <v>2083</v>
      </c>
      <c r="E35" s="30">
        <v>1979</v>
      </c>
      <c r="F35" s="30">
        <v>2530</v>
      </c>
      <c r="G35" s="30">
        <v>2889</v>
      </c>
      <c r="H35" s="30">
        <v>3498</v>
      </c>
      <c r="I35" s="30">
        <v>3191</v>
      </c>
      <c r="J35" s="30">
        <v>2734</v>
      </c>
      <c r="K35" s="31">
        <v>2333</v>
      </c>
    </row>
    <row r="36" spans="1:11">
      <c r="A36" s="27" t="s">
        <v>32</v>
      </c>
      <c r="B36" s="33">
        <f>SUM(B26:B35)</f>
        <v>66841</v>
      </c>
      <c r="C36" s="33">
        <f>SUM(C26:C35)</f>
        <v>58065</v>
      </c>
      <c r="D36" s="33">
        <f>SUM(D26:D35)</f>
        <v>52795</v>
      </c>
      <c r="E36" s="33">
        <f>SUM(E26:E35)</f>
        <v>76913</v>
      </c>
      <c r="F36" s="33">
        <f>SUM(F26:F35)</f>
        <v>45580</v>
      </c>
      <c r="G36" s="33">
        <f>SUM(G26:G35)</f>
        <v>57852</v>
      </c>
      <c r="H36" s="33">
        <f>SUM(H26:H35)</f>
        <v>135254</v>
      </c>
      <c r="I36" s="33">
        <f>SUM(I26:I35)</f>
        <v>121042</v>
      </c>
      <c r="J36" s="33">
        <f>SUM(J26:J35)</f>
        <v>220685</v>
      </c>
      <c r="K36" s="34">
        <f>SUM(K26:K35)</f>
        <v>276929</v>
      </c>
    </row>
    <row r="37" spans="1:11">
      <c r="A37" s="27"/>
      <c r="B37" s="35"/>
      <c r="C37" s="35"/>
      <c r="D37" s="30"/>
      <c r="E37" s="30"/>
      <c r="F37" s="30"/>
      <c r="G37" s="30"/>
      <c r="H37" s="30"/>
      <c r="I37" s="30"/>
      <c r="J37" s="30"/>
      <c r="K37" s="31"/>
    </row>
    <row r="38" spans="1:11" ht="14" thickBot="1">
      <c r="A38" s="29" t="s">
        <v>110</v>
      </c>
      <c r="B38" s="37">
        <f>SUM(B23,B36)</f>
        <v>280125</v>
      </c>
      <c r="C38" s="37">
        <f>SUM(C23,C36)</f>
        <v>305605</v>
      </c>
      <c r="D38" s="37">
        <f>SUM(D23,D36)</f>
        <v>382271</v>
      </c>
      <c r="E38" s="37">
        <f>SUM(E23,E36)</f>
        <v>452812</v>
      </c>
      <c r="F38" s="37">
        <f>SUM(F23,F36)</f>
        <v>518885</v>
      </c>
      <c r="G38" s="37">
        <f>SUM(G23,G36)</f>
        <v>486278</v>
      </c>
      <c r="H38" s="37">
        <f>SUM(H23,H36)</f>
        <v>567777</v>
      </c>
      <c r="I38" s="37">
        <f>SUM(I23,I36)</f>
        <v>606906</v>
      </c>
      <c r="J38" s="37">
        <f>SUM(J23,J36)</f>
        <v>685101</v>
      </c>
      <c r="K38" s="38">
        <f>SUM(K23,K36)</f>
        <v>852936</v>
      </c>
    </row>
    <row r="39" spans="1:11" ht="14" thickTop="1">
      <c r="A39" s="27"/>
      <c r="B39" s="35"/>
      <c r="C39" s="35"/>
      <c r="D39" s="30"/>
      <c r="E39" s="30"/>
      <c r="F39" s="30"/>
      <c r="G39" s="30"/>
      <c r="H39" s="30"/>
      <c r="I39" s="30"/>
      <c r="J39" s="30"/>
      <c r="K39" s="31"/>
    </row>
    <row r="40" spans="1:11">
      <c r="A40" s="78"/>
      <c r="B40" s="79"/>
      <c r="C40" s="79"/>
      <c r="D40" s="80"/>
      <c r="E40" s="80"/>
      <c r="F40" s="80"/>
      <c r="G40" s="80"/>
      <c r="H40" s="80"/>
      <c r="I40" s="80"/>
      <c r="J40" s="80"/>
      <c r="K40" s="81"/>
    </row>
    <row r="41" spans="1:11">
      <c r="A41" s="27"/>
      <c r="B41" s="35"/>
      <c r="C41" s="35"/>
      <c r="D41" s="30"/>
      <c r="E41" s="30"/>
      <c r="F41" s="30"/>
      <c r="G41" s="30"/>
      <c r="H41" s="30"/>
      <c r="I41" s="30"/>
      <c r="J41" s="30"/>
      <c r="K41" s="31"/>
    </row>
    <row r="42" spans="1:11">
      <c r="A42" s="29" t="s">
        <v>92</v>
      </c>
      <c r="B42" s="36"/>
      <c r="C42" s="36"/>
      <c r="D42" s="30"/>
      <c r="E42" s="30"/>
      <c r="F42" s="30"/>
      <c r="G42" s="30"/>
      <c r="H42" s="30"/>
      <c r="I42" s="30"/>
      <c r="J42" s="30"/>
      <c r="K42" s="31"/>
    </row>
    <row r="43" spans="1:11">
      <c r="A43" s="27"/>
      <c r="B43" s="35"/>
      <c r="C43" s="35"/>
      <c r="D43" s="30"/>
      <c r="E43" s="30"/>
      <c r="F43" s="30"/>
      <c r="G43" s="30"/>
      <c r="H43" s="30"/>
      <c r="I43" s="30"/>
      <c r="J43" s="30"/>
      <c r="K43" s="31"/>
    </row>
    <row r="44" spans="1:11">
      <c r="A44" s="29" t="s">
        <v>111</v>
      </c>
      <c r="B44" s="36"/>
      <c r="C44" s="36"/>
      <c r="D44" s="30"/>
      <c r="E44" s="30"/>
      <c r="F44" s="30"/>
      <c r="G44" s="30"/>
      <c r="H44" s="30"/>
      <c r="I44" s="30"/>
      <c r="J44" s="30"/>
      <c r="K44" s="31"/>
    </row>
    <row r="45" spans="1:11">
      <c r="A45" s="27" t="s">
        <v>33</v>
      </c>
      <c r="B45" s="30">
        <v>78234</v>
      </c>
      <c r="C45" s="30">
        <v>103466</v>
      </c>
      <c r="D45" s="30">
        <v>134045</v>
      </c>
      <c r="E45" s="30">
        <v>158986</v>
      </c>
      <c r="F45" s="30">
        <v>225453</v>
      </c>
      <c r="G45" s="30">
        <v>187869</v>
      </c>
      <c r="H45" s="30">
        <v>232751</v>
      </c>
      <c r="I45" s="30">
        <v>224003</v>
      </c>
      <c r="J45" s="30">
        <v>234798</v>
      </c>
      <c r="K45" s="31">
        <v>237559</v>
      </c>
    </row>
    <row r="46" spans="1:11">
      <c r="A46" s="27" t="s">
        <v>34</v>
      </c>
      <c r="B46" s="30">
        <v>15537</v>
      </c>
      <c r="C46" s="30">
        <v>19783</v>
      </c>
      <c r="D46" s="30">
        <v>26549</v>
      </c>
      <c r="E46" s="30">
        <v>26528</v>
      </c>
      <c r="F46" s="30">
        <v>24532</v>
      </c>
      <c r="G46" s="30">
        <v>21667</v>
      </c>
      <c r="H46" s="30">
        <v>23042</v>
      </c>
      <c r="I46" s="30">
        <v>18896</v>
      </c>
      <c r="J46" s="30">
        <v>14723</v>
      </c>
      <c r="K46" s="31">
        <v>17983</v>
      </c>
    </row>
    <row r="47" spans="1:11">
      <c r="A47" s="27" t="s">
        <v>25</v>
      </c>
      <c r="B47" s="30">
        <v>14087</v>
      </c>
      <c r="C47" s="30">
        <v>6462</v>
      </c>
      <c r="D47" s="30">
        <v>28831</v>
      </c>
      <c r="E47" s="30">
        <v>27780</v>
      </c>
      <c r="F47" s="30">
        <v>7741</v>
      </c>
      <c r="G47" s="30">
        <v>9926</v>
      </c>
      <c r="H47" s="30">
        <v>20556</v>
      </c>
      <c r="I47" s="30">
        <v>7642</v>
      </c>
      <c r="J47" s="30">
        <v>6323</v>
      </c>
      <c r="K47" s="31">
        <v>8406</v>
      </c>
    </row>
    <row r="48" spans="1:11">
      <c r="A48" s="27" t="s">
        <v>129</v>
      </c>
      <c r="B48" s="30">
        <v>3204</v>
      </c>
      <c r="C48" s="30">
        <v>3812</v>
      </c>
      <c r="D48" s="30">
        <v>5758</v>
      </c>
      <c r="E48" s="30">
        <v>4496</v>
      </c>
      <c r="F48" s="30">
        <v>4006</v>
      </c>
      <c r="G48" s="30">
        <v>3531</v>
      </c>
      <c r="H48" s="30">
        <v>4278</v>
      </c>
      <c r="I48" s="30">
        <v>9290</v>
      </c>
      <c r="J48" s="30">
        <v>6727</v>
      </c>
      <c r="K48" s="31">
        <v>12105</v>
      </c>
    </row>
    <row r="49" spans="1:11">
      <c r="A49" s="27" t="s">
        <v>22</v>
      </c>
      <c r="B49" s="15" t="s">
        <v>7</v>
      </c>
      <c r="C49" s="30">
        <v>292</v>
      </c>
      <c r="D49" s="15" t="s">
        <v>7</v>
      </c>
      <c r="E49" s="30">
        <v>786</v>
      </c>
      <c r="F49" s="15" t="s">
        <v>7</v>
      </c>
      <c r="G49" s="15" t="s">
        <v>7</v>
      </c>
      <c r="H49" s="15">
        <v>526</v>
      </c>
      <c r="I49" s="15">
        <v>321</v>
      </c>
      <c r="J49" s="15">
        <v>1420</v>
      </c>
      <c r="K49" s="16">
        <v>833</v>
      </c>
    </row>
    <row r="50" spans="1:11">
      <c r="A50" s="27"/>
      <c r="B50" s="39">
        <f>SUM(B45:B49)</f>
        <v>111062</v>
      </c>
      <c r="C50" s="39">
        <f>SUM(C45:C49)</f>
        <v>133815</v>
      </c>
      <c r="D50" s="39">
        <f>SUM(D45:D49)</f>
        <v>195183</v>
      </c>
      <c r="E50" s="39">
        <f>SUM(E45:E49)</f>
        <v>218576</v>
      </c>
      <c r="F50" s="39">
        <f>SUM(F45:F49)</f>
        <v>261732</v>
      </c>
      <c r="G50" s="39">
        <f>SUM(G45:G49)</f>
        <v>222993</v>
      </c>
      <c r="H50" s="39">
        <f>SUM(H45:H49)</f>
        <v>281153</v>
      </c>
      <c r="I50" s="39">
        <f>SUM(I45:I49)</f>
        <v>260152</v>
      </c>
      <c r="J50" s="39">
        <f>SUM(J45:J49)</f>
        <v>263991</v>
      </c>
      <c r="K50" s="40">
        <f>SUM(K45:K49)</f>
        <v>276886</v>
      </c>
    </row>
    <row r="51" spans="1:11">
      <c r="A51" s="27" t="s">
        <v>35</v>
      </c>
      <c r="B51" s="30">
        <v>145</v>
      </c>
      <c r="C51" s="30">
        <v>1810</v>
      </c>
      <c r="D51" s="15" t="s">
        <v>7</v>
      </c>
      <c r="E51" s="15" t="s">
        <v>7</v>
      </c>
      <c r="F51" s="30">
        <v>4104</v>
      </c>
      <c r="G51" s="30" t="s">
        <v>7</v>
      </c>
      <c r="H51" s="30" t="s">
        <v>7</v>
      </c>
      <c r="I51" s="30">
        <v>3825</v>
      </c>
      <c r="J51" s="30" t="s">
        <v>7</v>
      </c>
      <c r="K51" s="31" t="s">
        <v>7</v>
      </c>
    </row>
    <row r="52" spans="1:11">
      <c r="A52" s="27" t="s">
        <v>36</v>
      </c>
      <c r="B52" s="33">
        <f t="shared" ref="B52:I52" si="14">SUM(B50:B51)</f>
        <v>111207</v>
      </c>
      <c r="C52" s="33">
        <f t="shared" si="14"/>
        <v>135625</v>
      </c>
      <c r="D52" s="33">
        <f t="shared" si="14"/>
        <v>195183</v>
      </c>
      <c r="E52" s="33">
        <f t="shared" si="14"/>
        <v>218576</v>
      </c>
      <c r="F52" s="33">
        <f t="shared" si="14"/>
        <v>265836</v>
      </c>
      <c r="G52" s="33">
        <f t="shared" si="14"/>
        <v>222993</v>
      </c>
      <c r="H52" s="33">
        <f t="shared" si="14"/>
        <v>281153</v>
      </c>
      <c r="I52" s="33">
        <f t="shared" si="14"/>
        <v>263977</v>
      </c>
      <c r="J52" s="33">
        <f t="shared" ref="J52" si="15">SUM(J50:J51)</f>
        <v>263991</v>
      </c>
      <c r="K52" s="34">
        <f t="shared" ref="K52" si="16">SUM(K50:K51)</f>
        <v>276886</v>
      </c>
    </row>
    <row r="53" spans="1:11">
      <c r="A53" s="27"/>
      <c r="B53" s="35"/>
      <c r="C53" s="35"/>
      <c r="D53" s="30"/>
      <c r="E53" s="30"/>
      <c r="F53" s="30"/>
      <c r="G53" s="30"/>
      <c r="H53" s="30"/>
      <c r="I53" s="30"/>
      <c r="J53" s="30"/>
      <c r="K53" s="31"/>
    </row>
    <row r="54" spans="1:11">
      <c r="A54" s="29" t="s">
        <v>112</v>
      </c>
      <c r="B54" s="36"/>
      <c r="C54" s="36"/>
      <c r="D54" s="30"/>
      <c r="E54" s="30"/>
      <c r="F54" s="30"/>
      <c r="G54" s="30"/>
      <c r="H54" s="30"/>
      <c r="I54" s="30"/>
      <c r="J54" s="30"/>
      <c r="K54" s="31"/>
    </row>
    <row r="55" spans="1:11">
      <c r="A55" s="27" t="s">
        <v>33</v>
      </c>
      <c r="B55" s="32" t="s">
        <v>7</v>
      </c>
      <c r="C55" s="32" t="s">
        <v>7</v>
      </c>
      <c r="D55" s="32" t="s">
        <v>7</v>
      </c>
      <c r="E55" s="32" t="s">
        <v>7</v>
      </c>
      <c r="F55" s="32" t="s">
        <v>7</v>
      </c>
      <c r="G55" s="32" t="s">
        <v>7</v>
      </c>
      <c r="H55" s="32" t="s">
        <v>7</v>
      </c>
      <c r="I55" s="30">
        <v>1253</v>
      </c>
      <c r="J55" s="30">
        <v>7390</v>
      </c>
      <c r="K55" s="31">
        <v>5859</v>
      </c>
    </row>
    <row r="56" spans="1:11">
      <c r="A56" s="27" t="s">
        <v>129</v>
      </c>
      <c r="B56" s="30">
        <v>19985</v>
      </c>
      <c r="C56" s="30">
        <v>16628</v>
      </c>
      <c r="D56" s="30">
        <v>8749</v>
      </c>
      <c r="E56" s="30">
        <v>24960</v>
      </c>
      <c r="F56" s="30">
        <v>20025</v>
      </c>
      <c r="G56" s="30">
        <v>21623</v>
      </c>
      <c r="H56" s="30">
        <v>17729</v>
      </c>
      <c r="I56" s="30">
        <v>25155</v>
      </c>
      <c r="J56" s="30">
        <v>46740</v>
      </c>
      <c r="K56" s="31">
        <v>174374</v>
      </c>
    </row>
    <row r="57" spans="1:11">
      <c r="A57" s="27" t="s">
        <v>37</v>
      </c>
      <c r="B57" s="32" t="s">
        <v>7</v>
      </c>
      <c r="C57" s="32" t="s">
        <v>7</v>
      </c>
      <c r="D57" s="30">
        <v>1015</v>
      </c>
      <c r="E57" s="30">
        <v>396</v>
      </c>
      <c r="F57" s="30">
        <v>2125</v>
      </c>
      <c r="G57" s="30">
        <v>1824</v>
      </c>
      <c r="H57" s="30">
        <v>2171</v>
      </c>
      <c r="I57" s="30">
        <v>1959</v>
      </c>
      <c r="J57" s="30">
        <v>3094</v>
      </c>
      <c r="K57" s="31">
        <v>3242</v>
      </c>
    </row>
    <row r="58" spans="1:11">
      <c r="A58" s="27" t="s">
        <v>86</v>
      </c>
      <c r="B58" s="30">
        <v>185</v>
      </c>
      <c r="C58" s="30">
        <v>233</v>
      </c>
      <c r="D58" s="30">
        <v>112</v>
      </c>
      <c r="E58" s="30">
        <v>110</v>
      </c>
      <c r="F58" s="30">
        <v>328</v>
      </c>
      <c r="G58" s="30">
        <v>2369</v>
      </c>
      <c r="H58" s="30">
        <v>2392</v>
      </c>
      <c r="I58" s="30">
        <v>2236</v>
      </c>
      <c r="J58" s="30">
        <v>2186</v>
      </c>
      <c r="K58" s="31">
        <v>2123</v>
      </c>
    </row>
    <row r="59" spans="1:11">
      <c r="A59" s="27" t="s">
        <v>38</v>
      </c>
      <c r="B59" s="33">
        <f t="shared" ref="B59:K59" si="17">SUM(B55:B58)</f>
        <v>20170</v>
      </c>
      <c r="C59" s="33">
        <f t="shared" si="17"/>
        <v>16861</v>
      </c>
      <c r="D59" s="33">
        <f t="shared" si="17"/>
        <v>9876</v>
      </c>
      <c r="E59" s="33">
        <f t="shared" si="17"/>
        <v>25466</v>
      </c>
      <c r="F59" s="33">
        <f t="shared" si="17"/>
        <v>22478</v>
      </c>
      <c r="G59" s="33">
        <f t="shared" si="17"/>
        <v>25816</v>
      </c>
      <c r="H59" s="33">
        <f t="shared" si="17"/>
        <v>22292</v>
      </c>
      <c r="I59" s="33">
        <f t="shared" si="17"/>
        <v>30603</v>
      </c>
      <c r="J59" s="33">
        <f t="shared" si="17"/>
        <v>59410</v>
      </c>
      <c r="K59" s="34">
        <f t="shared" si="17"/>
        <v>185598</v>
      </c>
    </row>
    <row r="60" spans="1:11">
      <c r="A60" s="27"/>
      <c r="B60" s="30"/>
      <c r="C60" s="30"/>
      <c r="D60" s="30"/>
      <c r="E60" s="30"/>
      <c r="F60" s="30"/>
      <c r="G60" s="30"/>
      <c r="H60" s="30"/>
      <c r="I60" s="30"/>
      <c r="J60" s="30"/>
      <c r="K60" s="31"/>
    </row>
    <row r="61" spans="1:11">
      <c r="A61" s="29" t="s">
        <v>113</v>
      </c>
      <c r="B61" s="30">
        <f t="shared" ref="B61:K61" si="18">SUM(B52,B59)</f>
        <v>131377</v>
      </c>
      <c r="C61" s="30">
        <f t="shared" si="18"/>
        <v>152486</v>
      </c>
      <c r="D61" s="30">
        <f t="shared" si="18"/>
        <v>205059</v>
      </c>
      <c r="E61" s="30">
        <f t="shared" si="18"/>
        <v>244042</v>
      </c>
      <c r="F61" s="30">
        <f t="shared" si="18"/>
        <v>288314</v>
      </c>
      <c r="G61" s="30">
        <f t="shared" si="18"/>
        <v>248809</v>
      </c>
      <c r="H61" s="30">
        <f t="shared" si="18"/>
        <v>303445</v>
      </c>
      <c r="I61" s="30">
        <f t="shared" si="18"/>
        <v>294580</v>
      </c>
      <c r="J61" s="30">
        <f t="shared" si="18"/>
        <v>323401</v>
      </c>
      <c r="K61" s="31">
        <f t="shared" si="18"/>
        <v>462484</v>
      </c>
    </row>
    <row r="62" spans="1:11" ht="14" thickBot="1">
      <c r="A62" s="29" t="s">
        <v>90</v>
      </c>
      <c r="B62" s="91">
        <f>B38-B61</f>
        <v>148748</v>
      </c>
      <c r="C62" s="91">
        <f>C38-C61</f>
        <v>153119</v>
      </c>
      <c r="D62" s="91">
        <f>D38-D61</f>
        <v>177212</v>
      </c>
      <c r="E62" s="91">
        <f>E38-E61</f>
        <v>208770</v>
      </c>
      <c r="F62" s="91">
        <f>F38-F61</f>
        <v>230571</v>
      </c>
      <c r="G62" s="91">
        <f>G38-G61</f>
        <v>237469</v>
      </c>
      <c r="H62" s="91">
        <f>H38-H61</f>
        <v>264332</v>
      </c>
      <c r="I62" s="91">
        <f>I38-I61</f>
        <v>312326</v>
      </c>
      <c r="J62" s="91">
        <f>J38-J61</f>
        <v>361700</v>
      </c>
      <c r="K62" s="92">
        <f>K38-K61</f>
        <v>390452</v>
      </c>
    </row>
    <row r="63" spans="1:11" ht="14" thickTop="1">
      <c r="A63" s="27"/>
      <c r="B63" s="35"/>
      <c r="C63" s="35"/>
      <c r="D63" s="30"/>
      <c r="E63" s="30"/>
      <c r="F63" s="30"/>
      <c r="G63" s="30"/>
      <c r="H63" s="30"/>
      <c r="I63" s="30"/>
      <c r="J63" s="30"/>
      <c r="K63" s="31"/>
    </row>
    <row r="64" spans="1:11">
      <c r="A64" s="29" t="s">
        <v>93</v>
      </c>
      <c r="B64" s="36"/>
      <c r="C64" s="36"/>
      <c r="D64" s="30"/>
      <c r="E64" s="30"/>
      <c r="F64" s="30"/>
      <c r="G64" s="30"/>
      <c r="H64" s="30"/>
      <c r="I64" s="30"/>
      <c r="J64" s="30"/>
      <c r="K64" s="31"/>
    </row>
    <row r="65" spans="1:11">
      <c r="A65" s="27" t="s">
        <v>39</v>
      </c>
      <c r="B65" s="30">
        <v>70360</v>
      </c>
      <c r="C65" s="30">
        <v>71019</v>
      </c>
      <c r="D65" s="30">
        <v>72125</v>
      </c>
      <c r="E65" s="30">
        <v>72791</v>
      </c>
      <c r="F65" s="30">
        <v>72853</v>
      </c>
      <c r="G65" s="30">
        <v>73861</v>
      </c>
      <c r="H65" s="30">
        <v>73961</v>
      </c>
      <c r="I65" s="30">
        <v>74021</v>
      </c>
      <c r="J65" s="30">
        <v>92279</v>
      </c>
      <c r="K65" s="31">
        <v>101324</v>
      </c>
    </row>
    <row r="66" spans="1:11">
      <c r="A66" s="27" t="s">
        <v>40</v>
      </c>
      <c r="B66" s="32" t="s">
        <v>7</v>
      </c>
      <c r="C66" s="32" t="s">
        <v>7</v>
      </c>
      <c r="D66" s="32" t="s">
        <v>7</v>
      </c>
      <c r="E66" s="30">
        <v>-1012</v>
      </c>
      <c r="F66" s="30">
        <v>-4983</v>
      </c>
      <c r="G66" s="30">
        <v>-5403</v>
      </c>
      <c r="H66" s="30">
        <v>-6701</v>
      </c>
      <c r="I66" s="30">
        <v>-10472</v>
      </c>
      <c r="J66" s="30">
        <v>-10401</v>
      </c>
      <c r="K66" s="31">
        <v>-10263</v>
      </c>
    </row>
    <row r="67" spans="1:11">
      <c r="A67" s="27" t="s">
        <v>130</v>
      </c>
      <c r="B67" s="30">
        <v>37676</v>
      </c>
      <c r="C67" s="30">
        <v>66844</v>
      </c>
      <c r="D67" s="30">
        <v>99952</v>
      </c>
      <c r="E67" s="30">
        <v>134529</v>
      </c>
      <c r="F67" s="30">
        <v>155474</v>
      </c>
      <c r="G67" s="30">
        <v>177365</v>
      </c>
      <c r="H67" s="30">
        <v>196945</v>
      </c>
      <c r="I67" s="30">
        <v>253206</v>
      </c>
      <c r="J67" s="30">
        <v>284728</v>
      </c>
      <c r="K67" s="31">
        <v>310199</v>
      </c>
    </row>
    <row r="68" spans="1:11">
      <c r="A68" s="27" t="s">
        <v>41</v>
      </c>
      <c r="B68" s="30">
        <v>-1392</v>
      </c>
      <c r="C68" s="30">
        <v>-3021</v>
      </c>
      <c r="D68" s="30">
        <v>-7299</v>
      </c>
      <c r="E68" s="30">
        <v>-11979</v>
      </c>
      <c r="F68" s="30">
        <v>-10037</v>
      </c>
      <c r="G68" s="30">
        <v>-16407</v>
      </c>
      <c r="H68" s="30">
        <v>-9751</v>
      </c>
      <c r="I68" s="30">
        <v>-15887</v>
      </c>
      <c r="J68" s="30">
        <v>-14258</v>
      </c>
      <c r="K68" s="31">
        <v>-21264</v>
      </c>
    </row>
    <row r="69" spans="1:11">
      <c r="A69" s="27" t="s">
        <v>91</v>
      </c>
      <c r="B69" s="39">
        <f t="shared" ref="B69:K69" si="19">SUM(B65:B68)</f>
        <v>106644</v>
      </c>
      <c r="C69" s="39">
        <f t="shared" si="19"/>
        <v>134842</v>
      </c>
      <c r="D69" s="39">
        <f t="shared" si="19"/>
        <v>164778</v>
      </c>
      <c r="E69" s="39">
        <f t="shared" si="19"/>
        <v>194329</v>
      </c>
      <c r="F69" s="39">
        <f t="shared" si="19"/>
        <v>213307</v>
      </c>
      <c r="G69" s="39">
        <f t="shared" si="19"/>
        <v>229416</v>
      </c>
      <c r="H69" s="39">
        <f t="shared" si="19"/>
        <v>254454</v>
      </c>
      <c r="I69" s="39">
        <f t="shared" si="19"/>
        <v>300868</v>
      </c>
      <c r="J69" s="39">
        <f t="shared" si="19"/>
        <v>352348</v>
      </c>
      <c r="K69" s="40">
        <f t="shared" si="19"/>
        <v>379996</v>
      </c>
    </row>
    <row r="70" spans="1:11">
      <c r="A70" s="27" t="s">
        <v>11</v>
      </c>
      <c r="B70" s="41">
        <v>42104</v>
      </c>
      <c r="C70" s="41">
        <v>18277</v>
      </c>
      <c r="D70" s="41">
        <v>12434</v>
      </c>
      <c r="E70" s="41">
        <v>14441</v>
      </c>
      <c r="F70" s="41">
        <v>17264</v>
      </c>
      <c r="G70" s="41">
        <v>8053</v>
      </c>
      <c r="H70" s="41">
        <v>9878</v>
      </c>
      <c r="I70" s="41">
        <v>11458</v>
      </c>
      <c r="J70" s="41">
        <v>9352</v>
      </c>
      <c r="K70" s="42">
        <v>10456</v>
      </c>
    </row>
    <row r="71" spans="1:11">
      <c r="A71" s="27" t="s">
        <v>42</v>
      </c>
      <c r="B71" s="33">
        <f t="shared" ref="B71:K71" si="20">SUM(B69:B70)</f>
        <v>148748</v>
      </c>
      <c r="C71" s="33">
        <f t="shared" si="20"/>
        <v>153119</v>
      </c>
      <c r="D71" s="33">
        <f t="shared" si="20"/>
        <v>177212</v>
      </c>
      <c r="E71" s="33">
        <f t="shared" si="20"/>
        <v>208770</v>
      </c>
      <c r="F71" s="33">
        <f t="shared" si="20"/>
        <v>230571</v>
      </c>
      <c r="G71" s="33">
        <f t="shared" si="20"/>
        <v>237469</v>
      </c>
      <c r="H71" s="33">
        <f t="shared" si="20"/>
        <v>264332</v>
      </c>
      <c r="I71" s="33">
        <f t="shared" si="20"/>
        <v>312326</v>
      </c>
      <c r="J71" s="33">
        <f t="shared" si="20"/>
        <v>361700</v>
      </c>
      <c r="K71" s="34">
        <f t="shared" si="20"/>
        <v>390452</v>
      </c>
    </row>
    <row r="72" spans="1:11">
      <c r="A72" s="27"/>
      <c r="B72" s="35"/>
      <c r="C72" s="35"/>
      <c r="D72" s="30"/>
      <c r="E72" s="30"/>
      <c r="F72" s="30"/>
      <c r="G72" s="30"/>
      <c r="H72" s="30"/>
      <c r="I72" s="30"/>
      <c r="J72" s="30"/>
      <c r="K72" s="31"/>
    </row>
    <row r="73" spans="1:11" ht="14" thickBot="1">
      <c r="A73" s="29" t="s">
        <v>114</v>
      </c>
      <c r="B73" s="37">
        <f t="shared" ref="B73:K73" si="21">SUM(B61,B71)</f>
        <v>280125</v>
      </c>
      <c r="C73" s="37">
        <f t="shared" si="21"/>
        <v>305605</v>
      </c>
      <c r="D73" s="37">
        <f t="shared" si="21"/>
        <v>382271</v>
      </c>
      <c r="E73" s="37">
        <f t="shared" si="21"/>
        <v>452812</v>
      </c>
      <c r="F73" s="37">
        <f t="shared" si="21"/>
        <v>518885</v>
      </c>
      <c r="G73" s="37">
        <f t="shared" si="21"/>
        <v>486278</v>
      </c>
      <c r="H73" s="37">
        <f t="shared" si="21"/>
        <v>567777</v>
      </c>
      <c r="I73" s="37">
        <f t="shared" si="21"/>
        <v>606906</v>
      </c>
      <c r="J73" s="37">
        <f t="shared" si="21"/>
        <v>685101</v>
      </c>
      <c r="K73" s="38">
        <f t="shared" si="21"/>
        <v>852936</v>
      </c>
    </row>
    <row r="74" spans="1:11" ht="14" thickTop="1">
      <c r="A74" s="27"/>
      <c r="B74" s="35"/>
      <c r="C74" s="35"/>
      <c r="D74" s="35"/>
      <c r="E74" s="35"/>
      <c r="F74" s="35"/>
      <c r="G74" s="35"/>
      <c r="H74" s="35"/>
      <c r="I74" s="35"/>
      <c r="J74" s="35"/>
      <c r="K74" s="35"/>
    </row>
    <row r="75" spans="1:11">
      <c r="A75" s="74"/>
      <c r="B75" s="74"/>
      <c r="C75" s="74"/>
      <c r="D75" s="75"/>
      <c r="E75" s="75"/>
      <c r="F75" s="75"/>
      <c r="G75" s="75"/>
      <c r="H75" s="75"/>
      <c r="I75" s="75"/>
      <c r="J75" s="75"/>
      <c r="K75" s="76"/>
    </row>
    <row r="76" spans="1:11">
      <c r="A76" s="43"/>
      <c r="B76" s="43"/>
      <c r="C76" s="43"/>
      <c r="D76" s="8"/>
      <c r="E76" s="8"/>
      <c r="F76" s="8"/>
      <c r="G76" s="8"/>
      <c r="H76" s="8"/>
    </row>
    <row r="77" spans="1:11">
      <c r="A77" s="44" t="s">
        <v>175</v>
      </c>
      <c r="B77" s="95" t="s">
        <v>176</v>
      </c>
      <c r="C77" s="96" t="s">
        <v>177</v>
      </c>
      <c r="D77" s="96">
        <v>32.200000000000003</v>
      </c>
      <c r="E77" s="96">
        <v>37.799999999999997</v>
      </c>
      <c r="F77" s="96">
        <v>42.2</v>
      </c>
      <c r="G77" s="96">
        <v>45.3</v>
      </c>
      <c r="H77" s="96">
        <v>50.4</v>
      </c>
      <c r="I77" s="96">
        <v>60</v>
      </c>
      <c r="J77" s="96">
        <v>68.400000000000006</v>
      </c>
      <c r="K77" s="96">
        <v>73</v>
      </c>
    </row>
    <row r="78" spans="1:11">
      <c r="A78" s="43"/>
      <c r="B78" s="43"/>
      <c r="C78" s="43"/>
      <c r="D78" s="8"/>
      <c r="E78" s="8"/>
      <c r="F78" s="8"/>
      <c r="G78" s="8"/>
      <c r="H78" s="8"/>
    </row>
    <row r="79" spans="1:11">
      <c r="A79" s="74"/>
      <c r="B79" s="74"/>
      <c r="C79" s="74"/>
      <c r="D79" s="75"/>
      <c r="E79" s="75"/>
      <c r="F79" s="75"/>
      <c r="G79" s="75"/>
      <c r="H79" s="75"/>
      <c r="I79" s="75"/>
      <c r="J79" s="75"/>
      <c r="K79" s="76"/>
    </row>
    <row r="80" spans="1:11">
      <c r="A80" s="43"/>
    </row>
    <row r="81" spans="1:1">
      <c r="A81" s="54" t="s">
        <v>131</v>
      </c>
    </row>
  </sheetData>
  <mergeCells count="1">
    <mergeCell ref="B5:K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1"/>
  <sheetViews>
    <sheetView showGridLines="0" showRuler="0" zoomScale="125" zoomScaleNormal="125" zoomScalePageLayoutView="125" workbookViewId="0">
      <pane xSplit="1" ySplit="7" topLeftCell="B8" activePane="bottomRight" state="frozen"/>
      <selection pane="topRight" activeCell="B1" sqref="B1"/>
      <selection pane="bottomLeft" activeCell="A7" sqref="A7"/>
      <selection pane="bottomRight"/>
    </sheetView>
  </sheetViews>
  <sheetFormatPr baseColWidth="10" defaultRowHeight="13" x14ac:dyDescent="0"/>
  <cols>
    <col min="1" max="1" width="77" style="3" bestFit="1" customWidth="1"/>
    <col min="2" max="2" width="10" style="3" bestFit="1" customWidth="1"/>
    <col min="3" max="10" width="10.5" style="3" bestFit="1" customWidth="1"/>
    <col min="11" max="11" width="10.5" style="4" bestFit="1" customWidth="1"/>
    <col min="12" max="16384" width="10.83203125" style="3"/>
  </cols>
  <sheetData>
    <row r="1" spans="1:11" s="50" customFormat="1" ht="16">
      <c r="A1" s="94" t="s">
        <v>15</v>
      </c>
      <c r="B1" s="49"/>
      <c r="C1" s="49"/>
      <c r="D1" s="49"/>
      <c r="E1" s="49"/>
      <c r="F1" s="49"/>
      <c r="G1" s="58"/>
      <c r="H1" s="58"/>
      <c r="I1" s="58"/>
      <c r="K1" s="93"/>
    </row>
    <row r="2" spans="1:11" s="50" customFormat="1" ht="16">
      <c r="A2" s="82" t="s">
        <v>132</v>
      </c>
      <c r="B2" s="62"/>
      <c r="C2" s="62"/>
      <c r="D2" s="62"/>
      <c r="E2" s="62"/>
      <c r="F2" s="62"/>
      <c r="K2" s="87"/>
    </row>
    <row r="3" spans="1:11" s="50" customFormat="1" ht="16">
      <c r="A3" s="94" t="s">
        <v>122</v>
      </c>
      <c r="B3" s="49"/>
      <c r="C3" s="49"/>
      <c r="D3" s="49"/>
      <c r="E3" s="49"/>
      <c r="F3" s="49"/>
      <c r="G3" s="58"/>
      <c r="H3" s="58"/>
      <c r="I3" s="58"/>
      <c r="K3" s="93"/>
    </row>
    <row r="4" spans="1:11" s="53" customFormat="1">
      <c r="A4" s="63"/>
      <c r="B4" s="63"/>
      <c r="C4" s="63"/>
      <c r="D4" s="63"/>
      <c r="E4" s="63"/>
      <c r="F4" s="63"/>
      <c r="K4" s="88"/>
    </row>
    <row r="5" spans="1:11" s="53" customFormat="1" ht="15" customHeight="1">
      <c r="A5" s="64"/>
      <c r="B5" s="104" t="s">
        <v>106</v>
      </c>
      <c r="C5" s="104"/>
      <c r="D5" s="104"/>
      <c r="E5" s="104"/>
      <c r="F5" s="104"/>
      <c r="G5" s="104"/>
      <c r="H5" s="104"/>
      <c r="I5" s="104"/>
      <c r="J5" s="104"/>
      <c r="K5" s="104"/>
    </row>
    <row r="6" spans="1:11" s="14" customFormat="1">
      <c r="A6" s="83"/>
      <c r="B6" s="70" t="s">
        <v>97</v>
      </c>
      <c r="C6" s="70" t="s">
        <v>98</v>
      </c>
      <c r="D6" s="70" t="s">
        <v>99</v>
      </c>
      <c r="E6" s="70" t="s">
        <v>100</v>
      </c>
      <c r="F6" s="70" t="s">
        <v>101</v>
      </c>
      <c r="G6" s="70" t="s">
        <v>102</v>
      </c>
      <c r="H6" s="70" t="s">
        <v>103</v>
      </c>
      <c r="I6" s="70" t="s">
        <v>104</v>
      </c>
      <c r="J6" s="70" t="s">
        <v>105</v>
      </c>
      <c r="K6" s="90" t="s">
        <v>120</v>
      </c>
    </row>
    <row r="7" spans="1:11" s="14" customFormat="1">
      <c r="A7" s="83"/>
      <c r="B7" s="71" t="s">
        <v>0</v>
      </c>
      <c r="C7" s="71" t="s">
        <v>0</v>
      </c>
      <c r="D7" s="71" t="s">
        <v>0</v>
      </c>
      <c r="E7" s="71" t="s">
        <v>0</v>
      </c>
      <c r="F7" s="72" t="s">
        <v>0</v>
      </c>
      <c r="G7" s="72" t="s">
        <v>0</v>
      </c>
      <c r="H7" s="72" t="s">
        <v>0</v>
      </c>
      <c r="I7" s="72" t="s">
        <v>0</v>
      </c>
      <c r="J7" s="72" t="s">
        <v>0</v>
      </c>
      <c r="K7" s="73" t="s">
        <v>0</v>
      </c>
    </row>
    <row r="8" spans="1:11">
      <c r="A8" s="7"/>
      <c r="B8" s="7"/>
      <c r="C8" s="7"/>
      <c r="D8" s="7"/>
      <c r="E8" s="7"/>
      <c r="F8" s="7"/>
      <c r="G8" s="8"/>
      <c r="H8" s="8"/>
      <c r="I8" s="8"/>
      <c r="K8" s="9"/>
    </row>
    <row r="9" spans="1:11">
      <c r="A9" s="7" t="s">
        <v>115</v>
      </c>
      <c r="B9" s="7"/>
      <c r="C9" s="7"/>
      <c r="D9" s="7"/>
      <c r="E9" s="7"/>
      <c r="F9" s="7"/>
      <c r="G9" s="8"/>
      <c r="H9" s="8"/>
      <c r="I9" s="8"/>
      <c r="K9" s="9"/>
    </row>
    <row r="10" spans="1:11">
      <c r="A10" s="6"/>
      <c r="B10" s="6"/>
      <c r="C10" s="6"/>
      <c r="D10" s="6"/>
      <c r="E10" s="6"/>
      <c r="F10" s="6"/>
      <c r="G10" s="8"/>
      <c r="H10" s="8"/>
      <c r="I10" s="8"/>
      <c r="K10" s="9"/>
    </row>
    <row r="11" spans="1:11">
      <c r="A11" s="6" t="s">
        <v>8</v>
      </c>
      <c r="B11" s="15">
        <f>'Income Statement'!B21</f>
        <v>54493</v>
      </c>
      <c r="C11" s="15">
        <f>'Income Statement'!C21</f>
        <v>53958</v>
      </c>
      <c r="D11" s="15">
        <f>'Income Statement'!D21</f>
        <v>75711</v>
      </c>
      <c r="E11" s="15">
        <f>'Income Statement'!E21</f>
        <v>81386</v>
      </c>
      <c r="F11" s="15">
        <f>'Income Statement'!F21</f>
        <v>58964</v>
      </c>
      <c r="G11" s="15">
        <f>'Income Statement'!G21</f>
        <v>73573</v>
      </c>
      <c r="H11" s="15">
        <f>'Income Statement'!H21</f>
        <v>71928</v>
      </c>
      <c r="I11" s="15">
        <f>'Income Statement'!I21</f>
        <v>97423</v>
      </c>
      <c r="J11" s="15">
        <f>'Income Statement'!J21</f>
        <v>90637</v>
      </c>
      <c r="K11" s="16">
        <f>'Income Statement'!K21</f>
        <v>88981</v>
      </c>
    </row>
    <row r="12" spans="1:11">
      <c r="A12" s="6"/>
      <c r="B12" s="17"/>
      <c r="C12" s="17"/>
      <c r="D12" s="15"/>
      <c r="E12" s="15"/>
      <c r="F12" s="15"/>
      <c r="G12" s="15"/>
      <c r="H12" s="15"/>
      <c r="I12" s="15"/>
      <c r="J12" s="15"/>
      <c r="K12" s="16"/>
    </row>
    <row r="13" spans="1:11">
      <c r="A13" s="10" t="s">
        <v>43</v>
      </c>
      <c r="B13" s="18"/>
      <c r="C13" s="18"/>
      <c r="D13" s="19"/>
      <c r="E13" s="15"/>
      <c r="F13" s="15"/>
      <c r="G13" s="15"/>
      <c r="H13" s="15"/>
      <c r="I13" s="15"/>
      <c r="J13" s="15"/>
      <c r="K13" s="16"/>
    </row>
    <row r="14" spans="1:11">
      <c r="A14" s="6" t="s">
        <v>135</v>
      </c>
      <c r="B14" s="19">
        <v>-2637</v>
      </c>
      <c r="C14" s="19">
        <v>-16</v>
      </c>
      <c r="D14" s="19">
        <v>323</v>
      </c>
      <c r="E14" s="19">
        <v>-24228</v>
      </c>
      <c r="F14" s="15">
        <v>-1406</v>
      </c>
      <c r="G14" s="15" t="s">
        <v>7</v>
      </c>
      <c r="H14" s="15" t="s">
        <v>7</v>
      </c>
      <c r="I14" s="15" t="s">
        <v>7</v>
      </c>
      <c r="J14" s="15">
        <v>572</v>
      </c>
      <c r="K14" s="16">
        <v>1218</v>
      </c>
    </row>
    <row r="15" spans="1:11">
      <c r="A15" s="6" t="s">
        <v>44</v>
      </c>
      <c r="B15" s="19">
        <v>4471</v>
      </c>
      <c r="C15" s="19">
        <v>3769</v>
      </c>
      <c r="D15" s="19">
        <v>2696</v>
      </c>
      <c r="E15" s="19">
        <v>2752</v>
      </c>
      <c r="F15" s="15">
        <v>3010</v>
      </c>
      <c r="G15" s="15">
        <v>3308</v>
      </c>
      <c r="H15" s="15">
        <v>3913</v>
      </c>
      <c r="I15" s="15">
        <v>5334</v>
      </c>
      <c r="J15" s="15">
        <v>8383</v>
      </c>
      <c r="K15" s="16">
        <v>7827</v>
      </c>
    </row>
    <row r="16" spans="1:11">
      <c r="A16" s="6" t="s">
        <v>137</v>
      </c>
      <c r="B16" s="19">
        <v>575</v>
      </c>
      <c r="C16" s="19">
        <v>146</v>
      </c>
      <c r="D16" s="19" t="s">
        <v>7</v>
      </c>
      <c r="E16" s="19">
        <v>1596</v>
      </c>
      <c r="F16" s="15">
        <v>-788</v>
      </c>
      <c r="G16" s="15" t="s">
        <v>7</v>
      </c>
      <c r="H16" s="15">
        <v>2405</v>
      </c>
      <c r="I16" s="15" t="s">
        <v>7</v>
      </c>
      <c r="J16" s="15" t="s">
        <v>7</v>
      </c>
      <c r="K16" s="16">
        <v>120</v>
      </c>
    </row>
    <row r="17" spans="1:11">
      <c r="A17" s="6" t="s">
        <v>87</v>
      </c>
      <c r="B17" s="19" t="s">
        <v>7</v>
      </c>
      <c r="C17" s="19">
        <v>6283</v>
      </c>
      <c r="D17" s="19">
        <v>809</v>
      </c>
      <c r="E17" s="19">
        <v>823</v>
      </c>
      <c r="F17" s="15">
        <v>824</v>
      </c>
      <c r="G17" s="15">
        <v>15219</v>
      </c>
      <c r="H17" s="15">
        <v>8</v>
      </c>
      <c r="I17" s="15">
        <v>-65</v>
      </c>
      <c r="J17" s="15">
        <v>211</v>
      </c>
      <c r="K17" s="16">
        <v>752</v>
      </c>
    </row>
    <row r="18" spans="1:11">
      <c r="A18" s="6" t="s">
        <v>138</v>
      </c>
      <c r="B18" s="19" t="s">
        <v>7</v>
      </c>
      <c r="C18" s="19" t="s">
        <v>7</v>
      </c>
      <c r="D18" s="19" t="s">
        <v>7</v>
      </c>
      <c r="E18" s="19" t="s">
        <v>7</v>
      </c>
      <c r="F18" s="15" t="s">
        <v>7</v>
      </c>
      <c r="G18" s="15" t="s">
        <v>7</v>
      </c>
      <c r="H18" s="15" t="s">
        <v>7</v>
      </c>
      <c r="I18" s="15" t="s">
        <v>7</v>
      </c>
      <c r="J18" s="15" t="s">
        <v>7</v>
      </c>
      <c r="K18" s="16">
        <v>31</v>
      </c>
    </row>
    <row r="19" spans="1:11">
      <c r="A19" s="6" t="s">
        <v>59</v>
      </c>
      <c r="B19" s="19">
        <v>-259</v>
      </c>
      <c r="C19" s="19">
        <v>6</v>
      </c>
      <c r="D19" s="19">
        <v>-27</v>
      </c>
      <c r="E19" s="19">
        <v>660</v>
      </c>
      <c r="F19" s="15">
        <v>-62</v>
      </c>
      <c r="G19" s="15">
        <v>-68</v>
      </c>
      <c r="H19" s="15">
        <v>-807</v>
      </c>
      <c r="I19" s="15">
        <v>-114</v>
      </c>
      <c r="J19" s="15">
        <v>-56</v>
      </c>
      <c r="K19" s="16">
        <v>15</v>
      </c>
    </row>
    <row r="20" spans="1:11">
      <c r="A20" s="6" t="s">
        <v>139</v>
      </c>
      <c r="B20" s="19" t="s">
        <v>7</v>
      </c>
      <c r="C20" s="19" t="s">
        <v>7</v>
      </c>
      <c r="D20" s="19" t="s">
        <v>7</v>
      </c>
      <c r="E20" s="19" t="s">
        <v>7</v>
      </c>
      <c r="F20" s="19" t="s">
        <v>7</v>
      </c>
      <c r="G20" s="19" t="s">
        <v>7</v>
      </c>
      <c r="H20" s="15" t="s">
        <v>7</v>
      </c>
      <c r="I20" s="15">
        <v>130</v>
      </c>
      <c r="J20" s="15">
        <v>138</v>
      </c>
      <c r="K20" s="16">
        <v>482</v>
      </c>
    </row>
    <row r="21" spans="1:11">
      <c r="A21" s="6" t="s">
        <v>72</v>
      </c>
      <c r="B21" s="19" t="s">
        <v>7</v>
      </c>
      <c r="C21" s="19">
        <v>1273</v>
      </c>
      <c r="D21" s="19">
        <v>-6403</v>
      </c>
      <c r="E21" s="19" t="s">
        <v>7</v>
      </c>
      <c r="F21" s="15" t="s">
        <v>7</v>
      </c>
      <c r="G21" s="15">
        <v>-618</v>
      </c>
      <c r="H21" s="15">
        <v>-494</v>
      </c>
      <c r="I21" s="15" t="s">
        <v>7</v>
      </c>
      <c r="J21" s="15">
        <v>-5309</v>
      </c>
      <c r="K21" s="16" t="s">
        <v>7</v>
      </c>
    </row>
    <row r="22" spans="1:11">
      <c r="A22" s="6" t="s">
        <v>140</v>
      </c>
      <c r="B22" s="19" t="s">
        <v>7</v>
      </c>
      <c r="C22" s="19">
        <v>-7596</v>
      </c>
      <c r="D22" s="15" t="s">
        <v>7</v>
      </c>
      <c r="E22" s="19">
        <v>-29</v>
      </c>
      <c r="F22" s="15" t="s">
        <v>7</v>
      </c>
      <c r="G22" s="15" t="s">
        <v>7</v>
      </c>
      <c r="H22" s="15" t="s">
        <v>7</v>
      </c>
      <c r="I22" s="15">
        <v>-10785</v>
      </c>
      <c r="J22" s="15">
        <v>-4214</v>
      </c>
      <c r="K22" s="16">
        <v>-3528</v>
      </c>
    </row>
    <row r="23" spans="1:11">
      <c r="A23" s="6" t="s">
        <v>141</v>
      </c>
      <c r="B23" s="19" t="s">
        <v>7</v>
      </c>
      <c r="C23" s="19" t="s">
        <v>7</v>
      </c>
      <c r="D23" s="15" t="s">
        <v>7</v>
      </c>
      <c r="E23" s="19" t="s">
        <v>7</v>
      </c>
      <c r="F23" s="15" t="s">
        <v>7</v>
      </c>
      <c r="G23" s="15">
        <v>-630</v>
      </c>
      <c r="H23" s="15">
        <v>-85</v>
      </c>
      <c r="I23" s="15" t="s">
        <v>7</v>
      </c>
      <c r="J23" s="15">
        <v>336</v>
      </c>
      <c r="K23" s="16" t="s">
        <v>7</v>
      </c>
    </row>
    <row r="24" spans="1:11">
      <c r="A24" s="6" t="s">
        <v>56</v>
      </c>
      <c r="B24" s="19" t="s">
        <v>7</v>
      </c>
      <c r="C24" s="19" t="s">
        <v>7</v>
      </c>
      <c r="D24" s="19" t="s">
        <v>7</v>
      </c>
      <c r="E24" s="19">
        <v>2263</v>
      </c>
      <c r="F24" s="15">
        <v>315</v>
      </c>
      <c r="G24" s="15">
        <v>238</v>
      </c>
      <c r="H24" s="19">
        <v>-3495</v>
      </c>
      <c r="I24" s="15">
        <v>-10117</v>
      </c>
      <c r="J24" s="15">
        <v>1495</v>
      </c>
      <c r="K24" s="16">
        <v>43</v>
      </c>
    </row>
    <row r="25" spans="1:11">
      <c r="A25" s="11" t="s">
        <v>142</v>
      </c>
      <c r="B25" s="19">
        <v>-76</v>
      </c>
      <c r="C25" s="19">
        <v>368</v>
      </c>
      <c r="D25" s="15">
        <v>-292</v>
      </c>
      <c r="E25" s="19">
        <v>786</v>
      </c>
      <c r="F25" s="15">
        <v>-829</v>
      </c>
      <c r="G25" s="15">
        <v>-23</v>
      </c>
      <c r="H25" s="15">
        <v>592</v>
      </c>
      <c r="I25" s="15">
        <v>-137</v>
      </c>
      <c r="J25" s="15">
        <v>1215</v>
      </c>
      <c r="K25" s="16">
        <v>-2190</v>
      </c>
    </row>
    <row r="26" spans="1:11">
      <c r="A26" s="6" t="s">
        <v>143</v>
      </c>
      <c r="B26" s="19" t="s">
        <v>7</v>
      </c>
      <c r="C26" s="19" t="s">
        <v>7</v>
      </c>
      <c r="D26" s="19" t="s">
        <v>7</v>
      </c>
      <c r="E26" s="19" t="s">
        <v>7</v>
      </c>
      <c r="F26" s="15" t="s">
        <v>7</v>
      </c>
      <c r="G26" s="15">
        <v>75</v>
      </c>
      <c r="H26" s="15" t="s">
        <v>7</v>
      </c>
      <c r="I26" s="15" t="s">
        <v>7</v>
      </c>
      <c r="J26" s="15" t="s">
        <v>7</v>
      </c>
      <c r="K26" s="16">
        <v>1363</v>
      </c>
    </row>
    <row r="27" spans="1:11">
      <c r="A27" s="11" t="s">
        <v>88</v>
      </c>
      <c r="B27" s="19">
        <v>2533</v>
      </c>
      <c r="C27" s="19">
        <v>1448</v>
      </c>
      <c r="D27" s="15">
        <v>1077</v>
      </c>
      <c r="E27" s="15">
        <v>2184</v>
      </c>
      <c r="F27" s="15">
        <v>995</v>
      </c>
      <c r="G27" s="15">
        <v>613</v>
      </c>
      <c r="H27" s="15">
        <v>845</v>
      </c>
      <c r="I27" s="15">
        <v>1170</v>
      </c>
      <c r="J27" s="15">
        <v>832</v>
      </c>
      <c r="K27" s="16">
        <v>2190</v>
      </c>
    </row>
    <row r="28" spans="1:11">
      <c r="A28" s="6" t="s">
        <v>48</v>
      </c>
      <c r="B28" s="15">
        <v>-3535</v>
      </c>
      <c r="C28" s="15">
        <v>-3054</v>
      </c>
      <c r="D28" s="15">
        <v>-3864</v>
      </c>
      <c r="E28" s="15">
        <v>-2751</v>
      </c>
      <c r="F28" s="15">
        <v>-2296</v>
      </c>
      <c r="G28" s="15">
        <v>-2681</v>
      </c>
      <c r="H28" s="15">
        <v>-3872</v>
      </c>
      <c r="I28" s="15">
        <v>-3639</v>
      </c>
      <c r="J28" s="15">
        <v>-3431</v>
      </c>
      <c r="K28" s="16">
        <v>-5218</v>
      </c>
    </row>
    <row r="29" spans="1:11">
      <c r="A29" s="6" t="s">
        <v>94</v>
      </c>
      <c r="B29" s="15" t="s">
        <v>7</v>
      </c>
      <c r="C29" s="15" t="s">
        <v>7</v>
      </c>
      <c r="D29" s="15" t="s">
        <v>7</v>
      </c>
      <c r="E29" s="15" t="s">
        <v>7</v>
      </c>
      <c r="F29" s="15" t="s">
        <v>7</v>
      </c>
      <c r="G29" s="15" t="s">
        <v>7</v>
      </c>
      <c r="H29" s="15" t="s">
        <v>7</v>
      </c>
      <c r="I29" s="15">
        <v>-1265</v>
      </c>
      <c r="J29" s="15">
        <v>2345</v>
      </c>
      <c r="K29" s="16">
        <v>-814</v>
      </c>
    </row>
    <row r="30" spans="1:11">
      <c r="A30" s="6" t="s">
        <v>144</v>
      </c>
      <c r="B30" s="19">
        <v>1117</v>
      </c>
      <c r="C30" s="19">
        <v>1305</v>
      </c>
      <c r="D30" s="15" t="s">
        <v>7</v>
      </c>
      <c r="E30" s="19">
        <v>2045</v>
      </c>
      <c r="F30" s="15" t="s">
        <v>7</v>
      </c>
      <c r="G30" s="15" t="s">
        <v>7</v>
      </c>
      <c r="H30" s="15" t="s">
        <v>7</v>
      </c>
      <c r="I30" s="15">
        <v>1500</v>
      </c>
      <c r="J30" s="15" t="s">
        <v>7</v>
      </c>
      <c r="K30" s="16" t="s">
        <v>7</v>
      </c>
    </row>
    <row r="31" spans="1:11">
      <c r="A31" s="6" t="s">
        <v>145</v>
      </c>
      <c r="B31" s="19" t="s">
        <v>7</v>
      </c>
      <c r="C31" s="19" t="s">
        <v>7</v>
      </c>
      <c r="D31" s="15" t="s">
        <v>7</v>
      </c>
      <c r="E31" s="19">
        <v>778</v>
      </c>
      <c r="F31" s="15" t="s">
        <v>7</v>
      </c>
      <c r="G31" s="15" t="s">
        <v>7</v>
      </c>
      <c r="H31" s="15" t="s">
        <v>7</v>
      </c>
      <c r="I31" s="15">
        <v>4517</v>
      </c>
      <c r="J31" s="15" t="s">
        <v>7</v>
      </c>
      <c r="K31" s="16" t="s">
        <v>7</v>
      </c>
    </row>
    <row r="32" spans="1:11">
      <c r="A32" s="6" t="s">
        <v>45</v>
      </c>
      <c r="B32" s="19">
        <v>72</v>
      </c>
      <c r="C32" s="19">
        <v>29</v>
      </c>
      <c r="D32" s="19">
        <v>29</v>
      </c>
      <c r="E32" s="19">
        <v>24</v>
      </c>
      <c r="F32" s="15" t="s">
        <v>7</v>
      </c>
      <c r="G32" s="15">
        <v>247</v>
      </c>
      <c r="H32" s="15">
        <v>219</v>
      </c>
      <c r="I32" s="15" t="s">
        <v>7</v>
      </c>
      <c r="J32" s="15" t="s">
        <v>7</v>
      </c>
      <c r="K32" s="16" t="s">
        <v>7</v>
      </c>
    </row>
    <row r="33" spans="1:11">
      <c r="A33" s="6" t="s">
        <v>60</v>
      </c>
      <c r="B33" s="19" t="s">
        <v>7</v>
      </c>
      <c r="C33" s="19" t="s">
        <v>7</v>
      </c>
      <c r="D33" s="15" t="s">
        <v>7</v>
      </c>
      <c r="E33" s="19">
        <v>-244</v>
      </c>
      <c r="F33" s="15" t="s">
        <v>7</v>
      </c>
      <c r="G33" s="15">
        <v>25</v>
      </c>
      <c r="H33" s="15">
        <v>-8583</v>
      </c>
      <c r="I33" s="15" t="s">
        <v>7</v>
      </c>
      <c r="J33" s="15" t="s">
        <v>7</v>
      </c>
      <c r="K33" s="16" t="s">
        <v>7</v>
      </c>
    </row>
    <row r="34" spans="1:11">
      <c r="A34" s="6" t="s">
        <v>46</v>
      </c>
      <c r="B34" s="19" t="s">
        <v>7</v>
      </c>
      <c r="C34" s="19">
        <v>113</v>
      </c>
      <c r="D34" s="19">
        <v>37</v>
      </c>
      <c r="E34" s="19" t="s">
        <v>7</v>
      </c>
      <c r="F34" s="15">
        <v>310</v>
      </c>
      <c r="G34" s="15">
        <v>62</v>
      </c>
      <c r="H34" s="15" t="s">
        <v>7</v>
      </c>
      <c r="I34" s="15" t="s">
        <v>7</v>
      </c>
      <c r="J34" s="15" t="s">
        <v>7</v>
      </c>
      <c r="K34" s="16" t="s">
        <v>7</v>
      </c>
    </row>
    <row r="35" spans="1:11">
      <c r="A35" s="6" t="s">
        <v>47</v>
      </c>
      <c r="B35" s="19" t="s">
        <v>7</v>
      </c>
      <c r="C35" s="19" t="s">
        <v>7</v>
      </c>
      <c r="D35" s="19">
        <v>-3442</v>
      </c>
      <c r="E35" s="19">
        <v>8661</v>
      </c>
      <c r="F35" s="15">
        <v>-2273</v>
      </c>
      <c r="G35" s="15">
        <v>4061</v>
      </c>
      <c r="H35" s="15" t="s">
        <v>7</v>
      </c>
      <c r="I35" s="15" t="s">
        <v>7</v>
      </c>
      <c r="J35" s="15" t="s">
        <v>7</v>
      </c>
      <c r="K35" s="16" t="s">
        <v>7</v>
      </c>
    </row>
    <row r="36" spans="1:11">
      <c r="A36" s="6" t="s">
        <v>58</v>
      </c>
      <c r="B36" s="19" t="s">
        <v>7</v>
      </c>
      <c r="C36" s="19" t="s">
        <v>7</v>
      </c>
      <c r="D36" s="19" t="s">
        <v>7</v>
      </c>
      <c r="E36" s="19" t="s">
        <v>7</v>
      </c>
      <c r="F36" s="15" t="s">
        <v>7</v>
      </c>
      <c r="G36" s="15">
        <v>1128</v>
      </c>
      <c r="H36" s="15" t="s">
        <v>7</v>
      </c>
      <c r="I36" s="19" t="s">
        <v>7</v>
      </c>
      <c r="J36" s="19" t="s">
        <v>7</v>
      </c>
      <c r="K36" s="67" t="s">
        <v>7</v>
      </c>
    </row>
    <row r="37" spans="1:11">
      <c r="A37" s="6" t="s">
        <v>61</v>
      </c>
      <c r="B37" s="19">
        <v>1763</v>
      </c>
      <c r="C37" s="19" t="s">
        <v>7</v>
      </c>
      <c r="D37" s="15" t="s">
        <v>7</v>
      </c>
      <c r="E37" s="19" t="s">
        <v>7</v>
      </c>
      <c r="F37" s="15">
        <v>3603</v>
      </c>
      <c r="G37" s="15" t="s">
        <v>7</v>
      </c>
      <c r="H37" s="15" t="s">
        <v>7</v>
      </c>
      <c r="I37" s="19" t="s">
        <v>7</v>
      </c>
      <c r="J37" s="19" t="s">
        <v>7</v>
      </c>
      <c r="K37" s="67" t="s">
        <v>7</v>
      </c>
    </row>
    <row r="38" spans="1:11">
      <c r="A38" s="6" t="s">
        <v>67</v>
      </c>
      <c r="B38" s="19" t="s">
        <v>7</v>
      </c>
      <c r="C38" s="19" t="s">
        <v>7</v>
      </c>
      <c r="D38" s="15" t="s">
        <v>7</v>
      </c>
      <c r="E38" s="19">
        <v>-5799</v>
      </c>
      <c r="F38" s="15">
        <v>-1494</v>
      </c>
      <c r="G38" s="15" t="s">
        <v>7</v>
      </c>
      <c r="H38" s="15" t="s">
        <v>7</v>
      </c>
      <c r="I38" s="15" t="s">
        <v>7</v>
      </c>
      <c r="J38" s="15" t="s">
        <v>7</v>
      </c>
      <c r="K38" s="16" t="s">
        <v>7</v>
      </c>
    </row>
    <row r="39" spans="1:11">
      <c r="A39" s="6" t="s">
        <v>146</v>
      </c>
      <c r="B39" s="19" t="s">
        <v>7</v>
      </c>
      <c r="C39" s="19" t="s">
        <v>7</v>
      </c>
      <c r="D39" s="19">
        <v>1421</v>
      </c>
      <c r="E39" s="19">
        <v>-1275</v>
      </c>
      <c r="F39" s="15" t="s">
        <v>7</v>
      </c>
      <c r="G39" s="15" t="s">
        <v>7</v>
      </c>
      <c r="H39" s="15" t="s">
        <v>7</v>
      </c>
      <c r="I39" s="19" t="s">
        <v>7</v>
      </c>
      <c r="J39" s="19" t="s">
        <v>7</v>
      </c>
      <c r="K39" s="67" t="s">
        <v>7</v>
      </c>
    </row>
    <row r="40" spans="1:11">
      <c r="A40" s="6" t="s">
        <v>68</v>
      </c>
      <c r="B40" s="19" t="s">
        <v>7</v>
      </c>
      <c r="C40" s="19" t="s">
        <v>7</v>
      </c>
      <c r="D40" s="19">
        <v>2295</v>
      </c>
      <c r="E40" s="19" t="s">
        <v>7</v>
      </c>
      <c r="F40" s="15" t="s">
        <v>7</v>
      </c>
      <c r="G40" s="15" t="s">
        <v>7</v>
      </c>
      <c r="H40" s="15" t="s">
        <v>7</v>
      </c>
      <c r="I40" s="19" t="s">
        <v>7</v>
      </c>
      <c r="J40" s="19" t="s">
        <v>7</v>
      </c>
      <c r="K40" s="67" t="s">
        <v>7</v>
      </c>
    </row>
    <row r="41" spans="1:11">
      <c r="A41" s="6" t="s">
        <v>49</v>
      </c>
      <c r="B41" s="19" t="s">
        <v>7</v>
      </c>
      <c r="C41" s="19">
        <v>329</v>
      </c>
      <c r="D41" s="19" t="s">
        <v>7</v>
      </c>
      <c r="E41" s="19" t="s">
        <v>7</v>
      </c>
      <c r="F41" s="15" t="s">
        <v>7</v>
      </c>
      <c r="G41" s="15" t="s">
        <v>7</v>
      </c>
      <c r="H41" s="15" t="s">
        <v>7</v>
      </c>
      <c r="I41" s="19" t="s">
        <v>7</v>
      </c>
      <c r="J41" s="19" t="s">
        <v>7</v>
      </c>
      <c r="K41" s="67" t="s">
        <v>7</v>
      </c>
    </row>
    <row r="42" spans="1:11">
      <c r="A42" s="6" t="s">
        <v>147</v>
      </c>
      <c r="B42" s="19">
        <v>-112</v>
      </c>
      <c r="C42" s="19">
        <v>250</v>
      </c>
      <c r="D42" s="19" t="s">
        <v>7</v>
      </c>
      <c r="E42" s="19" t="s">
        <v>7</v>
      </c>
      <c r="F42" s="15" t="s">
        <v>7</v>
      </c>
      <c r="G42" s="15" t="s">
        <v>7</v>
      </c>
      <c r="H42" s="15" t="s">
        <v>7</v>
      </c>
      <c r="I42" s="15" t="s">
        <v>7</v>
      </c>
      <c r="J42" s="15" t="s">
        <v>7</v>
      </c>
      <c r="K42" s="16" t="s">
        <v>7</v>
      </c>
    </row>
    <row r="43" spans="1:11">
      <c r="A43" s="6" t="s">
        <v>69</v>
      </c>
      <c r="B43" s="19">
        <v>-2212</v>
      </c>
      <c r="C43" s="19" t="s">
        <v>7</v>
      </c>
      <c r="D43" s="19" t="s">
        <v>7</v>
      </c>
      <c r="E43" s="19" t="s">
        <v>7</v>
      </c>
      <c r="F43" s="19" t="s">
        <v>7</v>
      </c>
      <c r="G43" s="19" t="s">
        <v>7</v>
      </c>
      <c r="H43" s="19" t="s">
        <v>7</v>
      </c>
      <c r="I43" s="19" t="s">
        <v>7</v>
      </c>
      <c r="J43" s="19" t="s">
        <v>7</v>
      </c>
      <c r="K43" s="67" t="s">
        <v>7</v>
      </c>
    </row>
    <row r="44" spans="1:11">
      <c r="A44" s="7" t="s">
        <v>50</v>
      </c>
      <c r="B44" s="65">
        <f>SUM(B11,B14:B43)</f>
        <v>56193</v>
      </c>
      <c r="C44" s="65">
        <f>SUM(C11,C14:C43)</f>
        <v>58611</v>
      </c>
      <c r="D44" s="65">
        <f>SUM(D11,D14:D43)</f>
        <v>70370</v>
      </c>
      <c r="E44" s="65">
        <f>SUM(E11,E14:E43)</f>
        <v>69632</v>
      </c>
      <c r="F44" s="65">
        <f>SUM(F11,F14:F43)</f>
        <v>58873</v>
      </c>
      <c r="G44" s="65">
        <f>SUM(G11,G14:G43)</f>
        <v>94529</v>
      </c>
      <c r="H44" s="65">
        <f>SUM(H11,H14:H43)</f>
        <v>62574</v>
      </c>
      <c r="I44" s="65">
        <f>SUM(I11,I14:I43)</f>
        <v>83952</v>
      </c>
      <c r="J44" s="65">
        <f>SUM(J11,J14:J43)</f>
        <v>93154</v>
      </c>
      <c r="K44" s="66">
        <f>SUM(K11,K14:K43)</f>
        <v>91272</v>
      </c>
    </row>
    <row r="45" spans="1:11">
      <c r="A45" s="7"/>
      <c r="B45" s="22"/>
      <c r="C45" s="22"/>
      <c r="D45" s="15"/>
      <c r="E45" s="15"/>
      <c r="F45" s="15"/>
      <c r="G45" s="15"/>
      <c r="H45" s="15"/>
      <c r="I45" s="15"/>
      <c r="J45" s="15"/>
      <c r="K45" s="16"/>
    </row>
    <row r="46" spans="1:11" ht="26">
      <c r="A46" s="7" t="s">
        <v>151</v>
      </c>
      <c r="B46" s="22"/>
      <c r="C46" s="22"/>
      <c r="D46" s="15"/>
      <c r="E46" s="15"/>
      <c r="F46" s="15"/>
      <c r="G46" s="15"/>
      <c r="H46" s="15"/>
      <c r="I46" s="15"/>
      <c r="J46" s="15"/>
      <c r="K46" s="16"/>
    </row>
    <row r="47" spans="1:11">
      <c r="A47" s="1" t="s">
        <v>148</v>
      </c>
      <c r="B47" s="15">
        <v>-9484</v>
      </c>
      <c r="C47" s="15">
        <v>-27827</v>
      </c>
      <c r="D47" s="15">
        <v>-17510</v>
      </c>
      <c r="E47" s="15">
        <v>-9470</v>
      </c>
      <c r="F47" s="15">
        <v>-10780</v>
      </c>
      <c r="G47" s="15">
        <v>8867</v>
      </c>
      <c r="H47" s="15">
        <v>-3701</v>
      </c>
      <c r="I47" s="15">
        <v>-32648</v>
      </c>
      <c r="J47" s="15">
        <v>11987</v>
      </c>
      <c r="K47" s="16">
        <v>3960</v>
      </c>
    </row>
    <row r="48" spans="1:11">
      <c r="A48" s="2" t="s">
        <v>149</v>
      </c>
      <c r="B48" s="15">
        <v>7581</v>
      </c>
      <c r="C48" s="15">
        <v>-6955</v>
      </c>
      <c r="D48" s="15">
        <v>16336</v>
      </c>
      <c r="E48" s="15">
        <v>-19478</v>
      </c>
      <c r="F48" s="15">
        <v>-2129</v>
      </c>
      <c r="G48" s="15">
        <v>-36350</v>
      </c>
      <c r="H48" s="15">
        <v>-942</v>
      </c>
      <c r="I48" s="15">
        <v>3412</v>
      </c>
      <c r="J48" s="15">
        <v>1659</v>
      </c>
      <c r="K48" s="16">
        <v>-36272</v>
      </c>
    </row>
    <row r="49" spans="1:11">
      <c r="A49" s="12" t="s">
        <v>150</v>
      </c>
      <c r="B49" s="15">
        <v>2729</v>
      </c>
      <c r="C49" s="15">
        <v>24322</v>
      </c>
      <c r="D49" s="15">
        <v>29051</v>
      </c>
      <c r="E49" s="15">
        <v>27797</v>
      </c>
      <c r="F49" s="15">
        <v>51560</v>
      </c>
      <c r="G49" s="15">
        <v>-14834</v>
      </c>
      <c r="H49" s="15">
        <v>44268</v>
      </c>
      <c r="I49" s="15">
        <v>-7625</v>
      </c>
      <c r="J49" s="15">
        <v>17361</v>
      </c>
      <c r="K49" s="16">
        <v>366</v>
      </c>
    </row>
    <row r="50" spans="1:11">
      <c r="A50" s="1" t="s">
        <v>24</v>
      </c>
      <c r="B50" s="15">
        <v>762</v>
      </c>
      <c r="C50" s="15" t="s">
        <v>7</v>
      </c>
      <c r="D50" s="15">
        <v>-6717</v>
      </c>
      <c r="E50" s="15">
        <v>-8418</v>
      </c>
      <c r="F50" s="15">
        <v>-32075</v>
      </c>
      <c r="G50" s="15">
        <v>13816</v>
      </c>
      <c r="H50" s="15">
        <v>-5680</v>
      </c>
      <c r="I50" s="15">
        <v>15692</v>
      </c>
      <c r="J50" s="15" t="s">
        <v>7</v>
      </c>
      <c r="K50" s="16" t="s">
        <v>7</v>
      </c>
    </row>
    <row r="51" spans="1:11">
      <c r="A51" s="6" t="s">
        <v>26</v>
      </c>
      <c r="B51" s="15" t="s">
        <v>7</v>
      </c>
      <c r="C51" s="15" t="s">
        <v>7</v>
      </c>
      <c r="D51" s="15" t="s">
        <v>7</v>
      </c>
      <c r="E51" s="15" t="s">
        <v>7</v>
      </c>
      <c r="F51" s="15" t="s">
        <v>7</v>
      </c>
      <c r="G51" s="15">
        <v>492</v>
      </c>
      <c r="H51" s="15" t="s">
        <v>7</v>
      </c>
      <c r="I51" s="15" t="s">
        <v>7</v>
      </c>
      <c r="J51" s="15" t="s">
        <v>7</v>
      </c>
      <c r="K51" s="16" t="s">
        <v>7</v>
      </c>
    </row>
    <row r="52" spans="1:11">
      <c r="A52" s="12" t="s">
        <v>29</v>
      </c>
      <c r="B52" s="20">
        <v>13064</v>
      </c>
      <c r="C52" s="20">
        <v>7549</v>
      </c>
      <c r="D52" s="20" t="s">
        <v>7</v>
      </c>
      <c r="E52" s="20" t="s">
        <v>7</v>
      </c>
      <c r="F52" s="20" t="s">
        <v>7</v>
      </c>
      <c r="G52" s="20" t="s">
        <v>7</v>
      </c>
      <c r="H52" s="20" t="s">
        <v>7</v>
      </c>
      <c r="I52" s="20" t="s">
        <v>7</v>
      </c>
      <c r="J52" s="20" t="s">
        <v>7</v>
      </c>
      <c r="K52" s="21" t="s">
        <v>7</v>
      </c>
    </row>
    <row r="53" spans="1:11">
      <c r="A53" s="7" t="s">
        <v>51</v>
      </c>
      <c r="B53" s="15">
        <f t="shared" ref="B53:K53" si="0">SUM(B44,B47:B52)</f>
        <v>70845</v>
      </c>
      <c r="C53" s="15">
        <f t="shared" si="0"/>
        <v>55700</v>
      </c>
      <c r="D53" s="15">
        <f t="shared" si="0"/>
        <v>91530</v>
      </c>
      <c r="E53" s="15">
        <f t="shared" si="0"/>
        <v>60063</v>
      </c>
      <c r="F53" s="15">
        <f t="shared" si="0"/>
        <v>65449</v>
      </c>
      <c r="G53" s="15">
        <f t="shared" si="0"/>
        <v>66520</v>
      </c>
      <c r="H53" s="15">
        <f t="shared" si="0"/>
        <v>96519</v>
      </c>
      <c r="I53" s="15">
        <f t="shared" si="0"/>
        <v>62783</v>
      </c>
      <c r="J53" s="15">
        <f t="shared" si="0"/>
        <v>124161</v>
      </c>
      <c r="K53" s="16">
        <f t="shared" si="0"/>
        <v>59326</v>
      </c>
    </row>
    <row r="54" spans="1:11">
      <c r="A54" s="7"/>
      <c r="B54" s="15"/>
      <c r="C54" s="15"/>
      <c r="D54" s="15"/>
      <c r="E54" s="15"/>
      <c r="F54" s="15"/>
      <c r="G54" s="15"/>
      <c r="H54" s="15"/>
      <c r="I54" s="15"/>
      <c r="J54" s="15"/>
      <c r="K54" s="16"/>
    </row>
    <row r="55" spans="1:11">
      <c r="A55" s="6" t="s">
        <v>57</v>
      </c>
      <c r="B55" s="15">
        <v>3535</v>
      </c>
      <c r="C55" s="15">
        <v>3054</v>
      </c>
      <c r="D55" s="15">
        <v>3864</v>
      </c>
      <c r="E55" s="15">
        <v>2751</v>
      </c>
      <c r="F55" s="15">
        <v>2296</v>
      </c>
      <c r="G55" s="15">
        <v>2681</v>
      </c>
      <c r="H55" s="15">
        <v>3872</v>
      </c>
      <c r="I55" s="15">
        <v>3639</v>
      </c>
      <c r="J55" s="15">
        <v>3431</v>
      </c>
      <c r="K55" s="16">
        <v>5218</v>
      </c>
    </row>
    <row r="56" spans="1:11">
      <c r="A56" s="11" t="s">
        <v>55</v>
      </c>
      <c r="B56" s="15">
        <v>-2533</v>
      </c>
      <c r="C56" s="15">
        <v>-1448</v>
      </c>
      <c r="D56" s="15">
        <v>-1077</v>
      </c>
      <c r="E56" s="15">
        <v>-2184</v>
      </c>
      <c r="F56" s="15">
        <v>-995</v>
      </c>
      <c r="G56" s="15">
        <v>-613</v>
      </c>
      <c r="H56" s="15">
        <v>-845</v>
      </c>
      <c r="I56" s="15">
        <v>-1170</v>
      </c>
      <c r="J56" s="15">
        <v>-832</v>
      </c>
      <c r="K56" s="16">
        <v>-2190</v>
      </c>
    </row>
    <row r="57" spans="1:11">
      <c r="A57" s="6" t="s">
        <v>52</v>
      </c>
      <c r="B57" s="15">
        <v>-9114</v>
      </c>
      <c r="C57" s="15">
        <v>-9641</v>
      </c>
      <c r="D57" s="15">
        <v>-11516</v>
      </c>
      <c r="E57" s="15">
        <v>-15819</v>
      </c>
      <c r="F57" s="15">
        <v>-14167</v>
      </c>
      <c r="G57" s="15">
        <v>-16484</v>
      </c>
      <c r="H57" s="15">
        <v>-12409</v>
      </c>
      <c r="I57" s="15">
        <v>-16827</v>
      </c>
      <c r="J57" s="15">
        <v>-20428</v>
      </c>
      <c r="K57" s="16">
        <v>-19029</v>
      </c>
    </row>
    <row r="58" spans="1:11">
      <c r="A58" s="7" t="s">
        <v>95</v>
      </c>
      <c r="B58" s="23">
        <f t="shared" ref="B58:K58" si="1">SUM(B53,B55:B57)</f>
        <v>62733</v>
      </c>
      <c r="C58" s="23">
        <f t="shared" si="1"/>
        <v>47665</v>
      </c>
      <c r="D58" s="23">
        <f t="shared" si="1"/>
        <v>82801</v>
      </c>
      <c r="E58" s="23">
        <f t="shared" si="1"/>
        <v>44811</v>
      </c>
      <c r="F58" s="23">
        <f t="shared" si="1"/>
        <v>52583</v>
      </c>
      <c r="G58" s="23">
        <f t="shared" si="1"/>
        <v>52104</v>
      </c>
      <c r="H58" s="23">
        <f t="shared" si="1"/>
        <v>87137</v>
      </c>
      <c r="I58" s="23">
        <f t="shared" si="1"/>
        <v>48425</v>
      </c>
      <c r="J58" s="23">
        <f t="shared" si="1"/>
        <v>106332</v>
      </c>
      <c r="K58" s="24">
        <f t="shared" si="1"/>
        <v>43325</v>
      </c>
    </row>
    <row r="59" spans="1:11">
      <c r="A59" s="6"/>
      <c r="B59" s="17"/>
      <c r="C59" s="17"/>
      <c r="D59" s="17"/>
      <c r="E59" s="17"/>
      <c r="F59" s="15"/>
      <c r="G59" s="15"/>
      <c r="H59" s="15"/>
      <c r="I59" s="15"/>
      <c r="J59" s="15"/>
      <c r="K59" s="16"/>
    </row>
    <row r="60" spans="1:11">
      <c r="A60" s="7" t="s">
        <v>116</v>
      </c>
      <c r="B60" s="22"/>
      <c r="C60" s="22"/>
      <c r="D60" s="17"/>
      <c r="E60" s="17"/>
      <c r="F60" s="15"/>
      <c r="G60" s="15"/>
      <c r="H60" s="15"/>
      <c r="I60" s="15"/>
      <c r="J60" s="15"/>
      <c r="K60" s="16"/>
    </row>
    <row r="61" spans="1:11">
      <c r="A61" s="6"/>
      <c r="B61" s="17"/>
      <c r="C61" s="17"/>
      <c r="D61" s="17"/>
      <c r="E61" s="17"/>
      <c r="F61" s="15"/>
      <c r="G61" s="15"/>
      <c r="H61" s="15"/>
      <c r="I61" s="15"/>
      <c r="J61" s="15"/>
      <c r="K61" s="16"/>
    </row>
    <row r="62" spans="1:11">
      <c r="A62" s="6" t="s">
        <v>71</v>
      </c>
      <c r="B62" s="15">
        <v>255</v>
      </c>
      <c r="C62" s="15">
        <v>411</v>
      </c>
      <c r="D62" s="15">
        <v>456</v>
      </c>
      <c r="E62" s="19">
        <v>8432</v>
      </c>
      <c r="F62" s="15">
        <v>2229</v>
      </c>
      <c r="G62" s="15">
        <v>1690</v>
      </c>
      <c r="H62" s="15">
        <v>1548</v>
      </c>
      <c r="I62" s="15">
        <v>545</v>
      </c>
      <c r="J62" s="15">
        <v>533</v>
      </c>
      <c r="K62" s="16">
        <v>64</v>
      </c>
    </row>
    <row r="63" spans="1:11">
      <c r="A63" s="6" t="s">
        <v>152</v>
      </c>
      <c r="B63" s="15" t="s">
        <v>7</v>
      </c>
      <c r="C63" s="15">
        <v>9015</v>
      </c>
      <c r="D63" s="15" t="s">
        <v>7</v>
      </c>
      <c r="E63" s="19">
        <v>73</v>
      </c>
      <c r="F63" s="15" t="s">
        <v>7</v>
      </c>
      <c r="G63" s="15" t="s">
        <v>7</v>
      </c>
      <c r="H63" s="15">
        <v>2231</v>
      </c>
      <c r="I63" s="15">
        <v>13660</v>
      </c>
      <c r="J63" s="15">
        <v>15709</v>
      </c>
      <c r="K63" s="16">
        <v>7066</v>
      </c>
    </row>
    <row r="64" spans="1:11">
      <c r="A64" s="6" t="s">
        <v>153</v>
      </c>
      <c r="B64" s="15" t="s">
        <v>7</v>
      </c>
      <c r="C64" s="15" t="s">
        <v>7</v>
      </c>
      <c r="D64" s="15" t="s">
        <v>7</v>
      </c>
      <c r="E64" s="19" t="s">
        <v>7</v>
      </c>
      <c r="F64" s="15" t="s">
        <v>7</v>
      </c>
      <c r="G64" s="15">
        <v>27425</v>
      </c>
      <c r="H64" s="15">
        <v>4630</v>
      </c>
      <c r="I64" s="15" t="s">
        <v>7</v>
      </c>
      <c r="J64" s="15">
        <v>3210</v>
      </c>
      <c r="K64" s="16">
        <v>4321</v>
      </c>
    </row>
    <row r="65" spans="1:11">
      <c r="A65" s="6" t="s">
        <v>53</v>
      </c>
      <c r="B65" s="15">
        <v>-19708</v>
      </c>
      <c r="C65" s="15">
        <v>-7309</v>
      </c>
      <c r="D65" s="15">
        <v>-9257</v>
      </c>
      <c r="E65" s="19">
        <v>-14615</v>
      </c>
      <c r="F65" s="15">
        <v>-4363</v>
      </c>
      <c r="G65" s="15">
        <v>-3343</v>
      </c>
      <c r="H65" s="15">
        <v>-5252</v>
      </c>
      <c r="I65" s="15">
        <v>-6053</v>
      </c>
      <c r="J65" s="15">
        <v>-2844</v>
      </c>
      <c r="K65" s="16">
        <v>-3770</v>
      </c>
    </row>
    <row r="66" spans="1:11" s="85" customFormat="1">
      <c r="A66" s="11" t="s">
        <v>81</v>
      </c>
      <c r="B66" s="19" t="s">
        <v>7</v>
      </c>
      <c r="C66" s="19" t="s">
        <v>7</v>
      </c>
      <c r="D66" s="19" t="s">
        <v>7</v>
      </c>
      <c r="E66" s="19" t="s">
        <v>7</v>
      </c>
      <c r="F66" s="19" t="s">
        <v>7</v>
      </c>
      <c r="G66" s="19" t="s">
        <v>7</v>
      </c>
      <c r="H66" s="19" t="s">
        <v>7</v>
      </c>
      <c r="I66" s="19">
        <v>-92</v>
      </c>
      <c r="J66" s="19">
        <v>-867</v>
      </c>
      <c r="K66" s="67" t="s">
        <v>7</v>
      </c>
    </row>
    <row r="67" spans="1:11">
      <c r="A67" s="6" t="s">
        <v>154</v>
      </c>
      <c r="B67" s="15" t="s">
        <v>7</v>
      </c>
      <c r="C67" s="15">
        <v>-1917</v>
      </c>
      <c r="D67" s="15">
        <v>-3299</v>
      </c>
      <c r="E67" s="19">
        <v>-22</v>
      </c>
      <c r="F67" s="15">
        <v>-1130</v>
      </c>
      <c r="G67" s="15">
        <v>-4063</v>
      </c>
      <c r="H67" s="15">
        <v>-38948</v>
      </c>
      <c r="I67" s="15">
        <v>-21130</v>
      </c>
      <c r="J67" s="15">
        <v>-48050</v>
      </c>
      <c r="K67" s="16">
        <v>-7291</v>
      </c>
    </row>
    <row r="68" spans="1:11">
      <c r="A68" s="6" t="s">
        <v>155</v>
      </c>
      <c r="B68" s="15" t="s">
        <v>7</v>
      </c>
      <c r="C68" s="15" t="s">
        <v>7</v>
      </c>
      <c r="D68" s="15" t="s">
        <v>7</v>
      </c>
      <c r="E68" s="19" t="s">
        <v>7</v>
      </c>
      <c r="F68" s="15" t="s">
        <v>7</v>
      </c>
      <c r="G68" s="15">
        <v>-33125</v>
      </c>
      <c r="H68" s="15">
        <v>-3635</v>
      </c>
      <c r="I68" s="15" t="s">
        <v>7</v>
      </c>
      <c r="J68" s="15">
        <v>-2809</v>
      </c>
      <c r="K68" s="16" t="s">
        <v>7</v>
      </c>
    </row>
    <row r="69" spans="1:11">
      <c r="A69" s="6" t="s">
        <v>89</v>
      </c>
      <c r="B69" s="15" t="s">
        <v>7</v>
      </c>
      <c r="C69" s="15" t="s">
        <v>7</v>
      </c>
      <c r="D69" s="15" t="s">
        <v>7</v>
      </c>
      <c r="E69" s="19" t="s">
        <v>7</v>
      </c>
      <c r="F69" s="15" t="s">
        <v>7</v>
      </c>
      <c r="G69" s="15">
        <v>-7561</v>
      </c>
      <c r="H69" s="15">
        <v>-56112</v>
      </c>
      <c r="I69" s="15">
        <v>-43133</v>
      </c>
      <c r="J69" s="15">
        <v>-80593</v>
      </c>
      <c r="K69" s="16">
        <v>-54880</v>
      </c>
    </row>
    <row r="70" spans="1:11">
      <c r="A70" s="6" t="s">
        <v>156</v>
      </c>
      <c r="B70" s="15" t="s">
        <v>7</v>
      </c>
      <c r="C70" s="15" t="s">
        <v>7</v>
      </c>
      <c r="D70" s="15" t="s">
        <v>7</v>
      </c>
      <c r="E70" s="19" t="s">
        <v>7</v>
      </c>
      <c r="F70" s="15" t="s">
        <v>7</v>
      </c>
      <c r="G70" s="15" t="s">
        <v>7</v>
      </c>
      <c r="H70" s="15" t="s">
        <v>7</v>
      </c>
      <c r="I70" s="15" t="s">
        <v>7</v>
      </c>
      <c r="J70" s="15">
        <v>-12150</v>
      </c>
      <c r="K70" s="16" t="s">
        <v>7</v>
      </c>
    </row>
    <row r="71" spans="1:11">
      <c r="A71" s="6" t="s">
        <v>157</v>
      </c>
      <c r="B71" s="15" t="s">
        <v>7</v>
      </c>
      <c r="C71" s="15" t="s">
        <v>7</v>
      </c>
      <c r="D71" s="15" t="s">
        <v>7</v>
      </c>
      <c r="E71" s="19">
        <v>390</v>
      </c>
      <c r="F71" s="15">
        <v>20040</v>
      </c>
      <c r="G71" s="15" t="s">
        <v>7</v>
      </c>
      <c r="H71" s="15" t="s">
        <v>7</v>
      </c>
      <c r="I71" s="15" t="s">
        <v>7</v>
      </c>
      <c r="J71" s="15" t="s">
        <v>7</v>
      </c>
      <c r="K71" s="16">
        <v>7487</v>
      </c>
    </row>
    <row r="72" spans="1:11">
      <c r="A72" s="6" t="s">
        <v>158</v>
      </c>
      <c r="B72" s="15" t="s">
        <v>7</v>
      </c>
      <c r="C72" s="15" t="s">
        <v>7</v>
      </c>
      <c r="D72" s="15" t="s">
        <v>7</v>
      </c>
      <c r="E72" s="19" t="s">
        <v>7</v>
      </c>
      <c r="F72" s="15" t="s">
        <v>7</v>
      </c>
      <c r="G72" s="15" t="s">
        <v>7</v>
      </c>
      <c r="H72" s="15" t="s">
        <v>7</v>
      </c>
      <c r="I72" s="15" t="s">
        <v>7</v>
      </c>
      <c r="J72" s="15" t="s">
        <v>7</v>
      </c>
      <c r="K72" s="16">
        <v>-58375</v>
      </c>
    </row>
    <row r="73" spans="1:11">
      <c r="A73" s="6" t="s">
        <v>159</v>
      </c>
      <c r="B73" s="15" t="s">
        <v>7</v>
      </c>
      <c r="C73" s="15" t="s">
        <v>7</v>
      </c>
      <c r="D73" s="15" t="s">
        <v>7</v>
      </c>
      <c r="E73" s="19" t="s">
        <v>7</v>
      </c>
      <c r="F73" s="15" t="s">
        <v>7</v>
      </c>
      <c r="G73" s="15" t="s">
        <v>7</v>
      </c>
      <c r="H73" s="15" t="s">
        <v>7</v>
      </c>
      <c r="I73" s="15" t="s">
        <v>7</v>
      </c>
      <c r="J73" s="15">
        <v>6267</v>
      </c>
      <c r="K73" s="16" t="s">
        <v>7</v>
      </c>
    </row>
    <row r="74" spans="1:11">
      <c r="A74" s="6" t="s">
        <v>160</v>
      </c>
      <c r="B74" s="15" t="s">
        <v>7</v>
      </c>
      <c r="C74" s="15">
        <v>2233</v>
      </c>
      <c r="D74" s="15">
        <v>10171</v>
      </c>
      <c r="E74" s="19" t="s">
        <v>7</v>
      </c>
      <c r="F74" s="15">
        <v>1669</v>
      </c>
      <c r="G74" s="15">
        <v>835</v>
      </c>
      <c r="H74" s="15">
        <v>1240</v>
      </c>
      <c r="I74" s="15" t="s">
        <v>7</v>
      </c>
      <c r="J74" s="15">
        <v>15806</v>
      </c>
      <c r="K74" s="16" t="s">
        <v>7</v>
      </c>
    </row>
    <row r="75" spans="1:11">
      <c r="A75" s="6" t="s">
        <v>96</v>
      </c>
      <c r="B75" s="15" t="s">
        <v>7</v>
      </c>
      <c r="C75" s="15" t="s">
        <v>7</v>
      </c>
      <c r="D75" s="15" t="s">
        <v>7</v>
      </c>
      <c r="E75" s="19">
        <v>-9</v>
      </c>
      <c r="F75" s="15">
        <v>-47</v>
      </c>
      <c r="G75" s="15">
        <v>-3</v>
      </c>
      <c r="H75" s="15">
        <v>14277</v>
      </c>
      <c r="I75" s="15">
        <v>52793</v>
      </c>
      <c r="J75" s="15">
        <v>396</v>
      </c>
      <c r="K75" s="16">
        <v>1200</v>
      </c>
    </row>
    <row r="76" spans="1:11" ht="26">
      <c r="A76" s="6" t="s">
        <v>161</v>
      </c>
      <c r="B76" s="15" t="s">
        <v>7</v>
      </c>
      <c r="C76" s="15" t="s">
        <v>7</v>
      </c>
      <c r="D76" s="15" t="s">
        <v>7</v>
      </c>
      <c r="E76" s="19" t="s">
        <v>7</v>
      </c>
      <c r="F76" s="15" t="s">
        <v>7</v>
      </c>
      <c r="G76" s="15" t="s">
        <v>7</v>
      </c>
      <c r="H76" s="15" t="s">
        <v>7</v>
      </c>
      <c r="I76" s="15" t="s">
        <v>7</v>
      </c>
      <c r="J76" s="15">
        <v>7536</v>
      </c>
      <c r="K76" s="16" t="s">
        <v>7</v>
      </c>
    </row>
    <row r="77" spans="1:11">
      <c r="A77" s="6" t="s">
        <v>76</v>
      </c>
      <c r="B77" s="15">
        <v>55</v>
      </c>
      <c r="C77" s="15">
        <v>-278</v>
      </c>
      <c r="D77" s="15" t="s">
        <v>7</v>
      </c>
      <c r="E77" s="15" t="s">
        <v>7</v>
      </c>
      <c r="F77" s="15">
        <v>-3051</v>
      </c>
      <c r="G77" s="15" t="s">
        <v>7</v>
      </c>
      <c r="H77" s="15" t="s">
        <v>7</v>
      </c>
      <c r="I77" s="15" t="s">
        <v>7</v>
      </c>
      <c r="J77" s="15">
        <v>112</v>
      </c>
      <c r="K77" s="16" t="s">
        <v>7</v>
      </c>
    </row>
    <row r="78" spans="1:11">
      <c r="A78" s="6" t="s">
        <v>162</v>
      </c>
      <c r="B78" s="15" t="s">
        <v>7</v>
      </c>
      <c r="C78" s="15" t="s">
        <v>7</v>
      </c>
      <c r="D78" s="15" t="s">
        <v>7</v>
      </c>
      <c r="E78" s="15" t="s">
        <v>7</v>
      </c>
      <c r="F78" s="15" t="s">
        <v>7</v>
      </c>
      <c r="G78" s="15" t="s">
        <v>7</v>
      </c>
      <c r="H78" s="15" t="s">
        <v>7</v>
      </c>
      <c r="I78" s="15" t="s">
        <v>7</v>
      </c>
      <c r="J78" s="15">
        <v>-1348</v>
      </c>
      <c r="K78" s="16" t="s">
        <v>7</v>
      </c>
    </row>
    <row r="79" spans="1:11">
      <c r="A79" s="11" t="s">
        <v>82</v>
      </c>
      <c r="B79" s="15" t="s">
        <v>7</v>
      </c>
      <c r="C79" s="15" t="s">
        <v>7</v>
      </c>
      <c r="D79" s="15" t="s">
        <v>7</v>
      </c>
      <c r="E79" s="19">
        <v>591</v>
      </c>
      <c r="F79" s="15" t="s">
        <v>7</v>
      </c>
      <c r="G79" s="15">
        <v>549</v>
      </c>
      <c r="H79" s="15">
        <v>14392</v>
      </c>
      <c r="I79" s="15" t="s">
        <v>7</v>
      </c>
      <c r="J79" s="15" t="s">
        <v>7</v>
      </c>
      <c r="K79" s="16" t="s">
        <v>7</v>
      </c>
    </row>
    <row r="80" spans="1:11">
      <c r="A80" s="6" t="s">
        <v>75</v>
      </c>
      <c r="B80" s="15" t="s">
        <v>7</v>
      </c>
      <c r="C80" s="15" t="s">
        <v>7</v>
      </c>
      <c r="D80" s="15" t="s">
        <v>7</v>
      </c>
      <c r="E80" s="19" t="s">
        <v>7</v>
      </c>
      <c r="F80" s="15" t="s">
        <v>7</v>
      </c>
      <c r="G80" s="15">
        <v>2356</v>
      </c>
      <c r="H80" s="15" t="s">
        <v>7</v>
      </c>
      <c r="I80" s="15" t="s">
        <v>7</v>
      </c>
      <c r="J80" s="15" t="s">
        <v>7</v>
      </c>
      <c r="K80" s="16" t="s">
        <v>7</v>
      </c>
    </row>
    <row r="81" spans="1:11">
      <c r="A81" s="6" t="s">
        <v>163</v>
      </c>
      <c r="B81" s="15" t="s">
        <v>7</v>
      </c>
      <c r="C81" s="15" t="s">
        <v>7</v>
      </c>
      <c r="D81" s="15" t="s">
        <v>7</v>
      </c>
      <c r="E81" s="19" t="s">
        <v>7</v>
      </c>
      <c r="F81" s="15">
        <v>20965</v>
      </c>
      <c r="G81" s="15" t="s">
        <v>7</v>
      </c>
      <c r="H81" s="15" t="s">
        <v>7</v>
      </c>
      <c r="I81" s="15" t="s">
        <v>7</v>
      </c>
      <c r="J81" s="15" t="s">
        <v>7</v>
      </c>
      <c r="K81" s="16" t="s">
        <v>7</v>
      </c>
    </row>
    <row r="82" spans="1:11">
      <c r="A82" s="6" t="s">
        <v>73</v>
      </c>
      <c r="B82" s="15">
        <v>24985</v>
      </c>
      <c r="C82" s="15" t="s">
        <v>7</v>
      </c>
      <c r="D82" s="15" t="s">
        <v>7</v>
      </c>
      <c r="E82" s="15" t="s">
        <v>7</v>
      </c>
      <c r="F82" s="15">
        <v>-15955</v>
      </c>
      <c r="G82" s="15" t="s">
        <v>7</v>
      </c>
      <c r="H82" s="15" t="s">
        <v>7</v>
      </c>
      <c r="I82" s="15" t="s">
        <v>7</v>
      </c>
      <c r="J82" s="15" t="s">
        <v>7</v>
      </c>
      <c r="K82" s="16" t="s">
        <v>7</v>
      </c>
    </row>
    <row r="83" spans="1:11">
      <c r="A83" s="1" t="s">
        <v>164</v>
      </c>
      <c r="B83" s="15" t="s">
        <v>7</v>
      </c>
      <c r="C83" s="15" t="s">
        <v>7</v>
      </c>
      <c r="D83" s="15" t="s">
        <v>7</v>
      </c>
      <c r="E83" s="19">
        <v>-3394</v>
      </c>
      <c r="F83" s="15" t="s">
        <v>7</v>
      </c>
      <c r="G83" s="15" t="s">
        <v>7</v>
      </c>
      <c r="H83" s="15" t="s">
        <v>7</v>
      </c>
      <c r="I83" s="15" t="s">
        <v>7</v>
      </c>
      <c r="J83" s="15" t="s">
        <v>7</v>
      </c>
      <c r="K83" s="16" t="s">
        <v>7</v>
      </c>
    </row>
    <row r="84" spans="1:11">
      <c r="A84" s="6" t="s">
        <v>74</v>
      </c>
      <c r="B84" s="15">
        <v>-298</v>
      </c>
      <c r="C84" s="15" t="s">
        <v>7</v>
      </c>
      <c r="D84" s="15" t="s">
        <v>7</v>
      </c>
      <c r="E84" s="15" t="s">
        <v>7</v>
      </c>
      <c r="F84" s="15" t="s">
        <v>7</v>
      </c>
      <c r="G84" s="15" t="s">
        <v>7</v>
      </c>
      <c r="H84" s="15" t="s">
        <v>7</v>
      </c>
      <c r="I84" s="15" t="s">
        <v>7</v>
      </c>
      <c r="J84" s="15" t="s">
        <v>7</v>
      </c>
      <c r="K84" s="16" t="s">
        <v>7</v>
      </c>
    </row>
    <row r="85" spans="1:11">
      <c r="A85" s="7" t="s">
        <v>118</v>
      </c>
      <c r="B85" s="23">
        <f>SUM(B62:B84)</f>
        <v>5289</v>
      </c>
      <c r="C85" s="23">
        <f>SUM(C62:C84)</f>
        <v>2155</v>
      </c>
      <c r="D85" s="23">
        <f>SUM(D62:D84)</f>
        <v>-1929</v>
      </c>
      <c r="E85" s="23">
        <f>SUM(E62:E84)</f>
        <v>-8554</v>
      </c>
      <c r="F85" s="23">
        <f>SUM(F62:F84)</f>
        <v>20357</v>
      </c>
      <c r="G85" s="23">
        <f>SUM(G62:G84)</f>
        <v>-15240</v>
      </c>
      <c r="H85" s="23">
        <f>SUM(H62:H84)</f>
        <v>-65629</v>
      </c>
      <c r="I85" s="23">
        <f>SUM(I62:I84)</f>
        <v>-3410</v>
      </c>
      <c r="J85" s="23">
        <f>SUM(J62:J84)</f>
        <v>-99092</v>
      </c>
      <c r="K85" s="24">
        <f>SUM(K62:K84)</f>
        <v>-104178</v>
      </c>
    </row>
    <row r="86" spans="1:11">
      <c r="A86" s="6"/>
      <c r="B86" s="17"/>
      <c r="C86" s="17"/>
      <c r="D86" s="17"/>
      <c r="E86" s="17"/>
      <c r="F86" s="15"/>
      <c r="G86" s="15"/>
      <c r="H86" s="15"/>
      <c r="I86" s="15"/>
      <c r="J86" s="15"/>
      <c r="K86" s="16"/>
    </row>
    <row r="87" spans="1:11">
      <c r="A87" s="7" t="s">
        <v>117</v>
      </c>
      <c r="B87" s="22"/>
      <c r="C87" s="22"/>
      <c r="D87" s="17"/>
      <c r="E87" s="17"/>
      <c r="F87" s="15"/>
      <c r="G87" s="15"/>
      <c r="H87" s="15"/>
      <c r="I87" s="15"/>
      <c r="J87" s="15"/>
      <c r="K87" s="16"/>
    </row>
    <row r="88" spans="1:11">
      <c r="A88" s="6"/>
      <c r="B88" s="17"/>
      <c r="C88" s="17"/>
      <c r="D88" s="17"/>
      <c r="E88" s="17"/>
      <c r="F88" s="15"/>
      <c r="G88" s="15"/>
      <c r="H88" s="15"/>
      <c r="I88" s="15"/>
      <c r="J88" s="15"/>
      <c r="K88" s="16"/>
    </row>
    <row r="89" spans="1:11">
      <c r="A89" s="6" t="s">
        <v>165</v>
      </c>
      <c r="B89" s="15">
        <v>1510</v>
      </c>
      <c r="C89" s="15">
        <v>659</v>
      </c>
      <c r="D89" s="15">
        <v>956</v>
      </c>
      <c r="E89" s="15">
        <v>666</v>
      </c>
      <c r="F89" s="15">
        <v>62</v>
      </c>
      <c r="G89" s="15">
        <v>665</v>
      </c>
      <c r="H89" s="15">
        <v>100</v>
      </c>
      <c r="I89" s="15">
        <v>60</v>
      </c>
      <c r="J89" s="15">
        <v>163</v>
      </c>
      <c r="K89" s="16">
        <v>36</v>
      </c>
    </row>
    <row r="90" spans="1:11" s="85" customFormat="1">
      <c r="A90" s="11" t="s">
        <v>166</v>
      </c>
      <c r="B90" s="19" t="s">
        <v>7</v>
      </c>
      <c r="C90" s="19">
        <v>1490</v>
      </c>
      <c r="D90" s="19">
        <v>723</v>
      </c>
      <c r="E90" s="19" t="s">
        <v>7</v>
      </c>
      <c r="F90" s="19" t="s">
        <v>7</v>
      </c>
      <c r="G90" s="19" t="s">
        <v>7</v>
      </c>
      <c r="H90" s="19" t="s">
        <v>7</v>
      </c>
      <c r="I90" s="19">
        <v>38400</v>
      </c>
      <c r="J90" s="19">
        <v>809</v>
      </c>
      <c r="K90" s="67" t="s">
        <v>7</v>
      </c>
    </row>
    <row r="91" spans="1:11" s="85" customFormat="1">
      <c r="A91" s="11" t="s">
        <v>167</v>
      </c>
      <c r="B91" s="19">
        <v>-17764</v>
      </c>
      <c r="C91" s="19" t="s">
        <v>7</v>
      </c>
      <c r="D91" s="19" t="s">
        <v>7</v>
      </c>
      <c r="E91" s="19">
        <v>-2479</v>
      </c>
      <c r="F91" s="19">
        <v>-151</v>
      </c>
      <c r="G91" s="19" t="s">
        <v>7</v>
      </c>
      <c r="H91" s="19" t="s">
        <v>7</v>
      </c>
      <c r="I91" s="19">
        <v>-38400</v>
      </c>
      <c r="J91" s="19" t="s">
        <v>7</v>
      </c>
      <c r="K91" s="67">
        <v>-809</v>
      </c>
    </row>
    <row r="92" spans="1:11">
      <c r="A92" s="6" t="s">
        <v>168</v>
      </c>
      <c r="B92" s="15">
        <v>16382</v>
      </c>
      <c r="C92" s="15">
        <v>2794</v>
      </c>
      <c r="D92" s="15" t="s">
        <v>7</v>
      </c>
      <c r="E92" s="15">
        <v>19830</v>
      </c>
      <c r="F92" s="15" t="s">
        <v>7</v>
      </c>
      <c r="G92" s="15">
        <v>5129</v>
      </c>
      <c r="H92" s="15">
        <v>285</v>
      </c>
      <c r="I92" s="15">
        <v>22650</v>
      </c>
      <c r="J92" s="15">
        <v>27000</v>
      </c>
      <c r="K92" s="16">
        <v>141084</v>
      </c>
    </row>
    <row r="93" spans="1:11">
      <c r="A93" s="6" t="s">
        <v>169</v>
      </c>
      <c r="B93" s="15">
        <v>-6046</v>
      </c>
      <c r="C93" s="15">
        <v>-6406</v>
      </c>
      <c r="D93" s="15">
        <v>-8268</v>
      </c>
      <c r="E93" s="15">
        <v>-1589</v>
      </c>
      <c r="F93" s="15">
        <v>-4914</v>
      </c>
      <c r="G93" s="15">
        <v>-2960</v>
      </c>
      <c r="H93" s="15">
        <v>-3432</v>
      </c>
      <c r="I93" s="15">
        <v>-6588</v>
      </c>
      <c r="J93" s="15">
        <v>-9290</v>
      </c>
      <c r="K93" s="16">
        <v>-6760</v>
      </c>
    </row>
    <row r="94" spans="1:11">
      <c r="A94" s="6" t="s">
        <v>171</v>
      </c>
      <c r="B94" s="15">
        <v>-6038</v>
      </c>
      <c r="C94" s="15">
        <v>-6093</v>
      </c>
      <c r="D94" s="15">
        <v>-17119</v>
      </c>
      <c r="E94" s="15">
        <v>-25765</v>
      </c>
      <c r="F94" s="15">
        <v>-20239</v>
      </c>
      <c r="G94" s="15">
        <v>-30392</v>
      </c>
      <c r="H94" s="15">
        <v>-35413</v>
      </c>
      <c r="I94" s="15">
        <v>-25193</v>
      </c>
      <c r="J94" s="15">
        <v>-18776</v>
      </c>
      <c r="K94" s="16">
        <v>-28384</v>
      </c>
    </row>
    <row r="95" spans="1:11">
      <c r="A95" s="6" t="s">
        <v>170</v>
      </c>
      <c r="B95" s="15">
        <v>-2380</v>
      </c>
      <c r="C95" s="15">
        <v>-536</v>
      </c>
      <c r="D95" s="15">
        <v>-1746</v>
      </c>
      <c r="E95" s="15">
        <v>-3064</v>
      </c>
      <c r="F95" s="15">
        <v>-1230</v>
      </c>
      <c r="G95" s="15">
        <v>-2305</v>
      </c>
      <c r="H95" s="15">
        <v>-748</v>
      </c>
      <c r="I95" s="15">
        <v>-512</v>
      </c>
      <c r="J95" s="15">
        <v>-5586</v>
      </c>
      <c r="K95" s="16">
        <v>-683</v>
      </c>
    </row>
    <row r="96" spans="1:11">
      <c r="A96" s="6" t="s">
        <v>54</v>
      </c>
      <c r="B96" s="15" t="s">
        <v>7</v>
      </c>
      <c r="C96" s="15" t="s">
        <v>7</v>
      </c>
      <c r="D96" s="15" t="s">
        <v>7</v>
      </c>
      <c r="E96" s="15">
        <v>-1012</v>
      </c>
      <c r="F96" s="15">
        <v>-3971</v>
      </c>
      <c r="G96" s="15">
        <v>-420</v>
      </c>
      <c r="H96" s="15">
        <v>-1298</v>
      </c>
      <c r="I96" s="15">
        <v>-3771</v>
      </c>
      <c r="J96" s="15" t="s">
        <v>7</v>
      </c>
      <c r="K96" s="16" t="s">
        <v>7</v>
      </c>
    </row>
    <row r="97" spans="1:11" ht="13" customHeight="1">
      <c r="A97" s="6" t="s">
        <v>77</v>
      </c>
      <c r="B97" s="19">
        <v>-1753</v>
      </c>
      <c r="C97" s="19">
        <v>-25427</v>
      </c>
      <c r="D97" s="19">
        <v>-9600</v>
      </c>
      <c r="E97" s="19">
        <v>-2232</v>
      </c>
      <c r="F97" s="15">
        <v>-2664</v>
      </c>
      <c r="G97" s="15">
        <v>-18982</v>
      </c>
      <c r="H97" s="15" t="s">
        <v>7</v>
      </c>
      <c r="I97" s="15" t="s">
        <v>7</v>
      </c>
      <c r="J97" s="15" t="s">
        <v>7</v>
      </c>
      <c r="K97" s="16" t="s">
        <v>7</v>
      </c>
    </row>
    <row r="98" spans="1:11">
      <c r="A98" s="6" t="s">
        <v>70</v>
      </c>
      <c r="B98" s="19">
        <v>-3029</v>
      </c>
      <c r="C98" s="19">
        <v>5183</v>
      </c>
      <c r="D98" s="19">
        <v>930</v>
      </c>
      <c r="E98" s="15" t="s">
        <v>7</v>
      </c>
      <c r="F98" s="15" t="s">
        <v>7</v>
      </c>
      <c r="G98" s="15" t="s">
        <v>7</v>
      </c>
      <c r="H98" s="15" t="s">
        <v>7</v>
      </c>
      <c r="I98" s="15" t="s">
        <v>7</v>
      </c>
      <c r="J98" s="15" t="s">
        <v>7</v>
      </c>
      <c r="K98" s="16" t="s">
        <v>7</v>
      </c>
    </row>
    <row r="99" spans="1:11">
      <c r="A99" s="7" t="s">
        <v>119</v>
      </c>
      <c r="B99" s="23">
        <f t="shared" ref="B99:K99" si="2">SUM(B89:B98)</f>
        <v>-19118</v>
      </c>
      <c r="C99" s="23">
        <f t="shared" si="2"/>
        <v>-28336</v>
      </c>
      <c r="D99" s="23">
        <f t="shared" si="2"/>
        <v>-34124</v>
      </c>
      <c r="E99" s="23">
        <f t="shared" si="2"/>
        <v>-15645</v>
      </c>
      <c r="F99" s="23">
        <f t="shared" si="2"/>
        <v>-33107</v>
      </c>
      <c r="G99" s="23">
        <f t="shared" si="2"/>
        <v>-49265</v>
      </c>
      <c r="H99" s="23">
        <f t="shared" si="2"/>
        <v>-40506</v>
      </c>
      <c r="I99" s="23">
        <f t="shared" si="2"/>
        <v>-13354</v>
      </c>
      <c r="J99" s="23">
        <f t="shared" si="2"/>
        <v>-5680</v>
      </c>
      <c r="K99" s="24">
        <f t="shared" si="2"/>
        <v>104484</v>
      </c>
    </row>
    <row r="100" spans="1:11">
      <c r="A100" s="7"/>
      <c r="B100" s="22"/>
      <c r="C100" s="22"/>
      <c r="D100" s="15"/>
      <c r="E100" s="15"/>
      <c r="F100" s="15"/>
      <c r="G100" s="15"/>
      <c r="H100" s="15"/>
      <c r="I100" s="15"/>
      <c r="J100" s="15"/>
      <c r="K100" s="16"/>
    </row>
    <row r="101" spans="1:11">
      <c r="A101" s="6" t="s">
        <v>62</v>
      </c>
      <c r="B101" s="15">
        <f>SUM(B58,B85,B99)</f>
        <v>48904</v>
      </c>
      <c r="C101" s="15">
        <f>SUM(C58,C85,C99)</f>
        <v>21484</v>
      </c>
      <c r="D101" s="15">
        <f>SUM(D58,D85,D99)</f>
        <v>46748</v>
      </c>
      <c r="E101" s="15">
        <f>SUM(E58,E85,E99)</f>
        <v>20612</v>
      </c>
      <c r="F101" s="15">
        <f>SUM(F58,F85,F99)</f>
        <v>39833</v>
      </c>
      <c r="G101" s="15">
        <f>SUM(G58,G85,G99)</f>
        <v>-12401</v>
      </c>
      <c r="H101" s="15">
        <f>SUM(H58,H85,H99)</f>
        <v>-18998</v>
      </c>
      <c r="I101" s="15">
        <f>SUM(I58,I85,I99)</f>
        <v>31661</v>
      </c>
      <c r="J101" s="15">
        <f>SUM(J58,J85,J99)</f>
        <v>1560</v>
      </c>
      <c r="K101" s="16">
        <f>SUM(K58,K85,K99)</f>
        <v>43631</v>
      </c>
    </row>
    <row r="102" spans="1:11">
      <c r="A102" s="6"/>
      <c r="B102" s="15"/>
      <c r="C102" s="15"/>
      <c r="D102" s="15"/>
      <c r="E102" s="15"/>
      <c r="F102" s="15"/>
      <c r="G102" s="15"/>
      <c r="H102" s="15"/>
      <c r="I102" s="15"/>
      <c r="J102" s="15"/>
      <c r="K102" s="16"/>
    </row>
    <row r="103" spans="1:11">
      <c r="A103" s="7" t="s">
        <v>19</v>
      </c>
      <c r="B103" s="15"/>
      <c r="C103" s="15"/>
      <c r="D103" s="15"/>
      <c r="E103" s="15"/>
      <c r="F103" s="15"/>
      <c r="G103" s="15"/>
      <c r="H103" s="15"/>
      <c r="I103" s="15"/>
      <c r="J103" s="15"/>
      <c r="K103" s="16"/>
    </row>
    <row r="104" spans="1:11">
      <c r="A104" s="6" t="s">
        <v>172</v>
      </c>
      <c r="B104" s="15">
        <v>48907</v>
      </c>
      <c r="C104" s="15">
        <f t="shared" ref="C104" si="3">B106</f>
        <v>99651</v>
      </c>
      <c r="D104" s="15">
        <f t="shared" ref="D104" si="4">C106</f>
        <v>119370</v>
      </c>
      <c r="E104" s="15">
        <f t="shared" ref="E104" si="5">D106</f>
        <v>163066</v>
      </c>
      <c r="F104" s="15">
        <f t="shared" ref="F104" si="6">E106</f>
        <v>178605</v>
      </c>
      <c r="G104" s="15">
        <f t="shared" ref="G104" si="7">F106</f>
        <v>222410</v>
      </c>
      <c r="H104" s="15">
        <f t="shared" ref="H104" si="8">G106</f>
        <v>209788</v>
      </c>
      <c r="I104" s="15">
        <f t="shared" ref="I104" si="9">H106</f>
        <v>192507</v>
      </c>
      <c r="J104" s="15">
        <f t="shared" ref="J104" si="10">I106</f>
        <v>223721</v>
      </c>
      <c r="K104" s="16">
        <f t="shared" ref="K104" si="11">J106</f>
        <v>218838</v>
      </c>
    </row>
    <row r="105" spans="1:11">
      <c r="A105" s="6" t="s">
        <v>173</v>
      </c>
      <c r="B105" s="15">
        <v>1840</v>
      </c>
      <c r="C105" s="15">
        <v>-1765</v>
      </c>
      <c r="D105" s="15">
        <v>-3052</v>
      </c>
      <c r="E105" s="15">
        <v>-5073</v>
      </c>
      <c r="F105" s="15">
        <v>3972</v>
      </c>
      <c r="G105" s="15">
        <v>-221</v>
      </c>
      <c r="H105" s="15">
        <v>1717</v>
      </c>
      <c r="I105" s="15">
        <v>-447</v>
      </c>
      <c r="J105" s="15">
        <v>-6443</v>
      </c>
      <c r="K105" s="16">
        <v>-2416</v>
      </c>
    </row>
    <row r="106" spans="1:11" ht="14" thickBot="1">
      <c r="A106" s="7" t="s">
        <v>174</v>
      </c>
      <c r="B106" s="25">
        <f t="shared" ref="B106:K106" si="12">SUM(B101,B104:B105)</f>
        <v>99651</v>
      </c>
      <c r="C106" s="25">
        <f t="shared" si="12"/>
        <v>119370</v>
      </c>
      <c r="D106" s="25">
        <f t="shared" si="12"/>
        <v>163066</v>
      </c>
      <c r="E106" s="25">
        <f t="shared" si="12"/>
        <v>178605</v>
      </c>
      <c r="F106" s="25">
        <f t="shared" si="12"/>
        <v>222410</v>
      </c>
      <c r="G106" s="25">
        <f t="shared" si="12"/>
        <v>209788</v>
      </c>
      <c r="H106" s="25">
        <f t="shared" si="12"/>
        <v>192507</v>
      </c>
      <c r="I106" s="25">
        <f t="shared" si="12"/>
        <v>223721</v>
      </c>
      <c r="J106" s="25">
        <f t="shared" si="12"/>
        <v>218838</v>
      </c>
      <c r="K106" s="26">
        <f t="shared" si="12"/>
        <v>260053</v>
      </c>
    </row>
    <row r="107" spans="1:11" ht="14" thickTop="1">
      <c r="A107" s="6"/>
      <c r="B107" s="6"/>
      <c r="C107" s="6"/>
      <c r="D107" s="6"/>
      <c r="E107" s="6"/>
      <c r="F107" s="6"/>
      <c r="G107" s="8"/>
      <c r="H107" s="8"/>
      <c r="I107" s="8"/>
      <c r="J107" s="8"/>
      <c r="K107" s="9"/>
    </row>
    <row r="108" spans="1:11">
      <c r="A108" s="84"/>
      <c r="B108" s="84"/>
      <c r="C108" s="84"/>
      <c r="D108" s="84"/>
      <c r="E108" s="84"/>
      <c r="F108" s="84"/>
      <c r="G108" s="75"/>
      <c r="H108" s="75"/>
      <c r="I108" s="75"/>
      <c r="J108" s="75"/>
      <c r="K108" s="76"/>
    </row>
    <row r="109" spans="1:11">
      <c r="A109" s="6"/>
      <c r="B109" s="6"/>
      <c r="C109" s="6"/>
      <c r="D109" s="6"/>
      <c r="E109" s="6"/>
      <c r="F109" s="6"/>
      <c r="G109" s="8"/>
      <c r="H109" s="8"/>
      <c r="I109" s="8"/>
      <c r="K109" s="9"/>
    </row>
    <row r="110" spans="1:11">
      <c r="A110" s="5"/>
      <c r="B110" s="5"/>
      <c r="C110" s="5"/>
      <c r="D110" s="5"/>
      <c r="E110" s="5"/>
      <c r="F110" s="5"/>
      <c r="H110" s="1"/>
    </row>
    <row r="111" spans="1:11">
      <c r="A111" s="13"/>
      <c r="B111" s="13"/>
      <c r="C111" s="13"/>
      <c r="D111" s="13"/>
      <c r="E111" s="13"/>
      <c r="F111" s="13"/>
      <c r="H111" s="1"/>
    </row>
    <row r="112" spans="1:11">
      <c r="H112" s="1"/>
    </row>
    <row r="113" spans="8:8">
      <c r="H113" s="1"/>
    </row>
    <row r="114" spans="8:8">
      <c r="H114" s="1"/>
    </row>
    <row r="115" spans="8:8">
      <c r="H115" s="1"/>
    </row>
    <row r="116" spans="8:8">
      <c r="H116" s="1"/>
    </row>
    <row r="117" spans="8:8">
      <c r="H117" s="1"/>
    </row>
    <row r="118" spans="8:8">
      <c r="H118" s="1"/>
    </row>
    <row r="119" spans="8:8">
      <c r="H119" s="1"/>
    </row>
    <row r="120" spans="8:8">
      <c r="H120" s="1"/>
    </row>
    <row r="121" spans="8:8">
      <c r="H121" s="1"/>
    </row>
    <row r="122" spans="8:8">
      <c r="H122" s="1"/>
    </row>
    <row r="123" spans="8:8">
      <c r="H123" s="1"/>
    </row>
    <row r="124" spans="8:8">
      <c r="H124" s="1"/>
    </row>
    <row r="125" spans="8:8">
      <c r="H125" s="1"/>
    </row>
    <row r="126" spans="8:8">
      <c r="H126" s="1"/>
    </row>
    <row r="127" spans="8:8">
      <c r="H127" s="1"/>
    </row>
    <row r="128" spans="8:8">
      <c r="H128" s="1"/>
    </row>
    <row r="129" spans="8:8">
      <c r="H129" s="1"/>
    </row>
    <row r="130" spans="8:8">
      <c r="H130" s="1"/>
    </row>
    <row r="131" spans="8:8">
      <c r="H131" s="1"/>
    </row>
    <row r="132" spans="8:8">
      <c r="H132" s="1"/>
    </row>
    <row r="133" spans="8:8">
      <c r="H133" s="1"/>
    </row>
    <row r="134" spans="8:8">
      <c r="H134" s="1"/>
    </row>
    <row r="135" spans="8:8">
      <c r="H135" s="1"/>
    </row>
    <row r="136" spans="8:8">
      <c r="H136" s="1"/>
    </row>
    <row r="137" spans="8:8">
      <c r="H137" s="1"/>
    </row>
    <row r="138" spans="8:8">
      <c r="H138" s="1"/>
    </row>
    <row r="139" spans="8:8">
      <c r="H139" s="1"/>
    </row>
    <row r="140" spans="8:8">
      <c r="H140" s="1"/>
    </row>
    <row r="141" spans="8:8">
      <c r="H141" s="1"/>
    </row>
    <row r="142" spans="8:8">
      <c r="H142" s="1"/>
    </row>
    <row r="143" spans="8:8">
      <c r="H143" s="1"/>
    </row>
    <row r="144" spans="8:8">
      <c r="H144" s="1"/>
    </row>
    <row r="145" spans="8:8">
      <c r="H145" s="1"/>
    </row>
    <row r="146" spans="8:8">
      <c r="H146" s="1"/>
    </row>
    <row r="147" spans="8:8">
      <c r="H147" s="1"/>
    </row>
    <row r="148" spans="8:8">
      <c r="H148" s="1"/>
    </row>
    <row r="149" spans="8:8">
      <c r="H149" s="1"/>
    </row>
    <row r="150" spans="8:8">
      <c r="H150" s="1"/>
    </row>
    <row r="151" spans="8:8">
      <c r="H151" s="1"/>
    </row>
  </sheetData>
  <mergeCells count="1">
    <mergeCell ref="B5:K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showRuler="0" zoomScale="125" zoomScaleNormal="125" zoomScalePageLayoutView="125" workbookViewId="0">
      <pane xSplit="1" ySplit="7" topLeftCell="B8" activePane="bottomRight" state="frozen"/>
      <selection pane="topRight" activeCell="B1" sqref="B1"/>
      <selection pane="bottomLeft" activeCell="A7" sqref="A7"/>
      <selection pane="bottomRight"/>
    </sheetView>
  </sheetViews>
  <sheetFormatPr baseColWidth="10" defaultRowHeight="13" x14ac:dyDescent="0"/>
  <cols>
    <col min="1" max="1" width="47.1640625" style="45" customWidth="1"/>
    <col min="2" max="6" width="11.33203125" style="45" customWidth="1"/>
    <col min="7" max="8" width="11.33203125" style="3" customWidth="1"/>
    <col min="9" max="9" width="11.6640625" style="3" bestFit="1" customWidth="1"/>
    <col min="10" max="10" width="11.83203125" style="3" customWidth="1"/>
    <col min="11" max="11" width="11.6640625" style="4" customWidth="1"/>
    <col min="12" max="16384" width="10.83203125" style="3"/>
  </cols>
  <sheetData>
    <row r="1" spans="1:11" s="50" customFormat="1" ht="16">
      <c r="A1" s="68" t="s">
        <v>15</v>
      </c>
      <c r="B1" s="49"/>
      <c r="C1" s="49"/>
      <c r="D1" s="49"/>
      <c r="E1" s="49"/>
      <c r="F1" s="49"/>
      <c r="K1" s="87"/>
    </row>
    <row r="2" spans="1:11" s="50" customFormat="1" ht="16">
      <c r="A2" s="68" t="s">
        <v>180</v>
      </c>
      <c r="B2" s="49"/>
      <c r="C2" s="49"/>
      <c r="D2" s="49"/>
      <c r="E2" s="49"/>
      <c r="F2" s="49"/>
      <c r="K2" s="87"/>
    </row>
    <row r="3" spans="1:11" s="50" customFormat="1" ht="16">
      <c r="A3" s="68" t="s">
        <v>122</v>
      </c>
      <c r="B3" s="49"/>
      <c r="C3" s="49"/>
      <c r="D3" s="49"/>
      <c r="E3" s="49"/>
      <c r="F3" s="49"/>
      <c r="K3" s="87"/>
    </row>
    <row r="4" spans="1:11" s="53" customFormat="1">
      <c r="A4" s="51"/>
      <c r="B4" s="51"/>
      <c r="C4" s="51"/>
      <c r="D4" s="52"/>
      <c r="E4" s="52"/>
      <c r="F4" s="52"/>
      <c r="K4" s="88"/>
    </row>
    <row r="5" spans="1:11" s="53" customFormat="1" ht="13" customHeight="1">
      <c r="B5" s="104" t="s">
        <v>107</v>
      </c>
      <c r="C5" s="104"/>
      <c r="D5" s="104"/>
      <c r="E5" s="104"/>
      <c r="F5" s="104"/>
      <c r="G5" s="104"/>
      <c r="H5" s="104"/>
      <c r="I5" s="104"/>
      <c r="J5" s="104"/>
      <c r="K5" s="104"/>
    </row>
    <row r="6" spans="1:11" s="14" customFormat="1">
      <c r="A6" s="69"/>
      <c r="B6" s="70" t="s">
        <v>97</v>
      </c>
      <c r="C6" s="70" t="s">
        <v>98</v>
      </c>
      <c r="D6" s="70" t="s">
        <v>99</v>
      </c>
      <c r="E6" s="70" t="s">
        <v>100</v>
      </c>
      <c r="F6" s="70" t="s">
        <v>101</v>
      </c>
      <c r="G6" s="70" t="s">
        <v>102</v>
      </c>
      <c r="H6" s="70" t="s">
        <v>103</v>
      </c>
      <c r="I6" s="70" t="s">
        <v>104</v>
      </c>
      <c r="J6" s="70" t="s">
        <v>105</v>
      </c>
      <c r="K6" s="90" t="s">
        <v>120</v>
      </c>
    </row>
    <row r="7" spans="1:11" s="14" customFormat="1">
      <c r="A7" s="69"/>
      <c r="B7" s="71" t="s">
        <v>0</v>
      </c>
      <c r="C7" s="71" t="s">
        <v>0</v>
      </c>
      <c r="D7" s="71" t="s">
        <v>0</v>
      </c>
      <c r="E7" s="71" t="s">
        <v>0</v>
      </c>
      <c r="F7" s="72" t="s">
        <v>0</v>
      </c>
      <c r="G7" s="72" t="s">
        <v>0</v>
      </c>
      <c r="H7" s="72" t="s">
        <v>0</v>
      </c>
      <c r="I7" s="72" t="s">
        <v>0</v>
      </c>
      <c r="J7" s="72" t="s">
        <v>0</v>
      </c>
      <c r="K7" s="73" t="s">
        <v>0</v>
      </c>
    </row>
    <row r="8" spans="1:11">
      <c r="A8" s="43"/>
      <c r="B8" s="43"/>
      <c r="C8" s="43"/>
      <c r="D8" s="43"/>
      <c r="E8" s="43"/>
      <c r="F8" s="8"/>
      <c r="G8" s="8"/>
      <c r="H8" s="8"/>
    </row>
    <row r="9" spans="1:11">
      <c r="A9" s="43" t="s">
        <v>39</v>
      </c>
      <c r="B9" s="15">
        <f>'Statement of Financial Position'!B65</f>
        <v>70360</v>
      </c>
      <c r="C9" s="15">
        <f>'Statement of Financial Position'!C65</f>
        <v>71019</v>
      </c>
      <c r="D9" s="15">
        <f>'Statement of Financial Position'!D65</f>
        <v>72125</v>
      </c>
      <c r="E9" s="15">
        <f>'Statement of Financial Position'!E65</f>
        <v>72791</v>
      </c>
      <c r="F9" s="15">
        <f>'Statement of Financial Position'!F65</f>
        <v>72853</v>
      </c>
      <c r="G9" s="15">
        <f>'Statement of Financial Position'!G65</f>
        <v>73861</v>
      </c>
      <c r="H9" s="15">
        <f>'Statement of Financial Position'!H65</f>
        <v>73961</v>
      </c>
      <c r="I9" s="15">
        <f>'Statement of Financial Position'!I65</f>
        <v>74021</v>
      </c>
      <c r="J9" s="15">
        <f>'Statement of Financial Position'!J65</f>
        <v>92279</v>
      </c>
      <c r="K9" s="16">
        <f>'Statement of Financial Position'!K65</f>
        <v>101324</v>
      </c>
    </row>
    <row r="10" spans="1:11">
      <c r="A10" s="43" t="s">
        <v>40</v>
      </c>
      <c r="B10" s="15" t="str">
        <f>'Statement of Financial Position'!B66</f>
        <v>-</v>
      </c>
      <c r="C10" s="15" t="str">
        <f>'Statement of Financial Position'!C66</f>
        <v>-</v>
      </c>
      <c r="D10" s="15" t="str">
        <f>'Statement of Financial Position'!D66</f>
        <v>-</v>
      </c>
      <c r="E10" s="15">
        <f>'Statement of Financial Position'!E66</f>
        <v>-1012</v>
      </c>
      <c r="F10" s="15">
        <f>'Statement of Financial Position'!F66</f>
        <v>-4983</v>
      </c>
      <c r="G10" s="15">
        <f>'Statement of Financial Position'!G66</f>
        <v>-5403</v>
      </c>
      <c r="H10" s="15">
        <f>'Statement of Financial Position'!H66</f>
        <v>-6701</v>
      </c>
      <c r="I10" s="15">
        <f>'Statement of Financial Position'!I66</f>
        <v>-10472</v>
      </c>
      <c r="J10" s="15">
        <f>'Statement of Financial Position'!J66</f>
        <v>-10401</v>
      </c>
      <c r="K10" s="16">
        <f>'Statement of Financial Position'!K66</f>
        <v>-10263</v>
      </c>
    </row>
    <row r="11" spans="1:11">
      <c r="A11" s="43" t="s">
        <v>130</v>
      </c>
      <c r="B11" s="15">
        <f>'Statement of Financial Position'!B67</f>
        <v>37676</v>
      </c>
      <c r="C11" s="15">
        <f>'Statement of Financial Position'!C67</f>
        <v>66844</v>
      </c>
      <c r="D11" s="15">
        <f>'Statement of Financial Position'!D67</f>
        <v>99952</v>
      </c>
      <c r="E11" s="15">
        <f>'Statement of Financial Position'!E67</f>
        <v>134529</v>
      </c>
      <c r="F11" s="15">
        <f>'Statement of Financial Position'!F67</f>
        <v>155474</v>
      </c>
      <c r="G11" s="15">
        <f>'Statement of Financial Position'!G67</f>
        <v>177365</v>
      </c>
      <c r="H11" s="15">
        <f>'Statement of Financial Position'!H67</f>
        <v>196945</v>
      </c>
      <c r="I11" s="15">
        <f>'Statement of Financial Position'!I67</f>
        <v>253206</v>
      </c>
      <c r="J11" s="15">
        <f>'Statement of Financial Position'!J67</f>
        <v>284728</v>
      </c>
      <c r="K11" s="16">
        <f>'Statement of Financial Position'!K67</f>
        <v>310199</v>
      </c>
    </row>
    <row r="12" spans="1:11">
      <c r="A12" s="43" t="s">
        <v>178</v>
      </c>
      <c r="B12" s="15">
        <v>442</v>
      </c>
      <c r="C12" s="15">
        <v>148</v>
      </c>
      <c r="D12" s="15">
        <v>2</v>
      </c>
      <c r="E12" s="15" t="s">
        <v>7</v>
      </c>
      <c r="F12" s="15" t="s">
        <v>7</v>
      </c>
      <c r="G12" s="15">
        <v>24</v>
      </c>
      <c r="H12" s="15">
        <v>4916</v>
      </c>
      <c r="I12" s="15">
        <v>835</v>
      </c>
      <c r="J12" s="15">
        <v>5030</v>
      </c>
      <c r="K12" s="16">
        <v>493</v>
      </c>
    </row>
    <row r="13" spans="1:11">
      <c r="A13" s="43" t="s">
        <v>63</v>
      </c>
      <c r="B13" s="15" t="s">
        <v>7</v>
      </c>
      <c r="C13" s="15" t="s">
        <v>7</v>
      </c>
      <c r="D13" s="15">
        <v>-1862</v>
      </c>
      <c r="E13" s="15">
        <v>-3581</v>
      </c>
      <c r="F13" s="15">
        <v>-5986</v>
      </c>
      <c r="G13" s="15">
        <v>-10710</v>
      </c>
      <c r="H13" s="15">
        <v>-10710</v>
      </c>
      <c r="I13" s="15">
        <v>-10710</v>
      </c>
      <c r="J13" s="15">
        <v>-9654</v>
      </c>
      <c r="K13" s="16">
        <v>-9703</v>
      </c>
    </row>
    <row r="14" spans="1:11" s="85" customFormat="1">
      <c r="A14" s="86" t="s">
        <v>179</v>
      </c>
      <c r="B14" s="19" t="s">
        <v>7</v>
      </c>
      <c r="C14" s="19">
        <v>113</v>
      </c>
      <c r="D14" s="19" t="s">
        <v>7</v>
      </c>
      <c r="E14" s="19" t="s">
        <v>7</v>
      </c>
      <c r="F14" s="19">
        <v>310</v>
      </c>
      <c r="G14" s="19">
        <v>29</v>
      </c>
      <c r="H14" s="19">
        <v>29</v>
      </c>
      <c r="I14" s="19">
        <v>159</v>
      </c>
      <c r="J14" s="19">
        <v>182</v>
      </c>
      <c r="K14" s="67">
        <v>358</v>
      </c>
    </row>
    <row r="15" spans="1:11">
      <c r="A15" s="43" t="s">
        <v>64</v>
      </c>
      <c r="B15" s="15">
        <v>-1834</v>
      </c>
      <c r="C15" s="15">
        <v>-3282</v>
      </c>
      <c r="D15" s="15">
        <v>-5439</v>
      </c>
      <c r="E15" s="15">
        <v>-8398</v>
      </c>
      <c r="F15" s="15">
        <v>-4361</v>
      </c>
      <c r="G15" s="15">
        <v>-5750</v>
      </c>
      <c r="H15" s="15">
        <v>-3986</v>
      </c>
      <c r="I15" s="15">
        <v>-6171</v>
      </c>
      <c r="J15" s="15">
        <v>-9816</v>
      </c>
      <c r="K15" s="16">
        <v>-12412</v>
      </c>
    </row>
    <row r="16" spans="1:11">
      <c r="A16" s="43" t="s">
        <v>78</v>
      </c>
      <c r="B16" s="15" t="s">
        <v>7</v>
      </c>
      <c r="C16" s="15" t="s">
        <v>7</v>
      </c>
      <c r="D16" s="15" t="s">
        <v>7</v>
      </c>
      <c r="E16" s="15" t="s">
        <v>7</v>
      </c>
      <c r="F16" s="15" t="s">
        <v>7</v>
      </c>
      <c r="G16" s="15" t="s">
        <v>7</v>
      </c>
      <c r="H16" s="15" t="s">
        <v>7</v>
      </c>
      <c r="I16" s="15" t="s">
        <v>7</v>
      </c>
      <c r="J16" s="15" t="s">
        <v>7</v>
      </c>
      <c r="K16" s="16" t="s">
        <v>7</v>
      </c>
    </row>
    <row r="17" spans="1:11">
      <c r="A17" s="43" t="s">
        <v>79</v>
      </c>
      <c r="B17" s="15" t="s">
        <v>7</v>
      </c>
      <c r="C17" s="15" t="s">
        <v>7</v>
      </c>
      <c r="D17" s="15" t="s">
        <v>7</v>
      </c>
      <c r="E17" s="15" t="s">
        <v>7</v>
      </c>
      <c r="F17" s="15" t="s">
        <v>7</v>
      </c>
      <c r="G17" s="15" t="s">
        <v>7</v>
      </c>
      <c r="H17" s="15" t="s">
        <v>7</v>
      </c>
      <c r="I17" s="15" t="s">
        <v>7</v>
      </c>
      <c r="J17" s="15" t="s">
        <v>7</v>
      </c>
      <c r="K17" s="16" t="s">
        <v>7</v>
      </c>
    </row>
    <row r="18" spans="1:11">
      <c r="A18" s="43" t="s">
        <v>80</v>
      </c>
      <c r="B18" s="15" t="s">
        <v>7</v>
      </c>
      <c r="C18" s="15" t="s">
        <v>7</v>
      </c>
      <c r="D18" s="15" t="s">
        <v>7</v>
      </c>
      <c r="E18" s="15" t="s">
        <v>7</v>
      </c>
      <c r="F18" s="15" t="s">
        <v>7</v>
      </c>
      <c r="G18" s="15" t="s">
        <v>7</v>
      </c>
      <c r="H18" s="15" t="s">
        <v>7</v>
      </c>
      <c r="I18" s="15" t="s">
        <v>7</v>
      </c>
      <c r="J18" s="15" t="s">
        <v>7</v>
      </c>
      <c r="K18" s="16" t="s">
        <v>7</v>
      </c>
    </row>
    <row r="19" spans="1:11">
      <c r="A19" s="44" t="s">
        <v>91</v>
      </c>
      <c r="B19" s="65">
        <f t="shared" ref="B19:C19" si="0">SUM(B9:B18)</f>
        <v>106644</v>
      </c>
      <c r="C19" s="65">
        <f t="shared" si="0"/>
        <v>134842</v>
      </c>
      <c r="D19" s="65">
        <f>SUM(D9:D18)</f>
        <v>164778</v>
      </c>
      <c r="E19" s="65">
        <f t="shared" ref="E19" si="1">SUM(E9:E18)</f>
        <v>194329</v>
      </c>
      <c r="F19" s="65">
        <f t="shared" ref="F19" si="2">SUM(F9:F18)</f>
        <v>213307</v>
      </c>
      <c r="G19" s="65">
        <f t="shared" ref="G19" si="3">SUM(G9:G18)</f>
        <v>229416</v>
      </c>
      <c r="H19" s="65">
        <f t="shared" ref="H19" si="4">SUM(H9:H18)</f>
        <v>254454</v>
      </c>
      <c r="I19" s="65">
        <f t="shared" ref="I19" si="5">SUM(I9:I18)</f>
        <v>300868</v>
      </c>
      <c r="J19" s="65">
        <f>SUM(J9:J18)</f>
        <v>352348</v>
      </c>
      <c r="K19" s="66">
        <f t="shared" ref="K19" si="6">SUM(K9:K18)</f>
        <v>379996</v>
      </c>
    </row>
    <row r="20" spans="1:11">
      <c r="A20" s="43" t="s">
        <v>11</v>
      </c>
      <c r="B20" s="20">
        <f>'Statement of Financial Position'!B70</f>
        <v>42104</v>
      </c>
      <c r="C20" s="20">
        <f>'Statement of Financial Position'!C70</f>
        <v>18277</v>
      </c>
      <c r="D20" s="20">
        <f>'Statement of Financial Position'!D70</f>
        <v>12434</v>
      </c>
      <c r="E20" s="20">
        <f>'Statement of Financial Position'!E70</f>
        <v>14441</v>
      </c>
      <c r="F20" s="20">
        <f>'Statement of Financial Position'!F70</f>
        <v>17264</v>
      </c>
      <c r="G20" s="20">
        <f>'Statement of Financial Position'!G70</f>
        <v>8053</v>
      </c>
      <c r="H20" s="20">
        <f>'Statement of Financial Position'!H70</f>
        <v>9878</v>
      </c>
      <c r="I20" s="20">
        <f>'Statement of Financial Position'!I70</f>
        <v>11458</v>
      </c>
      <c r="J20" s="20">
        <f>'Statement of Financial Position'!J70</f>
        <v>9352</v>
      </c>
      <c r="K20" s="21">
        <f>'Statement of Financial Position'!K70</f>
        <v>10456</v>
      </c>
    </row>
    <row r="21" spans="1:11" ht="14" thickBot="1">
      <c r="A21" s="44" t="s">
        <v>42</v>
      </c>
      <c r="B21" s="25">
        <f t="shared" ref="B21:E21" si="7">SUM(B19:B20)</f>
        <v>148748</v>
      </c>
      <c r="C21" s="25">
        <f t="shared" si="7"/>
        <v>153119</v>
      </c>
      <c r="D21" s="25">
        <f t="shared" si="7"/>
        <v>177212</v>
      </c>
      <c r="E21" s="25">
        <f t="shared" si="7"/>
        <v>208770</v>
      </c>
      <c r="F21" s="25">
        <f>SUM(F19:F20)</f>
        <v>230571</v>
      </c>
      <c r="G21" s="25">
        <f t="shared" ref="G21" si="8">SUM(G19:G20)</f>
        <v>237469</v>
      </c>
      <c r="H21" s="25">
        <f t="shared" ref="H21" si="9">SUM(H19:H20)</f>
        <v>264332</v>
      </c>
      <c r="I21" s="25">
        <f t="shared" ref="I21" si="10">SUM(I19:I20)</f>
        <v>312326</v>
      </c>
      <c r="J21" s="25">
        <f t="shared" ref="J21" si="11">SUM(J19:J20)</f>
        <v>361700</v>
      </c>
      <c r="K21" s="26">
        <f t="shared" ref="K21" si="12">SUM(K19:K20)</f>
        <v>390452</v>
      </c>
    </row>
    <row r="22" spans="1:11" ht="14" thickTop="1">
      <c r="A22" s="43"/>
      <c r="B22" s="43"/>
      <c r="C22" s="43"/>
      <c r="D22" s="8"/>
      <c r="E22" s="8"/>
      <c r="F22" s="8"/>
      <c r="G22" s="8"/>
      <c r="H22" s="8"/>
    </row>
    <row r="23" spans="1:11">
      <c r="A23" s="74"/>
      <c r="B23" s="74"/>
      <c r="C23" s="74"/>
      <c r="D23" s="75"/>
      <c r="E23" s="75"/>
      <c r="F23" s="75"/>
      <c r="G23" s="75"/>
      <c r="H23" s="75"/>
      <c r="I23" s="75"/>
      <c r="J23" s="75"/>
      <c r="K23" s="76"/>
    </row>
    <row r="24" spans="1:11">
      <c r="B24" s="97"/>
      <c r="C24" s="97"/>
      <c r="D24" s="97"/>
      <c r="E24" s="97"/>
      <c r="F24" s="97"/>
      <c r="G24" s="97"/>
      <c r="H24" s="97"/>
      <c r="I24" s="97"/>
      <c r="J24" s="97"/>
      <c r="K24" s="97"/>
    </row>
    <row r="25" spans="1:11">
      <c r="B25" s="97"/>
      <c r="C25" s="97"/>
      <c r="D25" s="97"/>
      <c r="E25" s="97"/>
      <c r="F25" s="97"/>
      <c r="G25" s="97"/>
      <c r="H25" s="97"/>
      <c r="I25" s="97"/>
      <c r="J25" s="97"/>
      <c r="K25" s="97"/>
    </row>
    <row r="26" spans="1:11">
      <c r="B26" s="97"/>
      <c r="C26" s="97"/>
      <c r="D26" s="97"/>
      <c r="E26" s="97"/>
      <c r="F26" s="97"/>
      <c r="G26" s="97"/>
      <c r="H26" s="97"/>
      <c r="I26" s="97"/>
      <c r="J26" s="97"/>
      <c r="K26" s="97"/>
    </row>
  </sheetData>
  <mergeCells count="1">
    <mergeCell ref="B5:K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Income Statement</vt:lpstr>
      <vt:lpstr>Statement of Financial Position</vt:lpstr>
      <vt:lpstr>Statement of Cash Flows</vt:lpstr>
      <vt:lpstr>Statement of Changes in Equity</vt:lpstr>
    </vt:vector>
  </TitlesOfParts>
  <Manager/>
  <Company>Boustead Singapore Limited</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Boustead Singapore Limited Consolidated Financial Statements FY2006-FY2015</dc:title>
  <dc:subject/>
  <dc:creator>Keith Chu, Athena Kang</dc:creator>
  <cp:keywords/>
  <dc:description/>
  <cp:lastModifiedBy>Keith Chu</cp:lastModifiedBy>
  <dcterms:created xsi:type="dcterms:W3CDTF">2011-08-26T02:32:30Z</dcterms:created>
  <dcterms:modified xsi:type="dcterms:W3CDTF">2015-07-15T07:51:38Z</dcterms:modified>
  <cp:category>Website</cp:category>
</cp:coreProperties>
</file>