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23715" windowHeight="95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8" i="1" l="1"/>
  <c r="J15" i="1" l="1"/>
  <c r="J12" i="1"/>
  <c r="J13" i="1"/>
  <c r="J14" i="1"/>
  <c r="J11" i="1"/>
  <c r="K5" i="1"/>
  <c r="K6" i="1"/>
  <c r="K8" i="1"/>
  <c r="K4" i="1"/>
  <c r="J5" i="1"/>
  <c r="J6" i="1"/>
  <c r="J7" i="1"/>
  <c r="J9" i="1" s="1"/>
  <c r="K9" i="1" s="1"/>
  <c r="J8" i="1"/>
  <c r="J4" i="1"/>
  <c r="K7" i="1" l="1"/>
  <c r="O8" i="1"/>
  <c r="O7" i="1"/>
  <c r="O10" i="1" s="1"/>
  <c r="O11" i="1" s="1"/>
  <c r="O5" i="1"/>
  <c r="O6" i="1" l="1"/>
  <c r="O4" i="1"/>
</calcChain>
</file>

<file path=xl/sharedStrings.xml><?xml version="1.0" encoding="utf-8"?>
<sst xmlns="http://schemas.openxmlformats.org/spreadsheetml/2006/main" count="40" uniqueCount="28">
  <si>
    <t>Cesar</t>
  </si>
  <si>
    <t>Espace Employeur</t>
  </si>
  <si>
    <t xml:space="preserve">Themis </t>
  </si>
  <si>
    <t>Cra-tactic</t>
  </si>
  <si>
    <t>Fabienne</t>
  </si>
  <si>
    <t>Jean-Luc</t>
  </si>
  <si>
    <t>Damien</t>
  </si>
  <si>
    <t>Alexandre</t>
  </si>
  <si>
    <t>JF Pineau</t>
  </si>
  <si>
    <t>Luc</t>
  </si>
  <si>
    <t>JF Queinnec</t>
  </si>
  <si>
    <t>KB - TlS Employeurs</t>
  </si>
  <si>
    <t xml:space="preserve">Cesar </t>
  </si>
  <si>
    <t>Themis</t>
  </si>
  <si>
    <t>EspaceEmployeur</t>
  </si>
  <si>
    <t>Cra-Tactic</t>
  </si>
  <si>
    <t>KB-TLS Employeurs</t>
  </si>
  <si>
    <t>totaux 2017/2018</t>
  </si>
  <si>
    <t>total</t>
  </si>
  <si>
    <t>heures</t>
  </si>
  <si>
    <t>Durée légale annuelle (base 39H)</t>
  </si>
  <si>
    <t>Equivalent ETP</t>
  </si>
  <si>
    <t>PROJETS NATIONAUX</t>
  </si>
  <si>
    <t>Total</t>
  </si>
  <si>
    <t>Estimé 2018</t>
  </si>
  <si>
    <t>Espace Employeur (Détachement étranger)</t>
  </si>
  <si>
    <t>Nouveaux projets nationaux*</t>
  </si>
  <si>
    <t>* Estimation charge de travail supplémentaire dans le cadre des nouveaux projets nationaux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</si>
</sst>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Open Sans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1" fillId="0" borderId="0" xfId="0" applyFont="1" applyBorder="1"/>
    <xf numFmtId="2" fontId="1" fillId="3" borderId="1" xfId="0" applyNumberFormat="1" applyFont="1" applyFill="1" applyBorder="1"/>
    <xf numFmtId="2" fontId="1" fillId="2" borderId="1" xfId="0" applyNumberFormat="1" applyFont="1" applyFill="1" applyBorder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2" fontId="2" fillId="0" borderId="1" xfId="0" applyNumberFormat="1" applyFont="1" applyFill="1" applyBorder="1"/>
    <xf numFmtId="2" fontId="2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1" fillId="0" borderId="1" xfId="0" applyFont="1" applyFill="1" applyBorder="1"/>
    <xf numFmtId="0" fontId="0" fillId="0" borderId="1" xfId="0" applyBorder="1"/>
    <xf numFmtId="0" fontId="1" fillId="4" borderId="0" xfId="0" applyFont="1" applyFill="1"/>
    <xf numFmtId="0" fontId="1" fillId="4" borderId="0" xfId="0" applyFont="1" applyFill="1" applyBorder="1"/>
    <xf numFmtId="2" fontId="1" fillId="4" borderId="1" xfId="0" applyNumberFormat="1" applyFont="1" applyFill="1" applyBorder="1"/>
    <xf numFmtId="0" fontId="0" fillId="0" borderId="0" xfId="0" applyBorder="1"/>
    <xf numFmtId="43" fontId="0" fillId="0" borderId="1" xfId="1" applyFont="1" applyBorder="1"/>
    <xf numFmtId="0" fontId="1" fillId="3" borderId="1" xfId="0" applyFont="1" applyFill="1" applyBorder="1" applyAlignment="1">
      <alignment vertical="center" wrapText="1"/>
    </xf>
    <xf numFmtId="0" fontId="1" fillId="2" borderId="0" xfId="0" applyFont="1" applyFill="1" applyBorder="1"/>
    <xf numFmtId="2" fontId="1" fillId="4" borderId="2" xfId="0" applyNumberFormat="1" applyFont="1" applyFill="1" applyBorder="1"/>
    <xf numFmtId="0" fontId="1" fillId="3" borderId="1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N3" sqref="N3"/>
    </sheetView>
  </sheetViews>
  <sheetFormatPr baseColWidth="10" defaultRowHeight="15" x14ac:dyDescent="0.25"/>
  <cols>
    <col min="1" max="1" width="6.42578125" customWidth="1"/>
    <col min="2" max="2" width="22.85546875" customWidth="1"/>
    <col min="3" max="3" width="11.85546875" bestFit="1" customWidth="1"/>
    <col min="4" max="4" width="7.42578125" bestFit="1" customWidth="1"/>
    <col min="5" max="5" width="9.42578125" bestFit="1" customWidth="1"/>
    <col min="6" max="6" width="10.28515625" bestFit="1" customWidth="1"/>
    <col min="7" max="9" width="11.5703125" bestFit="1" customWidth="1"/>
    <col min="10" max="12" width="13.42578125" customWidth="1"/>
    <col min="13" max="13" width="29.5703125" customWidth="1"/>
    <col min="14" max="14" width="18" customWidth="1"/>
    <col min="15" max="15" width="16.140625" bestFit="1" customWidth="1"/>
  </cols>
  <sheetData>
    <row r="1" spans="1:18" ht="23.25" x14ac:dyDescent="0.35">
      <c r="C1" s="17" t="s">
        <v>22</v>
      </c>
    </row>
    <row r="3" spans="1:18" ht="47.25" x14ac:dyDescent="0.25">
      <c r="A3" s="1"/>
      <c r="B3" s="7"/>
      <c r="C3" s="30" t="s">
        <v>10</v>
      </c>
      <c r="D3" s="31" t="s">
        <v>9</v>
      </c>
      <c r="E3" s="31" t="s">
        <v>8</v>
      </c>
      <c r="F3" s="31" t="s">
        <v>7</v>
      </c>
      <c r="G3" s="31" t="s">
        <v>6</v>
      </c>
      <c r="H3" s="31" t="s">
        <v>4</v>
      </c>
      <c r="I3" s="31" t="s">
        <v>5</v>
      </c>
      <c r="J3" s="32" t="s">
        <v>23</v>
      </c>
      <c r="K3" s="32" t="s">
        <v>24</v>
      </c>
      <c r="L3" s="33" t="s">
        <v>26</v>
      </c>
      <c r="O3" s="18" t="s">
        <v>17</v>
      </c>
    </row>
    <row r="4" spans="1:18" ht="15.75" x14ac:dyDescent="0.25">
      <c r="A4" s="3">
        <v>2018</v>
      </c>
      <c r="B4" s="29" t="s">
        <v>0</v>
      </c>
      <c r="C4" s="8">
        <v>97</v>
      </c>
      <c r="D4" s="8">
        <v>7.48</v>
      </c>
      <c r="E4" s="8"/>
      <c r="F4" s="8"/>
      <c r="G4" s="8"/>
      <c r="H4" s="8"/>
      <c r="I4" s="8"/>
      <c r="J4" s="25">
        <f>SUM(C4:I4)</f>
        <v>104.48</v>
      </c>
      <c r="K4" s="25">
        <f>J4*4</f>
        <v>417.92</v>
      </c>
      <c r="L4" s="25">
        <v>1787</v>
      </c>
      <c r="N4" s="11" t="s">
        <v>12</v>
      </c>
      <c r="O4" s="11">
        <f>SUM(C4:I4)+SUM(C11:I11)</f>
        <v>250.48000000000002</v>
      </c>
    </row>
    <row r="5" spans="1:18" ht="47.25" x14ac:dyDescent="0.25">
      <c r="A5" s="3"/>
      <c r="B5" s="26" t="s">
        <v>25</v>
      </c>
      <c r="C5" s="8"/>
      <c r="D5" s="8"/>
      <c r="E5" s="8"/>
      <c r="F5" s="8"/>
      <c r="G5" s="8"/>
      <c r="H5" s="8">
        <v>14.3</v>
      </c>
      <c r="I5" s="8"/>
      <c r="J5" s="25">
        <f t="shared" ref="J5:J8" si="0">SUM(C5:I5)</f>
        <v>14.3</v>
      </c>
      <c r="K5" s="25">
        <f t="shared" ref="K5:K9" si="1">J5*4</f>
        <v>57.2</v>
      </c>
      <c r="L5" s="25"/>
      <c r="N5" s="11" t="s">
        <v>14</v>
      </c>
      <c r="O5" s="11">
        <f>SUM(C5:I5)+SUM(C12:I12)</f>
        <v>272.8</v>
      </c>
    </row>
    <row r="6" spans="1:18" ht="15.75" x14ac:dyDescent="0.25">
      <c r="A6" s="3"/>
      <c r="B6" s="26" t="s">
        <v>2</v>
      </c>
      <c r="C6" s="8"/>
      <c r="D6" s="8">
        <v>10</v>
      </c>
      <c r="E6" s="8"/>
      <c r="F6" s="8">
        <v>136</v>
      </c>
      <c r="G6" s="8">
        <v>184</v>
      </c>
      <c r="H6" s="8">
        <v>175</v>
      </c>
      <c r="I6" s="8"/>
      <c r="J6" s="25">
        <f t="shared" si="0"/>
        <v>505</v>
      </c>
      <c r="K6" s="25">
        <f t="shared" si="1"/>
        <v>2020</v>
      </c>
      <c r="L6" s="25">
        <v>893</v>
      </c>
      <c r="N6" s="11" t="s">
        <v>13</v>
      </c>
      <c r="O6" s="11">
        <f>SUM(C13:I13)+SUM(C6:I6)</f>
        <v>1937.15</v>
      </c>
    </row>
    <row r="7" spans="1:18" ht="15.75" x14ac:dyDescent="0.25">
      <c r="A7" s="3"/>
      <c r="B7" s="26" t="s">
        <v>3</v>
      </c>
      <c r="C7" s="8"/>
      <c r="D7" s="8"/>
      <c r="E7" s="8"/>
      <c r="F7" s="8"/>
      <c r="G7" s="8"/>
      <c r="H7" s="8"/>
      <c r="I7" s="8"/>
      <c r="J7" s="25">
        <f t="shared" si="0"/>
        <v>0</v>
      </c>
      <c r="K7" s="25">
        <f t="shared" si="1"/>
        <v>0</v>
      </c>
      <c r="L7" s="25"/>
      <c r="N7" s="11" t="s">
        <v>15</v>
      </c>
      <c r="O7" s="11">
        <f>SUM(C7:I7)+SUM(C14:I14)</f>
        <v>52.3</v>
      </c>
    </row>
    <row r="8" spans="1:18" ht="15.75" x14ac:dyDescent="0.25">
      <c r="A8" s="3"/>
      <c r="B8" s="26" t="s">
        <v>11</v>
      </c>
      <c r="C8" s="8"/>
      <c r="D8" s="8"/>
      <c r="E8" s="8">
        <v>3.4</v>
      </c>
      <c r="F8" s="8"/>
      <c r="G8" s="8"/>
      <c r="H8" s="8"/>
      <c r="I8" s="8"/>
      <c r="J8" s="25">
        <f t="shared" si="0"/>
        <v>3.4</v>
      </c>
      <c r="K8" s="25">
        <f t="shared" si="1"/>
        <v>13.6</v>
      </c>
      <c r="L8" s="25">
        <f>169+54.5</f>
        <v>223.5</v>
      </c>
      <c r="N8" s="11" t="s">
        <v>16</v>
      </c>
      <c r="O8" s="11">
        <f>SUM(C8:I8)+SUM(C15:I15)</f>
        <v>119.80000000000001</v>
      </c>
    </row>
    <row r="9" spans="1:18" ht="15.75" x14ac:dyDescent="0.25">
      <c r="A9" s="21"/>
      <c r="B9" s="22"/>
      <c r="C9" s="28"/>
      <c r="D9" s="23"/>
      <c r="E9" s="23"/>
      <c r="F9" s="23"/>
      <c r="G9" s="23"/>
      <c r="H9" s="23"/>
      <c r="I9" s="23"/>
      <c r="J9" s="25">
        <f>SUM(J4:J8)</f>
        <v>627.17999999999995</v>
      </c>
      <c r="K9" s="25">
        <f t="shared" si="1"/>
        <v>2508.7199999999998</v>
      </c>
      <c r="L9" s="25"/>
      <c r="N9" s="11"/>
      <c r="O9" s="11"/>
    </row>
    <row r="10" spans="1:18" ht="15.75" x14ac:dyDescent="0.25">
      <c r="A10" s="19"/>
      <c r="B10" s="20"/>
      <c r="C10" s="2" t="s">
        <v>10</v>
      </c>
      <c r="D10" s="2" t="s">
        <v>9</v>
      </c>
      <c r="E10" s="2" t="s">
        <v>8</v>
      </c>
      <c r="F10" s="2" t="s">
        <v>7</v>
      </c>
      <c r="G10" s="2" t="s">
        <v>6</v>
      </c>
      <c r="H10" s="2" t="s">
        <v>4</v>
      </c>
      <c r="I10" s="2" t="s">
        <v>5</v>
      </c>
      <c r="J10" s="20"/>
      <c r="K10" s="24"/>
      <c r="L10" s="24"/>
      <c r="N10" s="13" t="s">
        <v>18</v>
      </c>
      <c r="O10" s="14">
        <f>SUM(O4:O8)</f>
        <v>2632.5300000000007</v>
      </c>
      <c r="P10" t="s">
        <v>19</v>
      </c>
    </row>
    <row r="11" spans="1:18" ht="15.75" x14ac:dyDescent="0.25">
      <c r="A11" s="4">
        <v>2017</v>
      </c>
      <c r="B11" s="5" t="s">
        <v>0</v>
      </c>
      <c r="C11" s="9">
        <v>146</v>
      </c>
      <c r="D11" s="9"/>
      <c r="E11" s="9"/>
      <c r="F11" s="9"/>
      <c r="G11" s="9"/>
      <c r="H11" s="9"/>
      <c r="I11" s="9"/>
      <c r="J11" s="11">
        <f>SUM(C11:I11)</f>
        <v>146</v>
      </c>
      <c r="K11" s="24"/>
      <c r="L11" s="24"/>
      <c r="N11" s="12" t="s">
        <v>21</v>
      </c>
      <c r="O11" s="11">
        <f>O10/1787</f>
        <v>1.4731561275881369</v>
      </c>
    </row>
    <row r="12" spans="1:18" ht="15.75" x14ac:dyDescent="0.25">
      <c r="A12" s="4"/>
      <c r="B12" s="4" t="s">
        <v>1</v>
      </c>
      <c r="C12" s="9"/>
      <c r="D12" s="9"/>
      <c r="E12" s="9"/>
      <c r="F12" s="9"/>
      <c r="G12" s="9">
        <v>2</v>
      </c>
      <c r="H12" s="9">
        <v>224</v>
      </c>
      <c r="I12" s="9">
        <v>32.5</v>
      </c>
      <c r="J12" s="11">
        <f t="shared" ref="J12:J15" si="2">SUM(C12:I12)</f>
        <v>258.5</v>
      </c>
      <c r="K12" s="24"/>
      <c r="L12" s="24"/>
    </row>
    <row r="13" spans="1:18" ht="19.5" x14ac:dyDescent="0.35">
      <c r="A13" s="4"/>
      <c r="B13" s="4" t="s">
        <v>2</v>
      </c>
      <c r="C13" s="9"/>
      <c r="D13" s="9">
        <v>53</v>
      </c>
      <c r="E13" s="9"/>
      <c r="F13" s="9"/>
      <c r="G13" s="9">
        <v>287</v>
      </c>
      <c r="H13" s="9">
        <v>628</v>
      </c>
      <c r="I13" s="9">
        <v>464.15</v>
      </c>
      <c r="J13" s="11">
        <f t="shared" si="2"/>
        <v>1432.15</v>
      </c>
      <c r="K13" s="24"/>
      <c r="L13" s="24"/>
      <c r="N13" s="15" t="s">
        <v>20</v>
      </c>
      <c r="Q13" s="16">
        <v>1787</v>
      </c>
      <c r="R13" t="s">
        <v>19</v>
      </c>
    </row>
    <row r="14" spans="1:18" ht="15.75" x14ac:dyDescent="0.25">
      <c r="A14" s="4"/>
      <c r="B14" s="4" t="s">
        <v>3</v>
      </c>
      <c r="C14" s="9">
        <v>4</v>
      </c>
      <c r="D14" s="9"/>
      <c r="E14" s="9"/>
      <c r="F14" s="9"/>
      <c r="G14" s="9"/>
      <c r="H14" s="9"/>
      <c r="I14" s="9">
        <v>48.3</v>
      </c>
      <c r="J14" s="11">
        <f t="shared" si="2"/>
        <v>52.3</v>
      </c>
      <c r="K14" s="24"/>
      <c r="L14" s="24"/>
    </row>
    <row r="15" spans="1:18" x14ac:dyDescent="0.25">
      <c r="A15" s="6"/>
      <c r="B15" s="6" t="s">
        <v>11</v>
      </c>
      <c r="C15" s="10"/>
      <c r="D15" s="10"/>
      <c r="E15" s="10">
        <v>116.4</v>
      </c>
      <c r="F15" s="10"/>
      <c r="G15" s="10"/>
      <c r="H15" s="10"/>
      <c r="I15" s="10"/>
      <c r="J15" s="11">
        <f t="shared" si="2"/>
        <v>116.4</v>
      </c>
      <c r="K15" s="24"/>
      <c r="L15" s="24"/>
    </row>
    <row r="17" spans="2:2" ht="15.75" x14ac:dyDescent="0.25">
      <c r="B17" s="27" t="s">
        <v>27</v>
      </c>
    </row>
  </sheetData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CNAMTS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VALLET LUC</dc:creator>
  <cp:lastModifiedBy>VALLET LUC</cp:lastModifiedBy>
  <dcterms:created xsi:type="dcterms:W3CDTF">2018-03-27T14:18:39Z</dcterms:created>
  <dcterms:modified xsi:type="dcterms:W3CDTF">2018-03-28T14:56:15Z</dcterms:modified>
</cp:coreProperties>
</file>