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D:\_Для занятий\_Статья\05-06.2025 - личные эксперименты\7thjune\"/>
    </mc:Choice>
  </mc:AlternateContent>
  <xr:revisionPtr revIDLastSave="0" documentId="13_ncr:1_{6573AB5F-5452-4FDF-A571-34C104434F03}" xr6:coauthVersionLast="47" xr6:coauthVersionMax="47" xr10:uidLastSave="{00000000-0000-0000-0000-000000000000}"/>
  <bookViews>
    <workbookView xWindow="-120" yWindow="-120" windowWidth="29040" windowHeight="15720" xr2:uid="{575A491B-F891-4CE8-80F3-603839A1D077}"/>
  </bookViews>
  <sheets>
    <sheet name="test" sheetId="8" r:id="rId1"/>
    <sheet name="test_raw" sheetId="5" r:id="rId2"/>
    <sheet name="test_prep" sheetId="7" r:id="rId3"/>
    <sheet name="train" sheetId="6" r:id="rId4"/>
    <sheet name="train_raw" sheetId="4" r:id="rId5"/>
    <sheet name="Лист1 (2)" sheetId="3" r:id="rId6"/>
    <sheet name="Лист1" sheetId="1" r:id="rId7"/>
    <sheet name="Лист2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E3" i="8"/>
  <c r="F3" i="8"/>
  <c r="D4" i="8"/>
  <c r="E4" i="8"/>
  <c r="F4" i="8"/>
  <c r="D5" i="8"/>
  <c r="E5" i="8"/>
  <c r="F5" i="8"/>
  <c r="D6" i="8"/>
  <c r="E6" i="8"/>
  <c r="F6" i="8"/>
  <c r="E2" i="8"/>
  <c r="F2" i="8"/>
  <c r="D2" i="8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E2" i="6"/>
  <c r="F2" i="6"/>
  <c r="D2" i="6"/>
  <c r="D15" i="2"/>
  <c r="C15" i="2"/>
  <c r="B15" i="2"/>
  <c r="B6" i="2"/>
  <c r="B5" i="2"/>
  <c r="B4" i="2"/>
  <c r="B3" i="2"/>
</calcChain>
</file>

<file path=xl/sharedStrings.xml><?xml version="1.0" encoding="utf-8"?>
<sst xmlns="http://schemas.openxmlformats.org/spreadsheetml/2006/main" count="92" uniqueCount="45">
  <si>
    <t>объем пробы</t>
  </si>
  <si>
    <t>мл</t>
  </si>
  <si>
    <t>г</t>
  </si>
  <si>
    <t>Канал стартовых ипульсов</t>
  </si>
  <si>
    <t>CH1</t>
  </si>
  <si>
    <t>Канал принятого сигнала</t>
  </si>
  <si>
    <t>CH2</t>
  </si>
  <si>
    <t>овен трм200 кл0,25;0,5</t>
  </si>
  <si>
    <t>Температура воздуха до экспериментов</t>
  </si>
  <si>
    <t>Температура воздуха после экспериментов</t>
  </si>
  <si>
    <t>масса шприца воды (без иглы)</t>
  </si>
  <si>
    <t>масса шприца глицерина (без иглы)</t>
  </si>
  <si>
    <t>масса шприца спирта (без иглы)</t>
  </si>
  <si>
    <t>время начала опытов (за пару минут до)</t>
  </si>
  <si>
    <t>время конца опытов (пару минут после последнего)</t>
  </si>
  <si>
    <t>Вода, мл</t>
  </si>
  <si>
    <t>Глицерин, мл</t>
  </si>
  <si>
    <t>Изопропиловый спирт, мл</t>
  </si>
  <si>
    <t>Вода, г</t>
  </si>
  <si>
    <t>Глицерин, г</t>
  </si>
  <si>
    <t>Изопропиловый спирт, г</t>
  </si>
  <si>
    <t>T до изм.</t>
  </si>
  <si>
    <t>T после изм.</t>
  </si>
  <si>
    <t>T воздуха после изм.</t>
  </si>
  <si>
    <t>расстояние между излучателем и приемником</t>
  </si>
  <si>
    <t>мм</t>
  </si>
  <si>
    <t>масса шприца масла (без иглы)</t>
  </si>
  <si>
    <t>Масло И20А, мл</t>
  </si>
  <si>
    <t>Масло И20А, г</t>
  </si>
  <si>
    <t>перерыв с 15.10 до 17.00 закончен</t>
  </si>
  <si>
    <t>записано ли? Пропущен 1 результат</t>
  </si>
  <si>
    <t>дважды записал вроде</t>
  </si>
  <si>
    <t>Скорость звука, м/с</t>
  </si>
  <si>
    <t>В</t>
  </si>
  <si>
    <t>Г</t>
  </si>
  <si>
    <t>И</t>
  </si>
  <si>
    <t>М</t>
  </si>
  <si>
    <t>V</t>
  </si>
  <si>
    <t>масса шприцев (вода глицерин спирт)</t>
  </si>
  <si>
    <t>Доля компонента 1</t>
  </si>
  <si>
    <t>Скорость звука 1</t>
  </si>
  <si>
    <t>Плотность 1</t>
  </si>
  <si>
    <t>Доля компонента 2</t>
  </si>
  <si>
    <t>Скорость звука 2</t>
  </si>
  <si>
    <t>Плотность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</si>
</sst>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name val="Calibri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/>
    <xf numFmtId="0" fontId="0" fillId="0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/>
    <xf numFmtId="0" fontId="0" fillId="0" borderId="9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0" borderId="2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22" xfId="0" applyFill="1" applyBorder="1" applyAlignment="1">
      <alignment horizontal="center" vertical="center"/>
    </xf>
    <xf numFmtId="0" fontId="0" fillId="0" borderId="23" xfId="0" applyBorder="1" applyAlignment="1"/>
    <xf numFmtId="0" fontId="0" fillId="0" borderId="24" xfId="0" applyBorder="1" applyAlignment="1"/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20" xfId="0" applyFont="1" applyBorder="1" applyAlignment="1">
      <alignment horizontal="center" vertical="top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8A6D-36D9-4E45-9D21-A8CB5A0F4691}">
  <dimension ref="A1:J6"/>
  <sheetViews>
    <sheetView tabSelected="1" zoomScale="85" zoomScaleNormal="85" workbookViewId="0">
      <selection activeCell="F7" sqref="F7"/>
    </sheetView>
  </sheetViews>
  <sheetFormatPr defaultColWidth="8.7109375" defaultRowHeight="15" x14ac:dyDescent="0.25"/>
  <cols>
    <col min="1" max="1" width="8.140625" style="1" bestFit="1" customWidth="1"/>
    <col min="2" max="2" width="12" style="1" bestFit="1" customWidth="1"/>
    <col min="3" max="3" width="22.85546875" style="1" bestFit="1" customWidth="1"/>
    <col min="4" max="4" width="6.5703125" style="1" bestFit="1" customWidth="1"/>
    <col min="5" max="5" width="10.5703125" style="1" bestFit="1" customWidth="1"/>
    <col min="6" max="6" width="21.42578125" style="1" bestFit="1" customWidth="1"/>
    <col min="7" max="7" width="8.28515625" style="1" bestFit="1" customWidth="1"/>
    <col min="8" max="8" width="11.140625" style="1" bestFit="1" customWidth="1"/>
    <col min="9" max="9" width="18.28515625" style="1" bestFit="1" customWidth="1"/>
    <col min="10" max="10" width="18.42578125" style="1" bestFit="1" customWidth="1"/>
    <col min="11" max="12" width="8.7109375" style="1"/>
    <col min="13" max="13" width="39.42578125" style="1" bestFit="1" customWidth="1"/>
    <col min="14" max="16384" width="8.7109375" style="1"/>
  </cols>
  <sheetData>
    <row r="1" spans="1:10" ht="15.75" thickBot="1" x14ac:dyDescent="0.3">
      <c r="A1" s="63" t="s">
        <v>15</v>
      </c>
      <c r="B1" s="64" t="s">
        <v>16</v>
      </c>
      <c r="C1" s="64" t="s">
        <v>17</v>
      </c>
      <c r="D1" s="64" t="s">
        <v>18</v>
      </c>
      <c r="E1" s="64" t="s">
        <v>19</v>
      </c>
      <c r="F1" s="64" t="s">
        <v>20</v>
      </c>
      <c r="G1" s="65" t="s">
        <v>21</v>
      </c>
      <c r="H1" s="66" t="s">
        <v>22</v>
      </c>
      <c r="I1" s="44" t="s">
        <v>23</v>
      </c>
      <c r="J1" s="67" t="s">
        <v>32</v>
      </c>
    </row>
    <row r="2" spans="1:10" x14ac:dyDescent="0.25">
      <c r="A2" s="68">
        <v>5</v>
      </c>
      <c r="B2" s="69">
        <v>5</v>
      </c>
      <c r="C2" s="69"/>
      <c r="D2" s="69">
        <f>IF(test_raw!D2-Лист2!B$15&gt;0,test_raw!D2-Лист2!B$15,"")</f>
        <v>4.9766666666666666</v>
      </c>
      <c r="E2" s="69">
        <f>IF(test_raw!E2-Лист2!C$15&gt;0,test_raw!E2-Лист2!C$15,"")</f>
        <v>6.1666666666666679</v>
      </c>
      <c r="F2" s="69" t="str">
        <f>IF(test_raw!F2-Лист2!D$15&gt;0,test_raw!F2-Лист2!D$15,"")</f>
        <v/>
      </c>
      <c r="G2" s="68">
        <v>25.4</v>
      </c>
      <c r="H2" s="69">
        <v>25.4</v>
      </c>
      <c r="I2" s="20">
        <v>26</v>
      </c>
      <c r="J2" s="70">
        <v>1660.380452607463</v>
      </c>
    </row>
    <row r="3" spans="1:10" x14ac:dyDescent="0.25">
      <c r="A3" s="68">
        <v>5</v>
      </c>
      <c r="B3" s="69">
        <v>10</v>
      </c>
      <c r="C3" s="69"/>
      <c r="D3" s="69">
        <f>IF(test_raw!D3-Лист2!B$15&gt;0,test_raw!D3-Лист2!B$15,"")</f>
        <v>4.8666666666666654</v>
      </c>
      <c r="E3" s="69">
        <f>IF(test_raw!E3-Лист2!C$15&gt;0,test_raw!E3-Лист2!C$15,"")</f>
        <v>12.516666666666666</v>
      </c>
      <c r="F3" s="69" t="str">
        <f>IF(test_raw!F3-Лист2!D$15&gt;0,test_raw!F3-Лист2!D$15,"")</f>
        <v/>
      </c>
      <c r="G3" s="71">
        <v>27.4</v>
      </c>
      <c r="H3" s="72">
        <v>27.3</v>
      </c>
      <c r="I3" s="73">
        <v>26</v>
      </c>
      <c r="J3" s="70">
        <v>1786.974938228082</v>
      </c>
    </row>
    <row r="4" spans="1:10" x14ac:dyDescent="0.25">
      <c r="A4" s="68">
        <v>5</v>
      </c>
      <c r="B4" s="69">
        <v>10</v>
      </c>
      <c r="C4" s="69"/>
      <c r="D4" s="69">
        <f>IF(test_raw!D4-Лист2!B$15&gt;0,test_raw!D4-Лист2!B$15,"")</f>
        <v>4.8666666666666654</v>
      </c>
      <c r="E4" s="69">
        <f>IF(test_raw!E4-Лист2!C$15&gt;0,test_raw!E4-Лист2!C$15,"")</f>
        <v>12.516666666666666</v>
      </c>
      <c r="F4" s="69" t="str">
        <f>IF(test_raw!F4-Лист2!D$15&gt;0,test_raw!F4-Лист2!D$15,"")</f>
        <v/>
      </c>
      <c r="G4" s="71">
        <v>27.4</v>
      </c>
      <c r="H4" s="72">
        <v>27.3</v>
      </c>
      <c r="I4" s="73">
        <v>26</v>
      </c>
      <c r="J4" s="70">
        <v>1791.4012738854051</v>
      </c>
    </row>
    <row r="5" spans="1:10" x14ac:dyDescent="0.25">
      <c r="A5" s="68">
        <v>10</v>
      </c>
      <c r="B5" s="69">
        <v>5</v>
      </c>
      <c r="C5" s="69"/>
      <c r="D5" s="69">
        <f>IF(test_raw!D5-Лист2!B$15&gt;0,test_raw!D5-Лист2!B$15,"")</f>
        <v>9.9266666666666641</v>
      </c>
      <c r="E5" s="69">
        <f>IF(test_raw!E5-Лист2!C$15&gt;0,test_raw!E5-Лист2!C$15,"")</f>
        <v>6.2966666666666669</v>
      </c>
      <c r="F5" s="69" t="str">
        <f>IF(test_raw!F5-Лист2!D$15&gt;0,test_raw!F5-Лист2!D$15,"")</f>
        <v/>
      </c>
      <c r="G5" s="68">
        <v>25</v>
      </c>
      <c r="H5" s="69">
        <v>25</v>
      </c>
      <c r="I5" s="20">
        <v>25.1</v>
      </c>
      <c r="J5" s="70">
        <v>1636.7604267701761</v>
      </c>
    </row>
    <row r="6" spans="1:10" x14ac:dyDescent="0.25">
      <c r="A6" s="68">
        <v>10</v>
      </c>
      <c r="B6" s="69">
        <v>5</v>
      </c>
      <c r="C6" s="69"/>
      <c r="D6" s="69">
        <f>IF(test_raw!D6-Лист2!B$15&gt;0,test_raw!D6-Лист2!B$15,"")</f>
        <v>9.9166666666666661</v>
      </c>
      <c r="E6" s="69">
        <f>IF(test_raw!E6-Лист2!C$15&gt;0,test_raw!E6-Лист2!C$15,"")</f>
        <v>6.1666666666666679</v>
      </c>
      <c r="F6" s="69" t="str">
        <f>IF(test_raw!F6-Лист2!D$15&gt;0,test_raw!F6-Лист2!D$15,"")</f>
        <v/>
      </c>
      <c r="G6" s="68">
        <v>26.7</v>
      </c>
      <c r="H6" s="69">
        <v>26.7</v>
      </c>
      <c r="I6" s="73">
        <v>26.5</v>
      </c>
      <c r="J6" s="70">
        <v>1637.8194758978179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2628-D2FC-4A48-A21D-90205F9A8A1C}">
  <sheetPr codeName="Лист5"/>
  <dimension ref="A1:J6"/>
  <sheetViews>
    <sheetView zoomScale="85" zoomScaleNormal="85" workbookViewId="0">
      <selection activeCell="D2" sqref="D2"/>
    </sheetView>
  </sheetViews>
  <sheetFormatPr defaultColWidth="8.7109375" defaultRowHeight="15" x14ac:dyDescent="0.25"/>
  <cols>
    <col min="1" max="1" width="8.140625" style="1" bestFit="1" customWidth="1"/>
    <col min="2" max="2" width="12" style="1" bestFit="1" customWidth="1"/>
    <col min="3" max="3" width="22.85546875" style="1" bestFit="1" customWidth="1"/>
    <col min="4" max="4" width="6.5703125" style="1" bestFit="1" customWidth="1"/>
    <col min="5" max="5" width="10.5703125" style="1" bestFit="1" customWidth="1"/>
    <col min="6" max="6" width="21.42578125" style="1" bestFit="1" customWidth="1"/>
    <col min="7" max="7" width="8.28515625" style="1" bestFit="1" customWidth="1"/>
    <col min="8" max="8" width="11.140625" style="1" bestFit="1" customWidth="1"/>
    <col min="9" max="9" width="18.28515625" style="1" bestFit="1" customWidth="1"/>
    <col min="10" max="10" width="18.42578125" style="1" bestFit="1" customWidth="1"/>
    <col min="11" max="12" width="8.7109375" style="1"/>
    <col min="13" max="13" width="39.42578125" style="1" bestFit="1" customWidth="1"/>
    <col min="14" max="16384" width="8.7109375" style="1"/>
  </cols>
  <sheetData>
    <row r="1" spans="1:10" ht="15.75" thickBot="1" x14ac:dyDescent="0.3">
      <c r="A1" s="63" t="s">
        <v>15</v>
      </c>
      <c r="B1" s="64" t="s">
        <v>16</v>
      </c>
      <c r="C1" s="64" t="s">
        <v>17</v>
      </c>
      <c r="D1" s="64" t="s">
        <v>18</v>
      </c>
      <c r="E1" s="64" t="s">
        <v>19</v>
      </c>
      <c r="F1" s="64" t="s">
        <v>20</v>
      </c>
      <c r="G1" s="65" t="s">
        <v>21</v>
      </c>
      <c r="H1" s="66" t="s">
        <v>22</v>
      </c>
      <c r="I1" s="44" t="s">
        <v>23</v>
      </c>
      <c r="J1" s="67" t="s">
        <v>32</v>
      </c>
    </row>
    <row r="2" spans="1:10" x14ac:dyDescent="0.25">
      <c r="A2" s="68">
        <v>5</v>
      </c>
      <c r="B2" s="69">
        <v>5</v>
      </c>
      <c r="C2" s="69"/>
      <c r="D2" s="69">
        <v>15.63</v>
      </c>
      <c r="E2" s="69">
        <v>16.87</v>
      </c>
      <c r="F2" s="69"/>
      <c r="G2" s="68">
        <v>25.4</v>
      </c>
      <c r="H2" s="69">
        <v>25.4</v>
      </c>
      <c r="I2" s="20">
        <v>26</v>
      </c>
      <c r="J2" s="70">
        <v>1660.380452607463</v>
      </c>
    </row>
    <row r="3" spans="1:10" x14ac:dyDescent="0.25">
      <c r="A3" s="68">
        <v>5</v>
      </c>
      <c r="B3" s="69">
        <v>10</v>
      </c>
      <c r="C3" s="69"/>
      <c r="D3" s="69">
        <v>15.52</v>
      </c>
      <c r="E3" s="69">
        <v>23.22</v>
      </c>
      <c r="F3" s="69"/>
      <c r="G3" s="71">
        <v>27.4</v>
      </c>
      <c r="H3" s="72">
        <v>27.3</v>
      </c>
      <c r="I3" s="73">
        <v>26</v>
      </c>
      <c r="J3" s="70">
        <v>1786.974938228082</v>
      </c>
    </row>
    <row r="4" spans="1:10" x14ac:dyDescent="0.25">
      <c r="A4" s="68">
        <v>5</v>
      </c>
      <c r="B4" s="69">
        <v>10</v>
      </c>
      <c r="C4" s="69"/>
      <c r="D4" s="69">
        <v>15.52</v>
      </c>
      <c r="E4" s="69">
        <v>23.22</v>
      </c>
      <c r="F4" s="69"/>
      <c r="G4" s="71">
        <v>27.4</v>
      </c>
      <c r="H4" s="72">
        <v>27.3</v>
      </c>
      <c r="I4" s="73">
        <v>26</v>
      </c>
      <c r="J4" s="70">
        <v>1791.4012738854051</v>
      </c>
    </row>
    <row r="5" spans="1:10" x14ac:dyDescent="0.25">
      <c r="A5" s="68">
        <v>10</v>
      </c>
      <c r="B5" s="69">
        <v>5</v>
      </c>
      <c r="C5" s="69"/>
      <c r="D5" s="69">
        <v>20.58</v>
      </c>
      <c r="E5" s="69">
        <v>17</v>
      </c>
      <c r="F5" s="69"/>
      <c r="G5" s="68">
        <v>25</v>
      </c>
      <c r="H5" s="69">
        <v>25</v>
      </c>
      <c r="I5" s="20">
        <v>25.1</v>
      </c>
      <c r="J5" s="70">
        <v>1636.7604267701761</v>
      </c>
    </row>
    <row r="6" spans="1:10" x14ac:dyDescent="0.25">
      <c r="A6" s="68">
        <v>10</v>
      </c>
      <c r="B6" s="69">
        <v>5</v>
      </c>
      <c r="C6" s="69"/>
      <c r="D6" s="69">
        <v>20.57</v>
      </c>
      <c r="E6" s="69">
        <v>16.87</v>
      </c>
      <c r="F6" s="69"/>
      <c r="G6" s="68">
        <v>26.7</v>
      </c>
      <c r="H6" s="69">
        <v>26.7</v>
      </c>
      <c r="I6" s="73">
        <v>26.5</v>
      </c>
      <c r="J6" s="70">
        <v>1637.8194758978179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FE81-7B9A-4266-91F3-22F715A661B6}">
  <dimension ref="A1:H6"/>
  <sheetViews>
    <sheetView zoomScale="85" zoomScaleNormal="85" workbookViewId="0">
      <selection activeCell="F6" sqref="F6"/>
    </sheetView>
  </sheetViews>
  <sheetFormatPr defaultColWidth="8.7109375" defaultRowHeight="15" x14ac:dyDescent="0.25"/>
  <cols>
    <col min="1" max="1" width="2" style="1" bestFit="1" customWidth="1"/>
    <col min="2" max="2" width="18.140625" style="1" bestFit="1" customWidth="1"/>
    <col min="3" max="3" width="17.5703125" style="1" bestFit="1" customWidth="1"/>
    <col min="4" max="4" width="15.7109375" style="1" bestFit="1" customWidth="1"/>
    <col min="5" max="5" width="12.7109375" style="1" bestFit="1" customWidth="1"/>
    <col min="6" max="6" width="17.5703125" style="1" bestFit="1" customWidth="1"/>
    <col min="7" max="7" width="15.7109375" style="1" bestFit="1" customWidth="1"/>
    <col min="8" max="8" width="12.7109375" style="1" bestFit="1" customWidth="1"/>
    <col min="9" max="10" width="8.7109375" style="1"/>
    <col min="11" max="11" width="39.42578125" style="1" bestFit="1" customWidth="1"/>
    <col min="12" max="16384" width="8.7109375" style="1"/>
  </cols>
  <sheetData>
    <row r="1" spans="1:8" x14ac:dyDescent="0.25">
      <c r="B1" s="1" t="s">
        <v>32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 x14ac:dyDescent="0.25">
      <c r="A2" s="1">
        <v>0</v>
      </c>
      <c r="B2" s="1">
        <v>1660.380452607463</v>
      </c>
      <c r="C2" s="1">
        <v>0.33333333333333331</v>
      </c>
      <c r="D2" s="1">
        <v>1472.5170000000001</v>
      </c>
      <c r="E2" s="1">
        <v>985.26666666666597</v>
      </c>
      <c r="F2" s="1">
        <v>0.33333333333333331</v>
      </c>
      <c r="G2" s="1">
        <v>1885.2380000000001</v>
      </c>
      <c r="H2" s="1">
        <v>1245.86666666667</v>
      </c>
    </row>
    <row r="3" spans="1:8" x14ac:dyDescent="0.25">
      <c r="A3" s="1">
        <v>1</v>
      </c>
      <c r="B3" s="1">
        <v>1786.974938228082</v>
      </c>
      <c r="C3" s="1">
        <v>0.33333333333333331</v>
      </c>
      <c r="D3" s="1">
        <v>1472.5170000000001</v>
      </c>
      <c r="E3" s="1">
        <v>985.26666666666597</v>
      </c>
      <c r="F3" s="1">
        <v>0.66666666666666663</v>
      </c>
      <c r="G3" s="1">
        <v>1885.2380000000001</v>
      </c>
      <c r="H3" s="1">
        <v>1245.86666666667</v>
      </c>
    </row>
    <row r="4" spans="1:8" x14ac:dyDescent="0.25">
      <c r="A4" s="1">
        <v>2</v>
      </c>
      <c r="B4" s="1">
        <v>1791.4012738854051</v>
      </c>
      <c r="C4" s="1">
        <v>0.33333333333333331</v>
      </c>
      <c r="D4" s="1">
        <v>1472.5170000000001</v>
      </c>
      <c r="E4" s="1">
        <v>985.26666666666597</v>
      </c>
      <c r="F4" s="1">
        <v>0.66666666666666663</v>
      </c>
      <c r="G4" s="1">
        <v>1885.2380000000001</v>
      </c>
      <c r="H4" s="1">
        <v>1245.86666666667</v>
      </c>
    </row>
    <row r="5" spans="1:8" x14ac:dyDescent="0.25">
      <c r="A5" s="1">
        <v>3</v>
      </c>
      <c r="B5" s="1">
        <v>1636.7604267701761</v>
      </c>
      <c r="C5" s="1">
        <v>0.66666666666666663</v>
      </c>
      <c r="D5" s="1">
        <v>1472.5170000000001</v>
      </c>
      <c r="E5" s="1">
        <v>985.26666666666597</v>
      </c>
      <c r="F5" s="1">
        <v>0.33333333333333331</v>
      </c>
      <c r="G5" s="1">
        <v>1885.2380000000001</v>
      </c>
      <c r="H5" s="1">
        <v>1245.86666666667</v>
      </c>
    </row>
    <row r="6" spans="1:8" x14ac:dyDescent="0.25">
      <c r="A6" s="1">
        <v>4</v>
      </c>
      <c r="B6" s="1">
        <v>1637.8194758978179</v>
      </c>
      <c r="C6" s="1">
        <v>0.66666666666666663</v>
      </c>
      <c r="D6" s="1">
        <v>1472.5170000000001</v>
      </c>
      <c r="E6" s="1">
        <v>985.26666666666597</v>
      </c>
      <c r="F6" s="1">
        <v>0.33333333333333331</v>
      </c>
      <c r="G6" s="1">
        <v>1885.2380000000001</v>
      </c>
      <c r="H6" s="1">
        <v>1245.86666666667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DAD7-B140-46D4-A005-91D2ED17B6AC}">
  <dimension ref="A1:M28"/>
  <sheetViews>
    <sheetView zoomScale="85" zoomScaleNormal="85" workbookViewId="0">
      <selection activeCell="D2" sqref="D2"/>
    </sheetView>
  </sheetViews>
  <sheetFormatPr defaultColWidth="8.7109375" defaultRowHeight="15" x14ac:dyDescent="0.25"/>
  <cols>
    <col min="1" max="1" width="8.140625" style="1" bestFit="1" customWidth="1"/>
    <col min="2" max="2" width="12" style="1" bestFit="1" customWidth="1"/>
    <col min="3" max="3" width="22.85546875" style="1" bestFit="1" customWidth="1"/>
    <col min="4" max="4" width="6.5703125" style="1" bestFit="1" customWidth="1"/>
    <col min="5" max="5" width="10.5703125" style="1" bestFit="1" customWidth="1"/>
    <col min="6" max="6" width="21.42578125" style="1" bestFit="1" customWidth="1"/>
    <col min="7" max="7" width="8.28515625" style="1" bestFit="1" customWidth="1"/>
    <col min="8" max="8" width="11.140625" style="1" bestFit="1" customWidth="1"/>
    <col min="9" max="9" width="18.28515625" style="1" bestFit="1" customWidth="1"/>
    <col min="10" max="10" width="18.42578125" style="1" bestFit="1" customWidth="1"/>
    <col min="11" max="12" width="8.7109375" style="1"/>
    <col min="13" max="13" width="39.42578125" style="1" bestFit="1" customWidth="1"/>
    <col min="14" max="16384" width="8.7109375" style="1"/>
  </cols>
  <sheetData>
    <row r="1" spans="1:10" ht="15.75" thickBot="1" x14ac:dyDescent="0.3">
      <c r="A1" s="27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20</v>
      </c>
      <c r="G1" s="23" t="s">
        <v>21</v>
      </c>
      <c r="H1" s="24" t="s">
        <v>22</v>
      </c>
      <c r="I1" s="44" t="s">
        <v>23</v>
      </c>
      <c r="J1" s="53" t="s">
        <v>32</v>
      </c>
    </row>
    <row r="2" spans="1:10" x14ac:dyDescent="0.25">
      <c r="A2" s="16">
        <v>20</v>
      </c>
      <c r="B2" s="3"/>
      <c r="C2" s="3"/>
      <c r="D2" s="3">
        <f>IF(train_raw!D2-Лист2!B$15&gt;0,train_raw!D2-Лист2!B$15,"")</f>
        <v>19.866666666666667</v>
      </c>
      <c r="E2" s="3" t="str">
        <f>IF(train_raw!E2-Лист2!C$15&gt;0,train_raw!E2-Лист2!C$15,"")</f>
        <v/>
      </c>
      <c r="F2" s="4" t="str">
        <f>IF(train_raw!F2-Лист2!D$15&gt;0,train_raw!F2-Лист2!D$15,"")</f>
        <v/>
      </c>
      <c r="G2" s="57">
        <v>25</v>
      </c>
      <c r="H2" s="3">
        <v>24.8</v>
      </c>
      <c r="I2" s="45">
        <v>24.7</v>
      </c>
      <c r="J2" s="54">
        <v>1477.239568135441</v>
      </c>
    </row>
    <row r="3" spans="1:10" x14ac:dyDescent="0.25">
      <c r="A3" s="18"/>
      <c r="B3" s="2">
        <v>10</v>
      </c>
      <c r="C3" s="2"/>
      <c r="D3" s="2" t="str">
        <f>IF(train_raw!D3-Лист2!B$15&gt;0,train_raw!D3-Лист2!B$15,"")</f>
        <v/>
      </c>
      <c r="E3" s="2">
        <f>IF(train_raw!E3-Лист2!C$15&gt;0,train_raw!E3-Лист2!C$15,"")</f>
        <v>12.516666666666666</v>
      </c>
      <c r="F3" s="6" t="str">
        <f>IF(train_raw!F3-Лист2!D$15&gt;0,train_raw!F3-Лист2!D$15,"")</f>
        <v/>
      </c>
      <c r="G3" s="58">
        <v>22.6</v>
      </c>
      <c r="H3" s="2">
        <v>22.4</v>
      </c>
      <c r="I3" s="46">
        <v>24.6</v>
      </c>
      <c r="J3" s="55">
        <v>1906.061746988011</v>
      </c>
    </row>
    <row r="4" spans="1:10" x14ac:dyDescent="0.25">
      <c r="A4" s="18"/>
      <c r="B4" s="2"/>
      <c r="C4" s="2">
        <v>20</v>
      </c>
      <c r="D4" s="2" t="str">
        <f>IF(train_raw!D4-Лист2!B$15&gt;0,train_raw!D4-Лист2!B$15,"")</f>
        <v/>
      </c>
      <c r="E4" s="2" t="str">
        <f>IF(train_raw!E4-Лист2!C$15&gt;0,train_raw!E4-Лист2!C$15,"")</f>
        <v/>
      </c>
      <c r="F4" s="6">
        <f>IF(train_raw!F4-Лист2!D$15&gt;0,train_raw!F4-Лист2!D$15,"")</f>
        <v>15.590000000000002</v>
      </c>
      <c r="G4" s="58">
        <v>24.2</v>
      </c>
      <c r="H4" s="2">
        <v>24.1</v>
      </c>
      <c r="I4" s="46">
        <v>23.6</v>
      </c>
      <c r="J4" s="55">
        <v>1126.7527264634221</v>
      </c>
    </row>
    <row r="5" spans="1:10" x14ac:dyDescent="0.25">
      <c r="A5" s="18">
        <v>5</v>
      </c>
      <c r="B5" s="2">
        <v>5</v>
      </c>
      <c r="C5" s="2"/>
      <c r="D5" s="2">
        <f>IF(train_raw!D5-Лист2!B$15&gt;0,train_raw!D5-Лист2!B$15,"")</f>
        <v>4.9166666666666661</v>
      </c>
      <c r="E5" s="2">
        <f>IF(train_raw!E5-Лист2!C$15&gt;0,train_raw!E5-Лист2!C$15,"")</f>
        <v>6.2266666666666666</v>
      </c>
      <c r="F5" s="6" t="str">
        <f>IF(train_raw!F5-Лист2!D$15&gt;0,train_raw!F5-Лист2!D$15,"")</f>
        <v/>
      </c>
      <c r="G5" s="58">
        <v>25</v>
      </c>
      <c r="H5" s="2">
        <v>25</v>
      </c>
      <c r="I5" s="46">
        <v>24.6</v>
      </c>
      <c r="J5" s="55">
        <v>1712.6184032476849</v>
      </c>
    </row>
    <row r="6" spans="1:10" x14ac:dyDescent="0.25">
      <c r="A6" s="18">
        <v>15</v>
      </c>
      <c r="B6" s="2"/>
      <c r="C6" s="2">
        <v>15</v>
      </c>
      <c r="D6" s="2">
        <f>IF(train_raw!D6-Лист2!B$15&gt;0,train_raw!D6-Лист2!B$15,"")</f>
        <v>14.766666666666667</v>
      </c>
      <c r="E6" s="2" t="str">
        <f>IF(train_raw!E6-Лист2!C$15&gt;0,train_raw!E6-Лист2!C$15,"")</f>
        <v/>
      </c>
      <c r="F6" s="6">
        <f>IF(train_raw!F6-Лист2!D$15&gt;0,train_raw!F6-Лист2!D$15,"")</f>
        <v>11.729999999999999</v>
      </c>
      <c r="G6" s="58">
        <v>27.3</v>
      </c>
      <c r="H6" s="2">
        <v>26.9</v>
      </c>
      <c r="I6" s="47">
        <v>25</v>
      </c>
      <c r="J6" s="55">
        <v>1433.3238958097841</v>
      </c>
    </row>
    <row r="7" spans="1:10" x14ac:dyDescent="0.25">
      <c r="A7" s="18"/>
      <c r="B7" s="2">
        <v>5</v>
      </c>
      <c r="C7" s="2">
        <v>5</v>
      </c>
      <c r="D7" s="2" t="str">
        <f>IF(train_raw!D7-Лист2!B$15&gt;0,train_raw!D7-Лист2!B$15,"")</f>
        <v/>
      </c>
      <c r="E7" s="2">
        <f>IF(train_raw!E7-Лист2!C$15&gt;0,train_raw!E7-Лист2!C$15,"")</f>
        <v>6.1366666666666667</v>
      </c>
      <c r="F7" s="6">
        <f>IF(train_raw!F7-Лист2!D$15&gt;0,train_raw!F7-Лист2!D$15,"")</f>
        <v>3.8800000000000008</v>
      </c>
      <c r="G7" s="58">
        <v>24.8</v>
      </c>
      <c r="H7" s="2">
        <v>24.9</v>
      </c>
      <c r="I7" s="47">
        <v>25.1</v>
      </c>
      <c r="J7" s="55">
        <v>1366.396761133645</v>
      </c>
    </row>
    <row r="8" spans="1:10" x14ac:dyDescent="0.25">
      <c r="A8" s="18">
        <v>5</v>
      </c>
      <c r="B8" s="2">
        <v>10</v>
      </c>
      <c r="C8" s="2"/>
      <c r="D8" s="2">
        <f>IF(train_raw!D8-Лист2!B$15&gt;0,train_raw!D8-Лист2!B$15,"")</f>
        <v>4.8466666666666658</v>
      </c>
      <c r="E8" s="2">
        <f>IF(train_raw!E8-Лист2!C$15&gt;0,train_raw!E8-Лист2!C$15,"")</f>
        <v>12.556666666666668</v>
      </c>
      <c r="F8" s="6" t="str">
        <f>IF(train_raw!F8-Лист2!D$15&gt;0,train_raw!F8-Лист2!D$15,"")</f>
        <v/>
      </c>
      <c r="G8" s="58">
        <v>25.4</v>
      </c>
      <c r="H8" s="2">
        <v>25.2</v>
      </c>
      <c r="I8" s="46">
        <v>24.5</v>
      </c>
      <c r="J8" s="55">
        <v>1740.8872077029421</v>
      </c>
    </row>
    <row r="9" spans="1:10" x14ac:dyDescent="0.25">
      <c r="A9" s="18">
        <v>20</v>
      </c>
      <c r="B9" s="2"/>
      <c r="C9" s="2">
        <v>10</v>
      </c>
      <c r="D9" s="2">
        <f>IF(train_raw!D9-Лист2!B$15&gt;0,train_raw!D9-Лист2!B$15,"")</f>
        <v>19.876666666666665</v>
      </c>
      <c r="E9" s="2" t="str">
        <f>IF(train_raw!E9-Лист2!C$15&gt;0,train_raw!E9-Лист2!C$15,"")</f>
        <v/>
      </c>
      <c r="F9" s="6">
        <f>IF(train_raw!F9-Лист2!D$15&gt;0,train_raw!F9-Лист2!D$15,"")</f>
        <v>7.83</v>
      </c>
      <c r="G9" s="58">
        <v>24.3</v>
      </c>
      <c r="H9" s="2">
        <v>24.3</v>
      </c>
      <c r="I9" s="47">
        <v>25.6</v>
      </c>
      <c r="J9" s="55">
        <v>1488.095238095284</v>
      </c>
    </row>
    <row r="10" spans="1:10" ht="15.75" thickBot="1" x14ac:dyDescent="0.3">
      <c r="A10" s="26">
        <v>10</v>
      </c>
      <c r="B10" s="8"/>
      <c r="C10" s="8">
        <v>20</v>
      </c>
      <c r="D10" s="8">
        <f>IF(train_raw!D10-Лист2!B$15&gt;0,train_raw!D10-Лист2!B$15,"")</f>
        <v>9.8866666666666649</v>
      </c>
      <c r="E10" s="8" t="str">
        <f>IF(train_raw!E10-Лист2!C$15&gt;0,train_raw!E10-Лист2!C$15,"")</f>
        <v/>
      </c>
      <c r="F10" s="9">
        <f>IF(train_raw!F10-Лист2!D$15&gt;0,train_raw!F10-Лист2!D$15,"")</f>
        <v>15.610000000000001</v>
      </c>
      <c r="G10" s="59">
        <v>24.3</v>
      </c>
      <c r="H10" s="8">
        <v>24.3</v>
      </c>
      <c r="I10" s="48">
        <v>25.6</v>
      </c>
      <c r="J10" s="56">
        <v>1333.289439030855</v>
      </c>
    </row>
    <row r="11" spans="1:10" x14ac:dyDescent="0.25">
      <c r="A11" s="16">
        <v>20</v>
      </c>
      <c r="B11" s="3"/>
      <c r="C11" s="3"/>
      <c r="D11" s="3">
        <f>IF(train_raw!D11-Лист2!B$15&gt;0,train_raw!D11-Лист2!B$15,"")</f>
        <v>19.816666666666663</v>
      </c>
      <c r="E11" s="3" t="str">
        <f>IF(train_raw!E11-Лист2!C$15&gt;0,train_raw!E11-Лист2!C$15,"")</f>
        <v/>
      </c>
      <c r="F11" s="4" t="str">
        <f>IF(train_raw!F11-Лист2!D$15&gt;0,train_raw!F11-Лист2!D$15,"")</f>
        <v/>
      </c>
      <c r="G11" s="57">
        <v>24.1</v>
      </c>
      <c r="H11" s="3">
        <v>24.3</v>
      </c>
      <c r="I11" s="49">
        <v>25.2</v>
      </c>
      <c r="J11" s="54">
        <v>1487.6579488686909</v>
      </c>
    </row>
    <row r="12" spans="1:10" x14ac:dyDescent="0.25">
      <c r="A12" s="18"/>
      <c r="B12" s="2">
        <v>10</v>
      </c>
      <c r="C12" s="2"/>
      <c r="D12" s="2" t="str">
        <f>IF(train_raw!D12-Лист2!B$15&gt;0,train_raw!D12-Лист2!B$15,"")</f>
        <v/>
      </c>
      <c r="E12" s="2">
        <f>IF(train_raw!E12-Лист2!C$15&gt;0,train_raw!E12-Лист2!C$15,"")</f>
        <v>12.576666666666668</v>
      </c>
      <c r="F12" s="6" t="str">
        <f>IF(train_raw!F12-Лист2!D$15&gt;0,train_raw!F12-Лист2!D$15,"")</f>
        <v/>
      </c>
      <c r="G12" s="58">
        <v>24.5</v>
      </c>
      <c r="H12" s="2">
        <v>24.5</v>
      </c>
      <c r="I12" s="47">
        <v>25.3</v>
      </c>
      <c r="J12" s="55">
        <v>1906.061746988011</v>
      </c>
    </row>
    <row r="13" spans="1:10" x14ac:dyDescent="0.25">
      <c r="A13" s="18"/>
      <c r="B13" s="2"/>
      <c r="C13" s="2">
        <v>20</v>
      </c>
      <c r="D13" s="2" t="str">
        <f>IF(train_raw!D13-Лист2!B$15&gt;0,train_raw!D13-Лист2!B$15,"")</f>
        <v/>
      </c>
      <c r="E13" s="2" t="str">
        <f>IF(train_raw!E13-Лист2!C$15&gt;0,train_raw!E13-Лист2!C$15,"")</f>
        <v/>
      </c>
      <c r="F13" s="6">
        <f>IF(train_raw!F13-Лист2!D$15&gt;0,train_raw!F13-Лист2!D$15,"")</f>
        <v>15.63</v>
      </c>
      <c r="G13" s="58">
        <v>24.3</v>
      </c>
      <c r="H13" s="2">
        <v>24.2</v>
      </c>
      <c r="I13" s="47">
        <v>25.4</v>
      </c>
      <c r="J13" s="55">
        <v>1129.0142729705969</v>
      </c>
    </row>
    <row r="14" spans="1:10" x14ac:dyDescent="0.25">
      <c r="A14" s="18">
        <v>5</v>
      </c>
      <c r="B14" s="2">
        <v>5</v>
      </c>
      <c r="C14" s="2"/>
      <c r="D14" s="2">
        <f>IF(train_raw!D14-Лист2!B$15&gt;0,train_raw!D14-Лист2!B$15,"")</f>
        <v>4.8666666666666654</v>
      </c>
      <c r="E14" s="2">
        <f>IF(train_raw!E14-Лист2!C$15&gt;0,train_raw!E14-Лист2!C$15,"")</f>
        <v>6.1466666666666683</v>
      </c>
      <c r="F14" s="6" t="str">
        <f>IF(train_raw!F14-Лист2!D$15&gt;0,train_raw!F14-Лист2!D$15,"")</f>
        <v/>
      </c>
      <c r="G14" s="58">
        <v>25.1</v>
      </c>
      <c r="H14" s="2">
        <v>24.9</v>
      </c>
      <c r="I14" s="47">
        <v>25.1</v>
      </c>
      <c r="J14" s="55">
        <v>1710.882054748279</v>
      </c>
    </row>
    <row r="15" spans="1:10" x14ac:dyDescent="0.25">
      <c r="A15" s="18">
        <v>15</v>
      </c>
      <c r="B15" s="2"/>
      <c r="C15" s="2">
        <v>15</v>
      </c>
      <c r="D15" s="2">
        <f>IF(train_raw!D15-Лист2!B$15&gt;0,train_raw!D15-Лист2!B$15,"")</f>
        <v>14.796666666666665</v>
      </c>
      <c r="E15" s="2" t="str">
        <f>IF(train_raw!E15-Лист2!C$15&gt;0,train_raw!E15-Лист2!C$15,"")</f>
        <v/>
      </c>
      <c r="F15" s="6">
        <f>IF(train_raw!F15-Лист2!D$15&gt;0,train_raw!F15-Лист2!D$15,"")</f>
        <v>11.729999999999999</v>
      </c>
      <c r="G15" s="58">
        <v>26</v>
      </c>
      <c r="H15" s="2">
        <v>25.9</v>
      </c>
      <c r="I15" s="47">
        <v>25.3</v>
      </c>
      <c r="J15" s="55">
        <v>1484.6041055718929</v>
      </c>
    </row>
    <row r="16" spans="1:10" x14ac:dyDescent="0.25">
      <c r="A16" s="18"/>
      <c r="B16" s="2">
        <v>5</v>
      </c>
      <c r="C16" s="2">
        <v>5</v>
      </c>
      <c r="D16" s="2" t="str">
        <f>IF(train_raw!D16-Лист2!B$15&gt;0,train_raw!D16-Лист2!B$15,"")</f>
        <v/>
      </c>
      <c r="E16" s="2">
        <f>IF(train_raw!E16-Лист2!C$15&gt;0,train_raw!E16-Лист2!C$15,"")</f>
        <v>6.2966666666666669</v>
      </c>
      <c r="F16" s="6">
        <f>IF(train_raw!F16-Лист2!D$15&gt;0,train_raw!F16-Лист2!D$15,"")</f>
        <v>3.9299999999999997</v>
      </c>
      <c r="G16" s="58">
        <v>25.2</v>
      </c>
      <c r="H16" s="2">
        <v>25.1</v>
      </c>
      <c r="I16" s="47">
        <v>26</v>
      </c>
      <c r="J16" s="55">
        <v>1371.951219512237</v>
      </c>
    </row>
    <row r="17" spans="1:13" x14ac:dyDescent="0.25">
      <c r="A17" s="18">
        <v>5</v>
      </c>
      <c r="B17" s="2">
        <v>10</v>
      </c>
      <c r="C17" s="2"/>
      <c r="D17" s="2">
        <f>IF(train_raw!D17-Лист2!B$15&gt;0,train_raw!D17-Лист2!B$15,"")</f>
        <v>4.8766666666666652</v>
      </c>
      <c r="E17" s="2" t="str">
        <f>IF(train_raw!E17-Лист2!C$15&gt;0,train_raw!E17-Лист2!C$15,"")</f>
        <v/>
      </c>
      <c r="F17" s="6" t="str">
        <f>IF(train_raw!F17-Лист2!D$15&gt;0,train_raw!F17-Лист2!D$15,"")</f>
        <v/>
      </c>
      <c r="G17" s="58">
        <v>26.2</v>
      </c>
      <c r="H17" s="2">
        <v>26.2</v>
      </c>
      <c r="I17" s="47">
        <v>26.2</v>
      </c>
      <c r="J17" s="55">
        <v>1658.7483617300641</v>
      </c>
      <c r="M17" s="74"/>
    </row>
    <row r="18" spans="1:13" x14ac:dyDescent="0.25">
      <c r="A18" s="18">
        <v>20</v>
      </c>
      <c r="B18" s="2"/>
      <c r="C18" s="2">
        <v>10</v>
      </c>
      <c r="D18" s="2">
        <f>IF(train_raw!D18-Лист2!B$15&gt;0,train_raw!D18-Лист2!B$15,"")</f>
        <v>19.776666666666664</v>
      </c>
      <c r="E18" s="2" t="str">
        <f>IF(train_raw!E18-Лист2!C$15&gt;0,train_raw!E18-Лист2!C$15,"")</f>
        <v/>
      </c>
      <c r="F18" s="6">
        <f>IF(train_raw!F18-Лист2!D$15&gt;0,train_raw!F18-Лист2!D$15,"")</f>
        <v>7.7900000000000009</v>
      </c>
      <c r="G18" s="58">
        <v>26.4</v>
      </c>
      <c r="H18" s="2">
        <v>26.5</v>
      </c>
      <c r="I18" s="47">
        <v>26.1</v>
      </c>
      <c r="J18" s="55">
        <v>1484.6041055718929</v>
      </c>
      <c r="M18" s="74"/>
    </row>
    <row r="19" spans="1:13" ht="15.75" thickBot="1" x14ac:dyDescent="0.3">
      <c r="A19" s="26">
        <v>10</v>
      </c>
      <c r="B19" s="8"/>
      <c r="C19" s="8">
        <v>20</v>
      </c>
      <c r="D19" s="8">
        <f>IF(train_raw!D19-Лист2!B$15&gt;0,train_raw!D19-Лист2!B$15,"")</f>
        <v>9.7766666666666655</v>
      </c>
      <c r="E19" s="8" t="str">
        <f>IF(train_raw!E19-Лист2!C$15&gt;0,train_raw!E19-Лист2!C$15,"")</f>
        <v/>
      </c>
      <c r="F19" s="9">
        <f>IF(train_raw!F19-Лист2!D$15&gt;0,train_raw!F19-Лист2!D$15,"")</f>
        <v>15.65</v>
      </c>
      <c r="G19" s="59">
        <v>26.1</v>
      </c>
      <c r="H19" s="8">
        <v>25.9</v>
      </c>
      <c r="I19" s="48">
        <v>26.5</v>
      </c>
      <c r="J19" s="56">
        <v>1285.877571755183</v>
      </c>
    </row>
    <row r="20" spans="1:13" x14ac:dyDescent="0.25">
      <c r="A20" s="16">
        <v>20</v>
      </c>
      <c r="B20" s="3"/>
      <c r="C20" s="3"/>
      <c r="D20" s="3">
        <f>IF(train_raw!D20-Лист2!B$15&gt;0,train_raw!D20-Лист2!B$15,"")</f>
        <v>19.806666666666665</v>
      </c>
      <c r="E20" s="3" t="str">
        <f>IF(train_raw!E20-Лист2!C$15&gt;0,train_raw!E20-Лист2!C$15,"")</f>
        <v/>
      </c>
      <c r="F20" s="4" t="str">
        <f>IF(train_raw!F20-Лист2!D$15&gt;0,train_raw!F20-Лист2!D$15,"")</f>
        <v/>
      </c>
      <c r="G20" s="60">
        <v>24.4</v>
      </c>
      <c r="H20" s="22">
        <v>24.4</v>
      </c>
      <c r="I20" s="50">
        <v>26.1</v>
      </c>
      <c r="J20" s="54">
        <v>1452.6542324247221</v>
      </c>
    </row>
    <row r="21" spans="1:13" x14ac:dyDescent="0.25">
      <c r="A21" s="18"/>
      <c r="B21" s="2">
        <v>10</v>
      </c>
      <c r="C21" s="2"/>
      <c r="D21" s="2" t="str">
        <f>IF(train_raw!D21-Лист2!B$15&gt;0,train_raw!D21-Лист2!B$15,"")</f>
        <v/>
      </c>
      <c r="E21" s="2">
        <f>IF(train_raw!E21-Лист2!C$15&gt;0,train_raw!E21-Лист2!C$15,"")</f>
        <v>12.456666666666667</v>
      </c>
      <c r="F21" s="6" t="str">
        <f>IF(train_raw!F21-Лист2!D$15&gt;0,train_raw!F21-Лист2!D$15,"")</f>
        <v/>
      </c>
      <c r="G21" s="58">
        <v>25.7</v>
      </c>
      <c r="H21" s="2">
        <v>25.7</v>
      </c>
      <c r="I21" s="51">
        <v>25.8</v>
      </c>
      <c r="J21" s="55">
        <v>1843.590677348928</v>
      </c>
    </row>
    <row r="22" spans="1:13" x14ac:dyDescent="0.25">
      <c r="A22" s="18"/>
      <c r="B22" s="2"/>
      <c r="C22" s="2">
        <v>20</v>
      </c>
      <c r="D22" s="2" t="str">
        <f>IF(train_raw!D22-Лист2!B$15&gt;0,train_raw!D22-Лист2!B$15,"")</f>
        <v/>
      </c>
      <c r="E22" s="2" t="str">
        <f>IF(train_raw!E22-Лист2!C$15&gt;0,train_raw!E22-Лист2!C$15,"")</f>
        <v/>
      </c>
      <c r="F22" s="6">
        <f>IF(train_raw!F22-Лист2!D$15&gt;0,train_raw!F22-Лист2!D$15,"")</f>
        <v>15.69</v>
      </c>
      <c r="G22" s="58">
        <v>25</v>
      </c>
      <c r="H22" s="2">
        <v>24.9</v>
      </c>
      <c r="I22" s="51">
        <v>25.6</v>
      </c>
      <c r="J22" s="55">
        <v>1129.266116439919</v>
      </c>
    </row>
    <row r="23" spans="1:13" x14ac:dyDescent="0.25">
      <c r="A23" s="18">
        <v>5</v>
      </c>
      <c r="B23" s="2">
        <v>5</v>
      </c>
      <c r="C23" s="2"/>
      <c r="D23" s="2">
        <f>IF(train_raw!D23-Лист2!B$15&gt;0,train_raw!D23-Лист2!B$15,"")</f>
        <v>4.9366666666666656</v>
      </c>
      <c r="E23" s="2">
        <f>IF(train_raw!E23-Лист2!C$15&gt;0,train_raw!E23-Лист2!C$15,"")</f>
        <v>6.206666666666667</v>
      </c>
      <c r="F23" s="6" t="str">
        <f>IF(train_raw!F23-Лист2!D$15&gt;0,train_raw!F23-Лист2!D$15,"")</f>
        <v/>
      </c>
      <c r="G23" s="58">
        <v>26.3</v>
      </c>
      <c r="H23" s="2">
        <v>26</v>
      </c>
      <c r="I23" s="51">
        <v>26.1</v>
      </c>
      <c r="J23" s="55">
        <v>1713.1979695432001</v>
      </c>
    </row>
    <row r="24" spans="1:13" x14ac:dyDescent="0.25">
      <c r="A24" s="18">
        <v>15</v>
      </c>
      <c r="B24" s="2"/>
      <c r="C24" s="2">
        <v>15</v>
      </c>
      <c r="D24" s="2">
        <f>IF(train_raw!D24-Лист2!B$15&gt;0,train_raw!D24-Лист2!B$15,"")</f>
        <v>14.796666666666665</v>
      </c>
      <c r="E24" s="2" t="str">
        <f>IF(train_raw!E24-Лист2!C$15&gt;0,train_raw!E24-Лист2!C$15,"")</f>
        <v/>
      </c>
      <c r="F24" s="6">
        <f>IF(train_raw!F24-Лист2!D$15&gt;0,train_raw!F24-Лист2!D$15,"")</f>
        <v>11.69</v>
      </c>
      <c r="G24" s="58">
        <v>25.8</v>
      </c>
      <c r="H24" s="2">
        <v>25.8</v>
      </c>
      <c r="I24" s="51">
        <v>26.3</v>
      </c>
      <c r="J24" s="55">
        <v>1433.3238958097841</v>
      </c>
    </row>
    <row r="25" spans="1:13" x14ac:dyDescent="0.25">
      <c r="A25" s="18"/>
      <c r="B25" s="2">
        <v>5</v>
      </c>
      <c r="C25" s="2">
        <v>5</v>
      </c>
      <c r="D25" s="2" t="str">
        <f>IF(train_raw!D25-Лист2!B$15&gt;0,train_raw!D25-Лист2!B$15,"")</f>
        <v/>
      </c>
      <c r="E25" s="2">
        <f>IF(train_raw!E25-Лист2!C$15&gt;0,train_raw!E25-Лист2!C$15,"")</f>
        <v>6.1866666666666674</v>
      </c>
      <c r="F25" s="6">
        <f>IF(train_raw!F25-Лист2!D$15&gt;0,train_raw!F25-Лист2!D$15,"")</f>
        <v>3.8800000000000008</v>
      </c>
      <c r="G25" s="58">
        <v>26</v>
      </c>
      <c r="H25" s="2">
        <v>26</v>
      </c>
      <c r="I25" s="51">
        <v>26.5</v>
      </c>
      <c r="J25" s="55">
        <v>1408.9897021987631</v>
      </c>
    </row>
    <row r="26" spans="1:13" x14ac:dyDescent="0.25">
      <c r="A26" s="18">
        <v>5</v>
      </c>
      <c r="B26" s="2">
        <v>10</v>
      </c>
      <c r="C26" s="2"/>
      <c r="D26" s="2">
        <f>IF(train_raw!D26-Лист2!B$15&gt;0,train_raw!D26-Лист2!B$15,"")</f>
        <v>4.8666666666666654</v>
      </c>
      <c r="E26" s="2">
        <f>IF(train_raw!E26-Лист2!C$15&gt;0,train_raw!E26-Лист2!C$15,"")</f>
        <v>12.516666666666666</v>
      </c>
      <c r="F26" s="6" t="str">
        <f>IF(train_raw!F26-Лист2!D$15&gt;0,train_raw!F26-Лист2!D$15,"")</f>
        <v/>
      </c>
      <c r="G26" s="61">
        <v>27.4</v>
      </c>
      <c r="H26" s="12">
        <v>27.3</v>
      </c>
      <c r="I26" s="51">
        <v>26</v>
      </c>
      <c r="J26" s="55">
        <v>1745.0879007239421</v>
      </c>
      <c r="K26"/>
      <c r="L26"/>
    </row>
    <row r="27" spans="1:13" x14ac:dyDescent="0.25">
      <c r="A27" s="18">
        <v>20</v>
      </c>
      <c r="B27" s="2"/>
      <c r="C27" s="2">
        <v>10</v>
      </c>
      <c r="D27" s="2">
        <f>IF(train_raw!D27-Лист2!B$15&gt;0,train_raw!D27-Лист2!B$15,"")</f>
        <v>19.796666666666667</v>
      </c>
      <c r="E27" s="2" t="str">
        <f>IF(train_raw!E27-Лист2!C$15&gt;0,train_raw!E27-Лист2!C$15,"")</f>
        <v/>
      </c>
      <c r="F27" s="6">
        <f>IF(train_raw!F27-Лист2!D$15&gt;0,train_raw!F27-Лист2!D$15,"")</f>
        <v>7.7799999999999994</v>
      </c>
      <c r="G27" s="61">
        <v>27</v>
      </c>
      <c r="H27" s="12">
        <v>26.8</v>
      </c>
      <c r="I27" s="51">
        <v>27</v>
      </c>
      <c r="J27" s="55">
        <v>1479.8304589301831</v>
      </c>
      <c r="L27"/>
    </row>
    <row r="28" spans="1:13" ht="15.75" thickBot="1" x14ac:dyDescent="0.3">
      <c r="A28" s="26">
        <v>10</v>
      </c>
      <c r="B28" s="8"/>
      <c r="C28" s="8">
        <v>20</v>
      </c>
      <c r="D28" s="8">
        <f>IF(train_raw!D28-Лист2!B$15&gt;0,train_raw!D28-Лист2!B$15,"")</f>
        <v>9.8966666666666665</v>
      </c>
      <c r="E28" s="8" t="str">
        <f>IF(train_raw!E28-Лист2!C$15&gt;0,train_raw!E28-Лист2!C$15,"")</f>
        <v/>
      </c>
      <c r="F28" s="9">
        <f>IF(train_raw!F28-Лист2!D$15&gt;0,train_raw!F28-Лист2!D$15,"")</f>
        <v>15.590000000000002</v>
      </c>
      <c r="G28" s="62">
        <v>26.9</v>
      </c>
      <c r="H28" s="14">
        <v>26.8</v>
      </c>
      <c r="I28" s="52">
        <v>27.7</v>
      </c>
      <c r="J28" s="56">
        <v>1324.221815328317</v>
      </c>
      <c r="L28"/>
    </row>
  </sheetData>
  <mergeCells count="1">
    <mergeCell ref="M17:M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AF6E-62F8-4E65-B4AB-CD96D24601B3}">
  <sheetPr codeName="Лист4"/>
  <dimension ref="A1:M28"/>
  <sheetViews>
    <sheetView zoomScale="85" zoomScaleNormal="85" workbookViewId="0">
      <selection activeCell="D2" sqref="D2"/>
    </sheetView>
  </sheetViews>
  <sheetFormatPr defaultColWidth="8.7109375" defaultRowHeight="15" x14ac:dyDescent="0.25"/>
  <cols>
    <col min="1" max="1" width="8.140625" style="1" bestFit="1" customWidth="1"/>
    <col min="2" max="2" width="12" style="1" bestFit="1" customWidth="1"/>
    <col min="3" max="3" width="22.85546875" style="1" bestFit="1" customWidth="1"/>
    <col min="4" max="4" width="6.5703125" style="1" bestFit="1" customWidth="1"/>
    <col min="5" max="5" width="10.5703125" style="1" bestFit="1" customWidth="1"/>
    <col min="6" max="6" width="21.42578125" style="1" bestFit="1" customWidth="1"/>
    <col min="7" max="7" width="8.28515625" style="1" bestFit="1" customWidth="1"/>
    <col min="8" max="8" width="11.140625" style="1" bestFit="1" customWidth="1"/>
    <col min="9" max="9" width="18.28515625" style="1" bestFit="1" customWidth="1"/>
    <col min="10" max="10" width="18.42578125" style="1" bestFit="1" customWidth="1"/>
    <col min="11" max="12" width="8.7109375" style="1"/>
    <col min="13" max="13" width="39.42578125" style="1" bestFit="1" customWidth="1"/>
    <col min="14" max="16384" width="8.7109375" style="1"/>
  </cols>
  <sheetData>
    <row r="1" spans="1:10" ht="15.75" thickBot="1" x14ac:dyDescent="0.3">
      <c r="A1" s="27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20</v>
      </c>
      <c r="G1" s="23" t="s">
        <v>21</v>
      </c>
      <c r="H1" s="24" t="s">
        <v>22</v>
      </c>
      <c r="I1" s="44" t="s">
        <v>23</v>
      </c>
      <c r="J1" s="53" t="s">
        <v>32</v>
      </c>
    </row>
    <row r="2" spans="1:10" x14ac:dyDescent="0.25">
      <c r="A2" s="16">
        <v>20</v>
      </c>
      <c r="B2" s="3"/>
      <c r="C2" s="3"/>
      <c r="D2" s="3">
        <v>30.52</v>
      </c>
      <c r="E2" s="3"/>
      <c r="F2" s="3"/>
      <c r="G2" s="16">
        <v>25</v>
      </c>
      <c r="H2" s="3">
        <v>24.8</v>
      </c>
      <c r="I2" s="45">
        <v>24.7</v>
      </c>
      <c r="J2" s="54">
        <v>1477.239568135441</v>
      </c>
    </row>
    <row r="3" spans="1:10" x14ac:dyDescent="0.25">
      <c r="A3" s="18"/>
      <c r="B3" s="2">
        <v>10</v>
      </c>
      <c r="C3" s="2"/>
      <c r="D3" s="2"/>
      <c r="E3" s="2">
        <v>23.22</v>
      </c>
      <c r="F3" s="2"/>
      <c r="G3" s="18">
        <v>22.6</v>
      </c>
      <c r="H3" s="2">
        <v>22.4</v>
      </c>
      <c r="I3" s="46">
        <v>24.6</v>
      </c>
      <c r="J3" s="55">
        <v>1906.061746988011</v>
      </c>
    </row>
    <row r="4" spans="1:10" x14ac:dyDescent="0.25">
      <c r="A4" s="18"/>
      <c r="B4" s="2"/>
      <c r="C4" s="2">
        <v>20</v>
      </c>
      <c r="D4" s="2"/>
      <c r="E4" s="2"/>
      <c r="F4" s="2">
        <v>26.26</v>
      </c>
      <c r="G4" s="18">
        <v>24.2</v>
      </c>
      <c r="H4" s="2">
        <v>24.1</v>
      </c>
      <c r="I4" s="46">
        <v>23.6</v>
      </c>
      <c r="J4" s="55">
        <v>1126.7527264634221</v>
      </c>
    </row>
    <row r="5" spans="1:10" x14ac:dyDescent="0.25">
      <c r="A5" s="18">
        <v>5</v>
      </c>
      <c r="B5" s="2">
        <v>5</v>
      </c>
      <c r="C5" s="2"/>
      <c r="D5" s="2">
        <v>15.57</v>
      </c>
      <c r="E5" s="2">
        <v>16.93</v>
      </c>
      <c r="F5" s="2"/>
      <c r="G5" s="18">
        <v>25</v>
      </c>
      <c r="H5" s="2">
        <v>25</v>
      </c>
      <c r="I5" s="46">
        <v>24.6</v>
      </c>
      <c r="J5" s="55">
        <v>1712.6184032476849</v>
      </c>
    </row>
    <row r="6" spans="1:10" x14ac:dyDescent="0.25">
      <c r="A6" s="18">
        <v>15</v>
      </c>
      <c r="B6" s="2"/>
      <c r="C6" s="2">
        <v>15</v>
      </c>
      <c r="D6" s="2">
        <v>25.42</v>
      </c>
      <c r="E6" s="2"/>
      <c r="F6" s="2">
        <v>22.4</v>
      </c>
      <c r="G6" s="18">
        <v>27.3</v>
      </c>
      <c r="H6" s="2">
        <v>26.9</v>
      </c>
      <c r="I6" s="47">
        <v>25</v>
      </c>
      <c r="J6" s="55">
        <v>1433.3238958097841</v>
      </c>
    </row>
    <row r="7" spans="1:10" x14ac:dyDescent="0.25">
      <c r="A7" s="18"/>
      <c r="B7" s="2">
        <v>5</v>
      </c>
      <c r="C7" s="2">
        <v>5</v>
      </c>
      <c r="D7" s="2"/>
      <c r="E7" s="2">
        <v>16.84</v>
      </c>
      <c r="F7" s="2">
        <v>14.55</v>
      </c>
      <c r="G7" s="18">
        <v>24.8</v>
      </c>
      <c r="H7" s="2">
        <v>24.9</v>
      </c>
      <c r="I7" s="47">
        <v>25.1</v>
      </c>
      <c r="J7" s="55">
        <v>1366.396761133645</v>
      </c>
    </row>
    <row r="8" spans="1:10" x14ac:dyDescent="0.25">
      <c r="A8" s="18">
        <v>5</v>
      </c>
      <c r="B8" s="2">
        <v>10</v>
      </c>
      <c r="C8" s="2"/>
      <c r="D8" s="2">
        <v>15.5</v>
      </c>
      <c r="E8" s="2">
        <v>23.26</v>
      </c>
      <c r="F8" s="2"/>
      <c r="G8" s="18">
        <v>25.4</v>
      </c>
      <c r="H8" s="2">
        <v>25.2</v>
      </c>
      <c r="I8" s="46">
        <v>24.5</v>
      </c>
      <c r="J8" s="55">
        <v>1740.8872077029421</v>
      </c>
    </row>
    <row r="9" spans="1:10" x14ac:dyDescent="0.25">
      <c r="A9" s="18">
        <v>20</v>
      </c>
      <c r="B9" s="2"/>
      <c r="C9" s="2">
        <v>10</v>
      </c>
      <c r="D9" s="2">
        <v>30.53</v>
      </c>
      <c r="E9" s="2"/>
      <c r="F9" s="2">
        <v>18.5</v>
      </c>
      <c r="G9" s="18">
        <v>24.3</v>
      </c>
      <c r="H9" s="2">
        <v>24.3</v>
      </c>
      <c r="I9" s="47">
        <v>25.6</v>
      </c>
      <c r="J9" s="55">
        <v>1488.095238095284</v>
      </c>
    </row>
    <row r="10" spans="1:10" ht="15.75" thickBot="1" x14ac:dyDescent="0.3">
      <c r="A10" s="18">
        <v>10</v>
      </c>
      <c r="B10" s="2"/>
      <c r="C10" s="2">
        <v>20</v>
      </c>
      <c r="D10" s="2">
        <v>20.54</v>
      </c>
      <c r="E10" s="2"/>
      <c r="F10" s="2">
        <v>26.28</v>
      </c>
      <c r="G10" s="26">
        <v>24.3</v>
      </c>
      <c r="H10" s="8">
        <v>24.3</v>
      </c>
      <c r="I10" s="48">
        <v>25.6</v>
      </c>
      <c r="J10" s="56">
        <v>1333.289439030855</v>
      </c>
    </row>
    <row r="11" spans="1:10" x14ac:dyDescent="0.25">
      <c r="A11" s="16">
        <v>20</v>
      </c>
      <c r="B11" s="3"/>
      <c r="C11" s="3"/>
      <c r="D11" s="3">
        <v>30.47</v>
      </c>
      <c r="E11" s="3"/>
      <c r="F11" s="3"/>
      <c r="G11" s="16">
        <v>24.1</v>
      </c>
      <c r="H11" s="3">
        <v>24.3</v>
      </c>
      <c r="I11" s="49">
        <v>25.2</v>
      </c>
      <c r="J11" s="54">
        <v>1487.6579488686909</v>
      </c>
    </row>
    <row r="12" spans="1:10" x14ac:dyDescent="0.25">
      <c r="A12" s="18"/>
      <c r="B12" s="2">
        <v>10</v>
      </c>
      <c r="C12" s="2"/>
      <c r="D12" s="2"/>
      <c r="E12" s="2">
        <v>23.28</v>
      </c>
      <c r="F12" s="2"/>
      <c r="G12" s="18">
        <v>24.5</v>
      </c>
      <c r="H12" s="2">
        <v>24.5</v>
      </c>
      <c r="I12" s="47">
        <v>25.3</v>
      </c>
      <c r="J12" s="55">
        <v>1906.061746988011</v>
      </c>
    </row>
    <row r="13" spans="1:10" x14ac:dyDescent="0.25">
      <c r="A13" s="18"/>
      <c r="B13" s="2"/>
      <c r="C13" s="2">
        <v>20</v>
      </c>
      <c r="D13" s="2"/>
      <c r="E13" s="2"/>
      <c r="F13" s="2">
        <v>26.3</v>
      </c>
      <c r="G13" s="18">
        <v>24.3</v>
      </c>
      <c r="H13" s="2">
        <v>24.2</v>
      </c>
      <c r="I13" s="47">
        <v>25.4</v>
      </c>
      <c r="J13" s="55">
        <v>1129.0142729705969</v>
      </c>
    </row>
    <row r="14" spans="1:10" x14ac:dyDescent="0.25">
      <c r="A14" s="18">
        <v>5</v>
      </c>
      <c r="B14" s="2">
        <v>5</v>
      </c>
      <c r="C14" s="2"/>
      <c r="D14" s="2">
        <v>15.52</v>
      </c>
      <c r="E14" s="2">
        <v>16.850000000000001</v>
      </c>
      <c r="F14" s="2"/>
      <c r="G14" s="18">
        <v>25.1</v>
      </c>
      <c r="H14" s="2">
        <v>24.9</v>
      </c>
      <c r="I14" s="47">
        <v>25.1</v>
      </c>
      <c r="J14" s="55">
        <v>1710.882054748279</v>
      </c>
    </row>
    <row r="15" spans="1:10" x14ac:dyDescent="0.25">
      <c r="A15" s="18">
        <v>15</v>
      </c>
      <c r="B15" s="2"/>
      <c r="C15" s="2">
        <v>15</v>
      </c>
      <c r="D15" s="2">
        <v>25.45</v>
      </c>
      <c r="E15" s="2"/>
      <c r="F15" s="2">
        <v>22.4</v>
      </c>
      <c r="G15" s="18">
        <v>26</v>
      </c>
      <c r="H15" s="2">
        <v>25.9</v>
      </c>
      <c r="I15" s="47">
        <v>25.3</v>
      </c>
      <c r="J15" s="55">
        <v>1484.6041055718929</v>
      </c>
    </row>
    <row r="16" spans="1:10" x14ac:dyDescent="0.25">
      <c r="A16" s="18"/>
      <c r="B16" s="2">
        <v>5</v>
      </c>
      <c r="C16" s="2">
        <v>5</v>
      </c>
      <c r="D16" s="2"/>
      <c r="E16" s="2">
        <v>17</v>
      </c>
      <c r="F16" s="2">
        <v>14.6</v>
      </c>
      <c r="G16" s="18">
        <v>25.2</v>
      </c>
      <c r="H16" s="2">
        <v>25.1</v>
      </c>
      <c r="I16" s="47">
        <v>26</v>
      </c>
      <c r="J16" s="55">
        <v>1371.951219512237</v>
      </c>
    </row>
    <row r="17" spans="1:13" x14ac:dyDescent="0.25">
      <c r="A17" s="18">
        <v>5</v>
      </c>
      <c r="B17" s="2">
        <v>10</v>
      </c>
      <c r="C17" s="2"/>
      <c r="D17" s="2">
        <v>15.53</v>
      </c>
      <c r="E17" s="2">
        <v>2.2200000000000002</v>
      </c>
      <c r="F17" s="2"/>
      <c r="G17" s="18">
        <v>26.2</v>
      </c>
      <c r="H17" s="2">
        <v>26.2</v>
      </c>
      <c r="I17" s="47">
        <v>26.2</v>
      </c>
      <c r="J17" s="55">
        <v>1658.7483617300641</v>
      </c>
      <c r="M17" s="74"/>
    </row>
    <row r="18" spans="1:13" x14ac:dyDescent="0.25">
      <c r="A18" s="18">
        <v>20</v>
      </c>
      <c r="B18" s="2"/>
      <c r="C18" s="2">
        <v>10</v>
      </c>
      <c r="D18" s="2">
        <v>30.43</v>
      </c>
      <c r="E18" s="2"/>
      <c r="F18" s="2">
        <v>18.46</v>
      </c>
      <c r="G18" s="18">
        <v>26.4</v>
      </c>
      <c r="H18" s="2">
        <v>26.5</v>
      </c>
      <c r="I18" s="47">
        <v>26.1</v>
      </c>
      <c r="J18" s="55">
        <v>1484.6041055718929</v>
      </c>
      <c r="M18" s="74"/>
    </row>
    <row r="19" spans="1:13" ht="15.75" thickBot="1" x14ac:dyDescent="0.3">
      <c r="A19" s="18">
        <v>10</v>
      </c>
      <c r="B19" s="2"/>
      <c r="C19" s="2">
        <v>20</v>
      </c>
      <c r="D19" s="2">
        <v>20.43</v>
      </c>
      <c r="E19" s="2"/>
      <c r="F19" s="2">
        <v>26.32</v>
      </c>
      <c r="G19" s="26">
        <v>26.1</v>
      </c>
      <c r="H19" s="8">
        <v>25.9</v>
      </c>
      <c r="I19" s="48">
        <v>26.5</v>
      </c>
      <c r="J19" s="56">
        <v>1285.877571755183</v>
      </c>
    </row>
    <row r="20" spans="1:13" x14ac:dyDescent="0.25">
      <c r="A20" s="16">
        <v>20</v>
      </c>
      <c r="B20" s="3"/>
      <c r="C20" s="3"/>
      <c r="D20" s="3">
        <v>30.46</v>
      </c>
      <c r="E20" s="3"/>
      <c r="F20" s="3"/>
      <c r="G20" s="21">
        <v>24.4</v>
      </c>
      <c r="H20" s="22">
        <v>24.4</v>
      </c>
      <c r="I20" s="50">
        <v>26.1</v>
      </c>
      <c r="J20" s="54">
        <v>1452.6542324247221</v>
      </c>
    </row>
    <row r="21" spans="1:13" x14ac:dyDescent="0.25">
      <c r="A21" s="18"/>
      <c r="B21" s="2">
        <v>10</v>
      </c>
      <c r="C21" s="2"/>
      <c r="D21" s="2"/>
      <c r="E21" s="2">
        <v>23.16</v>
      </c>
      <c r="F21" s="2"/>
      <c r="G21" s="18">
        <v>25.7</v>
      </c>
      <c r="H21" s="2">
        <v>25.7</v>
      </c>
      <c r="I21" s="51">
        <v>25.8</v>
      </c>
      <c r="J21" s="55">
        <v>1843.590677348928</v>
      </c>
    </row>
    <row r="22" spans="1:13" x14ac:dyDescent="0.25">
      <c r="A22" s="18"/>
      <c r="B22" s="2"/>
      <c r="C22" s="2">
        <v>20</v>
      </c>
      <c r="D22" s="2"/>
      <c r="E22" s="2"/>
      <c r="F22" s="2">
        <v>26.36</v>
      </c>
      <c r="G22" s="18">
        <v>25</v>
      </c>
      <c r="H22" s="2">
        <v>24.9</v>
      </c>
      <c r="I22" s="51">
        <v>25.6</v>
      </c>
      <c r="J22" s="55">
        <v>1129.266116439919</v>
      </c>
    </row>
    <row r="23" spans="1:13" x14ac:dyDescent="0.25">
      <c r="A23" s="18">
        <v>5</v>
      </c>
      <c r="B23" s="2">
        <v>5</v>
      </c>
      <c r="C23" s="2"/>
      <c r="D23" s="2">
        <v>15.59</v>
      </c>
      <c r="E23" s="2">
        <v>16.91</v>
      </c>
      <c r="F23" s="2"/>
      <c r="G23" s="18">
        <v>26.3</v>
      </c>
      <c r="H23" s="2">
        <v>26</v>
      </c>
      <c r="I23" s="51">
        <v>26.1</v>
      </c>
      <c r="J23" s="55">
        <v>1713.1979695432001</v>
      </c>
    </row>
    <row r="24" spans="1:13" x14ac:dyDescent="0.25">
      <c r="A24" s="18">
        <v>15</v>
      </c>
      <c r="B24" s="2"/>
      <c r="C24" s="2">
        <v>15</v>
      </c>
      <c r="D24" s="2">
        <v>25.45</v>
      </c>
      <c r="E24" s="2"/>
      <c r="F24" s="2">
        <v>22.36</v>
      </c>
      <c r="G24" s="18">
        <v>25.8</v>
      </c>
      <c r="H24" s="2">
        <v>25.8</v>
      </c>
      <c r="I24" s="51">
        <v>26.3</v>
      </c>
      <c r="J24" s="55">
        <v>1433.3238958097841</v>
      </c>
    </row>
    <row r="25" spans="1:13" x14ac:dyDescent="0.25">
      <c r="A25" s="18"/>
      <c r="B25" s="2">
        <v>5</v>
      </c>
      <c r="C25" s="2">
        <v>5</v>
      </c>
      <c r="D25" s="2"/>
      <c r="E25" s="2">
        <v>16.89</v>
      </c>
      <c r="F25" s="2">
        <v>14.55</v>
      </c>
      <c r="G25" s="18">
        <v>26</v>
      </c>
      <c r="H25" s="2">
        <v>26</v>
      </c>
      <c r="I25" s="51">
        <v>26.5</v>
      </c>
      <c r="J25" s="55">
        <v>1408.9897021987631</v>
      </c>
    </row>
    <row r="26" spans="1:13" x14ac:dyDescent="0.25">
      <c r="A26" s="18">
        <v>5</v>
      </c>
      <c r="B26" s="2">
        <v>10</v>
      </c>
      <c r="C26" s="2"/>
      <c r="D26" s="2">
        <v>15.52</v>
      </c>
      <c r="E26" s="2">
        <v>23.22</v>
      </c>
      <c r="F26" s="2"/>
      <c r="G26" s="5">
        <v>27.4</v>
      </c>
      <c r="H26" s="12">
        <v>27.3</v>
      </c>
      <c r="I26" s="51">
        <v>26</v>
      </c>
      <c r="J26" s="55">
        <v>1745.0879007239421</v>
      </c>
      <c r="K26"/>
      <c r="L26"/>
    </row>
    <row r="27" spans="1:13" x14ac:dyDescent="0.25">
      <c r="A27" s="18">
        <v>20</v>
      </c>
      <c r="B27" s="2"/>
      <c r="C27" s="2">
        <v>10</v>
      </c>
      <c r="D27" s="2">
        <v>30.45</v>
      </c>
      <c r="E27" s="2"/>
      <c r="F27" s="2">
        <v>18.45</v>
      </c>
      <c r="G27" s="5">
        <v>27</v>
      </c>
      <c r="H27" s="12">
        <v>26.8</v>
      </c>
      <c r="I27" s="51">
        <v>27</v>
      </c>
      <c r="J27" s="55">
        <v>1479.8304589301831</v>
      </c>
      <c r="L27"/>
    </row>
    <row r="28" spans="1:13" ht="15.75" thickBot="1" x14ac:dyDescent="0.3">
      <c r="A28" s="26">
        <v>10</v>
      </c>
      <c r="B28" s="8"/>
      <c r="C28" s="8">
        <v>20</v>
      </c>
      <c r="D28" s="8">
        <v>20.55</v>
      </c>
      <c r="E28" s="8"/>
      <c r="F28" s="8">
        <v>26.26</v>
      </c>
      <c r="G28" s="7">
        <v>26.9</v>
      </c>
      <c r="H28" s="14">
        <v>26.8</v>
      </c>
      <c r="I28" s="52">
        <v>27.7</v>
      </c>
      <c r="J28" s="56">
        <v>1324.221815328317</v>
      </c>
      <c r="L28"/>
    </row>
  </sheetData>
  <mergeCells count="1">
    <mergeCell ref="M17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A7DD-0D5F-4D66-B161-808D0E8DE3F9}">
  <sheetPr codeName="Лист1"/>
  <dimension ref="A1:G35"/>
  <sheetViews>
    <sheetView topLeftCell="A15" zoomScale="105" workbookViewId="0">
      <selection activeCell="G8" sqref="G8"/>
    </sheetView>
  </sheetViews>
  <sheetFormatPr defaultColWidth="8.7109375" defaultRowHeight="15" x14ac:dyDescent="0.25"/>
  <cols>
    <col min="1" max="5" width="2.85546875" style="1" bestFit="1" customWidth="1"/>
    <col min="6" max="6" width="12.140625" bestFit="1" customWidth="1"/>
    <col min="7" max="7" width="31.42578125" style="1" bestFit="1" customWidth="1"/>
    <col min="8" max="16384" width="8.7109375" style="1"/>
  </cols>
  <sheetData>
    <row r="1" spans="1:6" ht="15.75" thickBot="1" x14ac:dyDescent="0.3">
      <c r="A1" s="36"/>
      <c r="B1" s="35" t="s">
        <v>33</v>
      </c>
      <c r="C1" s="28" t="s">
        <v>34</v>
      </c>
      <c r="D1" s="28" t="s">
        <v>35</v>
      </c>
      <c r="E1" s="28" t="s">
        <v>36</v>
      </c>
      <c r="F1" s="37" t="s">
        <v>37</v>
      </c>
    </row>
    <row r="2" spans="1:6" x14ac:dyDescent="0.25">
      <c r="A2" s="38">
        <v>0</v>
      </c>
      <c r="B2" s="3">
        <v>20</v>
      </c>
      <c r="C2" s="3"/>
      <c r="D2" s="3"/>
      <c r="E2" s="3"/>
      <c r="F2" s="40">
        <v>1477.239568135441</v>
      </c>
    </row>
    <row r="3" spans="1:6" x14ac:dyDescent="0.25">
      <c r="A3" s="5">
        <v>1</v>
      </c>
      <c r="B3" s="2"/>
      <c r="C3" s="2">
        <v>10</v>
      </c>
      <c r="D3" s="2"/>
      <c r="E3" s="2"/>
      <c r="F3" s="41">
        <v>1906.061746988011</v>
      </c>
    </row>
    <row r="4" spans="1:6" x14ac:dyDescent="0.25">
      <c r="A4" s="5">
        <v>2</v>
      </c>
      <c r="B4" s="2"/>
      <c r="C4" s="2"/>
      <c r="D4" s="2">
        <v>20</v>
      </c>
      <c r="E4" s="2"/>
      <c r="F4" s="41">
        <v>1126.7527264634221</v>
      </c>
    </row>
    <row r="5" spans="1:6" x14ac:dyDescent="0.25">
      <c r="A5" s="5">
        <v>3</v>
      </c>
      <c r="B5" s="2"/>
      <c r="C5" s="2"/>
      <c r="D5" s="2"/>
      <c r="E5" s="2">
        <v>20</v>
      </c>
      <c r="F5" s="41">
        <v>1367.5040518639</v>
      </c>
    </row>
    <row r="6" spans="1:6" x14ac:dyDescent="0.25">
      <c r="A6" s="5">
        <v>4</v>
      </c>
      <c r="B6" s="2">
        <v>5</v>
      </c>
      <c r="C6" s="2">
        <v>5</v>
      </c>
      <c r="D6" s="2"/>
      <c r="E6" s="2"/>
      <c r="F6" s="41">
        <v>1712.6184032476849</v>
      </c>
    </row>
    <row r="7" spans="1:6" x14ac:dyDescent="0.25">
      <c r="A7" s="5">
        <v>5</v>
      </c>
      <c r="B7" s="2">
        <v>15</v>
      </c>
      <c r="C7" s="2"/>
      <c r="D7" s="2">
        <v>15</v>
      </c>
      <c r="E7" s="2"/>
      <c r="F7" s="41">
        <v>1433.3238958097841</v>
      </c>
    </row>
    <row r="8" spans="1:6" x14ac:dyDescent="0.25">
      <c r="A8" s="5">
        <v>6</v>
      </c>
      <c r="B8" s="2"/>
      <c r="C8" s="2">
        <v>5</v>
      </c>
      <c r="D8" s="2">
        <v>5</v>
      </c>
      <c r="E8" s="2"/>
      <c r="F8" s="41">
        <v>1366.396761133645</v>
      </c>
    </row>
    <row r="9" spans="1:6" x14ac:dyDescent="0.25">
      <c r="A9" s="5">
        <v>7</v>
      </c>
      <c r="B9" s="2">
        <v>10</v>
      </c>
      <c r="C9" s="2">
        <v>5</v>
      </c>
      <c r="D9" s="2"/>
      <c r="E9" s="2"/>
      <c r="F9" s="41">
        <v>1636.7604267701761</v>
      </c>
    </row>
    <row r="10" spans="1:6" x14ac:dyDescent="0.25">
      <c r="A10" s="5">
        <v>8</v>
      </c>
      <c r="B10" s="2">
        <v>5</v>
      </c>
      <c r="C10" s="2">
        <v>10</v>
      </c>
      <c r="D10" s="2"/>
      <c r="E10" s="2"/>
      <c r="F10" s="41">
        <v>1740.8872077029421</v>
      </c>
    </row>
    <row r="11" spans="1:6" x14ac:dyDescent="0.25">
      <c r="A11" s="5">
        <v>9</v>
      </c>
      <c r="B11" s="2">
        <v>20</v>
      </c>
      <c r="C11" s="2"/>
      <c r="D11" s="2">
        <v>10</v>
      </c>
      <c r="E11" s="2"/>
      <c r="F11" s="41">
        <v>1488.095238095284</v>
      </c>
    </row>
    <row r="12" spans="1:6" ht="15.75" thickBot="1" x14ac:dyDescent="0.3">
      <c r="A12" s="7">
        <v>10</v>
      </c>
      <c r="B12" s="8">
        <v>10</v>
      </c>
      <c r="C12" s="8"/>
      <c r="D12" s="8">
        <v>20</v>
      </c>
      <c r="E12" s="8"/>
      <c r="F12" s="42">
        <v>1333.289439030855</v>
      </c>
    </row>
    <row r="13" spans="1:6" x14ac:dyDescent="0.25">
      <c r="A13" s="39">
        <v>11</v>
      </c>
      <c r="B13" s="22">
        <v>20</v>
      </c>
      <c r="C13" s="22"/>
      <c r="D13" s="22"/>
      <c r="E13" s="22"/>
      <c r="F13" s="43">
        <v>1487.6579488686909</v>
      </c>
    </row>
    <row r="14" spans="1:6" x14ac:dyDescent="0.25">
      <c r="A14" s="5">
        <v>12</v>
      </c>
      <c r="B14" s="2"/>
      <c r="C14" s="2">
        <v>10</v>
      </c>
      <c r="D14" s="2"/>
      <c r="E14" s="2"/>
      <c r="F14" s="41">
        <v>1906.061746988011</v>
      </c>
    </row>
    <row r="15" spans="1:6" x14ac:dyDescent="0.25">
      <c r="A15" s="5">
        <v>13</v>
      </c>
      <c r="B15" s="2"/>
      <c r="C15" s="2"/>
      <c r="D15" s="2">
        <v>20</v>
      </c>
      <c r="E15" s="2"/>
      <c r="F15" s="41">
        <v>1129.0142729705969</v>
      </c>
    </row>
    <row r="16" spans="1:6" x14ac:dyDescent="0.25">
      <c r="A16" s="5">
        <v>14</v>
      </c>
      <c r="B16" s="2"/>
      <c r="C16" s="2"/>
      <c r="D16" s="2"/>
      <c r="E16" s="2">
        <v>20</v>
      </c>
      <c r="F16" s="41">
        <v>1461.8827606122311</v>
      </c>
    </row>
    <row r="17" spans="1:7" x14ac:dyDescent="0.25">
      <c r="A17" s="5">
        <v>15</v>
      </c>
      <c r="B17" s="2">
        <v>5</v>
      </c>
      <c r="C17" s="2">
        <v>5</v>
      </c>
      <c r="D17" s="2"/>
      <c r="E17" s="2"/>
      <c r="F17" s="41">
        <v>1710.882054748279</v>
      </c>
    </row>
    <row r="18" spans="1:7" x14ac:dyDescent="0.25">
      <c r="A18" s="5">
        <v>16</v>
      </c>
      <c r="B18" s="2">
        <v>15</v>
      </c>
      <c r="C18" s="2"/>
      <c r="D18" s="2">
        <v>15</v>
      </c>
      <c r="E18" s="2"/>
      <c r="F18" s="41">
        <v>1484.6041055718929</v>
      </c>
    </row>
    <row r="19" spans="1:7" x14ac:dyDescent="0.25">
      <c r="A19" s="5">
        <v>17</v>
      </c>
      <c r="B19" s="2">
        <v>5</v>
      </c>
      <c r="C19" s="2">
        <v>5</v>
      </c>
      <c r="D19" s="2"/>
      <c r="E19" s="2"/>
      <c r="F19" s="41">
        <v>1660.380452607463</v>
      </c>
    </row>
    <row r="20" spans="1:7" x14ac:dyDescent="0.25">
      <c r="A20" s="5">
        <v>18</v>
      </c>
      <c r="B20" s="2"/>
      <c r="C20" s="2">
        <v>5</v>
      </c>
      <c r="D20" s="2">
        <v>5</v>
      </c>
      <c r="E20" s="2"/>
      <c r="F20" s="41">
        <v>1371.951219512237</v>
      </c>
      <c r="G20" s="1" t="s">
        <v>29</v>
      </c>
    </row>
    <row r="21" spans="1:7" x14ac:dyDescent="0.25">
      <c r="A21" s="5">
        <v>19</v>
      </c>
      <c r="B21" s="2">
        <v>5</v>
      </c>
      <c r="C21" s="2">
        <v>10</v>
      </c>
      <c r="D21" s="2"/>
      <c r="E21" s="2"/>
      <c r="F21" s="41">
        <v>1658.7483617300641</v>
      </c>
      <c r="G21" s="74"/>
    </row>
    <row r="22" spans="1:7" x14ac:dyDescent="0.25">
      <c r="A22" s="5">
        <v>20</v>
      </c>
      <c r="B22" s="2">
        <v>20</v>
      </c>
      <c r="C22" s="2"/>
      <c r="D22" s="2">
        <v>10</v>
      </c>
      <c r="E22" s="2"/>
      <c r="F22" s="41">
        <v>1484.6041055718929</v>
      </c>
      <c r="G22" s="74"/>
    </row>
    <row r="23" spans="1:7" ht="15.75" thickBot="1" x14ac:dyDescent="0.3">
      <c r="A23" s="7">
        <v>21</v>
      </c>
      <c r="B23" s="8">
        <v>10</v>
      </c>
      <c r="C23" s="8"/>
      <c r="D23" s="8">
        <v>20</v>
      </c>
      <c r="E23" s="8"/>
      <c r="F23" s="42">
        <v>1285.877571755183</v>
      </c>
    </row>
    <row r="24" spans="1:7" x14ac:dyDescent="0.25">
      <c r="A24" s="39">
        <v>22</v>
      </c>
      <c r="B24" s="22">
        <v>20</v>
      </c>
      <c r="C24" s="22"/>
      <c r="D24" s="22"/>
      <c r="E24" s="22"/>
      <c r="F24" s="43">
        <v>1452.6542324247221</v>
      </c>
      <c r="G24" s="1" t="s">
        <v>30</v>
      </c>
    </row>
    <row r="25" spans="1:7" x14ac:dyDescent="0.25">
      <c r="A25" s="5">
        <v>23</v>
      </c>
      <c r="B25" s="2"/>
      <c r="C25" s="2"/>
      <c r="D25" s="2"/>
      <c r="E25" s="2">
        <v>20</v>
      </c>
      <c r="F25" s="41">
        <v>1129.266116439919</v>
      </c>
    </row>
    <row r="26" spans="1:7" x14ac:dyDescent="0.25">
      <c r="A26" s="5">
        <v>24</v>
      </c>
      <c r="B26" s="2"/>
      <c r="C26" s="2"/>
      <c r="D26" s="2">
        <v>20</v>
      </c>
      <c r="E26" s="2"/>
      <c r="F26" s="41">
        <v>1843.590677348928</v>
      </c>
    </row>
    <row r="27" spans="1:7" x14ac:dyDescent="0.25">
      <c r="A27" s="5">
        <v>25</v>
      </c>
      <c r="B27" s="2"/>
      <c r="C27" s="2">
        <v>10</v>
      </c>
      <c r="D27" s="2"/>
      <c r="E27" s="2"/>
      <c r="F27" s="41">
        <v>1713.1979695432001</v>
      </c>
    </row>
    <row r="28" spans="1:7" x14ac:dyDescent="0.25">
      <c r="A28" s="5">
        <v>26</v>
      </c>
      <c r="B28" s="2">
        <v>5</v>
      </c>
      <c r="C28" s="2">
        <v>5</v>
      </c>
      <c r="D28" s="2"/>
      <c r="E28" s="2"/>
      <c r="F28" s="41">
        <v>1433.3238958097841</v>
      </c>
    </row>
    <row r="29" spans="1:7" x14ac:dyDescent="0.25">
      <c r="A29" s="5">
        <v>27</v>
      </c>
      <c r="B29" s="2">
        <v>15</v>
      </c>
      <c r="C29" s="2"/>
      <c r="D29" s="2">
        <v>15</v>
      </c>
      <c r="E29" s="2"/>
      <c r="F29" s="41">
        <v>1408.9897021987631</v>
      </c>
    </row>
    <row r="30" spans="1:7" x14ac:dyDescent="0.25">
      <c r="A30" s="5">
        <v>28</v>
      </c>
      <c r="B30" s="2"/>
      <c r="C30" s="2">
        <v>5</v>
      </c>
      <c r="D30" s="2">
        <v>5</v>
      </c>
      <c r="E30" s="2"/>
      <c r="F30" s="41">
        <v>1637.8194758978179</v>
      </c>
    </row>
    <row r="31" spans="1:7" x14ac:dyDescent="0.25">
      <c r="A31" s="5">
        <v>29</v>
      </c>
      <c r="B31" s="2">
        <v>10</v>
      </c>
      <c r="C31" s="2">
        <v>5</v>
      </c>
      <c r="D31" s="2"/>
      <c r="E31" s="2"/>
      <c r="F31" s="41">
        <v>1745.0879007239421</v>
      </c>
    </row>
    <row r="32" spans="1:7" x14ac:dyDescent="0.25">
      <c r="A32" s="5">
        <v>30</v>
      </c>
      <c r="B32" s="2">
        <v>5</v>
      </c>
      <c r="C32" s="2">
        <v>10</v>
      </c>
      <c r="D32" s="2"/>
      <c r="E32" s="2"/>
      <c r="F32" s="41">
        <v>1786.974938228082</v>
      </c>
      <c r="G32" s="1" t="s">
        <v>31</v>
      </c>
    </row>
    <row r="33" spans="1:6" x14ac:dyDescent="0.25">
      <c r="A33" s="5">
        <v>31</v>
      </c>
      <c r="B33" s="2">
        <v>20</v>
      </c>
      <c r="C33" s="2"/>
      <c r="D33" s="2">
        <v>10</v>
      </c>
      <c r="E33" s="2"/>
      <c r="F33" s="41">
        <v>1791.4012738854051</v>
      </c>
    </row>
    <row r="34" spans="1:6" ht="15.75" thickBot="1" x14ac:dyDescent="0.3">
      <c r="A34" s="7">
        <v>32</v>
      </c>
      <c r="B34" s="8">
        <v>10</v>
      </c>
      <c r="C34" s="8"/>
      <c r="D34" s="8">
        <v>20</v>
      </c>
      <c r="E34" s="8"/>
      <c r="F34" s="42">
        <v>1479.8304589301831</v>
      </c>
    </row>
    <row r="35" spans="1:6" x14ac:dyDescent="0.25">
      <c r="A35" s="39">
        <v>33</v>
      </c>
      <c r="F35">
        <v>1324.221815328317</v>
      </c>
    </row>
  </sheetData>
  <mergeCells count="1">
    <mergeCell ref="G21:G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D622-0DFC-4C8A-909C-671310EFF4FE}">
  <sheetPr codeName="Лист2"/>
  <dimension ref="A1:O34"/>
  <sheetViews>
    <sheetView zoomScale="105" workbookViewId="0">
      <selection activeCell="M1" sqref="M1"/>
    </sheetView>
  </sheetViews>
  <sheetFormatPr defaultColWidth="8.7109375" defaultRowHeight="15" x14ac:dyDescent="0.25"/>
  <cols>
    <col min="1" max="1" width="8.140625" style="1" bestFit="1" customWidth="1"/>
    <col min="2" max="2" width="12" style="1" bestFit="1" customWidth="1"/>
    <col min="3" max="3" width="22.85546875" style="1" bestFit="1" customWidth="1"/>
    <col min="4" max="4" width="14.140625" style="1" bestFit="1" customWidth="1"/>
    <col min="5" max="5" width="6.5703125" style="1" bestFit="1" customWidth="1"/>
    <col min="6" max="6" width="10.5703125" style="1" bestFit="1" customWidth="1"/>
    <col min="7" max="7" width="21.42578125" style="1" bestFit="1" customWidth="1"/>
    <col min="8" max="8" width="12.5703125" style="1" bestFit="1" customWidth="1"/>
    <col min="9" max="9" width="8.28515625" style="1" bestFit="1" customWidth="1"/>
    <col min="10" max="10" width="11.140625" style="1" bestFit="1" customWidth="1"/>
    <col min="11" max="11" width="18.28515625" style="1" bestFit="1" customWidth="1"/>
    <col min="12" max="12" width="18.28515625" bestFit="1" customWidth="1"/>
    <col min="13" max="14" width="8.7109375" style="1"/>
    <col min="15" max="15" width="39.42578125" style="1" bestFit="1" customWidth="1"/>
    <col min="16" max="16384" width="8.7109375" style="1"/>
  </cols>
  <sheetData>
    <row r="1" spans="1:12" ht="15.75" thickBot="1" x14ac:dyDescent="0.3">
      <c r="A1" s="27" t="s">
        <v>15</v>
      </c>
      <c r="B1" s="28" t="s">
        <v>16</v>
      </c>
      <c r="C1" s="28" t="s">
        <v>17</v>
      </c>
      <c r="D1" s="28" t="s">
        <v>27</v>
      </c>
      <c r="E1" s="28" t="s">
        <v>18</v>
      </c>
      <c r="F1" s="28" t="s">
        <v>19</v>
      </c>
      <c r="G1" s="28" t="s">
        <v>20</v>
      </c>
      <c r="H1" s="29" t="s">
        <v>28</v>
      </c>
      <c r="I1" s="23" t="s">
        <v>21</v>
      </c>
      <c r="J1" s="24" t="s">
        <v>22</v>
      </c>
      <c r="K1" s="25" t="s">
        <v>23</v>
      </c>
      <c r="L1" s="33" t="s">
        <v>32</v>
      </c>
    </row>
    <row r="2" spans="1:12" x14ac:dyDescent="0.25">
      <c r="A2" s="16">
        <v>20</v>
      </c>
      <c r="B2" s="3"/>
      <c r="C2" s="3"/>
      <c r="D2" s="3"/>
      <c r="E2" s="3">
        <v>30.52</v>
      </c>
      <c r="F2" s="3"/>
      <c r="G2" s="3"/>
      <c r="H2" s="4"/>
      <c r="I2" s="16">
        <v>25</v>
      </c>
      <c r="J2" s="3">
        <v>24.8</v>
      </c>
      <c r="K2" s="30">
        <v>24.7</v>
      </c>
      <c r="L2">
        <v>1388.8888888889319</v>
      </c>
    </row>
    <row r="3" spans="1:12" x14ac:dyDescent="0.25">
      <c r="A3" s="18"/>
      <c r="B3" s="2">
        <v>10</v>
      </c>
      <c r="C3" s="2"/>
      <c r="D3" s="2"/>
      <c r="E3" s="2"/>
      <c r="F3" s="2">
        <v>23.22</v>
      </c>
      <c r="G3" s="2"/>
      <c r="H3" s="6"/>
      <c r="I3" s="18">
        <v>22.6</v>
      </c>
      <c r="J3" s="2">
        <v>22.4</v>
      </c>
      <c r="K3" s="19">
        <v>24.6</v>
      </c>
      <c r="L3">
        <v>1750.5186721992241</v>
      </c>
    </row>
    <row r="4" spans="1:12" x14ac:dyDescent="0.25">
      <c r="A4" s="18"/>
      <c r="B4" s="2"/>
      <c r="C4" s="2">
        <v>20</v>
      </c>
      <c r="D4" s="2"/>
      <c r="E4" s="2"/>
      <c r="F4" s="2"/>
      <c r="G4" s="2">
        <v>26.26</v>
      </c>
      <c r="H4" s="6"/>
      <c r="I4" s="18">
        <v>24.2</v>
      </c>
      <c r="J4" s="2">
        <v>24.1</v>
      </c>
      <c r="K4" s="19">
        <v>23.6</v>
      </c>
      <c r="L4">
        <v>1077.8156269959879</v>
      </c>
    </row>
    <row r="5" spans="1:12" x14ac:dyDescent="0.25">
      <c r="A5" s="18"/>
      <c r="B5" s="2"/>
      <c r="C5" s="2"/>
      <c r="D5" s="2">
        <v>20</v>
      </c>
      <c r="E5" s="2"/>
      <c r="F5" s="2"/>
      <c r="G5" s="2"/>
      <c r="H5" s="6">
        <v>27.83</v>
      </c>
      <c r="I5" s="18">
        <v>24.5</v>
      </c>
      <c r="J5" s="2">
        <v>24.5</v>
      </c>
      <c r="K5" s="19">
        <v>24.1</v>
      </c>
      <c r="L5">
        <v>1275.5102040816721</v>
      </c>
    </row>
    <row r="6" spans="1:12" x14ac:dyDescent="0.25">
      <c r="A6" s="18">
        <v>5</v>
      </c>
      <c r="B6" s="2">
        <v>5</v>
      </c>
      <c r="C6" s="2"/>
      <c r="D6" s="2"/>
      <c r="E6" s="2">
        <v>15.57</v>
      </c>
      <c r="F6" s="2">
        <v>16.93</v>
      </c>
      <c r="G6" s="2"/>
      <c r="H6" s="6"/>
      <c r="I6" s="18">
        <v>25</v>
      </c>
      <c r="J6" s="2">
        <v>25</v>
      </c>
      <c r="K6" s="19">
        <v>24.6</v>
      </c>
      <c r="L6">
        <v>1625.200642054625</v>
      </c>
    </row>
    <row r="7" spans="1:12" x14ac:dyDescent="0.25">
      <c r="A7" s="18">
        <v>15</v>
      </c>
      <c r="B7" s="2"/>
      <c r="C7" s="2">
        <v>15</v>
      </c>
      <c r="D7" s="2"/>
      <c r="E7" s="2">
        <v>25.42</v>
      </c>
      <c r="F7" s="2"/>
      <c r="G7" s="2">
        <v>22.4</v>
      </c>
      <c r="H7" s="6"/>
      <c r="I7" s="18">
        <v>27.3</v>
      </c>
      <c r="J7" s="2">
        <v>26.9</v>
      </c>
      <c r="K7" s="20">
        <v>25</v>
      </c>
      <c r="L7">
        <v>1352.163461538503</v>
      </c>
    </row>
    <row r="8" spans="1:12" x14ac:dyDescent="0.25">
      <c r="A8" s="18"/>
      <c r="B8" s="2">
        <v>5</v>
      </c>
      <c r="C8" s="2">
        <v>5</v>
      </c>
      <c r="D8" s="2"/>
      <c r="E8" s="2"/>
      <c r="F8" s="2">
        <v>16.84</v>
      </c>
      <c r="G8" s="2">
        <v>14.55</v>
      </c>
      <c r="H8" s="6"/>
      <c r="I8" s="18">
        <v>24.8</v>
      </c>
      <c r="J8" s="2">
        <v>24.9</v>
      </c>
      <c r="K8" s="20">
        <v>25.1</v>
      </c>
      <c r="L8">
        <v>1344.264471587933</v>
      </c>
    </row>
    <row r="9" spans="1:12" x14ac:dyDescent="0.25">
      <c r="A9" s="18">
        <v>10</v>
      </c>
      <c r="B9" s="2">
        <v>5</v>
      </c>
      <c r="C9" s="2"/>
      <c r="D9" s="2"/>
      <c r="E9" s="2">
        <v>20.58</v>
      </c>
      <c r="F9" s="2">
        <v>17</v>
      </c>
      <c r="G9" s="2"/>
      <c r="H9" s="6"/>
      <c r="I9" s="18">
        <v>25</v>
      </c>
      <c r="J9" s="2">
        <v>25</v>
      </c>
      <c r="K9" s="20">
        <v>25.1</v>
      </c>
      <c r="L9">
        <v>1544.858101922538</v>
      </c>
    </row>
    <row r="10" spans="1:12" x14ac:dyDescent="0.25">
      <c r="A10" s="18">
        <v>5</v>
      </c>
      <c r="B10" s="2">
        <v>10</v>
      </c>
      <c r="C10" s="2"/>
      <c r="D10" s="2"/>
      <c r="E10" s="2">
        <v>15.5</v>
      </c>
      <c r="F10" s="2">
        <v>23.26</v>
      </c>
      <c r="G10" s="2"/>
      <c r="H10" s="6"/>
      <c r="I10" s="18">
        <v>25.4</v>
      </c>
      <c r="J10" s="2">
        <v>25.2</v>
      </c>
      <c r="K10" s="19">
        <v>24.5</v>
      </c>
      <c r="L10">
        <v>1704.545454545507</v>
      </c>
    </row>
    <row r="11" spans="1:12" x14ac:dyDescent="0.25">
      <c r="A11" s="18">
        <v>20</v>
      </c>
      <c r="B11" s="2"/>
      <c r="C11" s="2">
        <v>10</v>
      </c>
      <c r="D11" s="2"/>
      <c r="E11" s="2">
        <v>30.53</v>
      </c>
      <c r="F11" s="2"/>
      <c r="G11" s="2">
        <v>18.5</v>
      </c>
      <c r="H11" s="6"/>
      <c r="I11" s="18">
        <v>24.3</v>
      </c>
      <c r="J11" s="2">
        <v>24.3</v>
      </c>
      <c r="K11" s="20">
        <v>25.6</v>
      </c>
      <c r="L11">
        <v>1385.4679802956091</v>
      </c>
    </row>
    <row r="12" spans="1:12" ht="15.75" thickBot="1" x14ac:dyDescent="0.3">
      <c r="A12" s="18">
        <v>10</v>
      </c>
      <c r="B12" s="2"/>
      <c r="C12" s="2">
        <v>20</v>
      </c>
      <c r="D12" s="2"/>
      <c r="E12" s="2">
        <v>20.54</v>
      </c>
      <c r="F12" s="2"/>
      <c r="G12" s="2">
        <v>26.28</v>
      </c>
      <c r="H12" s="6"/>
      <c r="I12" s="26">
        <v>24.3</v>
      </c>
      <c r="J12" s="8">
        <v>24.3</v>
      </c>
      <c r="K12" s="31">
        <v>25.6</v>
      </c>
      <c r="L12">
        <v>1270.38895859477</v>
      </c>
    </row>
    <row r="13" spans="1:12" x14ac:dyDescent="0.25">
      <c r="A13" s="16">
        <v>20</v>
      </c>
      <c r="B13" s="3"/>
      <c r="C13" s="3"/>
      <c r="D13" s="3"/>
      <c r="E13" s="3">
        <v>30.47</v>
      </c>
      <c r="F13" s="3"/>
      <c r="G13" s="3"/>
      <c r="H13" s="4"/>
      <c r="I13" s="16">
        <v>24.1</v>
      </c>
      <c r="J13" s="3">
        <v>24.3</v>
      </c>
      <c r="K13" s="17">
        <v>25.2</v>
      </c>
      <c r="L13">
        <v>1388.8888888889319</v>
      </c>
    </row>
    <row r="14" spans="1:12" x14ac:dyDescent="0.25">
      <c r="A14" s="18"/>
      <c r="B14" s="2">
        <v>10</v>
      </c>
      <c r="C14" s="2"/>
      <c r="D14" s="2"/>
      <c r="E14" s="2"/>
      <c r="F14" s="2">
        <v>23.28</v>
      </c>
      <c r="G14" s="2"/>
      <c r="H14" s="6"/>
      <c r="I14" s="18">
        <v>24.5</v>
      </c>
      <c r="J14" s="2">
        <v>24.5</v>
      </c>
      <c r="K14" s="20">
        <v>25.3</v>
      </c>
      <c r="L14">
        <v>1750.5186721992241</v>
      </c>
    </row>
    <row r="15" spans="1:12" x14ac:dyDescent="0.25">
      <c r="A15" s="18"/>
      <c r="B15" s="2"/>
      <c r="C15" s="2">
        <v>20</v>
      </c>
      <c r="D15" s="2"/>
      <c r="E15" s="2"/>
      <c r="F15" s="2"/>
      <c r="G15" s="2">
        <v>26.3</v>
      </c>
      <c r="H15" s="6"/>
      <c r="I15" s="18">
        <v>24.3</v>
      </c>
      <c r="J15" s="2">
        <v>24.2</v>
      </c>
      <c r="K15" s="20">
        <v>25.4</v>
      </c>
      <c r="L15">
        <v>1080.1152122893441</v>
      </c>
    </row>
    <row r="16" spans="1:12" x14ac:dyDescent="0.25">
      <c r="A16" s="18"/>
      <c r="B16" s="2"/>
      <c r="C16" s="2"/>
      <c r="D16" s="2">
        <v>20</v>
      </c>
      <c r="E16" s="2"/>
      <c r="F16" s="2"/>
      <c r="G16" s="2"/>
      <c r="H16" s="6">
        <v>27.78</v>
      </c>
      <c r="I16" s="18">
        <v>24.6</v>
      </c>
      <c r="J16" s="2">
        <v>24.7</v>
      </c>
      <c r="K16" s="20">
        <v>25.1</v>
      </c>
      <c r="L16">
        <v>1342.1261930011019</v>
      </c>
    </row>
    <row r="17" spans="1:15" x14ac:dyDescent="0.25">
      <c r="A17" s="18">
        <v>5</v>
      </c>
      <c r="B17" s="2">
        <v>5</v>
      </c>
      <c r="C17" s="2"/>
      <c r="D17" s="2"/>
      <c r="E17" s="2">
        <v>15.52</v>
      </c>
      <c r="F17" s="2">
        <v>16.850000000000001</v>
      </c>
      <c r="G17" s="2"/>
      <c r="H17" s="6"/>
      <c r="I17" s="18">
        <v>25.1</v>
      </c>
      <c r="J17" s="2">
        <v>24.9</v>
      </c>
      <c r="K17" s="20">
        <v>25.1</v>
      </c>
      <c r="L17">
        <v>1622.07625760979</v>
      </c>
    </row>
    <row r="18" spans="1:15" x14ac:dyDescent="0.25">
      <c r="A18" s="18">
        <v>15</v>
      </c>
      <c r="B18" s="2"/>
      <c r="C18" s="2">
        <v>15</v>
      </c>
      <c r="D18" s="2"/>
      <c r="E18" s="2">
        <v>25.45</v>
      </c>
      <c r="F18" s="2"/>
      <c r="G18" s="2">
        <v>22.4</v>
      </c>
      <c r="H18" s="6"/>
      <c r="I18" s="18">
        <v>26</v>
      </c>
      <c r="J18" s="2">
        <v>25.9</v>
      </c>
      <c r="K18" s="20">
        <v>25.3</v>
      </c>
      <c r="L18">
        <v>1353.6096256684909</v>
      </c>
    </row>
    <row r="19" spans="1:15" x14ac:dyDescent="0.25">
      <c r="A19" s="18">
        <v>5</v>
      </c>
      <c r="B19" s="2">
        <v>5</v>
      </c>
      <c r="C19" s="2"/>
      <c r="D19" s="2"/>
      <c r="E19" s="2">
        <v>15.63</v>
      </c>
      <c r="F19" s="2">
        <v>16.87</v>
      </c>
      <c r="G19" s="2"/>
      <c r="H19" s="6"/>
      <c r="I19" s="18">
        <v>25.4</v>
      </c>
      <c r="J19" s="2">
        <v>25.4</v>
      </c>
      <c r="K19" s="20">
        <v>26</v>
      </c>
      <c r="L19">
        <v>1629.9098518995991</v>
      </c>
      <c r="O19" s="1" t="s">
        <v>29</v>
      </c>
    </row>
    <row r="20" spans="1:15" x14ac:dyDescent="0.25">
      <c r="A20" s="18"/>
      <c r="B20" s="2">
        <v>5</v>
      </c>
      <c r="C20" s="2">
        <v>5</v>
      </c>
      <c r="D20" s="2"/>
      <c r="E20" s="2"/>
      <c r="F20" s="2">
        <v>17</v>
      </c>
      <c r="G20" s="2">
        <v>14.6</v>
      </c>
      <c r="H20" s="6"/>
      <c r="I20" s="18">
        <v>25.2</v>
      </c>
      <c r="J20" s="2">
        <v>25.1</v>
      </c>
      <c r="K20" s="20">
        <v>26</v>
      </c>
      <c r="L20">
        <v>1283.9208724321979</v>
      </c>
    </row>
    <row r="21" spans="1:15" x14ac:dyDescent="0.25">
      <c r="A21" s="18">
        <v>5</v>
      </c>
      <c r="B21" s="2">
        <v>10</v>
      </c>
      <c r="C21" s="2"/>
      <c r="D21" s="2"/>
      <c r="E21" s="2">
        <v>15.53</v>
      </c>
      <c r="F21" s="2">
        <v>2.2200000000000002</v>
      </c>
      <c r="G21" s="2"/>
      <c r="H21" s="6"/>
      <c r="I21" s="18">
        <v>26.2</v>
      </c>
      <c r="J21" s="2">
        <v>26.2</v>
      </c>
      <c r="K21" s="20">
        <v>26.2</v>
      </c>
      <c r="L21">
        <v>1575.140012445599</v>
      </c>
      <c r="O21" s="74"/>
    </row>
    <row r="22" spans="1:15" x14ac:dyDescent="0.25">
      <c r="A22" s="18">
        <v>20</v>
      </c>
      <c r="B22" s="2"/>
      <c r="C22" s="2">
        <v>10</v>
      </c>
      <c r="D22" s="2"/>
      <c r="E22" s="2">
        <v>30.43</v>
      </c>
      <c r="F22" s="2"/>
      <c r="G22" s="2">
        <v>18.46</v>
      </c>
      <c r="H22" s="6"/>
      <c r="I22" s="18">
        <v>26.4</v>
      </c>
      <c r="J22" s="2">
        <v>26.5</v>
      </c>
      <c r="K22" s="20">
        <v>26.1</v>
      </c>
      <c r="L22">
        <v>1459.3542807726019</v>
      </c>
      <c r="O22" s="74"/>
    </row>
    <row r="23" spans="1:15" ht="15.75" thickBot="1" x14ac:dyDescent="0.3">
      <c r="A23" s="18">
        <v>10</v>
      </c>
      <c r="B23" s="2"/>
      <c r="C23" s="2">
        <v>20</v>
      </c>
      <c r="D23" s="2"/>
      <c r="E23" s="2">
        <v>20.43</v>
      </c>
      <c r="F23" s="2"/>
      <c r="G23" s="2">
        <v>26.32</v>
      </c>
      <c r="H23" s="6"/>
      <c r="I23" s="26">
        <v>26.1</v>
      </c>
      <c r="J23" s="8">
        <v>25.9</v>
      </c>
      <c r="K23" s="31">
        <v>26.5</v>
      </c>
      <c r="L23">
        <v>1268.7969924812419</v>
      </c>
    </row>
    <row r="24" spans="1:15" x14ac:dyDescent="0.25">
      <c r="A24" s="16">
        <v>20</v>
      </c>
      <c r="B24" s="3"/>
      <c r="C24" s="3"/>
      <c r="D24" s="3"/>
      <c r="E24" s="3">
        <v>30.46</v>
      </c>
      <c r="F24" s="3"/>
      <c r="G24" s="3"/>
      <c r="H24" s="4"/>
      <c r="I24" s="21">
        <v>24.4</v>
      </c>
      <c r="J24" s="22">
        <v>24.4</v>
      </c>
      <c r="K24" s="32">
        <v>26.1</v>
      </c>
      <c r="L24" s="34">
        <v>1340.3494837172771</v>
      </c>
      <c r="O24" s="1" t="s">
        <v>30</v>
      </c>
    </row>
    <row r="25" spans="1:15" x14ac:dyDescent="0.25">
      <c r="A25" s="18"/>
      <c r="B25" s="2"/>
      <c r="C25" s="2"/>
      <c r="D25" s="2">
        <v>20</v>
      </c>
      <c r="E25" s="2"/>
      <c r="F25" s="2"/>
      <c r="G25" s="2"/>
      <c r="H25" s="6">
        <v>27.68</v>
      </c>
      <c r="I25" s="18">
        <v>25.6</v>
      </c>
      <c r="J25" s="2">
        <v>25.3</v>
      </c>
      <c r="K25" s="13">
        <v>25.9</v>
      </c>
    </row>
    <row r="26" spans="1:15" x14ac:dyDescent="0.25">
      <c r="A26" s="18"/>
      <c r="B26" s="2"/>
      <c r="C26" s="2">
        <v>20</v>
      </c>
      <c r="D26" s="2"/>
      <c r="E26" s="2"/>
      <c r="F26" s="2"/>
      <c r="G26" s="2">
        <v>26.36</v>
      </c>
      <c r="H26" s="6"/>
      <c r="I26" s="18">
        <v>25</v>
      </c>
      <c r="J26" s="2">
        <v>24.9</v>
      </c>
      <c r="K26" s="13">
        <v>25.6</v>
      </c>
      <c r="L26">
        <v>1078.7342851055089</v>
      </c>
    </row>
    <row r="27" spans="1:15" x14ac:dyDescent="0.25">
      <c r="A27" s="18"/>
      <c r="B27" s="2">
        <v>10</v>
      </c>
      <c r="C27" s="2"/>
      <c r="D27" s="2"/>
      <c r="E27" s="2"/>
      <c r="F27" s="2">
        <v>23.16</v>
      </c>
      <c r="G27" s="2"/>
      <c r="H27" s="6"/>
      <c r="I27" s="18">
        <v>25.7</v>
      </c>
      <c r="J27" s="2">
        <v>25.7</v>
      </c>
      <c r="K27" s="13">
        <v>25.8</v>
      </c>
      <c r="L27" s="34">
        <v>2111.134278565537</v>
      </c>
    </row>
    <row r="28" spans="1:15" x14ac:dyDescent="0.25">
      <c r="A28" s="18">
        <v>5</v>
      </c>
      <c r="B28" s="2">
        <v>5</v>
      </c>
      <c r="C28" s="2"/>
      <c r="D28" s="2"/>
      <c r="E28" s="2">
        <v>15.59</v>
      </c>
      <c r="F28" s="2">
        <v>16.91</v>
      </c>
      <c r="G28" s="2"/>
      <c r="H28" s="6"/>
      <c r="I28" s="18">
        <v>26.3</v>
      </c>
      <c r="J28" s="2">
        <v>26</v>
      </c>
      <c r="K28" s="13">
        <v>26.1</v>
      </c>
      <c r="L28">
        <v>1622.07625760979</v>
      </c>
    </row>
    <row r="29" spans="1:15" x14ac:dyDescent="0.25">
      <c r="A29" s="18">
        <v>15</v>
      </c>
      <c r="B29" s="2"/>
      <c r="C29" s="2">
        <v>15</v>
      </c>
      <c r="D29" s="2"/>
      <c r="E29" s="2">
        <v>25.45</v>
      </c>
      <c r="F29" s="2"/>
      <c r="G29" s="2">
        <v>22.36</v>
      </c>
      <c r="H29" s="6"/>
      <c r="I29" s="18">
        <v>25.8</v>
      </c>
      <c r="J29" s="2">
        <v>25.8</v>
      </c>
      <c r="K29" s="13">
        <v>26.3</v>
      </c>
      <c r="L29">
        <v>1358.6956521739551</v>
      </c>
    </row>
    <row r="30" spans="1:15" x14ac:dyDescent="0.25">
      <c r="A30" s="18"/>
      <c r="B30" s="2">
        <v>5</v>
      </c>
      <c r="C30" s="2">
        <v>5</v>
      </c>
      <c r="D30" s="2"/>
      <c r="E30" s="2"/>
      <c r="F30" s="2">
        <v>16.89</v>
      </c>
      <c r="G30" s="2">
        <v>14.55</v>
      </c>
      <c r="H30" s="6"/>
      <c r="I30" s="18">
        <v>26</v>
      </c>
      <c r="J30" s="2">
        <v>26</v>
      </c>
      <c r="K30" s="13">
        <v>26.5</v>
      </c>
      <c r="L30">
        <v>1343.550955414054</v>
      </c>
    </row>
    <row r="31" spans="1:15" x14ac:dyDescent="0.25">
      <c r="A31" s="18">
        <v>10</v>
      </c>
      <c r="B31" s="2">
        <v>5</v>
      </c>
      <c r="C31" s="2"/>
      <c r="D31" s="2"/>
      <c r="E31" s="2">
        <v>20.57</v>
      </c>
      <c r="F31" s="2">
        <v>16.87</v>
      </c>
      <c r="G31" s="2"/>
      <c r="H31" s="6"/>
      <c r="I31" s="18">
        <v>26.7</v>
      </c>
      <c r="J31" s="2">
        <v>26.7</v>
      </c>
      <c r="K31" s="13">
        <v>26.5</v>
      </c>
      <c r="L31">
        <v>1545.8015267176049</v>
      </c>
    </row>
    <row r="32" spans="1:15" x14ac:dyDescent="0.25">
      <c r="A32" s="18">
        <v>5</v>
      </c>
      <c r="B32" s="2">
        <v>10</v>
      </c>
      <c r="C32" s="2"/>
      <c r="D32" s="2"/>
      <c r="E32" s="2">
        <v>15.52</v>
      </c>
      <c r="F32" s="2">
        <v>23.22</v>
      </c>
      <c r="G32" s="2"/>
      <c r="H32" s="6"/>
      <c r="I32" s="5">
        <v>27.4</v>
      </c>
      <c r="J32" s="12">
        <v>27.3</v>
      </c>
      <c r="K32" s="13">
        <v>26</v>
      </c>
      <c r="L32">
        <v>1646.341463414685</v>
      </c>
      <c r="M32">
        <v>1688.062687562573</v>
      </c>
      <c r="N32">
        <v>1684.1317365269981</v>
      </c>
      <c r="O32" s="1" t="s">
        <v>31</v>
      </c>
    </row>
    <row r="33" spans="1:14" x14ac:dyDescent="0.25">
      <c r="A33" s="18">
        <v>20</v>
      </c>
      <c r="B33" s="2"/>
      <c r="C33" s="2">
        <v>10</v>
      </c>
      <c r="D33" s="2"/>
      <c r="E33" s="2">
        <v>30.45</v>
      </c>
      <c r="F33" s="2"/>
      <c r="G33" s="2">
        <v>18.45</v>
      </c>
      <c r="H33" s="6"/>
      <c r="I33" s="5">
        <v>27</v>
      </c>
      <c r="J33" s="12">
        <v>26.8</v>
      </c>
      <c r="K33" s="13">
        <v>27</v>
      </c>
      <c r="N33">
        <v>1456.834532374146</v>
      </c>
    </row>
    <row r="34" spans="1:14" ht="15.75" thickBot="1" x14ac:dyDescent="0.3">
      <c r="A34" s="26">
        <v>10</v>
      </c>
      <c r="B34" s="8"/>
      <c r="C34" s="8">
        <v>20</v>
      </c>
      <c r="D34" s="8"/>
      <c r="E34" s="8">
        <v>20.55</v>
      </c>
      <c r="F34" s="8"/>
      <c r="G34" s="8">
        <v>26.26</v>
      </c>
      <c r="H34" s="9"/>
      <c r="I34" s="7">
        <v>26.9</v>
      </c>
      <c r="J34" s="14">
        <v>26.8</v>
      </c>
      <c r="K34" s="15">
        <v>27.7</v>
      </c>
      <c r="N34">
        <v>1256.203473945448</v>
      </c>
    </row>
  </sheetData>
  <mergeCells count="1">
    <mergeCell ref="O21:O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B5E2-02E0-4712-A284-5CB8F915185F}">
  <sheetPr codeName="Лист3"/>
  <dimension ref="A1:D15"/>
  <sheetViews>
    <sheetView workbookViewId="0">
      <selection activeCell="E15" sqref="E15"/>
    </sheetView>
  </sheetViews>
  <sheetFormatPr defaultRowHeight="15" x14ac:dyDescent="0.25"/>
  <cols>
    <col min="1" max="1" width="44.42578125" bestFit="1" customWidth="1"/>
  </cols>
  <sheetData>
    <row r="1" spans="1:4" x14ac:dyDescent="0.25">
      <c r="A1" s="10" t="s">
        <v>0</v>
      </c>
      <c r="B1" s="10">
        <v>35</v>
      </c>
      <c r="C1" s="10" t="s">
        <v>1</v>
      </c>
    </row>
    <row r="2" spans="1:4" x14ac:dyDescent="0.25">
      <c r="A2" s="10" t="s">
        <v>24</v>
      </c>
      <c r="B2" s="10">
        <v>40.5</v>
      </c>
      <c r="C2" s="10" t="s">
        <v>25</v>
      </c>
    </row>
    <row r="3" spans="1:4" x14ac:dyDescent="0.25">
      <c r="A3" s="10" t="s">
        <v>10</v>
      </c>
      <c r="B3" s="10">
        <f>(10.66+10.65+10.65)/3</f>
        <v>10.653333333333334</v>
      </c>
      <c r="C3" s="10" t="s">
        <v>2</v>
      </c>
    </row>
    <row r="4" spans="1:4" x14ac:dyDescent="0.25">
      <c r="A4" s="10" t="s">
        <v>11</v>
      </c>
      <c r="B4" s="10">
        <f>(10.74+10.7+10.67)/3</f>
        <v>10.703333333333333</v>
      </c>
      <c r="C4" s="10" t="s">
        <v>2</v>
      </c>
    </row>
    <row r="5" spans="1:4" x14ac:dyDescent="0.25">
      <c r="A5" s="10" t="s">
        <v>12</v>
      </c>
      <c r="B5" s="10">
        <f>(10.67+10.67+10.67)/3</f>
        <v>10.67</v>
      </c>
      <c r="C5" s="10" t="s">
        <v>2</v>
      </c>
    </row>
    <row r="6" spans="1:4" x14ac:dyDescent="0.25">
      <c r="A6" s="10" t="s">
        <v>26</v>
      </c>
      <c r="B6" s="10">
        <f>(10.52+10.52+10.52)/3</f>
        <v>10.52</v>
      </c>
      <c r="C6" s="10" t="s">
        <v>2</v>
      </c>
    </row>
    <row r="7" spans="1:4" x14ac:dyDescent="0.25">
      <c r="A7" s="10" t="s">
        <v>3</v>
      </c>
      <c r="B7" s="10" t="s">
        <v>4</v>
      </c>
      <c r="C7" s="10"/>
    </row>
    <row r="8" spans="1:4" x14ac:dyDescent="0.25">
      <c r="A8" s="10" t="s">
        <v>5</v>
      </c>
      <c r="B8" s="10" t="s">
        <v>6</v>
      </c>
      <c r="C8" s="10"/>
    </row>
    <row r="9" spans="1:4" x14ac:dyDescent="0.25">
      <c r="A9" s="10" t="s">
        <v>8</v>
      </c>
      <c r="B9" s="10">
        <v>25.1</v>
      </c>
      <c r="C9" s="10"/>
    </row>
    <row r="10" spans="1:4" x14ac:dyDescent="0.25">
      <c r="A10" s="10" t="s">
        <v>9</v>
      </c>
      <c r="B10" s="10"/>
      <c r="C10" s="10"/>
    </row>
    <row r="11" spans="1:4" x14ac:dyDescent="0.25">
      <c r="A11" s="10" t="s">
        <v>13</v>
      </c>
      <c r="B11" s="11">
        <v>0.47500000000000003</v>
      </c>
      <c r="C11" s="10"/>
    </row>
    <row r="12" spans="1:4" x14ac:dyDescent="0.25">
      <c r="A12" s="10" t="s">
        <v>14</v>
      </c>
      <c r="B12" s="10"/>
      <c r="C12" s="10"/>
    </row>
    <row r="13" spans="1:4" x14ac:dyDescent="0.25">
      <c r="A13" s="10" t="s">
        <v>7</v>
      </c>
      <c r="B13" s="10"/>
      <c r="C13" s="10"/>
    </row>
    <row r="15" spans="1:4" x14ac:dyDescent="0.25">
      <c r="A15" s="10" t="s">
        <v>38</v>
      </c>
      <c r="B15">
        <f>B3</f>
        <v>10.653333333333334</v>
      </c>
      <c r="C15">
        <f>B4</f>
        <v>10.703333333333333</v>
      </c>
      <c r="D15">
        <f>B5</f>
        <v>10.67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test</vt:lpstr>
      <vt:lpstr>test_raw</vt:lpstr>
      <vt:lpstr>test_prep</vt:lpstr>
      <vt:lpstr>train</vt:lpstr>
      <vt:lpstr>train_raw</vt:lpstr>
      <vt:lpstr>Лист1 (2)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2025-06-09T14:33:44Z</cp:lastPrinted>
  <dcterms:created xsi:type="dcterms:W3CDTF">2025-05-29T05:14:45Z</dcterms:created>
  <dcterms:modified xsi:type="dcterms:W3CDTF">2025-06-25T10:37:55Z</dcterms:modified>
</cp:coreProperties>
</file>