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460" yWindow="0" windowWidth="26720" windowHeight="160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E4" i="2"/>
  <c r="E5" i="2"/>
  <c r="E6" i="2"/>
  <c r="E7" i="2"/>
  <c r="C4" i="2"/>
  <c r="C5" i="2"/>
  <c r="C6" i="2"/>
  <c r="C7" i="2"/>
  <c r="E3" i="2"/>
  <c r="G3" i="2"/>
  <c r="C3" i="2"/>
  <c r="H4" i="1"/>
  <c r="H5" i="1"/>
  <c r="H6" i="1"/>
  <c r="H7" i="1"/>
  <c r="H3" i="1"/>
  <c r="C4" i="1"/>
  <c r="D4" i="1"/>
  <c r="C5" i="1"/>
  <c r="D5" i="1"/>
  <c r="C6" i="1"/>
  <c r="D6" i="1"/>
  <c r="C7" i="1"/>
  <c r="D7" i="1"/>
  <c r="E4" i="1"/>
  <c r="E5" i="1"/>
  <c r="E6" i="1"/>
  <c r="E7" i="1"/>
  <c r="C3" i="1"/>
  <c r="D3" i="1"/>
  <c r="E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<sst xmlns="http://schemas.openxmlformats.org/spreadsheetml/2006/main" count="26" uniqueCount="19">
  <si>
    <t>Hartree</t>
  </si>
  <si>
    <t>kJ/mol</t>
  </si>
  <si>
    <t>kcal/mol</t>
  </si>
  <si>
    <t>J</t>
  </si>
  <si>
    <t>Reactant</t>
  </si>
  <si>
    <t>Int1</t>
  </si>
  <si>
    <t>Int2</t>
  </si>
  <si>
    <t>Prod1</t>
  </si>
  <si>
    <t>Prod2</t>
  </si>
  <si>
    <t>kJ</t>
  </si>
  <si>
    <t>Theoretical</t>
  </si>
  <si>
    <t>MM</t>
  </si>
  <si>
    <t>G</t>
  </si>
  <si>
    <t>S (cal/molK)</t>
  </si>
  <si>
    <t>H (H/part)</t>
  </si>
  <si>
    <t>G (H/part)</t>
  </si>
  <si>
    <t>H (kcal/mol)</t>
  </si>
  <si>
    <t>*1 Hartree/particle = 627.5095 kcal/mol</t>
  </si>
  <si>
    <t>S (kcal/mol)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</si>
</sst>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6" fillId="0" borderId="0" xfId="0" applyFont="1"/>
    <xf numFmtId="0" fontId="1" fillId="4" borderId="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7"/>
    </sheetView>
  </sheetViews>
  <sheetFormatPr baseColWidth="10" defaultRowHeight="15" x14ac:dyDescent="0"/>
  <cols>
    <col min="1" max="1" width="8.5" bestFit="1" customWidth="1"/>
    <col min="2" max="3" width="12.83203125" style="1" bestFit="1" customWidth="1"/>
    <col min="4" max="5" width="12.83203125" style="1" customWidth="1"/>
    <col min="6" max="6" width="12.83203125" style="1" bestFit="1" customWidth="1"/>
    <col min="7" max="7" width="9.83203125" style="1" bestFit="1" customWidth="1"/>
    <col min="8" max="8" width="12.83203125" style="1" bestFit="1" customWidth="1"/>
  </cols>
  <sheetData>
    <row r="1" spans="1:8" ht="21" thickBot="1">
      <c r="B1" s="5" t="s">
        <v>10</v>
      </c>
      <c r="C1" s="10"/>
      <c r="D1" s="10"/>
      <c r="E1" s="10"/>
      <c r="F1" s="10"/>
      <c r="G1" s="10" t="s">
        <v>11</v>
      </c>
      <c r="H1" s="11"/>
    </row>
    <row r="2" spans="1:8" ht="22" customHeight="1" thickBot="1">
      <c r="B2" s="6" t="s">
        <v>0</v>
      </c>
      <c r="C2" s="6" t="s">
        <v>3</v>
      </c>
      <c r="D2" s="6" t="s">
        <v>9</v>
      </c>
      <c r="E2" s="12" t="s">
        <v>1</v>
      </c>
      <c r="F2" s="16" t="s">
        <v>2</v>
      </c>
      <c r="G2" s="12" t="s">
        <v>1</v>
      </c>
      <c r="H2" s="16" t="s">
        <v>2</v>
      </c>
    </row>
    <row r="3" spans="1:8" ht="22" customHeight="1">
      <c r="A3" s="2" t="s">
        <v>4</v>
      </c>
      <c r="B3" s="7">
        <v>-156.12384639999999</v>
      </c>
      <c r="C3" s="7">
        <f>B3*4.3597482E-18</f>
        <v>-6.8066065831947638E-16</v>
      </c>
      <c r="D3" s="7">
        <f>C3*0.001</f>
        <v>-6.806606583194764E-19</v>
      </c>
      <c r="E3" s="13">
        <f>D3*(6.022*1E+23)</f>
        <v>-409893.84843998868</v>
      </c>
      <c r="F3" s="17">
        <f>B3*627.509</f>
        <v>-97969.1187306176</v>
      </c>
      <c r="G3" s="13">
        <v>31.406400000000001</v>
      </c>
      <c r="H3" s="17">
        <f>G3*0.239001</f>
        <v>7.5061610064000002</v>
      </c>
    </row>
    <row r="4" spans="1:8" ht="22" customHeight="1">
      <c r="A4" s="3" t="s">
        <v>5</v>
      </c>
      <c r="B4" s="7">
        <v>-156.45655009999999</v>
      </c>
      <c r="C4" s="8">
        <f t="shared" ref="C4:C7" si="0">B4*4.3597482E-18</f>
        <v>-6.8211116267668477E-16</v>
      </c>
      <c r="D4" s="8">
        <f t="shared" ref="D4:D7" si="1">C4*0.001</f>
        <v>-6.8211116267668475E-19</v>
      </c>
      <c r="E4" s="14">
        <f t="shared" ref="E4:E7" si="2">D4*(6.022*1E+23)</f>
        <v>-410767.34216389951</v>
      </c>
      <c r="F4" s="18">
        <f t="shared" ref="F4:F7" si="3">B4*627.509</f>
        <v>-98177.893296700888</v>
      </c>
      <c r="G4" s="14">
        <v>6.3661500000000002</v>
      </c>
      <c r="H4" s="18">
        <f t="shared" ref="H4:H7" si="4">G4*0.239001</f>
        <v>1.52151621615</v>
      </c>
    </row>
    <row r="5" spans="1:8" ht="22" customHeight="1">
      <c r="A5" s="3" t="s">
        <v>6</v>
      </c>
      <c r="B5" s="7">
        <v>-156.41268030000001</v>
      </c>
      <c r="C5" s="8">
        <f t="shared" si="0"/>
        <v>-6.8191990139510047E-16</v>
      </c>
      <c r="D5" s="8">
        <f t="shared" si="1"/>
        <v>-6.8191990139510045E-19</v>
      </c>
      <c r="E5" s="14">
        <f t="shared" si="2"/>
        <v>-410652.16462012945</v>
      </c>
      <c r="F5" s="18">
        <f t="shared" si="3"/>
        <v>-98150.364602372705</v>
      </c>
      <c r="G5" s="14">
        <v>-0.63306099999999998</v>
      </c>
      <c r="H5" s="18">
        <f t="shared" si="4"/>
        <v>-0.151302212061</v>
      </c>
    </row>
    <row r="6" spans="1:8" ht="22" customHeight="1">
      <c r="A6" s="3" t="s">
        <v>7</v>
      </c>
      <c r="B6" s="8">
        <v>-616.21999570000003</v>
      </c>
      <c r="C6" s="8">
        <f t="shared" si="0"/>
        <v>-2.6865640170570827E-15</v>
      </c>
      <c r="D6" s="8">
        <f t="shared" si="1"/>
        <v>-2.6865640170570828E-18</v>
      </c>
      <c r="E6" s="14">
        <f t="shared" si="2"/>
        <v>-1617848.8510717752</v>
      </c>
      <c r="F6" s="18">
        <f t="shared" si="3"/>
        <v>-386683.59328171134</v>
      </c>
      <c r="G6" s="14">
        <v>30.045400000000001</v>
      </c>
      <c r="H6" s="18">
        <f t="shared" si="4"/>
        <v>7.1808806454000003</v>
      </c>
    </row>
    <row r="7" spans="1:8" ht="22" customHeight="1" thickBot="1">
      <c r="A7" s="4" t="s">
        <v>8</v>
      </c>
      <c r="B7" s="9">
        <v>-616.21504400000003</v>
      </c>
      <c r="C7" s="9">
        <f t="shared" si="0"/>
        <v>-2.6865424288919206E-15</v>
      </c>
      <c r="D7" s="9">
        <f t="shared" si="1"/>
        <v>-2.6865424288919208E-18</v>
      </c>
      <c r="E7" s="15">
        <f t="shared" si="2"/>
        <v>-1617835.8506787147</v>
      </c>
      <c r="F7" s="19">
        <f t="shared" si="3"/>
        <v>-386680.48604539601</v>
      </c>
      <c r="G7" s="15">
        <v>9.0564900000000002</v>
      </c>
      <c r="H7" s="19">
        <f t="shared" si="4"/>
        <v>2.1645101664899999</v>
      </c>
    </row>
  </sheetData>
  <mergeCells count="2">
    <mergeCell ref="B1:F1"/>
    <mergeCell ref="G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2" sqref="A2:G8"/>
    </sheetView>
  </sheetViews>
  <sheetFormatPr baseColWidth="10" defaultRowHeight="15" x14ac:dyDescent="0"/>
  <cols>
    <col min="1" max="1" width="8.5" customWidth="1"/>
    <col min="2" max="2" width="11.83203125" bestFit="1" customWidth="1"/>
    <col min="3" max="3" width="12.83203125" bestFit="1" customWidth="1"/>
    <col min="4" max="4" width="11.33203125" bestFit="1" customWidth="1"/>
    <col min="5" max="5" width="11.1640625" bestFit="1" customWidth="1"/>
    <col min="6" max="6" width="11.83203125" bestFit="1" customWidth="1"/>
    <col min="7" max="7" width="12.83203125" bestFit="1" customWidth="1"/>
  </cols>
  <sheetData>
    <row r="1" spans="1:7" ht="16" thickBot="1"/>
    <row r="2" spans="1:7" ht="16" thickBot="1">
      <c r="B2" s="12" t="s">
        <v>14</v>
      </c>
      <c r="C2" s="12" t="s">
        <v>16</v>
      </c>
      <c r="D2" s="21" t="s">
        <v>13</v>
      </c>
      <c r="E2" s="21" t="s">
        <v>18</v>
      </c>
      <c r="F2" s="16" t="s">
        <v>15</v>
      </c>
      <c r="G2" s="16" t="s">
        <v>12</v>
      </c>
    </row>
    <row r="3" spans="1:7">
      <c r="A3" s="2" t="s">
        <v>4</v>
      </c>
      <c r="B3" s="13">
        <v>-155.98898299999999</v>
      </c>
      <c r="C3" s="13">
        <f>B3*627.5095</f>
        <v>-97884.568727838501</v>
      </c>
      <c r="D3" s="22">
        <v>69.816000000000003</v>
      </c>
      <c r="E3" s="22">
        <f>D3*0.001</f>
        <v>6.9816000000000003E-2</v>
      </c>
      <c r="F3" s="17">
        <v>-156.022154</v>
      </c>
      <c r="G3" s="17">
        <f>F3*627.5095</f>
        <v>-97905.383845463002</v>
      </c>
    </row>
    <row r="4" spans="1:7">
      <c r="A4" s="3" t="s">
        <v>5</v>
      </c>
      <c r="B4" s="14">
        <v>-156.30934400000001</v>
      </c>
      <c r="C4" s="13">
        <f t="shared" ref="C4:C7" si="0">B4*627.5095</f>
        <v>-98085.598298768004</v>
      </c>
      <c r="D4" s="23">
        <v>73.563999999999993</v>
      </c>
      <c r="E4" s="22">
        <f t="shared" ref="E4:E7" si="1">D4*0.001</f>
        <v>7.3563999999999991E-2</v>
      </c>
      <c r="F4" s="18">
        <v>-156.34429700000001</v>
      </c>
      <c r="G4" s="17">
        <f t="shared" ref="G4:G7" si="2">F4*627.5095</f>
        <v>-98107.53163832151</v>
      </c>
    </row>
    <row r="5" spans="1:7">
      <c r="A5" s="3" t="s">
        <v>6</v>
      </c>
      <c r="B5" s="14">
        <v>-156.26392000000001</v>
      </c>
      <c r="C5" s="13">
        <f t="shared" si="0"/>
        <v>-98057.094307240011</v>
      </c>
      <c r="D5" s="23">
        <v>70.429000000000002</v>
      </c>
      <c r="E5" s="22">
        <f t="shared" si="1"/>
        <v>7.0429000000000005E-2</v>
      </c>
      <c r="F5" s="18">
        <v>-156.297383</v>
      </c>
      <c r="G5" s="17">
        <f t="shared" si="2"/>
        <v>-98078.092657638495</v>
      </c>
    </row>
    <row r="6" spans="1:7">
      <c r="A6" s="3" t="s">
        <v>7</v>
      </c>
      <c r="B6" s="14">
        <v>-616.06740000000002</v>
      </c>
      <c r="C6" s="13">
        <f t="shared" si="0"/>
        <v>-386588.14614030003</v>
      </c>
      <c r="D6" s="23">
        <v>76.641000000000005</v>
      </c>
      <c r="E6" s="22">
        <f t="shared" si="1"/>
        <v>7.6641000000000001E-2</v>
      </c>
      <c r="F6" s="18">
        <v>-616.10381400000006</v>
      </c>
      <c r="G6" s="17">
        <f t="shared" si="2"/>
        <v>-386610.99627123302</v>
      </c>
    </row>
    <row r="7" spans="1:7" ht="16" thickBot="1">
      <c r="A7" s="4" t="s">
        <v>8</v>
      </c>
      <c r="B7" s="15">
        <v>-616.06161199999997</v>
      </c>
      <c r="C7" s="25">
        <f t="shared" si="0"/>
        <v>-386584.514115314</v>
      </c>
      <c r="D7" s="24">
        <v>78.403000000000006</v>
      </c>
      <c r="E7" s="26">
        <f t="shared" si="1"/>
        <v>7.8403000000000014E-2</v>
      </c>
      <c r="F7" s="19">
        <v>-616.09886400000005</v>
      </c>
      <c r="G7" s="27">
        <f t="shared" si="2"/>
        <v>-386607.89009920805</v>
      </c>
    </row>
    <row r="8" spans="1:7">
      <c r="A8" s="20" t="s"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NYUAD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Selbi Nuryyeva</dc:creator>
  <cp:lastModifiedBy>Selbi Nuryyeva</cp:lastModifiedBy>
  <dcterms:created xsi:type="dcterms:W3CDTF">2015-04-21T19:21:18Z</dcterms:created>
  <dcterms:modified xsi:type="dcterms:W3CDTF">2015-04-23T11:14:05Z</dcterms:modified>
</cp:coreProperties>
</file>